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urns and Correlation" sheetId="1" r:id="rId4"/>
    <sheet state="visible" name="OHR" sheetId="2" r:id="rId5"/>
    <sheet state="visible" name="Optimal Contracts" sheetId="3" r:id="rId6"/>
    <sheet state="visible" name="Beta Calculation" sheetId="4" r:id="rId7"/>
    <sheet state="visible" name="Hedging and Profit calculation" sheetId="5" r:id="rId8"/>
    <sheet state="visible" name="Speculating and profit calculat" sheetId="6" r:id="rId9"/>
  </sheets>
  <definedNames/>
  <calcPr/>
</workbook>
</file>

<file path=xl/sharedStrings.xml><?xml version="1.0" encoding="utf-8"?>
<sst xmlns="http://schemas.openxmlformats.org/spreadsheetml/2006/main" count="3574" uniqueCount="431">
  <si>
    <t>PORTFOLIO</t>
  </si>
  <si>
    <t>Portfolio companies ticker</t>
  </si>
  <si>
    <t>Weights</t>
  </si>
  <si>
    <t>Weighted Amount</t>
  </si>
  <si>
    <t>No. of shares bought</t>
  </si>
  <si>
    <t>GRINDWELL</t>
  </si>
  <si>
    <t>DAILY</t>
  </si>
  <si>
    <t>WEEKLY</t>
  </si>
  <si>
    <t>MONTHLY</t>
  </si>
  <si>
    <t>ECLERX</t>
  </si>
  <si>
    <t>GPPL</t>
  </si>
  <si>
    <t>COCHINSHIP</t>
  </si>
  <si>
    <t>BRITANNIA</t>
  </si>
  <si>
    <t>INDGN</t>
  </si>
  <si>
    <t>GLAND</t>
  </si>
  <si>
    <t>ALKYLAMINE</t>
  </si>
  <si>
    <t>NIFTY</t>
  </si>
  <si>
    <t>INDGN (as of 13-5-2024)</t>
  </si>
  <si>
    <t xml:space="preserve">Total weight </t>
  </si>
  <si>
    <t xml:space="preserve">Amount </t>
  </si>
  <si>
    <t>INR</t>
  </si>
  <si>
    <t>SPOT PRICES SOURCE DATA - https://www.nseindia.com/report-detail/eq_security</t>
  </si>
  <si>
    <t>DAILY RETURNS</t>
  </si>
  <si>
    <t>WEEKLY  RETURNS</t>
  </si>
  <si>
    <t>MONTHLY RETURNS</t>
  </si>
  <si>
    <t>DATE</t>
  </si>
  <si>
    <t>FINAL PORTFOLIO</t>
  </si>
  <si>
    <t>30-06-2022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</si>
  <si>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</si>
  <si>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</si>
  <si>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</si>
  <si>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</si>
  <si>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</si>
  <si>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</si>
  <si>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</si>
  <si>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22-07-2022</t>
  </si>
  <si>
    <t>25-07-2022</t>
  </si>
  <si>
    <t>26-07-2022</t>
  </si>
  <si>
    <t>27-07-2022</t>
  </si>
  <si>
    <t>28-07-2022</t>
  </si>
  <si>
    <t>29-07-2022</t>
  </si>
  <si>
    <t>16-08-2022</t>
  </si>
  <si>
    <t>17-08-2022</t>
  </si>
  <si>
    <t>18-08-2022</t>
  </si>
  <si>
    <t>19-08-2022</t>
  </si>
  <si>
    <t>22-08-2022</t>
  </si>
  <si>
    <t>23-08-2022</t>
  </si>
  <si>
    <t>24-08-2022</t>
  </si>
  <si>
    <t>25-08-2022</t>
  </si>
  <si>
    <t>26-08-2022</t>
  </si>
  <si>
    <t>29-08-2022</t>
  </si>
  <si>
    <t>30-08-2022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</si>
  <si>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</si>
  <si>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</si>
  <si>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</si>
  <si>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</si>
  <si>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</si>
  <si>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</si>
  <si>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</si>
  <si>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</si>
  <si>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</si>
  <si>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</si>
  <si>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27-09-2022</t>
  </si>
  <si>
    <t>28-09-2022</t>
  </si>
  <si>
    <t>29-09-2022</t>
  </si>
  <si>
    <t>30-09-2022</t>
  </si>
  <si>
    <t>13-10-2022</t>
  </si>
  <si>
    <t>14-10-2022</t>
  </si>
  <si>
    <t>17-10-2022</t>
  </si>
  <si>
    <t>18-10-2022</t>
  </si>
  <si>
    <t>19-10-2022</t>
  </si>
  <si>
    <t>20-10-2022</t>
  </si>
  <si>
    <t>21-10-2022</t>
  </si>
  <si>
    <t>24-10-2022</t>
  </si>
  <si>
    <t>25-10-2022</t>
  </si>
  <si>
    <t>27-10-2022</t>
  </si>
  <si>
    <t>28-10-2022</t>
  </si>
  <si>
    <t>31-10-2022</t>
  </si>
  <si>
    <t>14-11-2022</t>
  </si>
  <si>
    <t>15-11-2022</t>
  </si>
  <si>
    <t>16-11-2022</t>
  </si>
  <si>
    <t>17-11-2022</t>
  </si>
  <si>
    <t>18-11-2022</t>
  </si>
  <si>
    <t>21-11-2022</t>
  </si>
  <si>
    <t>22-11-2022</t>
  </si>
  <si>
    <t>23-11-2022</t>
  </si>
  <si>
    <t>24-11-2022</t>
  </si>
  <si>
    <t>25-11-2022</t>
  </si>
  <si>
    <t>28-11-2022</t>
  </si>
  <si>
    <t>29-11-2022</t>
  </si>
  <si>
    <t>30-11-2022</t>
  </si>
  <si>
    <t>13-12-2022</t>
  </si>
  <si>
    <t>14-12-2022</t>
  </si>
  <si>
    <t>15-12-2022</t>
  </si>
  <si>
    <t>16-12-2022</t>
  </si>
  <si>
    <t>19-12-2022</t>
  </si>
  <si>
    <t>20-12-2022</t>
  </si>
  <si>
    <t>21-12-2022</t>
  </si>
  <si>
    <t>22-12-2022</t>
  </si>
  <si>
    <t>23-12-2022</t>
  </si>
  <si>
    <t>26-12-2022</t>
  </si>
  <si>
    <t>27-12-2022</t>
  </si>
  <si>
    <t>28-12-2022</t>
  </si>
  <si>
    <t>29-12-2022</t>
  </si>
  <si>
    <t>30-12-2022</t>
  </si>
  <si>
    <t>13-01-2023</t>
  </si>
  <si>
    <t>16-01-2023</t>
  </si>
  <si>
    <t>17-01-2023</t>
  </si>
  <si>
    <t>18-01-2023</t>
  </si>
  <si>
    <t>19-01-2023</t>
  </si>
  <si>
    <t>20-01-2023</t>
  </si>
  <si>
    <t>23-01-2023</t>
  </si>
  <si>
    <t>24-01-2023</t>
  </si>
  <si>
    <t>25-01-2023</t>
  </si>
  <si>
    <t>27-01-2023</t>
  </si>
  <si>
    <t>30-01-2023</t>
  </si>
  <si>
    <t>31-01-2023</t>
  </si>
  <si>
    <t>13-02-2023</t>
  </si>
  <si>
    <t>14-02-2023</t>
  </si>
  <si>
    <t>15-02-2023</t>
  </si>
  <si>
    <t>16-02-2023</t>
  </si>
  <si>
    <t>17-02-2023</t>
  </si>
  <si>
    <t>20-02-2023</t>
  </si>
  <si>
    <t>21-02-2023</t>
  </si>
  <si>
    <t>22-02-2023</t>
  </si>
  <si>
    <t>23-02-2023</t>
  </si>
  <si>
    <t>24-02-2023</t>
  </si>
  <si>
    <t>27-02-2023</t>
  </si>
  <si>
    <t>28-02-2023</t>
  </si>
  <si>
    <t>13-03-2023</t>
  </si>
  <si>
    <t>14-03-2023</t>
  </si>
  <si>
    <t>15-03-2023</t>
  </si>
  <si>
    <t>16-03-2023</t>
  </si>
  <si>
    <t>17-03-2023</t>
  </si>
  <si>
    <t>20-03-2023</t>
  </si>
  <si>
    <t>21-03-2023</t>
  </si>
  <si>
    <t>22-03-2023</t>
  </si>
  <si>
    <t>23-03-2023</t>
  </si>
  <si>
    <t>24-03-2023</t>
  </si>
  <si>
    <t>27-03-2023</t>
  </si>
  <si>
    <t>28-03-2023</t>
  </si>
  <si>
    <t>29-03-2023</t>
  </si>
  <si>
    <t>31-03-2023</t>
  </si>
  <si>
    <t>13-04-2023</t>
  </si>
  <si>
    <t>17-04-2023</t>
  </si>
  <si>
    <t>18-04-2023</t>
  </si>
  <si>
    <t>19-04-2023</t>
  </si>
  <si>
    <t>20-04-2023</t>
  </si>
  <si>
    <t>21-04-2023</t>
  </si>
  <si>
    <t>24-04-2023</t>
  </si>
  <si>
    <t>25-04-2023</t>
  </si>
  <si>
    <t>26-04-2023</t>
  </si>
  <si>
    <t>27-04-2023</t>
  </si>
  <si>
    <t>28-04-2023</t>
  </si>
  <si>
    <t>15-05-2023</t>
  </si>
  <si>
    <t>16-05-2023</t>
  </si>
  <si>
    <t>17-05-2023</t>
  </si>
  <si>
    <t>18-05-2023</t>
  </si>
  <si>
    <t>19-05-2023</t>
  </si>
  <si>
    <t>22-05-2023</t>
  </si>
  <si>
    <t>23-05-2023</t>
  </si>
  <si>
    <t>24-05-2023</t>
  </si>
  <si>
    <t>25-05-2023</t>
  </si>
  <si>
    <t>26-05-2023</t>
  </si>
  <si>
    <t>29-05-2023</t>
  </si>
  <si>
    <t>30-05-2023</t>
  </si>
  <si>
    <t>31-05-2023</t>
  </si>
  <si>
    <t>13-06-2023</t>
  </si>
  <si>
    <t>14-06-2023</t>
  </si>
  <si>
    <t>15-06-2023</t>
  </si>
  <si>
    <t>16-06-2023</t>
  </si>
  <si>
    <t>19-06-2023</t>
  </si>
  <si>
    <t>20-06-2023</t>
  </si>
  <si>
    <t>21-06-2023</t>
  </si>
  <si>
    <t>22-06-2023</t>
  </si>
  <si>
    <t>23-06-2023</t>
  </si>
  <si>
    <t>26-06-2023</t>
  </si>
  <si>
    <t>27-06-2023</t>
  </si>
  <si>
    <t>28-06-2023</t>
  </si>
  <si>
    <t>30-06-2023</t>
  </si>
  <si>
    <t>13-07-2023</t>
  </si>
  <si>
    <t>14-07-2023</t>
  </si>
  <si>
    <t>17-07-2023</t>
  </si>
  <si>
    <t>18-07-2023</t>
  </si>
  <si>
    <t>19-07-2023</t>
  </si>
  <si>
    <t>20-07-2023</t>
  </si>
  <si>
    <t>21-07-2023</t>
  </si>
  <si>
    <t>24-07-2023</t>
  </si>
  <si>
    <t>25-07-2023</t>
  </si>
  <si>
    <t>26-07-2023</t>
  </si>
  <si>
    <t>27-07-2023</t>
  </si>
  <si>
    <t>28-07-2023</t>
  </si>
  <si>
    <t>31-07-2023</t>
  </si>
  <si>
    <t>14-08-2023</t>
  </si>
  <si>
    <t>16-08-2023</t>
  </si>
  <si>
    <t>17-08-2023</t>
  </si>
  <si>
    <t>18-08-2023</t>
  </si>
  <si>
    <t>21-08-2023</t>
  </si>
  <si>
    <t>22-08-2023</t>
  </si>
  <si>
    <t>23-08-2023</t>
  </si>
  <si>
    <t>24-08-2023</t>
  </si>
  <si>
    <t>25-08-2023</t>
  </si>
  <si>
    <t>28-08-2023</t>
  </si>
  <si>
    <t>29-08-2023</t>
  </si>
  <si>
    <t>30-08-2023</t>
  </si>
  <si>
    <t>31-08-2023</t>
  </si>
  <si>
    <t>13-09-2023</t>
  </si>
  <si>
    <t>14-09-2023</t>
  </si>
  <si>
    <t>15-09-2023</t>
  </si>
  <si>
    <t>18-09-2023</t>
  </si>
  <si>
    <t>20-09-2023</t>
  </si>
  <si>
    <t>21-09-2023</t>
  </si>
  <si>
    <t>22-09-2023</t>
  </si>
  <si>
    <t>25-09-2023</t>
  </si>
  <si>
    <t>26-09-2023</t>
  </si>
  <si>
    <t>27-09-2023</t>
  </si>
  <si>
    <t>28-09-2023</t>
  </si>
  <si>
    <t>29-09-2023</t>
  </si>
  <si>
    <t>13-10-2023</t>
  </si>
  <si>
    <t>16-10-2023</t>
  </si>
  <si>
    <t>17-10-2023</t>
  </si>
  <si>
    <t>18-10-2023</t>
  </si>
  <si>
    <t>19-10-2023</t>
  </si>
  <si>
    <t>20-10-2023</t>
  </si>
  <si>
    <t>23-10-2023</t>
  </si>
  <si>
    <t>25-10-2023</t>
  </si>
  <si>
    <t>26-10-2023</t>
  </si>
  <si>
    <t>27-10-2023</t>
  </si>
  <si>
    <t>30-10-2023</t>
  </si>
  <si>
    <t>31-10-2023</t>
  </si>
  <si>
    <t>13-11-2023</t>
  </si>
  <si>
    <t>15-11-2023</t>
  </si>
  <si>
    <t>16-11-2023</t>
  </si>
  <si>
    <t>17-11-2023</t>
  </si>
  <si>
    <t>20-11-2023</t>
  </si>
  <si>
    <t>21-11-2023</t>
  </si>
  <si>
    <t>22-11-2023</t>
  </si>
  <si>
    <t>23-11-2023</t>
  </si>
  <si>
    <t>24-11-2023</t>
  </si>
  <si>
    <t>28-11-2023</t>
  </si>
  <si>
    <t>29-11-2023</t>
  </si>
  <si>
    <t>30-11-2023</t>
  </si>
  <si>
    <t>13-12-2023</t>
  </si>
  <si>
    <t>14-12-2023</t>
  </si>
  <si>
    <t>15-12-2023</t>
  </si>
  <si>
    <t>18-12-2023</t>
  </si>
  <si>
    <t>19-12-2023</t>
  </si>
  <si>
    <t>20-12-2023</t>
  </si>
  <si>
    <t>21-12-2023</t>
  </si>
  <si>
    <t>22-12-2023</t>
  </si>
  <si>
    <t>26-12-2023</t>
  </si>
  <si>
    <t>27-12-2023</t>
  </si>
  <si>
    <t>28-12-2023</t>
  </si>
  <si>
    <t>29-12-2023</t>
  </si>
  <si>
    <t>15-01-2024</t>
  </si>
  <si>
    <t>16-01-2024</t>
  </si>
  <si>
    <t>17-01-2024</t>
  </si>
  <si>
    <t>18-01-2024</t>
  </si>
  <si>
    <t>19-01-2024</t>
  </si>
  <si>
    <t>20-01-2024</t>
  </si>
  <si>
    <t>23-01-2024</t>
  </si>
  <si>
    <t>24-01-2024</t>
  </si>
  <si>
    <t>25-01-2024</t>
  </si>
  <si>
    <t>29-01-2024</t>
  </si>
  <si>
    <t>30-01-2024</t>
  </si>
  <si>
    <t>31-01-2024</t>
  </si>
  <si>
    <t>13-02-2024</t>
  </si>
  <si>
    <t>14-02-2024</t>
  </si>
  <si>
    <t>15-02-2024</t>
  </si>
  <si>
    <t>16-02-2024</t>
  </si>
  <si>
    <t>19-02-2024</t>
  </si>
  <si>
    <t>20-02-2024</t>
  </si>
  <si>
    <t>21-02-2024</t>
  </si>
  <si>
    <t>22-02-2024</t>
  </si>
  <si>
    <t>23-02-2024</t>
  </si>
  <si>
    <t>26-02-2024</t>
  </si>
  <si>
    <t>27-02-2024</t>
  </si>
  <si>
    <t>28-02-2024</t>
  </si>
  <si>
    <t>29-02-2024</t>
  </si>
  <si>
    <t>13-03-2024</t>
  </si>
  <si>
    <t>14-03-2024</t>
  </si>
  <si>
    <t>15-03-2024</t>
  </si>
  <si>
    <t>18-03-2024</t>
  </si>
  <si>
    <t>19-03-2024</t>
  </si>
  <si>
    <t>20-03-2024</t>
  </si>
  <si>
    <t>21-03-2024</t>
  </si>
  <si>
    <t>22-03-2024</t>
  </si>
  <si>
    <t>26-03-2024</t>
  </si>
  <si>
    <t>27-03-2024</t>
  </si>
  <si>
    <t>28-03-2024</t>
  </si>
  <si>
    <t>15-04-2024</t>
  </si>
  <si>
    <t>16-04-2024</t>
  </si>
  <si>
    <t>18-04-2024</t>
  </si>
  <si>
    <t>19-04-2024</t>
  </si>
  <si>
    <t>22-04-2024</t>
  </si>
  <si>
    <t>23-04-2024</t>
  </si>
  <si>
    <t>24-04-2024</t>
  </si>
  <si>
    <t>25-04-2024</t>
  </si>
  <si>
    <t>26-04-2024</t>
  </si>
  <si>
    <t>29-04-2024</t>
  </si>
  <si>
    <t>30-04-2024</t>
  </si>
  <si>
    <t>13-05-2024</t>
  </si>
  <si>
    <t>14-05-2024</t>
  </si>
  <si>
    <t>15-05-2024</t>
  </si>
  <si>
    <t>16-05-2024</t>
  </si>
  <si>
    <t>17-05-2024</t>
  </si>
  <si>
    <t>18-05-2024</t>
  </si>
  <si>
    <t>21-05-2024</t>
  </si>
  <si>
    <t>22-05-2024</t>
  </si>
  <si>
    <t>23-05-2024</t>
  </si>
  <si>
    <t>24-05-2024</t>
  </si>
  <si>
    <t>27-05-2024</t>
  </si>
  <si>
    <t>28-05-2024</t>
  </si>
  <si>
    <t>29-05-2024</t>
  </si>
  <si>
    <t>30-05-2024</t>
  </si>
  <si>
    <t>31-05-2024</t>
  </si>
  <si>
    <t>13-06-2024</t>
  </si>
  <si>
    <t>14-06-2024</t>
  </si>
  <si>
    <t>18-06-2024</t>
  </si>
  <si>
    <t>19-06-2024</t>
  </si>
  <si>
    <t>20-06-2024</t>
  </si>
  <si>
    <t>21-06-2024</t>
  </si>
  <si>
    <t>24-06-2024</t>
  </si>
  <si>
    <t>25-06-2024</t>
  </si>
  <si>
    <t>26-06-2024</t>
  </si>
  <si>
    <t>27-06-2024</t>
  </si>
  <si>
    <t>28-06-2024</t>
  </si>
  <si>
    <t>Using 1 yr data (June 2023 - June 2024)</t>
  </si>
  <si>
    <t>Futures- Using 2 yr data (June 2022- June 2024)</t>
  </si>
  <si>
    <t>Futures Using 1 yr data (June 2023 - June 2024)</t>
  </si>
  <si>
    <t>Correlation Factor</t>
  </si>
  <si>
    <t>Daily</t>
  </si>
  <si>
    <t>Weekly</t>
  </si>
  <si>
    <t>Monthly</t>
  </si>
  <si>
    <t>Correlation Factior</t>
  </si>
  <si>
    <t>Standard Deviation</t>
  </si>
  <si>
    <t>GRINDWELL - Cummins</t>
  </si>
  <si>
    <t>Cummins</t>
  </si>
  <si>
    <t>ECLERX - TCS</t>
  </si>
  <si>
    <t>TCS</t>
  </si>
  <si>
    <t>GPPL - Adani</t>
  </si>
  <si>
    <t>Adani</t>
  </si>
  <si>
    <t>COCHINSHIP - Adani</t>
  </si>
  <si>
    <t>Dr Reddy</t>
  </si>
  <si>
    <t>INDGN - TCS</t>
  </si>
  <si>
    <t>Stock Listed in  May 2024</t>
  </si>
  <si>
    <t>Aarti</t>
  </si>
  <si>
    <t>GLAND - Dr Reddy</t>
  </si>
  <si>
    <t>ALKYLAMINE - Aarti</t>
  </si>
  <si>
    <t>Using 2 yr data (June 2022- June 2024)</t>
  </si>
  <si>
    <t>Stocks - Using 2 yr data (June 2022- June 2024)</t>
  </si>
  <si>
    <t>OHR</t>
  </si>
  <si>
    <t>FUTURES PRICES SOURCE DATA - https://www.nseindia.com/report-detail</t>
  </si>
  <si>
    <t>DAILY VARIATION</t>
  </si>
  <si>
    <t>WEEKLY  VARIATION</t>
  </si>
  <si>
    <t>MONTHLY VARIATION</t>
  </si>
  <si>
    <t>Adani Ports</t>
  </si>
  <si>
    <t>Using 2 yr data (June 2022 - June 2024)</t>
  </si>
  <si>
    <t>(minimum lot size for 1 futures contract )</t>
  </si>
  <si>
    <t>Optimal Contracts</t>
  </si>
  <si>
    <t>Day Returns</t>
  </si>
  <si>
    <t>Weekly Returns</t>
  </si>
  <si>
    <t>Monthly Returns</t>
  </si>
  <si>
    <t>Na</t>
  </si>
  <si>
    <t xml:space="preserve">Qf </t>
  </si>
  <si>
    <t>STOCKS</t>
  </si>
  <si>
    <t>Spot Price on 1/06/2024</t>
  </si>
  <si>
    <t>Number Of Stocks</t>
  </si>
  <si>
    <t>Value</t>
  </si>
  <si>
    <t>Net Value</t>
  </si>
  <si>
    <t>FUTURES</t>
  </si>
  <si>
    <t xml:space="preserve">Position : </t>
  </si>
  <si>
    <t>Entry Price : 1st July 2024</t>
  </si>
  <si>
    <t>Closing Price : 25th September 2024</t>
  </si>
  <si>
    <t xml:space="preserve">No of contracts hedged : </t>
  </si>
  <si>
    <t>SHORT</t>
  </si>
  <si>
    <t>Covariance between Portfolio and NIFTY excess returns:</t>
  </si>
  <si>
    <t>Variance of NIFTY excess returns:</t>
  </si>
  <si>
    <t>CAPM Beta- Calculation :</t>
  </si>
  <si>
    <t>Value of stock portfolio on 1/07/24</t>
  </si>
  <si>
    <t xml:space="preserve">Nifty futures contract multiplier </t>
  </si>
  <si>
    <t>Nifty Futures Contract Unit  on 01/07/24</t>
  </si>
  <si>
    <t>Value of 1 Nifty Futures contract on 1/07/24</t>
  </si>
  <si>
    <t>Optimal No. of Futures Contracts using portfolio beta :</t>
  </si>
  <si>
    <t>DATA SET FOR BETA CALCULATION</t>
  </si>
  <si>
    <t>PORTFOLIO RETURNS</t>
  </si>
  <si>
    <t>NIFTY RETURNS</t>
  </si>
  <si>
    <t>T- BILL RATE</t>
  </si>
  <si>
    <t>EXCESS PORTFOLIO RETURNS</t>
  </si>
  <si>
    <t>EXCESS NIFTY RETURNS</t>
  </si>
  <si>
    <t xml:space="preserve">HEDGING INDIVIDUAL STOCKS </t>
  </si>
  <si>
    <t>Closing Out Price : 1st July 2024</t>
  </si>
  <si>
    <t>Closing Out Price : 25th September 2024</t>
  </si>
  <si>
    <t>lot size</t>
  </si>
  <si>
    <t>Net profit/loss :</t>
  </si>
  <si>
    <t>Net hedge profit :</t>
  </si>
  <si>
    <t>Overall Return</t>
  </si>
  <si>
    <t xml:space="preserve">Spot Price as of 1/07/24 : </t>
  </si>
  <si>
    <t xml:space="preserve">Spot Price as of 25/09/24 : </t>
  </si>
  <si>
    <t>No of stocks :</t>
  </si>
  <si>
    <t xml:space="preserve">Net stocks profit </t>
  </si>
  <si>
    <t>HEDGING USING NIFTY</t>
  </si>
  <si>
    <t xml:space="preserve">Portfolio </t>
  </si>
  <si>
    <t xml:space="preserve">Nifty </t>
  </si>
  <si>
    <t>Nifty Contract Unit</t>
  </si>
  <si>
    <t>Lot Size</t>
  </si>
  <si>
    <t>Position</t>
  </si>
  <si>
    <t>Value on 1/07/24 :</t>
  </si>
  <si>
    <t>short</t>
  </si>
  <si>
    <t>Value  on 25/09//24 :</t>
  </si>
  <si>
    <t>Profit/Loss :</t>
  </si>
  <si>
    <t>Net Profit/Loss</t>
  </si>
  <si>
    <t>Using Stock Futures</t>
  </si>
  <si>
    <t>Stock Profits</t>
  </si>
  <si>
    <t>Hedge Profits</t>
  </si>
  <si>
    <t>Overall Profits</t>
  </si>
  <si>
    <t>Using Stock Index</t>
  </si>
  <si>
    <t>Portfolio profits</t>
  </si>
  <si>
    <t>Hedge profits</t>
  </si>
  <si>
    <t>`</t>
  </si>
  <si>
    <r>
      <rPr>
        <color rgb="FF000000"/>
      </rPr>
      <t xml:space="preserve">  Final portfolio value movement from 1st July 2024 to 30th September 2024-   </t>
    </r>
    <r>
      <rPr>
        <color rgb="FF1155CC"/>
        <u/>
      </rPr>
      <t>https://www.nseindia.com/get-quotes/equity</t>
    </r>
  </si>
  <si>
    <t>Position :</t>
  </si>
  <si>
    <t>long</t>
  </si>
  <si>
    <t>No of contracts hedged :</t>
  </si>
  <si>
    <t>Spot Price as of 1/07/24 :</t>
  </si>
  <si>
    <t>Spot Price as of 25/09/24 :</t>
  </si>
  <si>
    <t>Net stocks profit</t>
  </si>
  <si>
    <t>Portfolio</t>
  </si>
  <si>
    <t>Nifty</t>
  </si>
  <si>
    <t>Long</t>
  </si>
  <si>
    <t>Value on 25/09//24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</si>
</sst>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₹]#,##0.00"/>
    <numFmt numFmtId="165" formatCode="0.000"/>
    <numFmt numFmtId="166" formatCode="mm-dd-yyyy"/>
    <numFmt numFmtId="167" formatCode="m-d-yyyy"/>
    <numFmt numFmtId="168" formatCode="dd-mm-yyyy"/>
    <numFmt numFmtId="169" formatCode="&quot;₹&quot;#,##0.00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i/>
      <color theme="1"/>
      <name val="Arial"/>
      <scheme val="minor"/>
    </font>
    <font>
      <sz val="9.0"/>
      <color rgb="FF000000"/>
      <name val="&quot;Google Sans Mono&quot;"/>
    </font>
    <font>
      <sz val="10.0"/>
      <color theme="1"/>
      <name val="Arial"/>
      <scheme val="minor"/>
    </font>
    <font>
      <b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sz val="11.0"/>
      <color rgb="FF000000"/>
      <name val="Calibri"/>
    </font>
    <font>
      <sz val="11.0"/>
      <color theme="1"/>
      <name val="Aptos Narrow"/>
    </font>
    <font>
      <sz val="11.0"/>
      <color theme="1"/>
      <name val="Arial"/>
    </font>
    <font>
      <sz val="11.0"/>
      <color theme="1"/>
      <name val="Calibri"/>
    </font>
    <font>
      <sz val="14.0"/>
      <color rgb="FF000000"/>
      <name val="Arial"/>
    </font>
    <font>
      <b/>
      <color rgb="FF000000"/>
      <name val="Arial"/>
      <scheme val="minor"/>
    </font>
    <font>
      <color theme="1"/>
      <name val="Arial"/>
    </font>
    <font>
      <b/>
      <color theme="1"/>
      <name val="Arial"/>
    </font>
    <font>
      <u/>
      <color rgb="FF0000FF"/>
    </font>
    <font>
      <b/>
      <sz val="11.0"/>
      <color rgb="FF000000"/>
      <name val="Calibri"/>
    </font>
    <font>
      <b/>
      <color rgb="FF000000"/>
      <name val="Roboto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9E9E9"/>
        <bgColor rgb="FFE9E9E9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E3E3E3"/>
      </bottom>
    </border>
  </borders>
  <cellStyleXfs count="1">
    <xf borderId="0" fillId="0" fontId="0" numFmtId="0" applyAlignment="1" applyFont="1"/>
  </cellStyleXfs>
  <cellXfs count="3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3" fontId="3" numFmtId="0" xfId="0" applyAlignment="1" applyFill="1" applyFont="1">
      <alignment horizontal="center"/>
    </xf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8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9" fillId="0" fontId="4" numFmtId="164" xfId="0" applyAlignment="1" applyBorder="1" applyFont="1" applyNumberFormat="1">
      <alignment horizontal="center" readingOrder="0" shrinkToFit="0" vertical="bottom" wrapText="0"/>
    </xf>
    <xf borderId="10" fillId="0" fontId="4" numFmtId="3" xfId="0" applyAlignment="1" applyBorder="1" applyFont="1" applyNumberFormat="1">
      <alignment horizontal="center" readingOrder="0" shrinkToFit="0" vertical="bottom" wrapText="0"/>
    </xf>
    <xf borderId="4" fillId="0" fontId="3" numFmtId="165" xfId="0" applyAlignment="1" applyBorder="1" applyFont="1" applyNumberForma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1" fillId="0" fontId="3" numFmtId="165" xfId="0" applyAlignment="1" applyBorder="1" applyFont="1" applyNumberFormat="1">
      <alignment horizontal="center" readingOrder="0"/>
    </xf>
    <xf borderId="11" fillId="0" fontId="4" numFmtId="3" xfId="0" applyAlignment="1" applyBorder="1" applyFont="1" applyNumberFormat="1">
      <alignment horizontal="center" readingOrder="0" shrinkToFit="0" vertical="bottom" wrapText="0"/>
    </xf>
    <xf borderId="12" fillId="0" fontId="3" numFmtId="0" xfId="0" applyAlignment="1" applyBorder="1" applyFont="1">
      <alignment horizontal="center"/>
    </xf>
    <xf borderId="13" fillId="0" fontId="4" numFmtId="165" xfId="0" applyAlignment="1" applyBorder="1" applyFont="1" applyNumberFormat="1">
      <alignment horizontal="center" readingOrder="0" shrinkToFit="0" vertical="bottom" wrapText="0"/>
    </xf>
    <xf borderId="13" fillId="3" fontId="3" numFmtId="165" xfId="0" applyAlignment="1" applyBorder="1" applyFont="1" applyNumberFormat="1">
      <alignment horizontal="center" readingOrder="0"/>
    </xf>
    <xf borderId="14" fillId="3" fontId="3" numFmtId="165" xfId="0" applyAlignment="1" applyBorder="1" applyFont="1" applyNumberFormat="1">
      <alignment horizontal="center" readingOrder="0"/>
    </xf>
    <xf borderId="5" fillId="0" fontId="3" numFmtId="165" xfId="0" applyAlignment="1" applyBorder="1" applyFont="1" applyNumberFormat="1">
      <alignment horizontal="center" readingOrder="0"/>
    </xf>
    <xf borderId="5" fillId="0" fontId="5" numFmtId="165" xfId="0" applyAlignment="1" applyBorder="1" applyFont="1" applyNumberFormat="1">
      <alignment horizontal="center" readingOrder="0"/>
    </xf>
    <xf borderId="4" fillId="0" fontId="3" numFmtId="165" xfId="0" applyAlignment="1" applyBorder="1" applyFont="1" applyNumberFormat="1">
      <alignment horizontal="center"/>
    </xf>
    <xf borderId="7" fillId="0" fontId="5" numFmtId="165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11" fillId="0" fontId="3" numFmtId="3" xfId="0" applyAlignment="1" applyBorder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0" fillId="0" fontId="3" numFmtId="165" xfId="0" applyAlignment="1" applyFont="1" applyNumberFormat="1">
      <alignment horizontal="center"/>
    </xf>
    <xf borderId="0" fillId="3" fontId="6" numFmtId="165" xfId="0" applyAlignment="1" applyFont="1" applyNumberFormat="1">
      <alignment horizontal="center"/>
    </xf>
    <xf borderId="0" fillId="3" fontId="7" numFmtId="165" xfId="0" applyAlignment="1" applyFont="1" applyNumberFormat="1">
      <alignment horizontal="center"/>
    </xf>
    <xf borderId="9" fillId="3" fontId="0" numFmtId="165" xfId="0" applyAlignment="1" applyBorder="1" applyFont="1" applyNumberForma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13" fillId="0" fontId="3" numFmtId="165" xfId="0" applyAlignment="1" applyBorder="1" applyFont="1" applyNumberFormat="1">
      <alignment horizontal="center" readingOrder="0"/>
    </xf>
    <xf borderId="7" fillId="0" fontId="3" numFmtId="165" xfId="0" applyAlignment="1" applyBorder="1" applyFont="1" applyNumberFormat="1">
      <alignment horizontal="center" readingOrder="0"/>
    </xf>
    <xf borderId="9" fillId="0" fontId="3" numFmtId="165" xfId="0" applyAlignment="1" applyBorder="1" applyFont="1" applyNumberFormat="1">
      <alignment horizontal="center" readingOrder="0"/>
    </xf>
    <xf borderId="0" fillId="3" fontId="0" numFmtId="165" xfId="0" applyAlignment="1" applyFont="1" applyNumberFormat="1">
      <alignment horizontal="center"/>
    </xf>
    <xf borderId="15" fillId="0" fontId="3" numFmtId="3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3" fillId="0" fontId="8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/>
    </xf>
    <xf borderId="12" fillId="0" fontId="1" numFmtId="0" xfId="0" applyAlignment="1" applyBorder="1" applyFont="1">
      <alignment readingOrder="0"/>
    </xf>
    <xf borderId="13" fillId="0" fontId="1" numFmtId="164" xfId="0" applyAlignment="1" applyBorder="1" applyFont="1" applyNumberFormat="1">
      <alignment horizontal="center" readingOrder="0"/>
    </xf>
    <xf borderId="14" fillId="0" fontId="4" numFmtId="0" xfId="0" applyAlignment="1" applyBorder="1" applyFont="1">
      <alignment horizontal="center" readingOrder="0" shrinkToFit="0" vertical="bottom" wrapText="0"/>
    </xf>
    <xf borderId="15" fillId="0" fontId="3" numFmtId="0" xfId="0" applyAlignment="1" applyBorder="1" applyFont="1">
      <alignment horizontal="center"/>
    </xf>
    <xf borderId="9" fillId="3" fontId="7" numFmtId="165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8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3" fillId="0" fontId="3" numFmtId="165" xfId="0" applyAlignment="1" applyBorder="1" applyFont="1" applyNumberFormat="1">
      <alignment horizontal="center"/>
    </xf>
    <xf borderId="13" fillId="3" fontId="0" numFmtId="165" xfId="0" applyAlignment="1" applyBorder="1" applyFont="1" applyNumberFormat="1">
      <alignment horizontal="center"/>
    </xf>
    <xf borderId="13" fillId="3" fontId="7" numFmtId="165" xfId="0" applyAlignment="1" applyBorder="1" applyFont="1" applyNumberFormat="1">
      <alignment horizontal="center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164" xfId="0" applyAlignment="1" applyFont="1" applyNumberFormat="1">
      <alignment horizontal="center" readingOrder="0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/>
    </xf>
    <xf borderId="6" fillId="3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readingOrder="0"/>
    </xf>
    <xf borderId="13" fillId="0" fontId="4" numFmtId="0" xfId="0" applyAlignment="1" applyBorder="1" applyFont="1">
      <alignment horizontal="center" readingOrder="0" shrinkToFit="0" vertical="bottom" wrapText="0"/>
    </xf>
    <xf borderId="12" fillId="0" fontId="4" numFmtId="0" xfId="0" applyAlignment="1" applyBorder="1" applyFont="1">
      <alignment horizontal="center" readingOrder="0" shrinkToFit="0" vertical="bottom" wrapText="0"/>
    </xf>
    <xf borderId="7" fillId="2" fontId="1" numFmtId="164" xfId="0" applyAlignment="1" applyBorder="1" applyFont="1" applyNumberFormat="1">
      <alignment horizontal="center" readingOrder="0"/>
    </xf>
    <xf borderId="12" fillId="3" fontId="1" numFmtId="164" xfId="0" applyAlignment="1" applyBorder="1" applyFont="1" applyNumberFormat="1">
      <alignment horizontal="center" readingOrder="0"/>
    </xf>
    <xf borderId="14" fillId="3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4" xfId="0" applyAlignment="1" applyFont="1" applyNumberFormat="1">
      <alignment horizontal="center"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2" fontId="13" numFmtId="164" xfId="0" applyAlignment="1" applyFont="1" applyNumberFormat="1">
      <alignment horizontal="center" readingOrder="0" shrinkToFit="0" vertical="bottom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horizontal="center" readingOrder="0"/>
    </xf>
    <xf borderId="11" fillId="0" fontId="13" numFmtId="0" xfId="0" applyAlignment="1" applyBorder="1" applyFont="1">
      <alignment horizontal="center" readingOrder="0" shrinkToFit="0" vertical="bottom" wrapText="0"/>
    </xf>
    <xf borderId="0" fillId="0" fontId="14" numFmtId="0" xfId="0" applyAlignment="1" applyFont="1">
      <alignment horizontal="center" vertical="bottom"/>
    </xf>
    <xf borderId="0" fillId="0" fontId="13" numFmtId="166" xfId="0" applyAlignment="1" applyFont="1" applyNumberFormat="1">
      <alignment horizontal="right" readingOrder="0" shrinkToFit="0" vertical="bottom" wrapText="0"/>
    </xf>
    <xf borderId="0" fillId="0" fontId="13" numFmtId="166" xfId="0" applyAlignment="1" applyFont="1" applyNumberFormat="1">
      <alignment horizontal="center" readingOrder="0" shrinkToFit="0" vertical="bottom" wrapText="0"/>
    </xf>
    <xf borderId="11" fillId="0" fontId="13" numFmtId="166" xfId="0" applyAlignment="1" applyBorder="1" applyFont="1" applyNumberFormat="1">
      <alignment horizontal="center" readingOrder="0" shrinkToFit="0" vertical="bottom" wrapText="0"/>
    </xf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horizontal="center" readingOrder="0" vertical="bottom"/>
    </xf>
    <xf borderId="0" fillId="0" fontId="13" numFmtId="167" xfId="0" applyAlignment="1" applyFont="1" applyNumberFormat="1">
      <alignment horizontal="right" readingOrder="0" shrinkToFit="0" vertical="bottom" wrapText="0"/>
    </xf>
    <xf borderId="0" fillId="0" fontId="13" numFmtId="167" xfId="0" applyAlignment="1" applyFont="1" applyNumberFormat="1">
      <alignment horizontal="center" readingOrder="0" shrinkToFit="0" vertical="bottom" wrapText="0"/>
    </xf>
    <xf borderId="11" fillId="0" fontId="13" numFmtId="167" xfId="0" applyAlignment="1" applyBorder="1" applyFont="1" applyNumberFormat="1">
      <alignment horizontal="center" readingOrder="0" shrinkToFit="0" vertical="bottom" wrapText="0"/>
    </xf>
    <xf borderId="0" fillId="0" fontId="15" numFmtId="0" xfId="0" applyAlignment="1" applyFont="1">
      <alignment horizontal="center" vertical="bottom"/>
    </xf>
    <xf borderId="11" fillId="0" fontId="2" numFmtId="0" xfId="0" applyBorder="1" applyFont="1"/>
    <xf borderId="0" fillId="2" fontId="13" numFmtId="164" xfId="0" applyAlignment="1" applyFont="1" applyNumberFormat="1">
      <alignment horizontal="center" readingOrder="0"/>
    </xf>
    <xf borderId="0" fillId="3" fontId="13" numFmtId="164" xfId="0" applyAlignment="1" applyFont="1" applyNumberFormat="1">
      <alignment horizontal="center" readingOrder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2" fontId="16" numFmtId="164" xfId="0" applyAlignment="1" applyFont="1" applyNumberFormat="1">
      <alignment horizontal="center"/>
    </xf>
    <xf borderId="0" fillId="3" fontId="16" numFmtId="164" xfId="0" applyAlignment="1" applyFont="1" applyNumberFormat="1">
      <alignment horizontal="center"/>
    </xf>
    <xf borderId="11" fillId="0" fontId="3" numFmtId="0" xfId="0" applyAlignment="1" applyBorder="1" applyFont="1">
      <alignment horizontal="center"/>
    </xf>
    <xf borderId="13" fillId="0" fontId="3" numFmtId="0" xfId="0" applyBorder="1" applyFont="1"/>
    <xf borderId="13" fillId="0" fontId="3" numFmtId="0" xfId="0" applyAlignment="1" applyBorder="1" applyFont="1">
      <alignment horizontal="center"/>
    </xf>
    <xf borderId="13" fillId="2" fontId="16" numFmtId="164" xfId="0" applyAlignment="1" applyBorder="1" applyFont="1" applyNumberFormat="1">
      <alignment horizontal="center"/>
    </xf>
    <xf borderId="13" fillId="3" fontId="16" numFmtId="164" xfId="0" applyAlignment="1" applyBorder="1" applyFont="1" applyNumberFormat="1">
      <alignment horizontal="center"/>
    </xf>
    <xf borderId="13" fillId="3" fontId="3" numFmtId="0" xfId="0" applyAlignment="1" applyBorder="1" applyFont="1">
      <alignment horizontal="center"/>
    </xf>
    <xf borderId="0" fillId="0" fontId="16" numFmtId="4" xfId="0" applyAlignment="1" applyFont="1" applyNumberFormat="1">
      <alignment horizontal="center" vertical="bottom"/>
    </xf>
    <xf borderId="0" fillId="0" fontId="3" numFmtId="0" xfId="0" applyFont="1"/>
    <xf borderId="0" fillId="0" fontId="3" numFmtId="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6" xfId="0" applyFont="1" applyNumberFormat="1"/>
    <xf borderId="0" fillId="0" fontId="3" numFmtId="166" xfId="0" applyAlignment="1" applyFont="1" applyNumberFormat="1">
      <alignment horizontal="center"/>
    </xf>
    <xf borderId="2" fillId="0" fontId="13" numFmtId="166" xfId="0" applyAlignment="1" applyBorder="1" applyFont="1" applyNumberFormat="1">
      <alignment horizontal="center" readingOrder="0" shrinkToFit="0" vertical="bottom" wrapText="0"/>
    </xf>
    <xf borderId="13" fillId="0" fontId="13" numFmtId="166" xfId="0" applyAlignment="1" applyBorder="1" applyFont="1" applyNumberFormat="1">
      <alignment horizontal="right" readingOrder="0" shrinkToFit="0" vertical="bottom" wrapText="0"/>
    </xf>
    <xf borderId="13" fillId="0" fontId="13" numFmtId="166" xfId="0" applyAlignment="1" applyBorder="1" applyFont="1" applyNumberForma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3" fontId="17" numFmtId="0" xfId="0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readingOrder="0"/>
    </xf>
    <xf borderId="9" fillId="0" fontId="3" numFmtId="0" xfId="0" applyAlignment="1" applyBorder="1" applyFont="1">
      <alignment horizontal="center"/>
    </xf>
    <xf borderId="9" fillId="3" fontId="6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9" fillId="3" fontId="3" numFmtId="2" xfId="0" applyAlignment="1" applyBorder="1" applyFont="1" applyNumberFormat="1">
      <alignment horizontal="center" readingOrder="0"/>
    </xf>
    <xf borderId="0" fillId="2" fontId="18" numFmtId="0" xfId="0" applyAlignment="1" applyFont="1">
      <alignment horizontal="center" readingOrder="0"/>
    </xf>
    <xf borderId="9" fillId="3" fontId="3" numFmtId="0" xfId="0" applyAlignment="1" applyBorder="1" applyFont="1">
      <alignment horizontal="center" readingOrder="0"/>
    </xf>
    <xf borderId="0" fillId="4" fontId="18" numFmtId="0" xfId="0" applyAlignment="1" applyFill="1" applyFont="1">
      <alignment horizontal="center" readingOrder="0"/>
    </xf>
    <xf borderId="14" fillId="0" fontId="3" numFmtId="0" xfId="0" applyAlignment="1" applyBorder="1" applyFont="1">
      <alignment horizontal="center"/>
    </xf>
    <xf borderId="14" fillId="3" fontId="3" numFmtId="0" xfId="0" applyAlignment="1" applyBorder="1" applyFont="1">
      <alignment horizontal="center"/>
    </xf>
    <xf borderId="1" fillId="2" fontId="1" numFmtId="165" xfId="0" applyAlignment="1" applyBorder="1" applyFont="1" applyNumberFormat="1">
      <alignment readingOrder="0"/>
    </xf>
    <xf borderId="7" fillId="2" fontId="1" numFmtId="165" xfId="0" applyAlignment="1" applyBorder="1" applyFont="1" applyNumberFormat="1">
      <alignment readingOrder="0"/>
    </xf>
    <xf borderId="7" fillId="2" fontId="3" numFmtId="165" xfId="0" applyAlignment="1" applyBorder="1" applyFont="1" applyNumberFormat="1">
      <alignment horizontal="center" readingOrder="0"/>
    </xf>
    <xf borderId="7" fillId="3" fontId="4" numFmtId="0" xfId="0" applyAlignment="1" applyBorder="1" applyFont="1">
      <alignment horizontal="center" readingOrder="0"/>
    </xf>
    <xf borderId="7" fillId="5" fontId="3" numFmtId="165" xfId="0" applyAlignment="1" applyBorder="1" applyFill="1" applyFont="1" applyNumberFormat="1">
      <alignment readingOrder="0"/>
    </xf>
    <xf borderId="0" fillId="5" fontId="3" numFmtId="165" xfId="0" applyAlignment="1" applyFont="1" applyNumberFormat="1">
      <alignment horizontal="center"/>
    </xf>
    <xf borderId="9" fillId="5" fontId="3" numFmtId="165" xfId="0" applyAlignment="1" applyBorder="1" applyFont="1" applyNumberFormat="1">
      <alignment horizontal="center"/>
    </xf>
    <xf borderId="0" fillId="3" fontId="17" numFmtId="0" xfId="0" applyFont="1"/>
    <xf borderId="0" fillId="3" fontId="6" numFmtId="0" xfId="0" applyAlignment="1" applyFont="1">
      <alignment horizontal="center"/>
    </xf>
    <xf borderId="0" fillId="5" fontId="3" numFmtId="165" xfId="0" applyAlignment="1" applyFont="1" applyNumberFormat="1">
      <alignment horizontal="center" readingOrder="0"/>
    </xf>
    <xf borderId="9" fillId="5" fontId="3" numFmtId="165" xfId="0" applyAlignment="1" applyBorder="1" applyFont="1" applyNumberFormat="1">
      <alignment horizontal="center" readingOrder="0"/>
    </xf>
    <xf borderId="13" fillId="5" fontId="3" numFmtId="165" xfId="0" applyAlignment="1" applyBorder="1" applyFont="1" applyNumberFormat="1">
      <alignment horizontal="center"/>
    </xf>
    <xf borderId="14" fillId="5" fontId="3" numFmtId="165" xfId="0" applyAlignment="1" applyBorder="1" applyFont="1" applyNumberFormat="1">
      <alignment horizontal="center"/>
    </xf>
    <xf borderId="13" fillId="3" fontId="6" numFmtId="0" xfId="0" applyAlignment="1" applyBorder="1" applyFont="1">
      <alignment horizontal="center"/>
    </xf>
    <xf borderId="14" fillId="3" fontId="6" numFmtId="0" xfId="0" applyAlignment="1" applyBorder="1" applyFont="1">
      <alignment horizontal="center"/>
    </xf>
    <xf borderId="15" fillId="0" fontId="4" numFmtId="0" xfId="0" applyAlignment="1" applyBorder="1" applyFont="1">
      <alignment readingOrder="0" shrinkToFit="0" vertical="bottom" wrapText="0"/>
    </xf>
    <xf borderId="15" fillId="0" fontId="4" numFmtId="0" xfId="0" applyAlignment="1" applyBorder="1" applyFont="1">
      <alignment horizontal="center" readingOrder="0" shrinkToFit="0" vertical="bottom" wrapText="0"/>
    </xf>
    <xf borderId="9" fillId="0" fontId="13" numFmtId="0" xfId="0" applyAlignment="1" applyBorder="1" applyFont="1">
      <alignment horizontal="right" readingOrder="0" shrinkToFit="0" vertical="bottom" wrapText="0"/>
    </xf>
    <xf borderId="9" fillId="0" fontId="3" numFmtId="0" xfId="0" applyAlignment="1" applyBorder="1" applyFont="1">
      <alignment horizontal="center" readingOrder="0"/>
    </xf>
    <xf borderId="8" fillId="0" fontId="14" numFmtId="0" xfId="0" applyAlignment="1" applyBorder="1" applyFont="1">
      <alignment horizontal="center" vertical="bottom"/>
    </xf>
    <xf borderId="9" fillId="0" fontId="14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/>
    </xf>
    <xf borderId="8" fillId="0" fontId="14" numFmtId="0" xfId="0" applyAlignment="1" applyBorder="1" applyFont="1">
      <alignment horizontal="center" vertical="bottom"/>
    </xf>
    <xf borderId="9" fillId="0" fontId="14" numFmtId="0" xfId="0" applyAlignment="1" applyBorder="1" applyFont="1">
      <alignment horizontal="center" vertical="bottom"/>
    </xf>
    <xf borderId="8" fillId="0" fontId="13" numFmtId="0" xfId="0" applyAlignment="1" applyBorder="1" applyFont="1">
      <alignment horizontal="center" readingOrder="0" shrinkToFit="0" vertical="bottom" wrapText="0"/>
    </xf>
    <xf borderId="9" fillId="0" fontId="13" numFmtId="0" xfId="0" applyAlignment="1" applyBorder="1" applyFont="1">
      <alignment horizontal="center" readingOrder="0" shrinkToFit="0" vertical="bottom" wrapText="0"/>
    </xf>
    <xf borderId="8" fillId="0" fontId="2" numFmtId="0" xfId="0" applyBorder="1" applyFont="1"/>
    <xf borderId="9" fillId="0" fontId="2" numFmtId="0" xfId="0" applyBorder="1" applyFont="1"/>
    <xf borderId="8" fillId="0" fontId="19" numFmtId="0" xfId="0" applyAlignment="1" applyBorder="1" applyFont="1">
      <alignment horizontal="center" vertical="bottom"/>
    </xf>
    <xf borderId="0" fillId="0" fontId="19" numFmtId="0" xfId="0" applyAlignment="1" applyFont="1">
      <alignment horizontal="center" vertical="bottom"/>
    </xf>
    <xf borderId="9" fillId="0" fontId="19" numFmtId="0" xfId="0" applyAlignment="1" applyBorder="1" applyFont="1">
      <alignment horizontal="center" vertical="bottom"/>
    </xf>
    <xf borderId="13" fillId="0" fontId="13" numFmtId="0" xfId="0" applyAlignment="1" applyBorder="1" applyFont="1">
      <alignment shrinkToFit="0" vertical="bottom" wrapText="0"/>
    </xf>
    <xf borderId="13" fillId="0" fontId="13" numFmtId="0" xfId="0" applyAlignment="1" applyBorder="1" applyFont="1">
      <alignment horizontal="center" shrinkToFit="0" vertical="bottom" wrapText="0"/>
    </xf>
    <xf borderId="14" fillId="0" fontId="3" numFmtId="0" xfId="0" applyBorder="1" applyFont="1"/>
    <xf borderId="13" fillId="0" fontId="3" numFmtId="0" xfId="0" applyAlignment="1" applyBorder="1" applyFont="1">
      <alignment horizontal="center" readingOrder="0"/>
    </xf>
    <xf borderId="2" fillId="0" fontId="13" numFmtId="4" xfId="0" applyAlignment="1" applyBorder="1" applyFont="1" applyNumberFormat="1">
      <alignment horizontal="center" readingOrder="0" shrinkToFit="0" vertical="bottom" wrapText="0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7" fillId="0" fontId="3" numFmtId="165" xfId="0" applyAlignment="1" applyBorder="1" applyFont="1" applyNumberFormat="1">
      <alignment horizontal="center"/>
    </xf>
    <xf borderId="10" fillId="0" fontId="3" numFmtId="165" xfId="0" applyBorder="1" applyFont="1" applyNumberFormat="1"/>
    <xf borderId="7" fillId="0" fontId="3" numFmtId="165" xfId="0" applyBorder="1" applyFont="1" applyNumberFormat="1"/>
    <xf borderId="7" fillId="0" fontId="3" numFmtId="164" xfId="0" applyBorder="1" applyFont="1" applyNumberFormat="1"/>
    <xf borderId="0" fillId="0" fontId="3" numFmtId="164" xfId="0" applyFont="1" applyNumberFormat="1"/>
    <xf borderId="6" fillId="0" fontId="3" numFmtId="165" xfId="0" applyBorder="1" applyFont="1" applyNumberFormat="1"/>
    <xf borderId="10" fillId="0" fontId="3" numFmtId="165" xfId="0" applyAlignment="1" applyBorder="1" applyFont="1" applyNumberFormat="1">
      <alignment horizontal="center"/>
    </xf>
    <xf borderId="0" fillId="0" fontId="3" numFmtId="4" xfId="0" applyFont="1" applyNumberFormat="1"/>
    <xf borderId="9" fillId="0" fontId="3" numFmtId="164" xfId="0" applyBorder="1" applyFont="1" applyNumberFormat="1"/>
    <xf borderId="11" fillId="0" fontId="3" numFmtId="165" xfId="0" applyAlignment="1" applyBorder="1" applyFont="1" applyNumberFormat="1">
      <alignment horizontal="center"/>
    </xf>
    <xf borderId="9" fillId="0" fontId="3" numFmtId="165" xfId="0" applyBorder="1" applyFont="1" applyNumberFormat="1"/>
    <xf borderId="11" fillId="0" fontId="3" numFmtId="165" xfId="0" applyBorder="1" applyFont="1" applyNumberFormat="1"/>
    <xf borderId="11" fillId="0" fontId="3" numFmtId="166" xfId="0" applyAlignment="1" applyBorder="1" applyFont="1" applyNumberFormat="1">
      <alignment horizontal="center"/>
    </xf>
    <xf borderId="11" fillId="0" fontId="3" numFmtId="166" xfId="0" applyBorder="1" applyFont="1" applyNumberFormat="1"/>
    <xf borderId="11" fillId="0" fontId="3" numFmtId="167" xfId="0" applyAlignment="1" applyBorder="1" applyFont="1" applyNumberFormat="1">
      <alignment horizontal="center"/>
    </xf>
    <xf borderId="11" fillId="0" fontId="3" numFmtId="167" xfId="0" applyBorder="1" applyFont="1" applyNumberFormat="1"/>
    <xf borderId="0" fillId="0" fontId="3" numFmtId="167" xfId="0" applyFont="1" applyNumberFormat="1"/>
    <xf borderId="9" fillId="0" fontId="3" numFmtId="164" xfId="0" applyAlignment="1" applyBorder="1" applyFont="1" applyNumberFormat="1">
      <alignment horizontal="center"/>
    </xf>
    <xf borderId="0" fillId="0" fontId="3" numFmtId="0" xfId="0" applyFont="1"/>
    <xf borderId="13" fillId="0" fontId="3" numFmtId="4" xfId="0" applyAlignment="1" applyBorder="1" applyFont="1" applyNumberFormat="1">
      <alignment horizontal="center"/>
    </xf>
    <xf borderId="14" fillId="0" fontId="3" numFmtId="164" xfId="0" applyAlignment="1" applyBorder="1" applyFont="1" applyNumberFormat="1">
      <alignment horizontal="center"/>
    </xf>
    <xf borderId="13" fillId="0" fontId="2" numFmtId="0" xfId="0" applyBorder="1" applyFont="1"/>
    <xf borderId="4" fillId="2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3" numFmtId="165" xfId="0" applyAlignment="1" applyBorder="1" applyFont="1" applyNumberFormat="1">
      <alignment horizontal="left" readingOrder="0"/>
    </xf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4" fillId="0" fontId="3" numFmtId="165" xfId="0" applyAlignment="1" applyBorder="1" applyFont="1" applyNumberFormat="1">
      <alignment horizontal="left" readingOrder="0"/>
    </xf>
    <xf borderId="6" fillId="0" fontId="3" numFmtId="165" xfId="0" applyAlignment="1" applyBorder="1" applyFont="1" applyNumberFormat="1">
      <alignment horizontal="center" readingOrder="0"/>
    </xf>
    <xf borderId="0" fillId="0" fontId="3" numFmtId="1" xfId="0" applyAlignment="1" applyFont="1" applyNumberFormat="1">
      <alignment horizontal="center"/>
    </xf>
    <xf borderId="9" fillId="0" fontId="3" numFmtId="1" xfId="0" applyAlignment="1" applyBorder="1" applyFont="1" applyNumberFormat="1">
      <alignment horizontal="center"/>
    </xf>
    <xf borderId="8" fillId="0" fontId="3" numFmtId="165" xfId="0" applyAlignment="1" applyBorder="1" applyFont="1" applyNumberFormat="1">
      <alignment horizontal="left" readingOrder="0"/>
    </xf>
    <xf borderId="9" fillId="0" fontId="3" numFmtId="165" xfId="0" applyAlignment="1" applyBorder="1" applyFont="1" applyNumberFormat="1">
      <alignment horizontal="center"/>
    </xf>
    <xf borderId="11" fillId="0" fontId="3" numFmtId="3" xfId="0" applyAlignment="1" applyBorder="1" applyFont="1" applyNumberFormat="1">
      <alignment horizontal="center"/>
    </xf>
    <xf borderId="13" fillId="0" fontId="3" numFmtId="1" xfId="0" applyAlignment="1" applyBorder="1" applyFont="1" applyNumberFormat="1">
      <alignment horizontal="center"/>
    </xf>
    <xf borderId="14" fillId="0" fontId="3" numFmtId="1" xfId="0" applyAlignment="1" applyBorder="1" applyFont="1" applyNumberFormat="1">
      <alignment horizontal="center"/>
    </xf>
    <xf borderId="12" fillId="0" fontId="3" numFmtId="165" xfId="0" applyAlignment="1" applyBorder="1" applyFont="1" applyNumberFormat="1">
      <alignment horizontal="left" readingOrder="0"/>
    </xf>
    <xf borderId="14" fillId="0" fontId="3" numFmtId="165" xfId="0" applyAlignment="1" applyBorder="1" applyFont="1" applyNumberForma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 readingOrder="0" shrinkToFit="0" wrapText="1"/>
    </xf>
    <xf borderId="0" fillId="0" fontId="3" numFmtId="4" xfId="0" applyAlignment="1" applyFont="1" applyNumberFormat="1">
      <alignment horizontal="center" readingOrder="0" shrinkToFit="0" wrapText="1"/>
    </xf>
    <xf borderId="0" fillId="0" fontId="3" numFmtId="4" xfId="0" applyAlignment="1" applyFont="1" applyNumberFormat="1">
      <alignment readingOrder="0"/>
    </xf>
    <xf borderId="0" fillId="0" fontId="3" numFmtId="164" xfId="0" applyAlignment="1" applyFont="1" applyNumberFormat="1">
      <alignment horizontal="left" readingOrder="0"/>
    </xf>
    <xf borderId="0" fillId="0" fontId="3" numFmtId="166" xfId="0" applyAlignment="1" applyFont="1" applyNumberFormat="1">
      <alignment horizontal="center" readingOrder="0"/>
    </xf>
    <xf borderId="0" fillId="0" fontId="3" numFmtId="166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1" numFmtId="4" xfId="0" applyAlignment="1" applyFont="1" applyNumberFormat="1">
      <alignment readingOrder="0"/>
    </xf>
    <xf borderId="0" fillId="0" fontId="1" numFmtId="4" xfId="0" applyAlignment="1" applyFont="1" applyNumberFormat="1">
      <alignment horizontal="center" readingOrder="0"/>
    </xf>
    <xf borderId="0" fillId="3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3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3" numFmtId="0" xfId="0" applyAlignment="1" applyFont="1">
      <alignment horizontal="left" readingOrder="0"/>
    </xf>
    <xf borderId="7" fillId="2" fontId="20" numFmtId="0" xfId="0" applyAlignment="1" applyBorder="1" applyFont="1">
      <alignment horizontal="center" readingOrder="0" vertical="bottom"/>
    </xf>
    <xf borderId="10" fillId="2" fontId="1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7" fillId="2" fontId="1" numFmtId="0" xfId="0" applyAlignment="1" applyBorder="1" applyFont="1">
      <alignment horizontal="center" readingOrder="0" shrinkToFit="0" wrapText="1"/>
    </xf>
    <xf borderId="7" fillId="3" fontId="4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2" fillId="0" fontId="3" numFmtId="164" xfId="0" applyAlignment="1" applyBorder="1" applyFont="1" applyNumberFormat="1">
      <alignment horizontal="center" readingOrder="0"/>
    </xf>
    <xf borderId="11" fillId="0" fontId="3" numFmtId="1" xfId="0" applyAlignment="1" applyBorder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3" xfId="0" applyAlignment="1" applyFont="1" applyNumberFormat="1">
      <alignment horizontal="left" readingOrder="0"/>
    </xf>
    <xf borderId="0" fillId="0" fontId="3" numFmtId="3" xfId="0" applyAlignment="1" applyFont="1" applyNumberFormat="1">
      <alignment horizontal="center" readingOrder="0"/>
    </xf>
    <xf borderId="0" fillId="0" fontId="3" numFmtId="3" xfId="0" applyAlignment="1" applyFont="1" applyNumberFormat="1">
      <alignment readingOrder="0"/>
    </xf>
    <xf borderId="0" fillId="0" fontId="3" numFmtId="164" xfId="0" applyAlignment="1" applyFont="1" applyNumberFormat="1">
      <alignment horizontal="left"/>
    </xf>
    <xf borderId="12" fillId="0" fontId="2" numFmtId="0" xfId="0" applyBorder="1" applyFont="1"/>
    <xf borderId="12" fillId="0" fontId="3" numFmtId="164" xfId="0" applyAlignment="1" applyBorder="1" applyFont="1" applyNumberFormat="1">
      <alignment horizontal="center" readingOrder="0"/>
    </xf>
    <xf borderId="13" fillId="0" fontId="3" numFmtId="164" xfId="0" applyAlignment="1" applyBorder="1" applyFont="1" applyNumberFormat="1">
      <alignment horizontal="center" readingOrder="0"/>
    </xf>
    <xf borderId="15" fillId="0" fontId="3" numFmtId="1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left" readingOrder="0"/>
    </xf>
    <xf borderId="3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left" readingOrder="0"/>
    </xf>
    <xf borderId="4" fillId="2" fontId="1" numFmtId="0" xfId="0" applyAlignment="1" applyBorder="1" applyFont="1">
      <alignment horizontal="left" readingOrder="0"/>
    </xf>
    <xf borderId="6" fillId="2" fontId="1" numFmtId="2" xfId="0" applyAlignment="1" applyBorder="1" applyFont="1" applyNumberFormat="1">
      <alignment horizontal="center"/>
    </xf>
    <xf borderId="8" fillId="0" fontId="3" numFmtId="0" xfId="0" applyAlignment="1" applyBorder="1" applyFont="1">
      <alignment horizontal="left" readingOrder="0"/>
    </xf>
    <xf borderId="9" fillId="3" fontId="3" numFmtId="164" xfId="0" applyAlignment="1" applyBorder="1" applyFont="1" applyNumberFormat="1">
      <alignment horizontal="center" readingOrder="0"/>
    </xf>
    <xf borderId="0" fillId="0" fontId="3" numFmtId="1" xfId="0" applyFont="1" applyNumberFormat="1"/>
    <xf borderId="0" fillId="0" fontId="3" numFmtId="1" xfId="0" applyAlignment="1" applyFont="1" applyNumberFormat="1">
      <alignment readingOrder="0"/>
    </xf>
    <xf borderId="9" fillId="3" fontId="3" numFmtId="164" xfId="0" applyAlignment="1" applyBorder="1" applyFont="1" applyNumberFormat="1">
      <alignment horizontal="center"/>
    </xf>
    <xf borderId="6" fillId="2" fontId="1" numFmtId="1" xfId="0" applyAlignment="1" applyBorder="1" applyFont="1" applyNumberFormat="1">
      <alignment horizontal="center"/>
    </xf>
    <xf borderId="0" fillId="3" fontId="3" numFmtId="0" xfId="0" applyAlignment="1" applyFont="1">
      <alignment horizontal="left"/>
    </xf>
    <xf borderId="0" fillId="3" fontId="3" numFmtId="0" xfId="0" applyFont="1"/>
    <xf borderId="4" fillId="3" fontId="1" numFmtId="0" xfId="0" applyAlignment="1" applyBorder="1" applyFont="1">
      <alignment horizontal="center" readingOrder="0"/>
    </xf>
    <xf borderId="12" fillId="3" fontId="1" numFmtId="0" xfId="0" applyAlignment="1" applyBorder="1" applyFont="1">
      <alignment horizontal="center" readingOrder="0"/>
    </xf>
    <xf borderId="13" fillId="3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8" fillId="3" fontId="13" numFmtId="166" xfId="0" applyAlignment="1" applyBorder="1" applyFont="1" applyNumberFormat="1">
      <alignment horizontal="center" readingOrder="0" shrinkToFit="0" vertical="bottom" wrapText="0"/>
    </xf>
    <xf borderId="8" fillId="3" fontId="13" numFmtId="0" xfId="0" applyAlignment="1" applyBorder="1" applyFont="1">
      <alignment horizontal="center" readingOrder="0" shrinkToFit="0" vertical="bottom" wrapText="0"/>
    </xf>
    <xf borderId="0" fillId="3" fontId="13" numFmtId="0" xfId="0" applyAlignment="1" applyFont="1">
      <alignment horizontal="center" readingOrder="0" shrinkToFit="0" vertical="bottom" wrapText="0"/>
    </xf>
    <xf borderId="0" fillId="3" fontId="13" numFmtId="166" xfId="0" applyAlignment="1" applyFont="1" applyNumberFormat="1">
      <alignment horizontal="center" readingOrder="0" shrinkToFit="0" vertical="bottom" wrapText="0"/>
    </xf>
    <xf borderId="8" fillId="3" fontId="13" numFmtId="167" xfId="0" applyAlignment="1" applyBorder="1" applyFont="1" applyNumberFormat="1">
      <alignment horizontal="center" readingOrder="0" shrinkToFit="0" vertical="bottom" wrapText="0"/>
    </xf>
    <xf borderId="12" fillId="3" fontId="13" numFmtId="0" xfId="0" applyAlignment="1" applyBorder="1" applyFont="1">
      <alignment horizontal="center" readingOrder="0" shrinkToFit="0" vertical="bottom" wrapText="0"/>
    </xf>
    <xf borderId="4" fillId="3" fontId="20" numFmtId="0" xfId="0" applyAlignment="1" applyBorder="1" applyFont="1">
      <alignment horizontal="center" readingOrder="0" vertical="bottom"/>
    </xf>
    <xf borderId="0" fillId="0" fontId="19" numFmtId="0" xfId="0" applyAlignment="1" applyFont="1">
      <alignment vertical="bottom"/>
    </xf>
    <xf borderId="10" fillId="2" fontId="20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center" readingOrder="0" shrinkToFit="0" vertical="bottom" wrapText="0"/>
    </xf>
    <xf borderId="3" fillId="3" fontId="4" numFmtId="0" xfId="0" applyAlignment="1" applyBorder="1" applyFont="1">
      <alignment horizontal="center" readingOrder="0" shrinkToFit="0" vertical="bottom" wrapText="0"/>
    </xf>
    <xf borderId="15" fillId="2" fontId="20" numFmtId="0" xfId="0" applyAlignment="1" applyBorder="1" applyFont="1">
      <alignment horizontal="center" readingOrder="0" vertical="bottom"/>
    </xf>
    <xf borderId="13" fillId="3" fontId="4" numFmtId="0" xfId="0" applyAlignment="1" applyBorder="1" applyFont="1">
      <alignment horizontal="center" readingOrder="0" shrinkToFit="0" vertical="bottom" wrapText="0"/>
    </xf>
    <xf borderId="14" fillId="3" fontId="4" numFmtId="0" xfId="0" applyAlignment="1" applyBorder="1" applyFont="1">
      <alignment horizontal="center" readingOrder="0" shrinkToFit="0" vertical="bottom" wrapText="0"/>
    </xf>
    <xf borderId="11" fillId="2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9" fillId="0" fontId="3" numFmtId="164" xfId="0" applyAlignment="1" applyBorder="1" applyFont="1" applyNumberFormat="1">
      <alignment horizontal="center" readingOrder="0"/>
    </xf>
    <xf borderId="9" fillId="2" fontId="1" numFmtId="0" xfId="0" applyAlignment="1" applyBorder="1" applyFont="1">
      <alignment horizontal="center" readingOrder="0"/>
    </xf>
    <xf borderId="0" fillId="0" fontId="3" numFmtId="1" xfId="0" applyAlignment="1" applyFont="1" applyNumberFormat="1">
      <alignment horizontal="center" readingOrder="0"/>
    </xf>
    <xf borderId="9" fillId="0" fontId="3" numFmtId="1" xfId="0" applyAlignment="1" applyBorder="1" applyFont="1" applyNumberFormat="1">
      <alignment horizontal="center" readingOrder="0"/>
    </xf>
    <xf borderId="15" fillId="2" fontId="1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2" fillId="0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7" fillId="3" fontId="1" numFmtId="0" xfId="0" applyAlignment="1" applyBorder="1" applyFont="1">
      <alignment horizontal="center" readingOrder="0"/>
    </xf>
    <xf borderId="5" fillId="6" fontId="1" numFmtId="164" xfId="0" applyAlignment="1" applyBorder="1" applyFill="1" applyFont="1" applyNumberFormat="1">
      <alignment horizontal="center"/>
    </xf>
    <xf borderId="5" fillId="6" fontId="1" numFmtId="10" xfId="0" applyAlignment="1" applyBorder="1" applyFont="1" applyNumberFormat="1">
      <alignment horizontal="center" readingOrder="0"/>
    </xf>
    <xf borderId="11" fillId="2" fontId="20" numFmtId="0" xfId="0" applyAlignment="1" applyBorder="1" applyFont="1">
      <alignment horizontal="center" readingOrder="0" vertical="bottom"/>
    </xf>
    <xf borderId="9" fillId="0" fontId="3" numFmtId="3" xfId="0" applyAlignment="1" applyBorder="1" applyFont="1" applyNumberFormat="1">
      <alignment horizontal="center" readingOrder="0"/>
    </xf>
    <xf borderId="5" fillId="0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7" fillId="3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center" readingOrder="0"/>
    </xf>
    <xf borderId="5" fillId="0" fontId="3" numFmtId="4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2" fillId="6" fontId="1" numFmtId="164" xfId="0" applyAlignment="1" applyBorder="1" applyFont="1" applyNumberFormat="1">
      <alignment horizontal="center"/>
    </xf>
    <xf borderId="5" fillId="6" fontId="1" numFmtId="10" xfId="0" applyAlignment="1" applyBorder="1" applyFont="1" applyNumberFormat="1">
      <alignment horizontal="center"/>
    </xf>
    <xf borderId="0" fillId="0" fontId="3" numFmtId="3" xfId="0" applyAlignment="1" applyFont="1" applyNumberFormat="1">
      <alignment horizontal="center"/>
    </xf>
    <xf borderId="5" fillId="0" fontId="1" numFmtId="3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9" fillId="6" fontId="1" numFmtId="164" xfId="0" applyAlignment="1" applyBorder="1" applyFont="1" applyNumberFormat="1">
      <alignment horizontal="center"/>
    </xf>
    <xf borderId="5" fillId="0" fontId="1" numFmtId="10" xfId="0" applyAlignment="1" applyBorder="1" applyFont="1" applyNumberFormat="1">
      <alignment horizontal="center"/>
    </xf>
    <xf borderId="4" fillId="0" fontId="21" numFmtId="0" xfId="0" applyAlignment="1" applyBorder="1" applyFont="1">
      <alignment horizontal="center" readingOrder="0"/>
    </xf>
    <xf borderId="4" fillId="0" fontId="22" numFmtId="0" xfId="0" applyAlignment="1" applyBorder="1" applyFont="1">
      <alignment readingOrder="0"/>
    </xf>
    <xf borderId="5" fillId="0" fontId="22" numFmtId="0" xfId="0" applyAlignment="1" applyBorder="1" applyFont="1">
      <alignment horizontal="center" readingOrder="0" shrinkToFit="0" vertical="bottom" wrapText="0"/>
    </xf>
    <xf borderId="5" fillId="2" fontId="22" numFmtId="164" xfId="0" applyAlignment="1" applyBorder="1" applyFont="1" applyNumberFormat="1">
      <alignment horizontal="center" readingOrder="0"/>
    </xf>
    <xf borderId="6" fillId="0" fontId="22" numFmtId="0" xfId="0" applyAlignment="1" applyBorder="1" applyFont="1">
      <alignment readingOrder="0"/>
    </xf>
    <xf borderId="8" fillId="0" fontId="13" numFmtId="168" xfId="0" applyAlignment="1" applyBorder="1" applyFont="1" applyNumberFormat="1">
      <alignment horizontal="right" readingOrder="0" shrinkToFit="0" vertical="bottom" wrapText="0"/>
    </xf>
    <xf borderId="0" fillId="0" fontId="13" numFmtId="4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16" fillId="0" fontId="13" numFmtId="0" xfId="0" applyAlignment="1" applyBorder="1" applyFont="1">
      <alignment horizontal="right" readingOrder="0" vertical="top"/>
    </xf>
    <xf borderId="0" fillId="0" fontId="13" numFmtId="0" xfId="0" applyFont="1"/>
    <xf borderId="9" fillId="0" fontId="13" numFmtId="168" xfId="0" applyAlignment="1" applyBorder="1" applyFont="1" applyNumberFormat="1">
      <alignment horizontal="right" readingOrder="0" shrinkToFit="0" vertical="bottom" wrapText="0"/>
    </xf>
    <xf borderId="12" fillId="0" fontId="13" numFmtId="168" xfId="0" applyAlignment="1" applyBorder="1" applyFont="1" applyNumberFormat="1">
      <alignment horizontal="right" readingOrder="0" shrinkToFit="0" vertical="bottom" wrapText="0"/>
    </xf>
    <xf borderId="13" fillId="0" fontId="13" numFmtId="4" xfId="0" applyAlignment="1" applyBorder="1" applyFont="1" applyNumberFormat="1">
      <alignment horizontal="right" readingOrder="0" shrinkToFit="0" vertical="bottom" wrapText="0"/>
    </xf>
    <xf borderId="13" fillId="0" fontId="13" numFmtId="0" xfId="0" applyAlignment="1" applyBorder="1" applyFont="1">
      <alignment horizontal="right" readingOrder="0" shrinkToFit="0" vertical="bottom" wrapText="0"/>
    </xf>
    <xf borderId="13" fillId="0" fontId="13" numFmtId="0" xfId="0" applyAlignment="1" applyBorder="1" applyFont="1">
      <alignment horizontal="right" readingOrder="0" vertical="top"/>
    </xf>
    <xf borderId="13" fillId="0" fontId="13" numFmtId="0" xfId="0" applyBorder="1" applyFont="1"/>
    <xf borderId="14" fillId="0" fontId="13" numFmtId="168" xfId="0" applyAlignment="1" applyBorder="1" applyFont="1" applyNumberFormat="1">
      <alignment horizontal="right" readingOrder="0" shrinkToFit="0" vertical="bottom" wrapText="0"/>
    </xf>
    <xf borderId="0" fillId="0" fontId="13" numFmtId="168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shrinkToFit="0" vertical="bottom" wrapText="0"/>
    </xf>
    <xf borderId="14" fillId="3" fontId="8" numFmtId="0" xfId="0" applyAlignment="1" applyBorder="1" applyFont="1">
      <alignment horizontal="center" readingOrder="0" shrinkToFit="0" vertical="bottom" wrapText="0"/>
    </xf>
    <xf borderId="14" fillId="3" fontId="8" numFmtId="0" xfId="0" applyAlignment="1" applyBorder="1" applyFont="1">
      <alignment horizontal="center" readingOrder="0" shrinkToFit="0" vertical="bottom" wrapText="0"/>
    </xf>
    <xf borderId="14" fillId="3" fontId="23" numFmtId="0" xfId="0" applyAlignment="1" applyBorder="1" applyFont="1">
      <alignment vertical="bottom"/>
    </xf>
    <xf borderId="14" fillId="3" fontId="4" numFmtId="0" xfId="0" applyAlignment="1" applyBorder="1" applyFont="1">
      <alignment horizontal="left" shrinkToFit="0" vertical="bottom" wrapText="0"/>
    </xf>
    <xf borderId="14" fillId="7" fontId="8" numFmtId="0" xfId="0" applyAlignment="1" applyBorder="1" applyFill="1" applyFont="1">
      <alignment horizontal="center" readingOrder="0" shrinkToFit="0" vertical="bottom" wrapText="0"/>
    </xf>
    <xf borderId="14" fillId="3" fontId="8" numFmtId="0" xfId="0" applyAlignment="1" applyBorder="1" applyFont="1">
      <alignment horizontal="center" readingOrder="0" shrinkToFit="0" vertical="bottom" wrapText="0"/>
    </xf>
    <xf borderId="14" fillId="3" fontId="8" numFmtId="0" xfId="0" applyAlignment="1" applyBorder="1" applyFont="1">
      <alignment horizontal="center" readingOrder="0" shrinkToFit="0" vertical="bottom" wrapText="0"/>
    </xf>
    <xf borderId="14" fillId="3" fontId="24" numFmtId="0" xfId="0" applyAlignment="1" applyBorder="1" applyFont="1">
      <alignment vertical="bottom"/>
    </xf>
    <xf borderId="14" fillId="7" fontId="8" numFmtId="0" xfId="0" applyAlignment="1" applyBorder="1" applyFont="1">
      <alignment horizontal="center" readingOrder="0" shrinkToFit="0" vertical="bottom" wrapText="0"/>
    </xf>
    <xf borderId="14" fillId="3" fontId="4" numFmtId="0" xfId="0" applyAlignment="1" applyBorder="1" applyFont="1">
      <alignment horizontal="center" readingOrder="0" shrinkToFit="0" vertical="bottom" wrapText="0"/>
    </xf>
    <xf borderId="14" fillId="3" fontId="4" numFmtId="0" xfId="0" applyAlignment="1" applyBorder="1" applyFont="1">
      <alignment horizontal="center" readingOrder="0" shrinkToFit="0" vertical="bottom" wrapText="0"/>
    </xf>
    <xf borderId="14" fillId="3" fontId="4" numFmtId="169" xfId="0" applyAlignment="1" applyBorder="1" applyFont="1" applyNumberFormat="1">
      <alignment horizontal="center" readingOrder="0" shrinkToFit="0" vertical="bottom" wrapText="0"/>
    </xf>
    <xf borderId="14" fillId="3" fontId="4" numFmtId="169" xfId="0" applyAlignment="1" applyBorder="1" applyFont="1" applyNumberFormat="1">
      <alignment horizontal="center" readingOrder="0" shrinkToFit="0" vertical="bottom" wrapText="0"/>
    </xf>
    <xf borderId="14" fillId="7" fontId="8" numFmtId="0" xfId="0" applyAlignment="1" applyBorder="1" applyFont="1">
      <alignment horizontal="center" readingOrder="0" shrinkToFit="0" vertical="bottom" wrapText="0"/>
    </xf>
    <xf borderId="14" fillId="3" fontId="4" numFmtId="0" xfId="0" applyAlignment="1" applyBorder="1" applyFont="1">
      <alignment horizontal="center" readingOrder="0" shrinkToFit="0" vertical="bottom" wrapText="0"/>
    </xf>
    <xf borderId="14" fillId="3" fontId="4" numFmtId="0" xfId="0" applyAlignment="1" applyBorder="1" applyFont="1">
      <alignment horizontal="center" readingOrder="0" shrinkToFit="0" vertical="bottom" wrapText="0"/>
    </xf>
    <xf borderId="14" fillId="3" fontId="4" numFmtId="169" xfId="0" applyAlignment="1" applyBorder="1" applyFont="1" applyNumberFormat="1">
      <alignment horizontal="center" readingOrder="0" shrinkToFit="0" vertical="bottom" wrapText="0"/>
    </xf>
    <xf borderId="14" fillId="3" fontId="4" numFmtId="169" xfId="0" applyAlignment="1" applyBorder="1" applyFont="1" applyNumberFormat="1">
      <alignment horizontal="center" readingOrder="0" shrinkToFit="0" vertical="bottom" wrapText="0"/>
    </xf>
    <xf borderId="14" fillId="3" fontId="8" numFmtId="169" xfId="0" applyAlignment="1" applyBorder="1" applyFont="1" applyNumberFormat="1">
      <alignment horizontal="center" readingOrder="0" shrinkToFit="0" vertical="bottom" wrapText="0"/>
    </xf>
    <xf borderId="14" fillId="3" fontId="4" numFmtId="0" xfId="0" applyAlignment="1" applyBorder="1" applyFont="1">
      <alignment horizontal="center" shrinkToFit="0" vertical="bottom" wrapText="0"/>
    </xf>
    <xf borderId="14" fillId="3" fontId="4" numFmtId="0" xfId="0" applyAlignment="1" applyBorder="1" applyFont="1">
      <alignment horizontal="center" shrinkToFit="0" vertical="bottom" wrapText="0"/>
    </xf>
    <xf borderId="14" fillId="3" fontId="4" numFmtId="0" xfId="0" applyAlignment="1" applyBorder="1" applyFont="1">
      <alignment horizontal="center" shrinkToFit="0" vertical="bottom" wrapText="0"/>
    </xf>
    <xf borderId="13" fillId="3" fontId="8" numFmtId="0" xfId="0" applyAlignment="1" applyBorder="1" applyFont="1">
      <alignment horizontal="center" readingOrder="0" shrinkToFit="0" vertical="bottom" wrapText="0"/>
    </xf>
    <xf borderId="14" fillId="0" fontId="2" numFmtId="0" xfId="0" applyBorder="1" applyFont="1"/>
    <xf borderId="14" fillId="3" fontId="4" numFmtId="3" xfId="0" applyAlignment="1" applyBorder="1" applyFont="1" applyNumberFormat="1">
      <alignment horizontal="center" readingOrder="0" shrinkToFit="0" vertical="bottom" wrapText="0"/>
    </xf>
    <xf borderId="14" fillId="3" fontId="4" numFmtId="3" xfId="0" applyAlignment="1" applyBorder="1" applyFont="1" applyNumberFormat="1">
      <alignment horizontal="center" readingOrder="0" shrinkToFit="0" vertical="bottom" wrapText="0"/>
    </xf>
    <xf borderId="14" fillId="3" fontId="4" numFmtId="0" xfId="0" applyAlignment="1" applyBorder="1" applyFont="1">
      <alignment horizontal="center" shrinkToFit="0" vertical="bottom" wrapText="0"/>
    </xf>
    <xf borderId="14" fillId="3" fontId="8" numFmtId="169" xfId="0" applyAlignment="1" applyBorder="1" applyFont="1" applyNumberFormat="1">
      <alignment horizontal="center" readingOrder="0" shrinkToFit="0" vertical="bottom" wrapText="0"/>
    </xf>
    <xf borderId="14" fillId="3" fontId="8" numFmtId="10" xfId="0" applyAlignment="1" applyBorder="1" applyFont="1" applyNumberFormat="1">
      <alignment horizontal="center" readingOrder="0" shrinkToFit="0" vertical="bottom" wrapText="0"/>
    </xf>
    <xf borderId="14" fillId="7" fontId="8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STOCK PRICES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'Returns and Correlation'!$B$28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Correlation'!$B$29:$B$523</c:f>
              <c:numCache/>
            </c:numRef>
          </c:val>
          <c:smooth val="0"/>
        </c:ser>
        <c:ser>
          <c:idx val="1"/>
          <c:order val="1"/>
          <c:tx>
            <c:strRef>
              <c:f>'Returns and Correlation'!$C$28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Correlation'!$C$29:$C$523</c:f>
              <c:numCache/>
            </c:numRef>
          </c:val>
          <c:smooth val="0"/>
        </c:ser>
        <c:ser>
          <c:idx val="2"/>
          <c:order val="2"/>
          <c:tx>
            <c:strRef>
              <c:f>'Returns and Correlation'!$D$28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Correlation'!$D$29:$D$523</c:f>
              <c:numCache/>
            </c:numRef>
          </c:val>
          <c:smooth val="0"/>
        </c:ser>
        <c:ser>
          <c:idx val="3"/>
          <c:order val="3"/>
          <c:tx>
            <c:strRef>
              <c:f>'Returns and Correlation'!$E$28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Correlation'!$E$29:$E$523</c:f>
              <c:numCache/>
            </c:numRef>
          </c:val>
          <c:smooth val="0"/>
        </c:ser>
        <c:ser>
          <c:idx val="4"/>
          <c:order val="4"/>
          <c:tx>
            <c:strRef>
              <c:f>'Returns and Correlation'!$F$28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Correlation'!$F$29:$F$523</c:f>
              <c:numCache/>
            </c:numRef>
          </c:val>
          <c:smooth val="0"/>
        </c:ser>
        <c:ser>
          <c:idx val="5"/>
          <c:order val="5"/>
          <c:tx>
            <c:strRef>
              <c:f>'Returns and Correlation'!$G$28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Correlation'!$G$29:$G$523</c:f>
              <c:numCache/>
            </c:numRef>
          </c:val>
          <c:smooth val="0"/>
        </c:ser>
        <c:ser>
          <c:idx val="6"/>
          <c:order val="6"/>
          <c:tx>
            <c:strRef>
              <c:f>'Returns and Correlation'!$H$28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Correlation'!$H$29:$H$523</c:f>
              <c:numCache/>
            </c:numRef>
          </c:val>
          <c:smooth val="0"/>
        </c:ser>
        <c:ser>
          <c:idx val="7"/>
          <c:order val="7"/>
          <c:tx>
            <c:strRef>
              <c:f>'Returns and Correlation'!$I$28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Correlation'!$I$29:$I$523</c:f>
              <c:numCache/>
            </c:numRef>
          </c:val>
          <c:smooth val="0"/>
        </c:ser>
        <c:axId val="1470691031"/>
        <c:axId val="2016493792"/>
      </c:lineChart>
      <c:catAx>
        <c:axId val="1470691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493792"/>
      </c:catAx>
      <c:valAx>
        <c:axId val="2016493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691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Returns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'Returns and Correlation'!$N$27:$N$28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Correlation'!$N$29:$N$523</c:f>
              <c:numCache/>
            </c:numRef>
          </c:val>
          <c:smooth val="0"/>
        </c:ser>
        <c:ser>
          <c:idx val="1"/>
          <c:order val="1"/>
          <c:tx>
            <c:strRef>
              <c:f>'Returns and Correlation'!$O$27:$O$28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Correlation'!$O$29:$O$523</c:f>
              <c:numCache/>
            </c:numRef>
          </c:val>
          <c:smooth val="0"/>
        </c:ser>
        <c:ser>
          <c:idx val="2"/>
          <c:order val="2"/>
          <c:tx>
            <c:strRef>
              <c:f>'Returns and Correlation'!$P$27:$P$28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Correlation'!$P$29:$P$523</c:f>
              <c:numCache/>
            </c:numRef>
          </c:val>
          <c:smooth val="0"/>
        </c:ser>
        <c:ser>
          <c:idx val="3"/>
          <c:order val="3"/>
          <c:tx>
            <c:strRef>
              <c:f>'Returns and Correlation'!$Q$27:$Q$28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Correlation'!$Q$29:$Q$523</c:f>
              <c:numCache/>
            </c:numRef>
          </c:val>
          <c:smooth val="0"/>
        </c:ser>
        <c:ser>
          <c:idx val="4"/>
          <c:order val="4"/>
          <c:tx>
            <c:strRef>
              <c:f>'Returns and Correlation'!$R$27:$R$28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Correlation'!$R$29:$R$523</c:f>
              <c:numCache/>
            </c:numRef>
          </c:val>
          <c:smooth val="0"/>
        </c:ser>
        <c:ser>
          <c:idx val="5"/>
          <c:order val="5"/>
          <c:tx>
            <c:strRef>
              <c:f>'Returns and Correlation'!$S$27:$S$28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Correlation'!$S$29:$S$523</c:f>
              <c:numCache/>
            </c:numRef>
          </c:val>
          <c:smooth val="0"/>
        </c:ser>
        <c:ser>
          <c:idx val="6"/>
          <c:order val="6"/>
          <c:tx>
            <c:strRef>
              <c:f>'Returns and Correlation'!$T$27:$T$28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Correlation'!$T$29:$T$523</c:f>
              <c:numCache/>
            </c:numRef>
          </c:val>
          <c:smooth val="0"/>
        </c:ser>
        <c:ser>
          <c:idx val="7"/>
          <c:order val="7"/>
          <c:tx>
            <c:strRef>
              <c:f>'Returns and Correlation'!$U$27:$U$28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Correlation'!$U$29:$U$523</c:f>
              <c:numCache/>
            </c:numRef>
          </c:val>
          <c:smooth val="0"/>
        </c:ser>
        <c:ser>
          <c:idx val="8"/>
          <c:order val="8"/>
          <c:tx>
            <c:strRef>
              <c:f>'Returns and Correlation'!$V$27:$V$28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Correlation'!$V$29:$V$523</c:f>
              <c:numCache/>
            </c:numRef>
          </c:val>
          <c:smooth val="0"/>
        </c:ser>
        <c:ser>
          <c:idx val="9"/>
          <c:order val="9"/>
          <c:tx>
            <c:strRef>
              <c:f>'Returns and Correlation'!$W$27:$W$28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Correlation'!$W$29:$W$523</c:f>
              <c:numCache/>
            </c:numRef>
          </c:val>
          <c:smooth val="0"/>
        </c:ser>
        <c:axId val="1810449191"/>
        <c:axId val="1951030274"/>
      </c:lineChart>
      <c:catAx>
        <c:axId val="1810449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030274"/>
      </c:catAx>
      <c:valAx>
        <c:axId val="1951030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449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'Returns and Correlation'!$AM$27:$AM$28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Correlation'!$AL$29:$AL$523</c:f>
            </c:strRef>
          </c:cat>
          <c:val>
            <c:numRef>
              <c:f>'Returns and Correlation'!$AM$29:$AM$523</c:f>
              <c:numCache/>
            </c:numRef>
          </c:val>
        </c:ser>
        <c:ser>
          <c:idx val="1"/>
          <c:order val="1"/>
          <c:tx>
            <c:strRef>
              <c:f>'Returns and Correlation'!$AN$27:$AN$28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Correlation'!$AL$29:$AL$523</c:f>
            </c:strRef>
          </c:cat>
          <c:val>
            <c:numRef>
              <c:f>'Returns and Correlation'!$AN$29:$AN$523</c:f>
              <c:numCache/>
            </c:numRef>
          </c:val>
        </c:ser>
        <c:ser>
          <c:idx val="2"/>
          <c:order val="2"/>
          <c:tx>
            <c:strRef>
              <c:f>'Returns and Correlation'!$AO$27:$AO$28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Correlation'!$AL$29:$AL$523</c:f>
            </c:strRef>
          </c:cat>
          <c:val>
            <c:numRef>
              <c:f>'Returns and Correlation'!$AO$29:$AO$523</c:f>
              <c:numCache/>
            </c:numRef>
          </c:val>
        </c:ser>
        <c:ser>
          <c:idx val="3"/>
          <c:order val="3"/>
          <c:tx>
            <c:strRef>
              <c:f>'Returns and Correlation'!$AP$27:$AP$28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Correlation'!$AL$29:$AL$523</c:f>
            </c:strRef>
          </c:cat>
          <c:val>
            <c:numRef>
              <c:f>'Returns and Correlation'!$AP$29:$AP$523</c:f>
              <c:numCache/>
            </c:numRef>
          </c:val>
        </c:ser>
        <c:ser>
          <c:idx val="4"/>
          <c:order val="4"/>
          <c:tx>
            <c:strRef>
              <c:f>'Returns and Correlation'!$AQ$27:$AQ$28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Correlation'!$AL$29:$AL$523</c:f>
            </c:strRef>
          </c:cat>
          <c:val>
            <c:numRef>
              <c:f>'Returns and Correlation'!$AQ$29:$AQ$523</c:f>
              <c:numCache/>
            </c:numRef>
          </c:val>
        </c:ser>
        <c:ser>
          <c:idx val="5"/>
          <c:order val="5"/>
          <c:tx>
            <c:strRef>
              <c:f>'Returns and Correlation'!$AR$27:$AR$28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Correlation'!$AL$29:$AL$523</c:f>
            </c:strRef>
          </c:cat>
          <c:val>
            <c:numRef>
              <c:f>'Returns and Correlation'!$AR$29:$AR$523</c:f>
              <c:numCache/>
            </c:numRef>
          </c:val>
        </c:ser>
        <c:ser>
          <c:idx val="6"/>
          <c:order val="6"/>
          <c:tx>
            <c:strRef>
              <c:f>'Returns and Correlation'!$AS$27:$AS$28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Correlation'!$AL$29:$AL$523</c:f>
            </c:strRef>
          </c:cat>
          <c:val>
            <c:numRef>
              <c:f>'Returns and Correlation'!$AS$29:$AS$523</c:f>
              <c:numCache/>
            </c:numRef>
          </c:val>
        </c:ser>
        <c:ser>
          <c:idx val="7"/>
          <c:order val="7"/>
          <c:tx>
            <c:strRef>
              <c:f>'Returns and Correlation'!$AT$27:$AT$28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Correlation'!$AL$29:$AL$523</c:f>
            </c:strRef>
          </c:cat>
          <c:val>
            <c:numRef>
              <c:f>'Returns and Correlation'!$AT$29:$AT$523</c:f>
              <c:numCache/>
            </c:numRef>
          </c:val>
        </c:ser>
        <c:ser>
          <c:idx val="8"/>
          <c:order val="8"/>
          <c:tx>
            <c:strRef>
              <c:f>'Returns and Correlation'!$AU$27:$AU$28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Correlation'!$AL$29:$AL$523</c:f>
            </c:strRef>
          </c:cat>
          <c:val>
            <c:numRef>
              <c:f>'Returns and Correlation'!$AU$29:$AU$523</c:f>
              <c:numCache/>
            </c:numRef>
          </c:val>
        </c:ser>
        <c:ser>
          <c:idx val="9"/>
          <c:order val="9"/>
          <c:tx>
            <c:strRef>
              <c:f>'Returns and Correlation'!$AV$27:$AV$28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Correlation'!$AL$29:$AL$523</c:f>
            </c:strRef>
          </c:cat>
          <c:val>
            <c:numRef>
              <c:f>'Returns and Correlation'!$AV$29:$AV$523</c:f>
              <c:numCache/>
            </c:numRef>
          </c:val>
        </c:ser>
        <c:axId val="575967496"/>
        <c:axId val="1131667815"/>
      </c:barChart>
      <c:catAx>
        <c:axId val="57596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667815"/>
      </c:catAx>
      <c:valAx>
        <c:axId val="1131667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967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weekly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'Returns and Correlation'!$AA$27:$AA$28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Correlation'!$Z$29:$Z$524</c:f>
            </c:strRef>
          </c:cat>
          <c:val>
            <c:numRef>
              <c:f>'Returns and Correlation'!$AA$29:$AA$524</c:f>
              <c:numCache/>
            </c:numRef>
          </c:val>
        </c:ser>
        <c:ser>
          <c:idx val="1"/>
          <c:order val="1"/>
          <c:tx>
            <c:strRef>
              <c:f>'Returns and Correlation'!$AB$27:$AB$28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Correlation'!$Z$29:$Z$524</c:f>
            </c:strRef>
          </c:cat>
          <c:val>
            <c:numRef>
              <c:f>'Returns and Correlation'!$AB$29:$AB$524</c:f>
              <c:numCache/>
            </c:numRef>
          </c:val>
        </c:ser>
        <c:ser>
          <c:idx val="2"/>
          <c:order val="2"/>
          <c:tx>
            <c:strRef>
              <c:f>'Returns and Correlation'!$AC$27:$AC$28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Correlation'!$Z$29:$Z$524</c:f>
            </c:strRef>
          </c:cat>
          <c:val>
            <c:numRef>
              <c:f>'Returns and Correlation'!$AC$29:$AC$524</c:f>
              <c:numCache/>
            </c:numRef>
          </c:val>
        </c:ser>
        <c:ser>
          <c:idx val="3"/>
          <c:order val="3"/>
          <c:tx>
            <c:strRef>
              <c:f>'Returns and Correlation'!$AD$27:$AD$28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Correlation'!$Z$29:$Z$524</c:f>
            </c:strRef>
          </c:cat>
          <c:val>
            <c:numRef>
              <c:f>'Returns and Correlation'!$AD$29:$AD$524</c:f>
              <c:numCache/>
            </c:numRef>
          </c:val>
        </c:ser>
        <c:ser>
          <c:idx val="4"/>
          <c:order val="4"/>
          <c:tx>
            <c:strRef>
              <c:f>'Returns and Correlation'!$AE$27:$AE$28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Correlation'!$Z$29:$Z$524</c:f>
            </c:strRef>
          </c:cat>
          <c:val>
            <c:numRef>
              <c:f>'Returns and Correlation'!$AE$29:$AE$524</c:f>
              <c:numCache/>
            </c:numRef>
          </c:val>
        </c:ser>
        <c:ser>
          <c:idx val="5"/>
          <c:order val="5"/>
          <c:tx>
            <c:strRef>
              <c:f>'Returns and Correlation'!$AF$27:$AF$28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Correlation'!$Z$29:$Z$524</c:f>
            </c:strRef>
          </c:cat>
          <c:val>
            <c:numRef>
              <c:f>'Returns and Correlation'!$AF$29:$AF$524</c:f>
              <c:numCache/>
            </c:numRef>
          </c:val>
        </c:ser>
        <c:ser>
          <c:idx val="6"/>
          <c:order val="6"/>
          <c:tx>
            <c:strRef>
              <c:f>'Returns and Correlation'!$AG$27:$AG$28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Correlation'!$Z$29:$Z$524</c:f>
            </c:strRef>
          </c:cat>
          <c:val>
            <c:numRef>
              <c:f>'Returns and Correlation'!$AG$29:$AG$524</c:f>
              <c:numCache/>
            </c:numRef>
          </c:val>
        </c:ser>
        <c:ser>
          <c:idx val="7"/>
          <c:order val="7"/>
          <c:tx>
            <c:strRef>
              <c:f>'Returns and Correlation'!$AH$27:$AH$28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Correlation'!$Z$29:$Z$524</c:f>
            </c:strRef>
          </c:cat>
          <c:val>
            <c:numRef>
              <c:f>'Returns and Correlation'!$AH$29:$AH$524</c:f>
              <c:numCache/>
            </c:numRef>
          </c:val>
        </c:ser>
        <c:ser>
          <c:idx val="8"/>
          <c:order val="8"/>
          <c:tx>
            <c:strRef>
              <c:f>'Returns and Correlation'!$AI$27:$AI$28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Correlation'!$Z$29:$Z$524</c:f>
            </c:strRef>
          </c:cat>
          <c:val>
            <c:numRef>
              <c:f>'Returns and Correlation'!$AI$29:$AI$524</c:f>
              <c:numCache/>
            </c:numRef>
          </c:val>
        </c:ser>
        <c:ser>
          <c:idx val="9"/>
          <c:order val="9"/>
          <c:tx>
            <c:strRef>
              <c:f>'Returns and Correlation'!$AJ$27:$AJ$28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'Returns and Correlation'!$Z$29:$Z$524</c:f>
            </c:strRef>
          </c:cat>
          <c:val>
            <c:numRef>
              <c:f>'Returns and Correlation'!$AJ$29:$AJ$524</c:f>
              <c:numCache/>
            </c:numRef>
          </c:val>
        </c:ser>
        <c:axId val="1621807533"/>
        <c:axId val="708990255"/>
      </c:barChart>
      <c:catAx>
        <c:axId val="1621807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990255"/>
      </c:catAx>
      <c:valAx>
        <c:axId val="708990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807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Returns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'Returns and Correlation'!$N$27:$N$28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Correlation'!$N$29:$N$523</c:f>
              <c:numCache/>
            </c:numRef>
          </c:val>
          <c:smooth val="0"/>
        </c:ser>
        <c:ser>
          <c:idx val="1"/>
          <c:order val="1"/>
          <c:tx>
            <c:strRef>
              <c:f>'Returns and Correlation'!$O$27:$O$28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Correlation'!$O$29:$O$523</c:f>
              <c:numCache/>
            </c:numRef>
          </c:val>
          <c:smooth val="0"/>
        </c:ser>
        <c:ser>
          <c:idx val="2"/>
          <c:order val="2"/>
          <c:tx>
            <c:strRef>
              <c:f>'Returns and Correlation'!$P$27:$P$28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Correlation'!$P$29:$P$523</c:f>
              <c:numCache/>
            </c:numRef>
          </c:val>
          <c:smooth val="0"/>
        </c:ser>
        <c:ser>
          <c:idx val="3"/>
          <c:order val="3"/>
          <c:tx>
            <c:strRef>
              <c:f>'Returns and Correlation'!$Q$27:$Q$28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Correlation'!$Q$29:$Q$523</c:f>
              <c:numCache/>
            </c:numRef>
          </c:val>
          <c:smooth val="0"/>
        </c:ser>
        <c:ser>
          <c:idx val="4"/>
          <c:order val="4"/>
          <c:tx>
            <c:strRef>
              <c:f>'Returns and Correlation'!$R$27:$R$28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Correlation'!$R$29:$R$523</c:f>
              <c:numCache/>
            </c:numRef>
          </c:val>
          <c:smooth val="0"/>
        </c:ser>
        <c:ser>
          <c:idx val="5"/>
          <c:order val="5"/>
          <c:tx>
            <c:strRef>
              <c:f>'Returns and Correlation'!$S$27:$S$28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Correlation'!$S$29:$S$523</c:f>
              <c:numCache/>
            </c:numRef>
          </c:val>
          <c:smooth val="0"/>
        </c:ser>
        <c:ser>
          <c:idx val="6"/>
          <c:order val="6"/>
          <c:tx>
            <c:strRef>
              <c:f>'Returns and Correlation'!$T$27:$T$28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Correlation'!$T$29:$T$523</c:f>
              <c:numCache/>
            </c:numRef>
          </c:val>
          <c:smooth val="0"/>
        </c:ser>
        <c:ser>
          <c:idx val="7"/>
          <c:order val="7"/>
          <c:tx>
            <c:strRef>
              <c:f>'Returns and Correlation'!$U$27:$U$28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Correlation'!$U$29:$U$523</c:f>
              <c:numCache/>
            </c:numRef>
          </c:val>
          <c:smooth val="0"/>
        </c:ser>
        <c:ser>
          <c:idx val="8"/>
          <c:order val="8"/>
          <c:tx>
            <c:strRef>
              <c:f>'Returns and Correlation'!$V$27:$V$28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Correlation'!$V$29:$V$523</c:f>
              <c:numCache/>
            </c:numRef>
          </c:val>
          <c:smooth val="0"/>
        </c:ser>
        <c:ser>
          <c:idx val="9"/>
          <c:order val="9"/>
          <c:tx>
            <c:strRef>
              <c:f>'Returns and Correlation'!$W$27:$W$28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'Returns and Correlation'!$M$29:$M$523</c:f>
            </c:strRef>
          </c:cat>
          <c:val>
            <c:numRef>
              <c:f>'Returns and Correlation'!$W$29:$W$523</c:f>
              <c:numCache/>
            </c:numRef>
          </c:val>
          <c:smooth val="0"/>
        </c:ser>
        <c:axId val="806835263"/>
        <c:axId val="1583797613"/>
      </c:lineChart>
      <c:catAx>
        <c:axId val="80683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797613"/>
      </c:catAx>
      <c:valAx>
        <c:axId val="1583797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835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 NIFTY RETURNS vs. EXCESS PORTFOLIO RETURNS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'Beta Calculation'!$E$12:$E$506</c:f>
            </c:numRef>
          </c:xVal>
          <c:yVal>
            <c:numRef>
              <c:f>'Beta Calculation'!$F$12:$F$506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22310"/>
        <c:axId val="2080949444"/>
      </c:scatterChart>
      <c:valAx>
        <c:axId val="1946223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 PORTFOLIO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949444"/>
      </c:valAx>
      <c:valAx>
        <c:axId val="2080949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 NIFTY 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22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STOCK PRICES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'Returns and Correlation'!$B$28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Correlation'!$B$29:$B$523</c:f>
              <c:numCache/>
            </c:numRef>
          </c:val>
          <c:smooth val="0"/>
        </c:ser>
        <c:ser>
          <c:idx val="1"/>
          <c:order val="1"/>
          <c:tx>
            <c:strRef>
              <c:f>'Returns and Correlation'!$C$28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Correlation'!$C$29:$C$523</c:f>
              <c:numCache/>
            </c:numRef>
          </c:val>
          <c:smooth val="0"/>
        </c:ser>
        <c:ser>
          <c:idx val="2"/>
          <c:order val="2"/>
          <c:tx>
            <c:strRef>
              <c:f>'Returns and Correlation'!$D$28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Correlation'!$D$29:$D$523</c:f>
              <c:numCache/>
            </c:numRef>
          </c:val>
          <c:smooth val="0"/>
        </c:ser>
        <c:ser>
          <c:idx val="3"/>
          <c:order val="3"/>
          <c:tx>
            <c:strRef>
              <c:f>'Returns and Correlation'!$E$28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Correlation'!$E$29:$E$523</c:f>
              <c:numCache/>
            </c:numRef>
          </c:val>
          <c:smooth val="0"/>
        </c:ser>
        <c:ser>
          <c:idx val="4"/>
          <c:order val="4"/>
          <c:tx>
            <c:strRef>
              <c:f>'Returns and Correlation'!$F$28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Correlation'!$F$29:$F$523</c:f>
              <c:numCache/>
            </c:numRef>
          </c:val>
          <c:smooth val="0"/>
        </c:ser>
        <c:ser>
          <c:idx val="5"/>
          <c:order val="5"/>
          <c:tx>
            <c:strRef>
              <c:f>'Returns and Correlation'!$G$28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Correlation'!$G$29:$G$523</c:f>
              <c:numCache/>
            </c:numRef>
          </c:val>
          <c:smooth val="0"/>
        </c:ser>
        <c:ser>
          <c:idx val="6"/>
          <c:order val="6"/>
          <c:tx>
            <c:strRef>
              <c:f>'Returns and Correlation'!$H$28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Correlation'!$H$29:$H$523</c:f>
              <c:numCache/>
            </c:numRef>
          </c:val>
          <c:smooth val="0"/>
        </c:ser>
        <c:ser>
          <c:idx val="7"/>
          <c:order val="7"/>
          <c:tx>
            <c:strRef>
              <c:f>'Returns and Correlation'!$I$28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Correlation'!$I$29:$I$523</c:f>
              <c:numCache/>
            </c:numRef>
          </c:val>
          <c:smooth val="0"/>
        </c:ser>
        <c:axId val="393887346"/>
        <c:axId val="1818949179"/>
      </c:lineChart>
      <c:catAx>
        <c:axId val="393887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949179"/>
      </c:catAx>
      <c:valAx>
        <c:axId val="1818949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887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FINAL PORTFOLIO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'Hedging and Profit calculation'!$J$47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'Hedging and Profit calculation'!$K$48:$K$107</c:f>
            </c:strRef>
          </c:cat>
          <c:val>
            <c:numRef>
              <c:f>'Hedging and Profit calculation'!$J$48:$J$107</c:f>
              <c:numCache/>
            </c:numRef>
          </c:val>
          <c:smooth val="0"/>
        </c:ser>
        <c:axId val="1556713814"/>
        <c:axId val="1707169573"/>
      </c:lineChart>
      <c:catAx>
        <c:axId val="155671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169573"/>
      </c:catAx>
      <c:valAx>
        <c:axId val="1707169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FINAL PORTFOLIO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71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STOCK PRICES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'Returns and Correlation'!$B$28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Correlation'!$B$29:$B$523</c:f>
              <c:numCache/>
            </c:numRef>
          </c:val>
          <c:smooth val="0"/>
        </c:ser>
        <c:ser>
          <c:idx val="1"/>
          <c:order val="1"/>
          <c:tx>
            <c:strRef>
              <c:f>'Returns and Correlation'!$C$28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Correlation'!$C$29:$C$523</c:f>
              <c:numCache/>
            </c:numRef>
          </c:val>
          <c:smooth val="0"/>
        </c:ser>
        <c:ser>
          <c:idx val="2"/>
          <c:order val="2"/>
          <c:tx>
            <c:strRef>
              <c:f>'Returns and Correlation'!$D$28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Correlation'!$D$29:$D$523</c:f>
              <c:numCache/>
            </c:numRef>
          </c:val>
          <c:smooth val="0"/>
        </c:ser>
        <c:ser>
          <c:idx val="3"/>
          <c:order val="3"/>
          <c:tx>
            <c:strRef>
              <c:f>'Returns and Correlation'!$E$28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Correlation'!$E$29:$E$523</c:f>
              <c:numCache/>
            </c:numRef>
          </c:val>
          <c:smooth val="0"/>
        </c:ser>
        <c:ser>
          <c:idx val="4"/>
          <c:order val="4"/>
          <c:tx>
            <c:strRef>
              <c:f>'Returns and Correlation'!$F$28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Correlation'!$F$29:$F$523</c:f>
              <c:numCache/>
            </c:numRef>
          </c:val>
          <c:smooth val="0"/>
        </c:ser>
        <c:ser>
          <c:idx val="5"/>
          <c:order val="5"/>
          <c:tx>
            <c:strRef>
              <c:f>'Returns and Correlation'!$G$28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Correlation'!$G$29:$G$523</c:f>
              <c:numCache/>
            </c:numRef>
          </c:val>
          <c:smooth val="0"/>
        </c:ser>
        <c:ser>
          <c:idx val="6"/>
          <c:order val="6"/>
          <c:tx>
            <c:strRef>
              <c:f>'Returns and Correlation'!$H$28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Correlation'!$H$29:$H$523</c:f>
              <c:numCache/>
            </c:numRef>
          </c:val>
          <c:smooth val="0"/>
        </c:ser>
        <c:ser>
          <c:idx val="7"/>
          <c:order val="7"/>
          <c:tx>
            <c:strRef>
              <c:f>'Returns and Correlation'!$I$28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'Returns and Correlation'!$A$29:$A$523</c:f>
            </c:strRef>
          </c:cat>
          <c:val>
            <c:numRef>
              <c:f>'Returns and Correlation'!$I$29:$I$523</c:f>
              <c:numCache/>
            </c:numRef>
          </c:val>
          <c:smooth val="0"/>
        </c:ser>
        <c:axId val="763756197"/>
        <c:axId val="379956796"/>
      </c:lineChart>
      <c:catAx>
        <c:axId val="76375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956796"/>
      </c:catAx>
      <c:valAx>
        <c:axId val="379956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756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0</xdr:row>
      <xdr:rowOff>66675</xdr:rowOff>
    </xdr:from>
    <xdr:ext cx="6924675" cy="4276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1076325</xdr:colOff>
      <xdr:row>527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49</xdr:col>
      <xdr:colOff>466725</xdr:colOff>
      <xdr:row>38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49</xdr:col>
      <xdr:colOff>466725</xdr:colOff>
      <xdr:row>19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49</xdr:col>
      <xdr:colOff>466725</xdr:colOff>
      <xdr:row>1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219075</xdr:colOff>
      <xdr:row>2</xdr:row>
      <xdr:rowOff>171450</xdr:rowOff>
    </xdr:from>
    <xdr:ext cx="7905750" cy="4895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0</xdr:row>
      <xdr:rowOff>57150</xdr:rowOff>
    </xdr:from>
    <xdr:ext cx="6924675" cy="42767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152400</xdr:colOff>
      <xdr:row>23</xdr:row>
      <xdr:rowOff>76200</xdr:rowOff>
    </xdr:from>
    <xdr:ext cx="6696075" cy="41433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0</xdr:row>
      <xdr:rowOff>47625</xdr:rowOff>
    </xdr:from>
    <xdr:ext cx="6924675" cy="42767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seindia.com/get-quotes/equity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25.5"/>
    <col customWidth="1" min="3" max="3" width="25.13"/>
    <col customWidth="1" min="4" max="4" width="25.63"/>
    <col customWidth="1" min="5" max="5" width="25.13"/>
    <col customWidth="1" min="6" max="6" width="25.63"/>
    <col customWidth="1" min="7" max="8" width="25.38"/>
    <col customWidth="1" min="9" max="9" width="23.75"/>
    <col customWidth="1" min="10" max="13" width="25.25"/>
    <col customWidth="1" min="14" max="14" width="23.63"/>
    <col customWidth="1" min="15" max="16" width="25.5"/>
    <col customWidth="1" min="17" max="17" width="25.0"/>
    <col customWidth="1" min="18" max="18" width="25.5"/>
    <col customWidth="1" min="19" max="19" width="26.0"/>
    <col customWidth="1" min="20" max="20" width="25.25"/>
    <col customWidth="1" min="21" max="21" width="25.13"/>
    <col customWidth="1" min="22" max="22" width="23.25"/>
    <col customWidth="1" min="23" max="23" width="24.13"/>
    <col customWidth="1" min="26" max="26" width="23.13"/>
    <col customWidth="1" min="27" max="27" width="21.5"/>
    <col customWidth="1" min="28" max="28" width="22.13"/>
    <col customWidth="1" min="29" max="29" width="23.0"/>
    <col customWidth="1" min="30" max="30" width="21.13"/>
    <col customWidth="1" min="31" max="31" width="23.38"/>
    <col customWidth="1" min="32" max="32" width="24.25"/>
    <col customWidth="1" min="33" max="33" width="22.5"/>
    <col customWidth="1" min="34" max="34" width="21.88"/>
    <col customWidth="1" min="35" max="35" width="21.75"/>
    <col customWidth="1" min="36" max="36" width="22.25"/>
    <col customWidth="1" min="37" max="38" width="23.38"/>
    <col customWidth="1" min="39" max="39" width="16.13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6"/>
      <c r="W1" s="6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>
      <c r="A2" s="7" t="s">
        <v>1</v>
      </c>
      <c r="B2" s="8" t="s">
        <v>2</v>
      </c>
      <c r="C2" s="9" t="s">
        <v>3</v>
      </c>
      <c r="D2" s="10" t="s">
        <v>4</v>
      </c>
      <c r="E2" s="4"/>
      <c r="F2" s="4"/>
      <c r="G2" s="4"/>
      <c r="H2" s="4"/>
      <c r="I2" s="4"/>
      <c r="J2" s="4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6"/>
      <c r="W2" s="6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>
      <c r="A3" s="11" t="s">
        <v>5</v>
      </c>
      <c r="B3" s="12">
        <v>0.1</v>
      </c>
      <c r="C3" s="13">
        <f t="shared" ref="C3:C10" si="1">B3*$B$12</f>
        <v>5000000</v>
      </c>
      <c r="D3" s="14">
        <v>2971.0</v>
      </c>
      <c r="E3" s="12"/>
      <c r="F3" s="4"/>
      <c r="G3" s="4"/>
      <c r="H3" s="4"/>
      <c r="I3" s="4"/>
      <c r="J3" s="4"/>
      <c r="K3" s="5"/>
      <c r="L3" s="5"/>
      <c r="M3" s="15" t="s">
        <v>6</v>
      </c>
      <c r="N3" s="16"/>
      <c r="O3" s="16"/>
      <c r="P3" s="16"/>
      <c r="Q3" s="16"/>
      <c r="R3" s="16"/>
      <c r="S3" s="16"/>
      <c r="T3" s="16"/>
      <c r="U3" s="16"/>
      <c r="V3" s="16"/>
      <c r="W3" s="17"/>
      <c r="X3" s="4"/>
      <c r="Y3" s="4"/>
      <c r="Z3" s="18" t="s">
        <v>7</v>
      </c>
      <c r="AA3" s="2"/>
      <c r="AB3" s="2"/>
      <c r="AC3" s="2"/>
      <c r="AD3" s="2"/>
      <c r="AE3" s="2"/>
      <c r="AF3" s="2"/>
      <c r="AG3" s="2"/>
      <c r="AH3" s="2"/>
      <c r="AI3" s="2"/>
      <c r="AJ3" s="3"/>
      <c r="AK3" s="4"/>
      <c r="AL3" s="4"/>
      <c r="AM3" s="18" t="s">
        <v>8</v>
      </c>
      <c r="AN3" s="2"/>
      <c r="AO3" s="2"/>
      <c r="AP3" s="2"/>
      <c r="AQ3" s="2"/>
      <c r="AR3" s="2"/>
      <c r="AS3" s="2"/>
      <c r="AT3" s="2"/>
      <c r="AU3" s="2"/>
      <c r="AV3" s="2"/>
      <c r="AW3" s="3"/>
      <c r="AX3" s="4"/>
      <c r="AY3" s="4"/>
      <c r="AZ3" s="4"/>
      <c r="BA3" s="4"/>
      <c r="BB3" s="4"/>
      <c r="BC3" s="4"/>
    </row>
    <row r="4">
      <c r="A4" s="11" t="s">
        <v>9</v>
      </c>
      <c r="B4" s="12">
        <v>0.1</v>
      </c>
      <c r="C4" s="13">
        <f t="shared" si="1"/>
        <v>5000000</v>
      </c>
      <c r="D4" s="19">
        <v>2604.0</v>
      </c>
      <c r="E4" s="12"/>
      <c r="F4" s="4"/>
      <c r="G4" s="4"/>
      <c r="H4" s="4"/>
      <c r="I4" s="4"/>
      <c r="J4" s="4"/>
      <c r="K4" s="5"/>
      <c r="L4" s="5"/>
      <c r="M4" s="20"/>
      <c r="N4" s="21" t="s">
        <v>5</v>
      </c>
      <c r="O4" s="21" t="s">
        <v>9</v>
      </c>
      <c r="P4" s="21" t="s">
        <v>10</v>
      </c>
      <c r="Q4" s="21" t="s">
        <v>11</v>
      </c>
      <c r="R4" s="21" t="s">
        <v>12</v>
      </c>
      <c r="S4" s="21" t="s">
        <v>13</v>
      </c>
      <c r="T4" s="21" t="s">
        <v>14</v>
      </c>
      <c r="U4" s="21" t="s">
        <v>15</v>
      </c>
      <c r="V4" s="22" t="s">
        <v>0</v>
      </c>
      <c r="W4" s="23" t="s">
        <v>16</v>
      </c>
      <c r="X4" s="4"/>
      <c r="Y4" s="4"/>
      <c r="Z4" s="24"/>
      <c r="AA4" s="25" t="s">
        <v>5</v>
      </c>
      <c r="AB4" s="25" t="s">
        <v>9</v>
      </c>
      <c r="AC4" s="25" t="s">
        <v>10</v>
      </c>
      <c r="AD4" s="25" t="s">
        <v>11</v>
      </c>
      <c r="AE4" s="25" t="s">
        <v>12</v>
      </c>
      <c r="AF4" s="25" t="s">
        <v>13</v>
      </c>
      <c r="AG4" s="25" t="s">
        <v>14</v>
      </c>
      <c r="AH4" s="25" t="s">
        <v>15</v>
      </c>
      <c r="AI4" s="25" t="s">
        <v>0</v>
      </c>
      <c r="AJ4" s="25" t="s">
        <v>16</v>
      </c>
      <c r="AK4" s="4"/>
      <c r="AL4" s="4"/>
      <c r="AM4" s="26"/>
      <c r="AN4" s="27" t="s">
        <v>5</v>
      </c>
      <c r="AO4" s="27" t="s">
        <v>9</v>
      </c>
      <c r="AP4" s="27" t="s">
        <v>10</v>
      </c>
      <c r="AQ4" s="27" t="s">
        <v>11</v>
      </c>
      <c r="AR4" s="27" t="s">
        <v>12</v>
      </c>
      <c r="AS4" s="27" t="s">
        <v>13</v>
      </c>
      <c r="AT4" s="27" t="s">
        <v>14</v>
      </c>
      <c r="AU4" s="27" t="s">
        <v>15</v>
      </c>
      <c r="AV4" s="27" t="s">
        <v>0</v>
      </c>
      <c r="AW4" s="27" t="s">
        <v>16</v>
      </c>
      <c r="AX4" s="4"/>
      <c r="AY4" s="4"/>
      <c r="AZ4" s="4"/>
      <c r="BA4" s="4"/>
      <c r="BB4" s="4"/>
      <c r="BC4" s="4"/>
    </row>
    <row r="5">
      <c r="A5" s="11" t="s">
        <v>10</v>
      </c>
      <c r="B5" s="28">
        <v>0.05</v>
      </c>
      <c r="C5" s="13">
        <f t="shared" si="1"/>
        <v>2500000</v>
      </c>
      <c r="D5" s="29">
        <v>32237.0</v>
      </c>
      <c r="E5" s="4"/>
      <c r="F5" s="4"/>
      <c r="G5" s="4"/>
      <c r="H5" s="4"/>
      <c r="I5" s="4"/>
      <c r="J5" s="4"/>
      <c r="K5" s="30"/>
      <c r="L5" s="30"/>
      <c r="M5" s="31" t="s">
        <v>5</v>
      </c>
      <c r="N5" s="32">
        <f>CORREL(N29:N523,N29:N523)</f>
        <v>1</v>
      </c>
      <c r="O5" s="32">
        <f>CORREL(N29:N523,O29:O523)</f>
        <v>0.1062571803</v>
      </c>
      <c r="P5" s="32">
        <f>CORREL(N29:N523, P29:P523)        </f>
        <v>0.09695535376</v>
      </c>
      <c r="Q5" s="33">
        <f>CORREL(N29:N523,Q29:Q523)</f>
        <v>0.0718819913</v>
      </c>
      <c r="R5" s="32">
        <f>CORREL(N29:N523,R29:R523)</f>
        <v>0.04488997998</v>
      </c>
      <c r="S5" s="33">
        <f>CORREL(N29:N523,S29:S523)</f>
        <v>0.0614650803</v>
      </c>
      <c r="T5" s="33">
        <f>CORREL(N29:N523,T29:T523)</f>
        <v>0.04507282647</v>
      </c>
      <c r="U5" s="33">
        <f>CORREL(N29:N523,U29:U523)</f>
        <v>0.153076201</v>
      </c>
      <c r="V5" s="34">
        <f>CORREL(N29:N523,V29:V523)</f>
        <v>0.269373812</v>
      </c>
      <c r="W5" s="35">
        <f>CORREL(N29:N523,W29:W523)</f>
        <v>0.1858006107</v>
      </c>
      <c r="X5" s="4"/>
      <c r="Y5" s="4"/>
      <c r="Z5" s="36" t="s">
        <v>5</v>
      </c>
      <c r="AA5" s="37">
        <v>1.0</v>
      </c>
      <c r="AB5" s="36">
        <v>0.10780724382136803</v>
      </c>
      <c r="AC5" s="36">
        <v>0.17331101416768552</v>
      </c>
      <c r="AD5" s="36">
        <v>0.13085011157353033</v>
      </c>
      <c r="AE5" s="36">
        <v>-0.009842440138801638</v>
      </c>
      <c r="AF5" s="36">
        <v>0.12984830194346003</v>
      </c>
      <c r="AG5" s="36">
        <v>-0.06779006741308517</v>
      </c>
      <c r="AH5" s="36">
        <v>0.4249507229811779</v>
      </c>
      <c r="AI5" s="36">
        <v>0.33250953001334543</v>
      </c>
      <c r="AJ5" s="38">
        <v>0.21197258931402452</v>
      </c>
      <c r="AK5" s="4"/>
      <c r="AL5" s="4"/>
      <c r="AM5" s="39" t="s">
        <v>5</v>
      </c>
      <c r="AN5" s="36">
        <v>1.0</v>
      </c>
      <c r="AO5" s="36">
        <v>0.1654693602259474</v>
      </c>
      <c r="AP5" s="36">
        <v>-0.37646409783957824</v>
      </c>
      <c r="AQ5" s="36">
        <v>0.26754963806527265</v>
      </c>
      <c r="AR5" s="36">
        <v>0.13855671834116562</v>
      </c>
      <c r="AS5" s="36">
        <v>0.11259034150864636</v>
      </c>
      <c r="AT5" s="36">
        <v>-0.051081105964705886</v>
      </c>
      <c r="AU5" s="36">
        <v>0.32874020354833866</v>
      </c>
      <c r="AV5" s="36">
        <v>0.44853784294637566</v>
      </c>
      <c r="AW5" s="40">
        <v>0.24397396801120502</v>
      </c>
      <c r="AX5" s="4"/>
      <c r="AY5" s="4"/>
      <c r="AZ5" s="4"/>
      <c r="BA5" s="4"/>
      <c r="BB5" s="4"/>
      <c r="BC5" s="4"/>
    </row>
    <row r="6">
      <c r="A6" s="11" t="s">
        <v>11</v>
      </c>
      <c r="B6" s="28">
        <v>0.1</v>
      </c>
      <c r="C6" s="13">
        <f t="shared" si="1"/>
        <v>5000000</v>
      </c>
      <c r="D6" s="29">
        <v>16041.0</v>
      </c>
      <c r="E6" s="4"/>
      <c r="F6" s="4"/>
      <c r="G6" s="4"/>
      <c r="H6" s="4"/>
      <c r="I6" s="4"/>
      <c r="J6" s="4"/>
      <c r="K6" s="30"/>
      <c r="L6" s="30"/>
      <c r="M6" s="31" t="s">
        <v>9</v>
      </c>
      <c r="N6" s="32">
        <f>CORREL(O29:O523,N29:N523)</f>
        <v>0.1062571803</v>
      </c>
      <c r="O6" s="32">
        <f>CORREL(O29:O523,O29:O523)</f>
        <v>1</v>
      </c>
      <c r="P6" s="32">
        <f>CORREL(O29:O523, P29:P523)        </f>
        <v>0.08742101498</v>
      </c>
      <c r="Q6" s="32">
        <f>CORREL(O29:O523, Q29:Q523)        </f>
        <v>0.09178271723</v>
      </c>
      <c r="R6" s="32">
        <f>CORREL(O29:O523, R29:R523)        </f>
        <v>-0.0006103749625</v>
      </c>
      <c r="S6" s="32">
        <f>CORREL(O29:O523, S29:S523)        </f>
        <v>0.05074752712</v>
      </c>
      <c r="T6" s="32">
        <f>CORREL(O29:O523, T29:T523)        </f>
        <v>0.07286090457</v>
      </c>
      <c r="U6" s="32">
        <f>CORREL(O29:O523, U29:U523)        </f>
        <v>0.1153299199</v>
      </c>
      <c r="V6" s="41">
        <f>CORREL(O29:O523,V29:V523)</f>
        <v>0.3069268226</v>
      </c>
      <c r="W6" s="35">
        <f>CORREL(O29:O523,W29:W523)</f>
        <v>0.2088785046</v>
      </c>
      <c r="X6" s="4"/>
      <c r="Y6" s="4"/>
      <c r="Z6" s="36" t="s">
        <v>9</v>
      </c>
      <c r="AA6" s="36">
        <v>0.10780724382136803</v>
      </c>
      <c r="AB6" s="36">
        <v>1.0</v>
      </c>
      <c r="AC6" s="36">
        <v>0.07847561421024458</v>
      </c>
      <c r="AD6" s="36">
        <v>-0.03965560106689648</v>
      </c>
      <c r="AE6" s="36">
        <v>0.04292812984632377</v>
      </c>
      <c r="AF6" s="36">
        <v>0.11709325839953773</v>
      </c>
      <c r="AG6" s="36">
        <v>-0.10057273089294773</v>
      </c>
      <c r="AH6" s="36">
        <v>0.12244245100471</v>
      </c>
      <c r="AI6" s="36">
        <v>0.317816478913249</v>
      </c>
      <c r="AJ6" s="38">
        <v>0.2902593786989177</v>
      </c>
      <c r="AK6" s="4"/>
      <c r="AL6" s="4"/>
      <c r="AM6" s="39" t="s">
        <v>9</v>
      </c>
      <c r="AN6" s="36">
        <v>0.1654693602259474</v>
      </c>
      <c r="AO6" s="36">
        <v>1.0</v>
      </c>
      <c r="AP6" s="36">
        <v>0.021622105298475552</v>
      </c>
      <c r="AQ6" s="36">
        <v>-0.01186615219377874</v>
      </c>
      <c r="AR6" s="36">
        <v>0.3329745391912925</v>
      </c>
      <c r="AS6" s="36">
        <v>0.14394357222856075</v>
      </c>
      <c r="AT6" s="36">
        <v>0.019888402798256568</v>
      </c>
      <c r="AU6" s="36">
        <v>0.2590390872817824</v>
      </c>
      <c r="AV6" s="36">
        <v>0.48999615100283905</v>
      </c>
      <c r="AW6" s="40">
        <v>0.45183059626739663</v>
      </c>
      <c r="AX6" s="4"/>
      <c r="AY6" s="4"/>
      <c r="AZ6" s="4"/>
      <c r="BA6" s="4"/>
      <c r="BB6" s="4"/>
      <c r="BC6" s="4"/>
    </row>
    <row r="7">
      <c r="A7" s="11" t="s">
        <v>12</v>
      </c>
      <c r="B7" s="28">
        <v>0.25</v>
      </c>
      <c r="C7" s="13">
        <f t="shared" si="1"/>
        <v>12500000</v>
      </c>
      <c r="D7" s="29">
        <v>3606.0</v>
      </c>
      <c r="E7" s="4"/>
      <c r="F7" s="4"/>
      <c r="G7" s="4"/>
      <c r="H7" s="4"/>
      <c r="I7" s="4"/>
      <c r="J7" s="4"/>
      <c r="K7" s="30"/>
      <c r="L7" s="30"/>
      <c r="M7" s="31" t="s">
        <v>10</v>
      </c>
      <c r="N7" s="32">
        <f>CORREL(N29:N523,P29:P523)</f>
        <v>0.09695535376</v>
      </c>
      <c r="O7" s="32">
        <f>CORREL(P29:P523, O29:O523)        </f>
        <v>0.08742101498</v>
      </c>
      <c r="P7" s="32">
        <f>CORREL($P29:$P523,P$29:P$523)</f>
        <v>1</v>
      </c>
      <c r="Q7" s="32">
        <f>CORREL(P29:P523, Q29:Q523)        </f>
        <v>0.254631791</v>
      </c>
      <c r="R7" s="32">
        <f>CORREL(P29:P523, R29:R523)        </f>
        <v>0.01900322767</v>
      </c>
      <c r="S7" s="32">
        <f>CORREL(P29:P523, S29:S523)        </f>
        <v>0.07079459882</v>
      </c>
      <c r="T7" s="32">
        <f>CORREL(P29:P523, T29:T523)        </f>
        <v>0.09740752389</v>
      </c>
      <c r="U7" s="32">
        <f>CORREL(P29:P523, U29:U523)        </f>
        <v>0.1621315539</v>
      </c>
      <c r="V7" s="41">
        <f>CORREL(P29:P523,V29:V523)</f>
        <v>0.3931399035</v>
      </c>
      <c r="W7" s="35">
        <f>CORREL(P29:P523,W29:W523)</f>
        <v>0.2510316372</v>
      </c>
      <c r="X7" s="4"/>
      <c r="Y7" s="4"/>
      <c r="Z7" s="36" t="s">
        <v>10</v>
      </c>
      <c r="AA7" s="36">
        <v>0.17331101416768552</v>
      </c>
      <c r="AB7" s="36">
        <v>0.07847561421024458</v>
      </c>
      <c r="AC7" s="36">
        <v>1.0</v>
      </c>
      <c r="AD7" s="36">
        <v>0.2312319961069868</v>
      </c>
      <c r="AE7" s="36">
        <v>0.08984140914775024</v>
      </c>
      <c r="AF7" s="36">
        <v>0.43762575107106416</v>
      </c>
      <c r="AG7" s="36">
        <v>0.1510598468793769</v>
      </c>
      <c r="AH7" s="36">
        <v>0.2567925800256748</v>
      </c>
      <c r="AI7" s="36">
        <v>0.27913333449273864</v>
      </c>
      <c r="AJ7" s="38">
        <v>0.44651289464051247</v>
      </c>
      <c r="AK7" s="4"/>
      <c r="AL7" s="4"/>
      <c r="AM7" s="39" t="s">
        <v>10</v>
      </c>
      <c r="AN7" s="36">
        <v>-0.37646409783957824</v>
      </c>
      <c r="AO7" s="36">
        <v>0.021622105298475552</v>
      </c>
      <c r="AP7" s="36">
        <v>1.0</v>
      </c>
      <c r="AQ7" s="36">
        <v>-0.2670674132442633</v>
      </c>
      <c r="AR7" s="36">
        <v>0.034174691951431455</v>
      </c>
      <c r="AS7" s="36">
        <v>-0.010273421640917971</v>
      </c>
      <c r="AT7" s="36">
        <v>0.32870373239584166</v>
      </c>
      <c r="AU7" s="36">
        <v>-0.018157464009907566</v>
      </c>
      <c r="AV7" s="36">
        <v>0.041604261435200886</v>
      </c>
      <c r="AW7" s="40">
        <v>0.18840912269703922</v>
      </c>
      <c r="AX7" s="4"/>
      <c r="AY7" s="4"/>
      <c r="AZ7" s="4"/>
      <c r="BA7" s="4"/>
      <c r="BB7" s="4"/>
      <c r="BC7" s="4"/>
    </row>
    <row r="8">
      <c r="A8" s="11" t="s">
        <v>17</v>
      </c>
      <c r="B8" s="28">
        <v>0.1</v>
      </c>
      <c r="C8" s="13">
        <f t="shared" si="1"/>
        <v>5000000</v>
      </c>
      <c r="D8" s="29">
        <v>8758.0</v>
      </c>
      <c r="E8" s="28"/>
      <c r="F8" s="4"/>
      <c r="G8" s="4"/>
      <c r="H8" s="4"/>
      <c r="I8" s="4"/>
      <c r="J8" s="4"/>
      <c r="K8" s="30"/>
      <c r="L8" s="30"/>
      <c r="M8" s="31" t="s">
        <v>11</v>
      </c>
      <c r="N8" s="32">
        <f>CORREL(N29:N523,Q29:Q523)</f>
        <v>0.0718819913</v>
      </c>
      <c r="O8" s="32">
        <f>CORREL(Q29:Q523, O29:O523)        </f>
        <v>0.09178271723</v>
      </c>
      <c r="P8" s="32">
        <f>CORREL(Q29:Q523, P29:P523)        </f>
        <v>0.254631791</v>
      </c>
      <c r="Q8" s="32">
        <f>CORREL(Q29:Q523, Q29:Q523)        </f>
        <v>1</v>
      </c>
      <c r="R8" s="32">
        <f>CORREL(Q29:Q523, R29:R523)        </f>
        <v>0.02263221674</v>
      </c>
      <c r="S8" s="32">
        <f>CORREL(Q29:Q523, S29:S523)        </f>
        <v>0.007257606388</v>
      </c>
      <c r="T8" s="32">
        <f>CORREL(Q29:Q523, T29:T523)        </f>
        <v>0.1306917995</v>
      </c>
      <c r="U8" s="32">
        <f>CORREL(Q29:Q523, U29:U523)        </f>
        <v>0.2415835415</v>
      </c>
      <c r="V8" s="41">
        <f>CORREL(Q29:Q523,V29:V523)</f>
        <v>0.84830664</v>
      </c>
      <c r="W8" s="35">
        <f>CORREL(Q29:Q523,W29:W523)</f>
        <v>0.2295509596</v>
      </c>
      <c r="X8" s="4"/>
      <c r="Y8" s="4"/>
      <c r="Z8" s="36" t="s">
        <v>11</v>
      </c>
      <c r="AA8" s="36">
        <v>0.13085011157353033</v>
      </c>
      <c r="AB8" s="36">
        <v>-0.03965560106689648</v>
      </c>
      <c r="AC8" s="36">
        <v>0.2312319961069868</v>
      </c>
      <c r="AD8" s="36">
        <v>1.0</v>
      </c>
      <c r="AE8" s="36">
        <v>0.18587536618310882</v>
      </c>
      <c r="AF8" s="36">
        <v>0.019144869632830526</v>
      </c>
      <c r="AG8" s="36">
        <v>0.0679785158886648</v>
      </c>
      <c r="AH8" s="36">
        <v>0.2851015076269497</v>
      </c>
      <c r="AI8" s="36">
        <v>0.4348926119258956</v>
      </c>
      <c r="AJ8" s="38">
        <v>0.25582340842277446</v>
      </c>
      <c r="AK8" s="4"/>
      <c r="AL8" s="4"/>
      <c r="AM8" s="39" t="s">
        <v>11</v>
      </c>
      <c r="AN8" s="36">
        <v>0.26754963806527265</v>
      </c>
      <c r="AO8" s="36">
        <v>-0.01186615219377874</v>
      </c>
      <c r="AP8" s="36">
        <v>-0.2670674132442633</v>
      </c>
      <c r="AQ8" s="36">
        <v>1.0</v>
      </c>
      <c r="AR8" s="36">
        <v>0.2929926258852887</v>
      </c>
      <c r="AS8" s="36">
        <v>0.019318594339222613</v>
      </c>
      <c r="AT8" s="36">
        <v>0.4225706874371413</v>
      </c>
      <c r="AU8" s="36">
        <v>0.30018619742822106</v>
      </c>
      <c r="AV8" s="36">
        <v>0.5992458761242546</v>
      </c>
      <c r="AW8" s="40">
        <v>0.24103356759897884</v>
      </c>
      <c r="AX8" s="4"/>
      <c r="AY8" s="4"/>
      <c r="AZ8" s="4"/>
      <c r="BA8" s="4"/>
      <c r="BB8" s="4"/>
      <c r="BC8" s="4"/>
    </row>
    <row r="9">
      <c r="A9" s="11" t="s">
        <v>14</v>
      </c>
      <c r="B9" s="28">
        <v>0.2</v>
      </c>
      <c r="C9" s="13">
        <f t="shared" si="1"/>
        <v>10000000</v>
      </c>
      <c r="D9" s="29">
        <v>3701.0</v>
      </c>
      <c r="E9" s="4"/>
      <c r="F9" s="4"/>
      <c r="G9" s="4"/>
      <c r="H9" s="4"/>
      <c r="I9" s="4"/>
      <c r="J9" s="4"/>
      <c r="K9" s="30"/>
      <c r="L9" s="30"/>
      <c r="M9" s="31" t="s">
        <v>12</v>
      </c>
      <c r="N9" s="32">
        <f>CORREL(N29:N523,R29:R523)</f>
        <v>0.04488997998</v>
      </c>
      <c r="O9" s="32">
        <f>CORREL(R29:R523, O29:O523)        </f>
        <v>-0.0006103749625</v>
      </c>
      <c r="P9" s="32">
        <f>CORREL(R29:R523, P29:P523)        </f>
        <v>0.01900322767</v>
      </c>
      <c r="Q9" s="32">
        <f>CORREL(R29:R523, Q29:Q523)        </f>
        <v>0.02263221674</v>
      </c>
      <c r="R9" s="32">
        <f>CORREL(R29:R523, R29:R523)        </f>
        <v>1</v>
      </c>
      <c r="S9" s="32">
        <f>CORREL(R29:R523, S29:S523)        </f>
        <v>-0.03850112145</v>
      </c>
      <c r="T9" s="32">
        <f>CORREL(R29:R523, T29:T523)        </f>
        <v>0.003267851041</v>
      </c>
      <c r="U9" s="32">
        <f>CORREL(R29:R523, U29:U523)        </f>
        <v>0.1003344068</v>
      </c>
      <c r="V9" s="41">
        <f>CORREL(R29:R523,V29:V523)</f>
        <v>0.2830099328</v>
      </c>
      <c r="W9" s="35">
        <f>CORREL(R29:R523,W29:W523)</f>
        <v>0.2220579822</v>
      </c>
      <c r="X9" s="4"/>
      <c r="Y9" s="4"/>
      <c r="Z9" s="36" t="s">
        <v>12</v>
      </c>
      <c r="AA9" s="36">
        <v>-0.009842440138801638</v>
      </c>
      <c r="AB9" s="36">
        <v>0.04292812984632377</v>
      </c>
      <c r="AC9" s="36">
        <v>0.08984140914775024</v>
      </c>
      <c r="AD9" s="36">
        <v>0.18587536618310882</v>
      </c>
      <c r="AE9" s="36">
        <v>1.0</v>
      </c>
      <c r="AF9" s="36">
        <v>-0.08216074889856446</v>
      </c>
      <c r="AG9" s="36">
        <v>-0.08943207515950384</v>
      </c>
      <c r="AH9" s="36">
        <v>0.0187220619556638</v>
      </c>
      <c r="AI9" s="36">
        <v>0.6758919703546891</v>
      </c>
      <c r="AJ9" s="38">
        <v>0.28257880477004166</v>
      </c>
      <c r="AK9" s="4"/>
      <c r="AL9" s="4"/>
      <c r="AM9" s="39" t="s">
        <v>12</v>
      </c>
      <c r="AN9" s="36">
        <v>0.13855671834116562</v>
      </c>
      <c r="AO9" s="36">
        <v>0.3329745391912925</v>
      </c>
      <c r="AP9" s="36">
        <v>0.034174691951431455</v>
      </c>
      <c r="AQ9" s="36">
        <v>0.2929926258852887</v>
      </c>
      <c r="AR9" s="36">
        <v>1.0</v>
      </c>
      <c r="AS9" s="36">
        <v>0.14741752021544485</v>
      </c>
      <c r="AT9" s="36">
        <v>-0.06506120049414174</v>
      </c>
      <c r="AU9" s="36">
        <v>0.4346082170283595</v>
      </c>
      <c r="AV9" s="36">
        <v>0.6393213252930657</v>
      </c>
      <c r="AW9" s="40">
        <v>0.5391805622775432</v>
      </c>
      <c r="AX9" s="4"/>
      <c r="AY9" s="4"/>
      <c r="AZ9" s="4"/>
      <c r="BA9" s="4"/>
      <c r="BB9" s="4"/>
      <c r="BC9" s="4"/>
    </row>
    <row r="10">
      <c r="A10" s="11" t="s">
        <v>15</v>
      </c>
      <c r="B10" s="28">
        <v>0.1</v>
      </c>
      <c r="C10" s="13">
        <f t="shared" si="1"/>
        <v>5000000</v>
      </c>
      <c r="D10" s="42">
        <v>1986.0</v>
      </c>
      <c r="E10" s="4"/>
      <c r="F10" s="4"/>
      <c r="G10" s="4"/>
      <c r="H10" s="4"/>
      <c r="I10" s="4"/>
      <c r="J10" s="4"/>
      <c r="K10" s="30"/>
      <c r="L10" s="30"/>
      <c r="M10" s="31" t="s">
        <v>13</v>
      </c>
      <c r="N10" s="32">
        <f>CORREL(N29:N523,S29:S523)</f>
        <v>0.0614650803</v>
      </c>
      <c r="O10" s="32">
        <f>CORREL(S29:S523, O29:O523)        </f>
        <v>0.05074752712</v>
      </c>
      <c r="P10" s="32">
        <f>CORREL(S29:S523, P29:P523)        </f>
        <v>0.07079459882</v>
      </c>
      <c r="Q10" s="32">
        <f>CORREL(S29:S523, Q29:Q523)        </f>
        <v>0.007257606388</v>
      </c>
      <c r="R10" s="32">
        <f>CORREL(S29:S523, R29:R523)        </f>
        <v>-0.03850112145</v>
      </c>
      <c r="S10" s="32">
        <f>CORREL(S29:S523, S29:S523)        </f>
        <v>1</v>
      </c>
      <c r="T10" s="32">
        <f>CORREL(S29:S523, T29:T523)        </f>
        <v>0.06510303682</v>
      </c>
      <c r="U10" s="32">
        <f>CORREL(S29:S523, U29:U523)        </f>
        <v>0.08005047456</v>
      </c>
      <c r="V10" s="41">
        <f>CORREL(S29:S523,V29:V523)</f>
        <v>0.08602160271</v>
      </c>
      <c r="W10" s="35">
        <f>CORREL(S29:S523,W29:W523)</f>
        <v>0.3043233567</v>
      </c>
      <c r="X10" s="4"/>
      <c r="Y10" s="4"/>
      <c r="Z10" s="36" t="s">
        <v>13</v>
      </c>
      <c r="AA10" s="36">
        <v>0.12984830194346003</v>
      </c>
      <c r="AB10" s="36">
        <v>0.11709325839953773</v>
      </c>
      <c r="AC10" s="36">
        <v>0.43762575107106416</v>
      </c>
      <c r="AD10" s="36">
        <v>0.019144869632830526</v>
      </c>
      <c r="AE10" s="36">
        <v>-0.08216074889856446</v>
      </c>
      <c r="AF10" s="36">
        <v>1.0</v>
      </c>
      <c r="AG10" s="36">
        <v>-0.028511209687560754</v>
      </c>
      <c r="AH10" s="36">
        <v>0.09258582522312088</v>
      </c>
      <c r="AI10" s="36">
        <v>0.060381718866249115</v>
      </c>
      <c r="AJ10" s="38">
        <v>0.2767731771083443</v>
      </c>
      <c r="AK10" s="4"/>
      <c r="AL10" s="4"/>
      <c r="AM10" s="39" t="s">
        <v>13</v>
      </c>
      <c r="AN10" s="36">
        <v>0.11259034150864636</v>
      </c>
      <c r="AO10" s="36">
        <v>0.14394357222856075</v>
      </c>
      <c r="AP10" s="36">
        <v>-0.010273421640917971</v>
      </c>
      <c r="AQ10" s="36">
        <v>0.019318594339222613</v>
      </c>
      <c r="AR10" s="36">
        <v>0.14741752021544485</v>
      </c>
      <c r="AS10" s="36">
        <v>1.0</v>
      </c>
      <c r="AT10" s="36">
        <v>-0.00759121273994609</v>
      </c>
      <c r="AU10" s="36">
        <v>0.3387156879057101</v>
      </c>
      <c r="AV10" s="36">
        <v>0.20183129140731745</v>
      </c>
      <c r="AW10" s="40">
        <v>0.10926430274734145</v>
      </c>
      <c r="AX10" s="4"/>
      <c r="AY10" s="4"/>
      <c r="AZ10" s="4"/>
      <c r="BA10" s="4"/>
      <c r="BB10" s="4"/>
      <c r="BC10" s="4"/>
    </row>
    <row r="11">
      <c r="A11" s="43" t="s">
        <v>18</v>
      </c>
      <c r="B11" s="44">
        <f>SUM(B3:B10)</f>
        <v>1</v>
      </c>
      <c r="C11" s="45"/>
      <c r="D11" s="46"/>
      <c r="E11" s="4"/>
      <c r="F11" s="4"/>
      <c r="G11" s="4"/>
      <c r="H11" s="4"/>
      <c r="I11" s="4"/>
      <c r="J11" s="4"/>
      <c r="K11" s="30"/>
      <c r="L11" s="30"/>
      <c r="M11" s="31" t="s">
        <v>14</v>
      </c>
      <c r="N11" s="32">
        <f>CORREL(N29:N523,T29:T523)</f>
        <v>0.04507282647</v>
      </c>
      <c r="O11" s="32">
        <f>CORREL(T29:T523, O29:O523)        </f>
        <v>0.07286090457</v>
      </c>
      <c r="P11" s="32">
        <f>CORREL(T29:T523, P29:P523)        </f>
        <v>0.09740752389</v>
      </c>
      <c r="Q11" s="32">
        <f>CORREL(T29:T523, Q29:Q523)        </f>
        <v>0.1306917995</v>
      </c>
      <c r="R11" s="32">
        <f>CORREL(T29:T523, R29:R523)        </f>
        <v>0.003267851041</v>
      </c>
      <c r="S11" s="32">
        <f>CORREL(T29:T523, S29:S523)        </f>
        <v>0.06510303682</v>
      </c>
      <c r="T11" s="32">
        <f>CORREL(T29:T523, T29:T523)        </f>
        <v>1</v>
      </c>
      <c r="U11" s="32">
        <f>CORREL(T29:T523, U29:U523)        </f>
        <v>0.08275679574</v>
      </c>
      <c r="V11" s="41">
        <f>CORREL(T29:T523,V29:V523)</f>
        <v>0.3554280136</v>
      </c>
      <c r="W11" s="35">
        <f>CORREL(T29:T523,W29:W523)</f>
        <v>0.0974714343</v>
      </c>
      <c r="X11" s="4"/>
      <c r="Y11" s="4"/>
      <c r="Z11" s="36" t="s">
        <v>14</v>
      </c>
      <c r="AA11" s="36">
        <v>-0.06779006741308517</v>
      </c>
      <c r="AB11" s="36">
        <v>-0.10057273089294773</v>
      </c>
      <c r="AC11" s="36">
        <v>0.1510598468793769</v>
      </c>
      <c r="AD11" s="36">
        <v>0.0679785158886648</v>
      </c>
      <c r="AE11" s="36">
        <v>-0.08943207515950384</v>
      </c>
      <c r="AF11" s="36">
        <v>-0.028511209687560754</v>
      </c>
      <c r="AG11" s="36">
        <v>1.0</v>
      </c>
      <c r="AH11" s="36">
        <v>0.055717141053626476</v>
      </c>
      <c r="AI11" s="36">
        <v>0.3786869179877005</v>
      </c>
      <c r="AJ11" s="38">
        <v>0.02939754076739891</v>
      </c>
      <c r="AK11" s="4"/>
      <c r="AL11" s="4"/>
      <c r="AM11" s="39" t="s">
        <v>14</v>
      </c>
      <c r="AN11" s="36">
        <v>-0.051081105964705886</v>
      </c>
      <c r="AO11" s="36">
        <v>0.019888402798256568</v>
      </c>
      <c r="AP11" s="36">
        <v>0.32870373239584166</v>
      </c>
      <c r="AQ11" s="36">
        <v>0.4225706874371413</v>
      </c>
      <c r="AR11" s="36">
        <v>-0.06506120049414174</v>
      </c>
      <c r="AS11" s="36">
        <v>-0.00759121273994609</v>
      </c>
      <c r="AT11" s="36">
        <v>1.0</v>
      </c>
      <c r="AU11" s="36">
        <v>0.04909137887681561</v>
      </c>
      <c r="AV11" s="36">
        <v>0.5345741488997733</v>
      </c>
      <c r="AW11" s="40">
        <v>0.02341188801397799</v>
      </c>
      <c r="AX11" s="4"/>
      <c r="AY11" s="4"/>
      <c r="AZ11" s="4"/>
      <c r="BA11" s="4"/>
      <c r="BB11" s="4"/>
      <c r="BC11" s="4"/>
    </row>
    <row r="12">
      <c r="A12" s="47" t="s">
        <v>19</v>
      </c>
      <c r="B12" s="48">
        <v>5.0E7</v>
      </c>
      <c r="C12" s="49" t="s">
        <v>20</v>
      </c>
      <c r="D12" s="50"/>
      <c r="E12" s="4"/>
      <c r="F12" s="4"/>
      <c r="G12" s="4"/>
      <c r="H12" s="4"/>
      <c r="I12" s="4"/>
      <c r="J12" s="4"/>
      <c r="K12" s="30"/>
      <c r="L12" s="30"/>
      <c r="M12" s="31" t="s">
        <v>15</v>
      </c>
      <c r="N12" s="32">
        <f>CORREL(N29:N523,U29:U523)</f>
        <v>0.153076201</v>
      </c>
      <c r="O12" s="32">
        <f>CORREL(U29:U523, O29:O523)        </f>
        <v>0.1153299199</v>
      </c>
      <c r="P12" s="32">
        <f>CORREL(U29:U523, P29:P523)        </f>
        <v>0.1621315539</v>
      </c>
      <c r="Q12" s="32">
        <f>CORREL(U29:U523, Q29:Q523)        </f>
        <v>0.2415835415</v>
      </c>
      <c r="R12" s="32">
        <f>CORREL(U29:U523, R29:R523)        </f>
        <v>0.1003344068</v>
      </c>
      <c r="S12" s="32">
        <f>CORREL(U29:U523, S29:S523)        </f>
        <v>0.08005047456</v>
      </c>
      <c r="T12" s="32">
        <f>CORREL(U29:U523, T29:T523)        </f>
        <v>0.08275679574</v>
      </c>
      <c r="U12" s="32">
        <f>CORREL(U29:U523, U29:U523)        </f>
        <v>1</v>
      </c>
      <c r="V12" s="41">
        <f>CORREL(U29:U523,V29:V523)</f>
        <v>0.3858421385</v>
      </c>
      <c r="W12" s="51">
        <f>CORREL(U29:U523,W29:W523)</f>
        <v>0.2500847211</v>
      </c>
      <c r="X12" s="4"/>
      <c r="Y12" s="4"/>
      <c r="Z12" s="36" t="s">
        <v>15</v>
      </c>
      <c r="AA12" s="36">
        <v>0.4249507229811779</v>
      </c>
      <c r="AB12" s="36">
        <v>0.12244245100471</v>
      </c>
      <c r="AC12" s="36">
        <v>0.2567925800256748</v>
      </c>
      <c r="AD12" s="36">
        <v>0.2851015076269497</v>
      </c>
      <c r="AE12" s="36">
        <v>0.0187220619556638</v>
      </c>
      <c r="AF12" s="36">
        <v>0.09258582522312088</v>
      </c>
      <c r="AG12" s="36">
        <v>0.055717141053626476</v>
      </c>
      <c r="AH12" s="36">
        <v>1.0</v>
      </c>
      <c r="AI12" s="36">
        <v>0.41596254469480676</v>
      </c>
      <c r="AJ12" s="38">
        <v>0.4358725158408054</v>
      </c>
      <c r="AK12" s="4"/>
      <c r="AL12" s="4"/>
      <c r="AM12" s="39" t="s">
        <v>15</v>
      </c>
      <c r="AN12" s="36">
        <v>0.32874020354833866</v>
      </c>
      <c r="AO12" s="36">
        <v>0.2590390872817824</v>
      </c>
      <c r="AP12" s="36">
        <v>-0.018157464009907566</v>
      </c>
      <c r="AQ12" s="36">
        <v>0.30018619742822106</v>
      </c>
      <c r="AR12" s="36">
        <v>0.4346082170283595</v>
      </c>
      <c r="AS12" s="36">
        <v>0.3387156879057101</v>
      </c>
      <c r="AT12" s="36">
        <v>0.04909137887681561</v>
      </c>
      <c r="AU12" s="36">
        <v>1.0</v>
      </c>
      <c r="AV12" s="36">
        <v>0.5496933014866813</v>
      </c>
      <c r="AW12" s="40">
        <v>0.5918717556608973</v>
      </c>
      <c r="AX12" s="4"/>
      <c r="AY12" s="4"/>
      <c r="AZ12" s="4"/>
      <c r="BA12" s="4"/>
      <c r="BB12" s="4"/>
      <c r="BC12" s="4"/>
    </row>
    <row r="13">
      <c r="B13" s="4"/>
      <c r="C13" s="4"/>
      <c r="D13" s="4"/>
      <c r="E13" s="4"/>
      <c r="F13" s="4"/>
      <c r="G13" s="4"/>
      <c r="H13" s="4"/>
      <c r="I13" s="4"/>
      <c r="J13" s="4"/>
      <c r="K13" s="52"/>
      <c r="L13" s="52"/>
      <c r="M13" s="53" t="s">
        <v>0</v>
      </c>
      <c r="N13" s="32">
        <f>CORREL(N29:N523,V29:V523)</f>
        <v>0.269373812</v>
      </c>
      <c r="O13" s="32">
        <f>CORREL(V29:V523, O29:O523)        </f>
        <v>0.3069268226</v>
      </c>
      <c r="P13" s="32">
        <f>CORREL(V29:V523, P29:P523)        </f>
        <v>0.3931399035</v>
      </c>
      <c r="Q13" s="32">
        <f>CORREL(V29:V523, Q29:Q523)        </f>
        <v>0.84830664</v>
      </c>
      <c r="R13" s="32">
        <f>CORREL(V29:V523, R29:R523)        </f>
        <v>0.2830099328</v>
      </c>
      <c r="S13" s="32">
        <f>CORREL(V29:V523, S29:S523)        </f>
        <v>0.08602160271</v>
      </c>
      <c r="T13" s="32">
        <f>CORREL(V29:V523, T29:T523)        </f>
        <v>0.3554280136</v>
      </c>
      <c r="U13" s="32">
        <f>CORREL(V29:V523, U29:U523)        </f>
        <v>0.3858421385</v>
      </c>
      <c r="V13" s="41">
        <f>CORREL(V29:V523,V29:V523)</f>
        <v>1</v>
      </c>
      <c r="W13" s="51">
        <f>CORREL(V29:V523,W29:W523)</f>
        <v>0.3869962388</v>
      </c>
      <c r="X13" s="4"/>
      <c r="Y13" s="4"/>
      <c r="Z13" s="36" t="s">
        <v>0</v>
      </c>
      <c r="AA13" s="36">
        <v>0.33250953001334543</v>
      </c>
      <c r="AB13" s="36">
        <v>0.317816478913249</v>
      </c>
      <c r="AC13" s="36">
        <v>0.27913333449273864</v>
      </c>
      <c r="AD13" s="36">
        <v>0.4348926119258956</v>
      </c>
      <c r="AE13" s="36">
        <v>0.6758919703546891</v>
      </c>
      <c r="AF13" s="36">
        <v>0.060381718866249115</v>
      </c>
      <c r="AG13" s="36">
        <v>0.3786869179877005</v>
      </c>
      <c r="AH13" s="36">
        <v>0.41596254469480676</v>
      </c>
      <c r="AI13" s="36">
        <v>1.0</v>
      </c>
      <c r="AJ13" s="38">
        <v>0.46978072153361694</v>
      </c>
      <c r="AK13" s="4"/>
      <c r="AL13" s="4"/>
      <c r="AM13" s="39" t="s">
        <v>0</v>
      </c>
      <c r="AN13" s="36">
        <v>0.44853784294637566</v>
      </c>
      <c r="AO13" s="36">
        <v>0.48999615100283905</v>
      </c>
      <c r="AP13" s="36">
        <v>0.041604261435200886</v>
      </c>
      <c r="AQ13" s="36">
        <v>0.5992458761242546</v>
      </c>
      <c r="AR13" s="36">
        <v>0.6393213252930657</v>
      </c>
      <c r="AS13" s="36">
        <v>0.20183129140731745</v>
      </c>
      <c r="AT13" s="36">
        <v>0.5345741488997733</v>
      </c>
      <c r="AU13" s="36">
        <v>0.5496933014866813</v>
      </c>
      <c r="AV13" s="36">
        <v>1.0</v>
      </c>
      <c r="AW13" s="40">
        <v>0.5132642198652877</v>
      </c>
      <c r="AX13" s="4"/>
      <c r="AY13" s="4"/>
      <c r="AZ13" s="4"/>
      <c r="BA13" s="4"/>
      <c r="BB13" s="4"/>
      <c r="BC13" s="4"/>
    </row>
    <row r="14">
      <c r="B14" s="4"/>
      <c r="C14" s="4"/>
      <c r="D14" s="4"/>
      <c r="E14" s="4"/>
      <c r="F14" s="4"/>
      <c r="G14" s="4"/>
      <c r="H14" s="4"/>
      <c r="I14" s="4"/>
      <c r="J14" s="4"/>
      <c r="K14" s="52"/>
      <c r="L14" s="52"/>
      <c r="M14" s="54" t="s">
        <v>16</v>
      </c>
      <c r="N14" s="55">
        <f>CORREL(N29:N523,W29:W523)</f>
        <v>0.1858006107</v>
      </c>
      <c r="O14" s="55">
        <f>CORREL(W29:W523, O29:O523)        </f>
        <v>0.2088785046</v>
      </c>
      <c r="P14" s="55">
        <f>CORREL(W29:W523, P29:P523)        </f>
        <v>0.2510316372</v>
      </c>
      <c r="Q14" s="55">
        <f>CORREL(W29:W523, Q29:Q523)        </f>
        <v>0.2295509596</v>
      </c>
      <c r="R14" s="55">
        <f>CORREL(W29:W523, R29:R523)        </f>
        <v>0.2220579822</v>
      </c>
      <c r="S14" s="55">
        <f>CORREL(W29:W523, S29:S523)        </f>
        <v>0.3043233567</v>
      </c>
      <c r="T14" s="55">
        <f>CORREL(W29:W523, T29:T523)        </f>
        <v>0.0974714343</v>
      </c>
      <c r="U14" s="55">
        <f>CORREL(W29:W523, U29:U523)        </f>
        <v>0.2500847211</v>
      </c>
      <c r="V14" s="56">
        <f>CORREL(V29:V523,W29:W523)</f>
        <v>0.3869962388</v>
      </c>
      <c r="W14" s="57">
        <f>CORREL(W29:W523,W29:W523)</f>
        <v>1</v>
      </c>
      <c r="X14" s="34"/>
      <c r="Y14" s="4"/>
      <c r="Z14" s="38" t="s">
        <v>16</v>
      </c>
      <c r="AA14" s="38">
        <v>0.21197258931402452</v>
      </c>
      <c r="AB14" s="38">
        <v>0.2902593786989177</v>
      </c>
      <c r="AC14" s="38">
        <v>0.44651289464051247</v>
      </c>
      <c r="AD14" s="38">
        <v>0.25582340842277446</v>
      </c>
      <c r="AE14" s="38">
        <v>0.28257880477004166</v>
      </c>
      <c r="AF14" s="38">
        <v>0.2767731771083443</v>
      </c>
      <c r="AG14" s="38">
        <v>0.02939754076739891</v>
      </c>
      <c r="AH14" s="38">
        <v>0.4358725158408054</v>
      </c>
      <c r="AI14" s="38">
        <v>0.46978072153361694</v>
      </c>
      <c r="AJ14" s="38">
        <v>1.0</v>
      </c>
      <c r="AK14" s="4"/>
      <c r="AL14" s="4"/>
      <c r="AM14" s="39" t="s">
        <v>16</v>
      </c>
      <c r="AN14" s="38">
        <v>0.24397396801120502</v>
      </c>
      <c r="AO14" s="38">
        <v>0.45183059626739663</v>
      </c>
      <c r="AP14" s="38">
        <v>0.18840912269703922</v>
      </c>
      <c r="AQ14" s="38">
        <v>0.24103356759897884</v>
      </c>
      <c r="AR14" s="38">
        <v>0.5391805622775432</v>
      </c>
      <c r="AS14" s="38">
        <v>0.10926430274734145</v>
      </c>
      <c r="AT14" s="38">
        <v>0.02341188801397799</v>
      </c>
      <c r="AU14" s="38">
        <v>0.5918717556608973</v>
      </c>
      <c r="AV14" s="38">
        <v>0.5132642198652877</v>
      </c>
      <c r="AW14" s="40">
        <v>1.0</v>
      </c>
      <c r="AX14" s="4"/>
      <c r="AY14" s="4"/>
      <c r="AZ14" s="4"/>
      <c r="BA14" s="4"/>
      <c r="BB14" s="4"/>
      <c r="BC14" s="4"/>
    </row>
    <row r="15">
      <c r="B15" s="4"/>
      <c r="C15" s="4"/>
      <c r="D15" s="4"/>
      <c r="E15" s="4"/>
      <c r="F15" s="4"/>
      <c r="G15" s="4"/>
      <c r="H15" s="4"/>
      <c r="I15" s="4"/>
      <c r="J15" s="4"/>
      <c r="K15" s="5"/>
      <c r="L15" s="5"/>
      <c r="M15" s="4"/>
      <c r="N15" s="4"/>
      <c r="O15" s="4"/>
      <c r="P15" s="4"/>
      <c r="Q15" s="4"/>
      <c r="R15" s="4"/>
      <c r="S15" s="4"/>
      <c r="T15" s="4"/>
      <c r="U15" s="4"/>
      <c r="V15" s="6"/>
      <c r="W15" s="6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>
      <c r="B16" s="4"/>
      <c r="C16" s="4"/>
      <c r="D16" s="4"/>
      <c r="E16" s="4"/>
      <c r="F16" s="4"/>
      <c r="G16" s="4"/>
      <c r="H16" s="4"/>
      <c r="I16" s="4"/>
      <c r="J16" s="4"/>
      <c r="K16" s="5"/>
      <c r="L16" s="5"/>
      <c r="M16" s="4"/>
      <c r="N16" s="4"/>
      <c r="O16" s="4"/>
      <c r="P16" s="4"/>
      <c r="Q16" s="4"/>
      <c r="R16" s="4"/>
      <c r="S16" s="4"/>
      <c r="T16" s="4"/>
      <c r="U16" s="4"/>
      <c r="V16" s="6"/>
      <c r="W16" s="6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>
      <c r="B17" s="4"/>
      <c r="C17" s="4"/>
      <c r="D17" s="4"/>
      <c r="E17" s="4"/>
      <c r="F17" s="4"/>
      <c r="G17" s="4"/>
      <c r="H17" s="4"/>
      <c r="I17" s="4"/>
      <c r="J17" s="4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  <c r="V17" s="6"/>
      <c r="W17" s="6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>
      <c r="B18" s="4"/>
      <c r="C18" s="4"/>
      <c r="D18" s="4"/>
      <c r="E18" s="4"/>
      <c r="F18" s="4"/>
      <c r="G18" s="4"/>
      <c r="H18" s="4"/>
      <c r="I18" s="4"/>
      <c r="J18" s="4"/>
      <c r="K18" s="5"/>
      <c r="L18" s="5"/>
      <c r="M18" s="4"/>
      <c r="N18" s="4"/>
      <c r="O18" s="4"/>
      <c r="P18" s="4"/>
      <c r="Q18" s="4"/>
      <c r="R18" s="4"/>
      <c r="S18" s="4"/>
      <c r="T18" s="4"/>
      <c r="U18" s="4"/>
      <c r="V18" s="6"/>
      <c r="W18" s="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>
      <c r="B19" s="4"/>
      <c r="C19" s="4"/>
      <c r="D19" s="4"/>
      <c r="E19" s="4"/>
      <c r="F19" s="4"/>
      <c r="G19" s="4"/>
      <c r="H19" s="4"/>
      <c r="I19" s="4"/>
      <c r="J19" s="4"/>
      <c r="K19" s="5"/>
      <c r="L19" s="5"/>
      <c r="M19" s="4"/>
      <c r="N19" s="4"/>
      <c r="O19" s="4"/>
      <c r="P19" s="4"/>
      <c r="Q19" s="4"/>
      <c r="R19" s="4"/>
      <c r="S19" s="4"/>
      <c r="T19" s="4"/>
      <c r="U19" s="4"/>
      <c r="V19" s="6"/>
      <c r="W19" s="6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4"/>
      <c r="N20" s="4"/>
      <c r="O20" s="4"/>
      <c r="P20" s="4"/>
      <c r="Q20" s="4"/>
      <c r="R20" s="4"/>
      <c r="S20" s="4"/>
      <c r="T20" s="4"/>
      <c r="U20" s="4"/>
      <c r="V20" s="6"/>
      <c r="W20" s="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4"/>
      <c r="N21" s="4"/>
      <c r="O21" s="4"/>
      <c r="P21" s="4"/>
      <c r="Q21" s="4"/>
      <c r="R21" s="4"/>
      <c r="S21" s="4"/>
      <c r="T21" s="4"/>
      <c r="U21" s="4"/>
      <c r="V21" s="6"/>
      <c r="W21" s="6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60"/>
      <c r="L22" s="60"/>
      <c r="M22" s="59"/>
      <c r="N22" s="59"/>
      <c r="O22" s="59"/>
      <c r="P22" s="59"/>
      <c r="Q22" s="59"/>
      <c r="R22" s="59"/>
      <c r="S22" s="59"/>
      <c r="T22" s="59"/>
      <c r="U22" s="59"/>
      <c r="V22" s="61"/>
      <c r="W22" s="61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59"/>
      <c r="AY22" s="59"/>
      <c r="AZ22" s="59"/>
      <c r="BA22" s="59"/>
      <c r="BB22" s="59"/>
      <c r="BC22" s="59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</row>
    <row r="23">
      <c r="B23" s="4"/>
      <c r="C23" s="4"/>
      <c r="D23" s="4"/>
      <c r="E23" s="4"/>
      <c r="F23" s="4"/>
      <c r="G23" s="4"/>
      <c r="H23" s="4"/>
      <c r="I23" s="4"/>
      <c r="J23" s="4"/>
      <c r="K23" s="5"/>
      <c r="L23" s="5"/>
      <c r="M23" s="4"/>
      <c r="N23" s="4"/>
      <c r="O23" s="4"/>
      <c r="P23" s="4"/>
      <c r="Q23" s="4"/>
      <c r="R23" s="4"/>
      <c r="S23" s="4"/>
      <c r="T23" s="4"/>
      <c r="U23" s="4"/>
      <c r="V23" s="6"/>
      <c r="W23" s="6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5"/>
      <c r="L24" s="5"/>
      <c r="M24" s="4"/>
      <c r="N24" s="4"/>
      <c r="O24" s="4"/>
      <c r="P24" s="4"/>
      <c r="Q24" s="4"/>
      <c r="R24" s="4"/>
      <c r="S24" s="4"/>
      <c r="T24" s="4"/>
      <c r="U24" s="4"/>
      <c r="V24" s="6"/>
      <c r="W24" s="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5"/>
      <c r="L25" s="5"/>
      <c r="M25" s="4"/>
      <c r="N25" s="4"/>
      <c r="O25" s="4"/>
      <c r="P25" s="4"/>
      <c r="Q25" s="4"/>
      <c r="R25" s="4"/>
      <c r="S25" s="4"/>
      <c r="T25" s="4"/>
      <c r="U25" s="4"/>
      <c r="V25" s="6"/>
      <c r="W25" s="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ht="16.5" customHeight="1">
      <c r="B26" s="4"/>
      <c r="C26" s="4"/>
      <c r="D26" s="4"/>
      <c r="E26" s="4"/>
      <c r="F26" s="4"/>
      <c r="G26" s="4"/>
      <c r="H26" s="4"/>
      <c r="I26" s="4"/>
      <c r="J26" s="4"/>
      <c r="K26" s="5"/>
      <c r="L26" s="5"/>
      <c r="M26" s="4"/>
      <c r="N26" s="4"/>
      <c r="O26" s="4"/>
      <c r="P26" s="4"/>
      <c r="Q26" s="4"/>
      <c r="R26" s="4"/>
      <c r="S26" s="4"/>
      <c r="T26" s="4"/>
      <c r="U26" s="4"/>
      <c r="V26" s="6"/>
      <c r="W26" s="6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>
      <c r="A27" s="62" t="s">
        <v>21</v>
      </c>
      <c r="B27" s="16"/>
      <c r="C27" s="16"/>
      <c r="D27" s="16"/>
      <c r="E27" s="16"/>
      <c r="F27" s="16"/>
      <c r="G27" s="16"/>
      <c r="H27" s="16"/>
      <c r="I27" s="16"/>
      <c r="J27" s="16"/>
      <c r="K27" s="17"/>
      <c r="L27" s="63"/>
      <c r="M27" s="64" t="s">
        <v>22</v>
      </c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4"/>
      <c r="Y27" s="4"/>
      <c r="Z27" s="65"/>
      <c r="AA27" s="64" t="s">
        <v>23</v>
      </c>
      <c r="AB27" s="16"/>
      <c r="AC27" s="16"/>
      <c r="AD27" s="16"/>
      <c r="AE27" s="16"/>
      <c r="AF27" s="16"/>
      <c r="AG27" s="16"/>
      <c r="AH27" s="16"/>
      <c r="AI27" s="16"/>
      <c r="AJ27" s="17"/>
      <c r="AK27" s="4"/>
      <c r="AL27" s="65"/>
      <c r="AM27" s="62" t="s">
        <v>24</v>
      </c>
      <c r="AN27" s="16"/>
      <c r="AO27" s="16"/>
      <c r="AP27" s="16"/>
      <c r="AQ27" s="16"/>
      <c r="AR27" s="16"/>
      <c r="AS27" s="16"/>
      <c r="AT27" s="16"/>
      <c r="AU27" s="16"/>
      <c r="AV27" s="17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</row>
    <row r="28">
      <c r="A28" s="66" t="s">
        <v>25</v>
      </c>
      <c r="B28" s="67" t="s">
        <v>5</v>
      </c>
      <c r="C28" s="67" t="s">
        <v>9</v>
      </c>
      <c r="D28" s="67" t="s">
        <v>10</v>
      </c>
      <c r="E28" s="68" t="s">
        <v>11</v>
      </c>
      <c r="F28" s="68" t="s">
        <v>12</v>
      </c>
      <c r="G28" s="67" t="s">
        <v>13</v>
      </c>
      <c r="H28" s="68" t="s">
        <v>14</v>
      </c>
      <c r="I28" s="68" t="s">
        <v>15</v>
      </c>
      <c r="J28" s="65" t="s">
        <v>16</v>
      </c>
      <c r="K28" s="69" t="s">
        <v>26</v>
      </c>
      <c r="L28" s="70"/>
      <c r="M28" s="54" t="s">
        <v>25</v>
      </c>
      <c r="N28" s="68" t="s">
        <v>5</v>
      </c>
      <c r="O28" s="67" t="s">
        <v>9</v>
      </c>
      <c r="P28" s="67" t="s">
        <v>10</v>
      </c>
      <c r="Q28" s="68" t="s">
        <v>11</v>
      </c>
      <c r="R28" s="68" t="s">
        <v>12</v>
      </c>
      <c r="S28" s="67" t="s">
        <v>13</v>
      </c>
      <c r="T28" s="68" t="s">
        <v>14</v>
      </c>
      <c r="U28" s="68" t="s">
        <v>15</v>
      </c>
      <c r="V28" s="71" t="s">
        <v>0</v>
      </c>
      <c r="W28" s="72" t="s">
        <v>16</v>
      </c>
      <c r="X28" s="4"/>
      <c r="Y28" s="4"/>
      <c r="Z28" s="65" t="s">
        <v>25</v>
      </c>
      <c r="AA28" s="67" t="s">
        <v>5</v>
      </c>
      <c r="AB28" s="67" t="s">
        <v>9</v>
      </c>
      <c r="AC28" s="67" t="s">
        <v>10</v>
      </c>
      <c r="AD28" s="68" t="s">
        <v>11</v>
      </c>
      <c r="AE28" s="68" t="s">
        <v>12</v>
      </c>
      <c r="AF28" s="67" t="s">
        <v>13</v>
      </c>
      <c r="AG28" s="68" t="s">
        <v>14</v>
      </c>
      <c r="AH28" s="68" t="s">
        <v>15</v>
      </c>
      <c r="AI28" s="73" t="s">
        <v>0</v>
      </c>
      <c r="AJ28" s="64" t="s">
        <v>16</v>
      </c>
      <c r="AK28" s="28"/>
      <c r="AL28" s="65" t="s">
        <v>25</v>
      </c>
      <c r="AM28" s="68" t="s">
        <v>5</v>
      </c>
      <c r="AN28" s="67" t="s">
        <v>9</v>
      </c>
      <c r="AO28" s="67" t="s">
        <v>10</v>
      </c>
      <c r="AP28" s="68" t="s">
        <v>11</v>
      </c>
      <c r="AQ28" s="68" t="s">
        <v>12</v>
      </c>
      <c r="AR28" s="67" t="s">
        <v>13</v>
      </c>
      <c r="AS28" s="68" t="s">
        <v>14</v>
      </c>
      <c r="AT28" s="68" t="s">
        <v>15</v>
      </c>
      <c r="AU28" s="73" t="s">
        <v>0</v>
      </c>
      <c r="AV28" s="65" t="s">
        <v>16</v>
      </c>
      <c r="AW28" s="28"/>
      <c r="AX28" s="28"/>
      <c r="AY28" s="28"/>
      <c r="AZ28" s="28"/>
      <c r="BA28" s="28"/>
      <c r="BB28" s="28"/>
      <c r="BC28" s="28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</row>
    <row r="29">
      <c r="A29" s="75" t="s">
        <v>27</v>
      </c>
      <c r="B29" s="76">
        <v>1683.05</v>
      </c>
      <c r="C29" s="76">
        <v>1920.25</v>
      </c>
      <c r="D29" s="77">
        <v>77.55</v>
      </c>
      <c r="E29" s="77">
        <v>311.7</v>
      </c>
      <c r="F29" s="76">
        <v>3466.4</v>
      </c>
      <c r="G29" s="4"/>
      <c r="H29" s="76">
        <v>2701.7</v>
      </c>
      <c r="I29" s="76">
        <v>2517.65</v>
      </c>
      <c r="J29" s="77">
        <v>15780.25</v>
      </c>
      <c r="K29" s="78">
        <f t="shared" ref="K29:K489" si="2">(B29*$D$3)+(C29*$D$4)+(D29*$D$5)+(E29*$D$6)+($D$7*F29)+($D$9*H29)+($D$10*I29)+5000000</f>
        <v>49999514.6</v>
      </c>
      <c r="L29" s="79"/>
      <c r="M29" s="77" t="s">
        <v>27</v>
      </c>
      <c r="N29" s="28">
        <v>0.0</v>
      </c>
      <c r="O29" s="28">
        <v>0.0</v>
      </c>
      <c r="P29" s="28">
        <v>0.0</v>
      </c>
      <c r="Q29" s="28">
        <v>0.0</v>
      </c>
      <c r="R29" s="28">
        <v>0.0</v>
      </c>
      <c r="S29" s="28">
        <v>0.0</v>
      </c>
      <c r="T29" s="28">
        <v>0.0</v>
      </c>
      <c r="U29" s="28">
        <v>0.0</v>
      </c>
      <c r="V29" s="80">
        <v>0.0</v>
      </c>
      <c r="W29" s="80">
        <v>0.0</v>
      </c>
      <c r="X29" s="4"/>
      <c r="Y29" s="4"/>
      <c r="Z29" s="81" t="s">
        <v>27</v>
      </c>
      <c r="AA29" s="82">
        <v>0.0</v>
      </c>
      <c r="AB29" s="82">
        <v>0.0</v>
      </c>
      <c r="AC29" s="82">
        <v>0.0</v>
      </c>
      <c r="AD29" s="82">
        <v>0.0</v>
      </c>
      <c r="AE29" s="82">
        <v>0.0</v>
      </c>
      <c r="AF29" s="82">
        <v>0.0</v>
      </c>
      <c r="AG29" s="82">
        <v>0.0</v>
      </c>
      <c r="AH29" s="82">
        <v>0.0</v>
      </c>
      <c r="AI29" s="82">
        <v>0.0</v>
      </c>
      <c r="AJ29" s="82">
        <v>0.0</v>
      </c>
      <c r="AK29" s="81"/>
      <c r="AL29" s="81" t="s">
        <v>27</v>
      </c>
      <c r="AM29" s="28">
        <v>0.0</v>
      </c>
      <c r="AN29" s="28">
        <v>0.0</v>
      </c>
      <c r="AO29" s="28">
        <v>0.0</v>
      </c>
      <c r="AP29" s="28">
        <v>0.0</v>
      </c>
      <c r="AQ29" s="28">
        <v>0.0</v>
      </c>
      <c r="AR29" s="28">
        <v>0.0</v>
      </c>
      <c r="AS29" s="28">
        <v>0.0</v>
      </c>
      <c r="AT29" s="28">
        <v>0.0</v>
      </c>
      <c r="AU29" s="28">
        <v>0.0</v>
      </c>
      <c r="AV29" s="28">
        <v>0.0</v>
      </c>
      <c r="AW29" s="28"/>
      <c r="AX29" s="28"/>
      <c r="AY29" s="28"/>
      <c r="AZ29" s="28"/>
      <c r="BA29" s="28"/>
      <c r="BB29" s="28"/>
      <c r="BC29" s="28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</row>
    <row r="30">
      <c r="A30" s="83">
        <v>44568.0</v>
      </c>
      <c r="B30" s="76">
        <v>1687.0</v>
      </c>
      <c r="C30" s="76">
        <v>1904.9</v>
      </c>
      <c r="D30" s="77">
        <v>76.2</v>
      </c>
      <c r="E30" s="77">
        <v>312.35</v>
      </c>
      <c r="F30" s="76">
        <v>3584.35</v>
      </c>
      <c r="G30" s="4"/>
      <c r="H30" s="76">
        <v>2652.9</v>
      </c>
      <c r="I30" s="76">
        <v>2543.8</v>
      </c>
      <c r="J30" s="77">
        <v>15752.05</v>
      </c>
      <c r="K30" s="78">
        <f t="shared" si="2"/>
        <v>50234838.15</v>
      </c>
      <c r="L30" s="79"/>
      <c r="M30" s="84">
        <v>44568.0</v>
      </c>
      <c r="N30" s="4">
        <f t="shared" ref="N30:R30" si="3">((B30-B29)/B29)*100</f>
        <v>0.2346929681</v>
      </c>
      <c r="O30" s="4">
        <f t="shared" si="3"/>
        <v>-0.7993750814</v>
      </c>
      <c r="P30" s="4">
        <f t="shared" si="3"/>
        <v>-1.740812379</v>
      </c>
      <c r="Q30" s="4">
        <f t="shared" si="3"/>
        <v>0.2085338466</v>
      </c>
      <c r="R30" s="4">
        <f t="shared" si="3"/>
        <v>3.40266559</v>
      </c>
      <c r="S30" s="28">
        <v>0.0</v>
      </c>
      <c r="T30" s="4">
        <f t="shared" ref="T30:U30" si="4">((H30-H29)/H29)*100</f>
        <v>-1.806270126</v>
      </c>
      <c r="U30" s="4">
        <f t="shared" si="4"/>
        <v>1.038667011</v>
      </c>
      <c r="V30" s="6">
        <f t="shared" ref="V30:V523" si="11">((K30-K29)/K29)*100</f>
        <v>0.4706516691</v>
      </c>
      <c r="W30" s="6">
        <f t="shared" ref="W30:W523" si="12">((J30-J29)/J29)*100</f>
        <v>-0.1787043931</v>
      </c>
      <c r="X30" s="4"/>
      <c r="Y30" s="4"/>
      <c r="Z30" s="85">
        <v>44568.0</v>
      </c>
      <c r="AA30" s="86">
        <f t="shared" ref="AA30:AE30" si="5">100*(B35-B30)/B30</f>
        <v>1.493775934</v>
      </c>
      <c r="AB30" s="86">
        <f t="shared" si="5"/>
        <v>8.223528794</v>
      </c>
      <c r="AC30" s="86">
        <f t="shared" si="5"/>
        <v>3.412073491</v>
      </c>
      <c r="AD30" s="86">
        <f t="shared" si="5"/>
        <v>1.52072995</v>
      </c>
      <c r="AE30" s="86">
        <f t="shared" si="5"/>
        <v>6.489321634</v>
      </c>
      <c r="AF30" s="87">
        <v>0.0</v>
      </c>
      <c r="AG30" s="86">
        <f t="shared" ref="AG30:AI30" si="6">100*(H35-H30)/H30</f>
        <v>-4.962493875</v>
      </c>
      <c r="AH30" s="86">
        <f t="shared" si="6"/>
        <v>2.942448306</v>
      </c>
      <c r="AI30" s="86">
        <f t="shared" si="6"/>
        <v>2.974533473</v>
      </c>
      <c r="AJ30" s="86">
        <f>100*(J35-J30)/J30</f>
        <v>2.974533473</v>
      </c>
      <c r="AK30" s="85"/>
      <c r="AL30" s="85">
        <v>44568.0</v>
      </c>
      <c r="AM30" s="77">
        <f t="shared" ref="AM30:AQ30" si="7">((B50-B30)/B30)*100</f>
        <v>4.143449911</v>
      </c>
      <c r="AN30" s="77">
        <f t="shared" si="7"/>
        <v>14.13197543</v>
      </c>
      <c r="AO30" s="77">
        <f t="shared" si="7"/>
        <v>4.199475066</v>
      </c>
      <c r="AP30" s="77">
        <f t="shared" si="7"/>
        <v>6.723227149</v>
      </c>
      <c r="AQ30" s="77">
        <f t="shared" si="7"/>
        <v>8.817498291</v>
      </c>
      <c r="AR30" s="77">
        <v>0.0</v>
      </c>
      <c r="AS30" s="77">
        <f t="shared" ref="AS30:AT30" si="8">((H50-H30)/H30)*100</f>
        <v>-14.78947567</v>
      </c>
      <c r="AT30" s="77">
        <f t="shared" si="8"/>
        <v>15.17218335</v>
      </c>
      <c r="AU30" s="77">
        <f>((K50-K30)/K30)*100</f>
        <v>3.588694254</v>
      </c>
      <c r="AV30" s="77">
        <f>((J50-J30)/J30)*100</f>
        <v>8.927092029</v>
      </c>
      <c r="AW30" s="77"/>
      <c r="AX30" s="77"/>
      <c r="AY30" s="77"/>
      <c r="AZ30" s="77"/>
      <c r="BA30" s="77"/>
      <c r="BB30" s="77"/>
      <c r="BC30" s="77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</row>
    <row r="31">
      <c r="A31" s="83">
        <v>44658.0</v>
      </c>
      <c r="B31" s="76">
        <v>1656.35</v>
      </c>
      <c r="C31" s="76">
        <v>1907.05</v>
      </c>
      <c r="D31" s="77">
        <v>74.95</v>
      </c>
      <c r="E31" s="77">
        <v>310.45</v>
      </c>
      <c r="F31" s="76">
        <v>3700.45</v>
      </c>
      <c r="G31" s="4"/>
      <c r="H31" s="76">
        <v>2594.5</v>
      </c>
      <c r="I31" s="76">
        <v>2532.75</v>
      </c>
      <c r="J31" s="77">
        <v>15835.35</v>
      </c>
      <c r="K31" s="78">
        <f t="shared" si="2"/>
        <v>50259174.35</v>
      </c>
      <c r="L31" s="79"/>
      <c r="M31" s="84">
        <v>44658.0</v>
      </c>
      <c r="N31" s="4">
        <f t="shared" ref="N31:R31" si="9">((B31-B30)/B30)*100</f>
        <v>-1.816834618</v>
      </c>
      <c r="O31" s="4">
        <f t="shared" si="9"/>
        <v>0.1128668172</v>
      </c>
      <c r="P31" s="4">
        <f t="shared" si="9"/>
        <v>-1.640419948</v>
      </c>
      <c r="Q31" s="4">
        <f t="shared" si="9"/>
        <v>-0.6082919802</v>
      </c>
      <c r="R31" s="4">
        <f t="shared" si="9"/>
        <v>3.239081005</v>
      </c>
      <c r="S31" s="28">
        <v>0.0</v>
      </c>
      <c r="T31" s="4">
        <f t="shared" ref="T31:U31" si="10">((H31-H30)/H30)*100</f>
        <v>-2.201364544</v>
      </c>
      <c r="U31" s="4">
        <f t="shared" si="10"/>
        <v>-0.434389496</v>
      </c>
      <c r="V31" s="6">
        <f t="shared" si="11"/>
        <v>0.04844486595</v>
      </c>
      <c r="W31" s="6">
        <f t="shared" si="12"/>
        <v>0.5288200583</v>
      </c>
      <c r="X31" s="4"/>
      <c r="Y31" s="4"/>
      <c r="Z31" s="85">
        <v>44658.0</v>
      </c>
      <c r="AK31" s="85"/>
      <c r="AL31" s="85">
        <v>44658.0</v>
      </c>
      <c r="AW31" s="77"/>
      <c r="AX31" s="77"/>
      <c r="AY31" s="77"/>
      <c r="AZ31" s="77"/>
      <c r="BA31" s="77"/>
      <c r="BB31" s="77"/>
      <c r="BC31" s="77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</row>
    <row r="32">
      <c r="A32" s="83">
        <v>44688.0</v>
      </c>
      <c r="B32" s="76">
        <v>1691.6</v>
      </c>
      <c r="C32" s="76">
        <v>1953.4</v>
      </c>
      <c r="D32" s="77">
        <v>76.5</v>
      </c>
      <c r="E32" s="77">
        <v>311.8</v>
      </c>
      <c r="F32" s="76">
        <v>3656.6</v>
      </c>
      <c r="G32" s="4"/>
      <c r="H32" s="76">
        <v>2526.1</v>
      </c>
      <c r="I32" s="76">
        <v>2536.4</v>
      </c>
      <c r="J32" s="77">
        <v>15810.85</v>
      </c>
      <c r="K32" s="78">
        <f t="shared" si="2"/>
        <v>50152197.6</v>
      </c>
      <c r="L32" s="79"/>
      <c r="M32" s="84">
        <v>44688.0</v>
      </c>
      <c r="N32" s="4">
        <f t="shared" ref="N32:R32" si="13">((B32-B31)/B31)*100</f>
        <v>2.128173393</v>
      </c>
      <c r="O32" s="4">
        <f t="shared" si="13"/>
        <v>2.430455415</v>
      </c>
      <c r="P32" s="4">
        <f t="shared" si="13"/>
        <v>2.068045364</v>
      </c>
      <c r="Q32" s="4">
        <f t="shared" si="13"/>
        <v>0.4348526333</v>
      </c>
      <c r="R32" s="4">
        <f t="shared" si="13"/>
        <v>-1.184991015</v>
      </c>
      <c r="S32" s="28">
        <v>0.0</v>
      </c>
      <c r="T32" s="4">
        <f t="shared" ref="T32:U32" si="14">((H32-H31)/H31)*100</f>
        <v>-2.636346117</v>
      </c>
      <c r="U32" s="4">
        <f t="shared" si="14"/>
        <v>0.1441121311</v>
      </c>
      <c r="V32" s="6">
        <f t="shared" si="11"/>
        <v>-0.2128501938</v>
      </c>
      <c r="W32" s="6">
        <f t="shared" si="12"/>
        <v>-0.154717136</v>
      </c>
      <c r="X32" s="4"/>
      <c r="Y32" s="4"/>
      <c r="Z32" s="85">
        <v>44688.0</v>
      </c>
      <c r="AK32" s="85"/>
      <c r="AL32" s="85">
        <v>44688.0</v>
      </c>
      <c r="AW32" s="77"/>
      <c r="AX32" s="77"/>
      <c r="AY32" s="77"/>
      <c r="AZ32" s="77"/>
      <c r="BA32" s="77"/>
      <c r="BB32" s="77"/>
      <c r="BC32" s="77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</row>
    <row r="33">
      <c r="A33" s="83">
        <v>44719.0</v>
      </c>
      <c r="B33" s="76">
        <v>1751.1</v>
      </c>
      <c r="C33" s="76">
        <v>1979.7</v>
      </c>
      <c r="D33" s="77">
        <v>79.8</v>
      </c>
      <c r="E33" s="77">
        <v>313.25</v>
      </c>
      <c r="F33" s="76">
        <v>3830.8</v>
      </c>
      <c r="G33" s="4"/>
      <c r="H33" s="76">
        <v>2584.75</v>
      </c>
      <c r="I33" s="76">
        <v>2536.1</v>
      </c>
      <c r="J33" s="77">
        <v>15989.8</v>
      </c>
      <c r="K33" s="78">
        <f t="shared" si="2"/>
        <v>51371731.9</v>
      </c>
      <c r="L33" s="79"/>
      <c r="M33" s="84">
        <v>44719.0</v>
      </c>
      <c r="N33" s="4">
        <f t="shared" ref="N33:R33" si="15">((B33-B32)/B32)*100</f>
        <v>3.517379995</v>
      </c>
      <c r="O33" s="4">
        <f t="shared" si="15"/>
        <v>1.346370431</v>
      </c>
      <c r="P33" s="4">
        <f t="shared" si="15"/>
        <v>4.31372549</v>
      </c>
      <c r="Q33" s="4">
        <f t="shared" si="15"/>
        <v>0.4650416934</v>
      </c>
      <c r="R33" s="4">
        <f t="shared" si="15"/>
        <v>4.763988405</v>
      </c>
      <c r="S33" s="28">
        <v>0.0</v>
      </c>
      <c r="T33" s="4">
        <f t="shared" ref="T33:U33" si="16">((H33-H32)/H32)*100</f>
        <v>2.321760817</v>
      </c>
      <c r="U33" s="4">
        <f t="shared" si="16"/>
        <v>-0.01182778742</v>
      </c>
      <c r="V33" s="6">
        <f t="shared" si="11"/>
        <v>2.431666723</v>
      </c>
      <c r="W33" s="6">
        <f t="shared" si="12"/>
        <v>1.131817707</v>
      </c>
      <c r="X33" s="4"/>
      <c r="Y33" s="4"/>
      <c r="Z33" s="85">
        <v>44719.0</v>
      </c>
      <c r="AK33" s="85"/>
      <c r="AL33" s="85">
        <v>44719.0</v>
      </c>
      <c r="AW33" s="77"/>
      <c r="AX33" s="77"/>
      <c r="AY33" s="77"/>
      <c r="AZ33" s="77"/>
      <c r="BA33" s="77"/>
      <c r="BB33" s="77"/>
      <c r="BC33" s="77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</row>
    <row r="34">
      <c r="A34" s="83">
        <v>44749.0</v>
      </c>
      <c r="B34" s="76">
        <v>1717.2</v>
      </c>
      <c r="C34" s="76">
        <v>2030.2</v>
      </c>
      <c r="D34" s="77">
        <v>79.55</v>
      </c>
      <c r="E34" s="77">
        <v>317.6</v>
      </c>
      <c r="F34" s="76">
        <v>3810.25</v>
      </c>
      <c r="G34" s="4"/>
      <c r="H34" s="76">
        <v>2569.0</v>
      </c>
      <c r="I34" s="76">
        <v>2612.2</v>
      </c>
      <c r="J34" s="77">
        <v>16132.9</v>
      </c>
      <c r="K34" s="78">
        <f t="shared" si="2"/>
        <v>51482976.65</v>
      </c>
      <c r="L34" s="79"/>
      <c r="M34" s="84">
        <v>44749.0</v>
      </c>
      <c r="N34" s="4">
        <f t="shared" ref="N34:R34" si="17">((B34-B33)/B33)*100</f>
        <v>-1.935925989</v>
      </c>
      <c r="O34" s="4">
        <f t="shared" si="17"/>
        <v>2.550891549</v>
      </c>
      <c r="P34" s="4">
        <f t="shared" si="17"/>
        <v>-0.313283208</v>
      </c>
      <c r="Q34" s="4">
        <f t="shared" si="17"/>
        <v>1.388667199</v>
      </c>
      <c r="R34" s="4">
        <f t="shared" si="17"/>
        <v>-0.5364414744</v>
      </c>
      <c r="S34" s="28">
        <v>0.0</v>
      </c>
      <c r="T34" s="4">
        <f t="shared" ref="T34:U34" si="18">((H34-H33)/H33)*100</f>
        <v>-0.6093432634</v>
      </c>
      <c r="U34" s="4">
        <f t="shared" si="18"/>
        <v>3.000670321</v>
      </c>
      <c r="V34" s="6">
        <f t="shared" si="11"/>
        <v>0.2165485684</v>
      </c>
      <c r="W34" s="6">
        <f t="shared" si="12"/>
        <v>0.8949455278</v>
      </c>
      <c r="X34" s="4"/>
      <c r="Y34" s="4"/>
      <c r="Z34" s="85">
        <v>44749.0</v>
      </c>
      <c r="AK34" s="85"/>
      <c r="AL34" s="85">
        <v>44749.0</v>
      </c>
      <c r="AW34" s="77"/>
      <c r="AX34" s="77"/>
      <c r="AY34" s="77"/>
      <c r="AZ34" s="77"/>
      <c r="BA34" s="77"/>
      <c r="BB34" s="77"/>
      <c r="BC34" s="77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</row>
    <row r="35">
      <c r="A35" s="83">
        <v>44780.0</v>
      </c>
      <c r="B35" s="76">
        <v>1712.2</v>
      </c>
      <c r="C35" s="76">
        <v>2061.55</v>
      </c>
      <c r="D35" s="77">
        <v>78.8</v>
      </c>
      <c r="E35" s="77">
        <v>317.1</v>
      </c>
      <c r="F35" s="76">
        <v>3816.95</v>
      </c>
      <c r="G35" s="4"/>
      <c r="H35" s="76">
        <v>2521.25</v>
      </c>
      <c r="I35" s="76">
        <v>2618.65</v>
      </c>
      <c r="J35" s="77">
        <v>16220.6</v>
      </c>
      <c r="K35" s="78">
        <f t="shared" si="2"/>
        <v>51377805.95</v>
      </c>
      <c r="L35" s="79"/>
      <c r="M35" s="84">
        <v>44780.0</v>
      </c>
      <c r="N35" s="4">
        <f t="shared" ref="N35:R35" si="19">((B35-B34)/B34)*100</f>
        <v>-0.2911716748</v>
      </c>
      <c r="O35" s="4">
        <f t="shared" si="19"/>
        <v>1.544182839</v>
      </c>
      <c r="P35" s="4">
        <f t="shared" si="19"/>
        <v>-0.9428032684</v>
      </c>
      <c r="Q35" s="4">
        <f t="shared" si="19"/>
        <v>-0.1574307305</v>
      </c>
      <c r="R35" s="4">
        <f t="shared" si="19"/>
        <v>0.1758414802</v>
      </c>
      <c r="S35" s="28">
        <v>0.0</v>
      </c>
      <c r="T35" s="4">
        <f t="shared" ref="T35:U35" si="20">((H35-H34)/H34)*100</f>
        <v>-1.858699883</v>
      </c>
      <c r="U35" s="4">
        <f t="shared" si="20"/>
        <v>0.2469183064</v>
      </c>
      <c r="V35" s="6">
        <f t="shared" si="11"/>
        <v>-0.2042824771</v>
      </c>
      <c r="W35" s="6">
        <f t="shared" si="12"/>
        <v>0.5436096424</v>
      </c>
      <c r="X35" s="4"/>
      <c r="Y35" s="4"/>
      <c r="Z35" s="85">
        <v>44780.0</v>
      </c>
      <c r="AA35" s="86">
        <f t="shared" ref="AA35:AE35" si="21">100*(B40-B35)/B35</f>
        <v>0.8381030253</v>
      </c>
      <c r="AB35" s="86">
        <f t="shared" si="21"/>
        <v>3.150542068</v>
      </c>
      <c r="AC35" s="86">
        <f t="shared" si="21"/>
        <v>1.776649746</v>
      </c>
      <c r="AD35" s="86">
        <f t="shared" si="21"/>
        <v>1.356039104</v>
      </c>
      <c r="AE35" s="86">
        <f t="shared" si="21"/>
        <v>0.8370557644</v>
      </c>
      <c r="AF35" s="87">
        <v>0.0</v>
      </c>
      <c r="AG35" s="86">
        <f t="shared" ref="AG35:AI35" si="22">100*(H40-H35)/H35</f>
        <v>-2.179474467</v>
      </c>
      <c r="AH35" s="86">
        <f t="shared" si="22"/>
        <v>-0.2921352605</v>
      </c>
      <c r="AI35" s="86">
        <f t="shared" si="22"/>
        <v>-1.056681011</v>
      </c>
      <c r="AJ35" s="86">
        <f>100*(J40-J35)/J35</f>
        <v>-1.056681011</v>
      </c>
      <c r="AK35" s="85"/>
      <c r="AL35" s="85">
        <v>44780.0</v>
      </c>
      <c r="AW35" s="77"/>
      <c r="AX35" s="77"/>
      <c r="AY35" s="77"/>
      <c r="AZ35" s="77"/>
      <c r="BA35" s="77"/>
      <c r="BB35" s="77"/>
      <c r="BC35" s="77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</row>
    <row r="36">
      <c r="A36" s="83">
        <v>44872.0</v>
      </c>
      <c r="B36" s="76">
        <v>1728.4</v>
      </c>
      <c r="C36" s="76">
        <v>2030.8</v>
      </c>
      <c r="D36" s="77">
        <v>78.05</v>
      </c>
      <c r="E36" s="77">
        <v>318.3</v>
      </c>
      <c r="F36" s="76">
        <v>3795.4</v>
      </c>
      <c r="G36" s="4"/>
      <c r="H36" s="76">
        <v>2496.2</v>
      </c>
      <c r="I36" s="76">
        <v>2640.25</v>
      </c>
      <c r="J36" s="77">
        <v>16216.0</v>
      </c>
      <c r="K36" s="78">
        <f t="shared" si="2"/>
        <v>51213412.85</v>
      </c>
      <c r="L36" s="79"/>
      <c r="M36" s="84">
        <v>44872.0</v>
      </c>
      <c r="N36" s="4">
        <f t="shared" ref="N36:R36" si="23">((B36-B35)/B35)*100</f>
        <v>0.9461511506</v>
      </c>
      <c r="O36" s="4">
        <f t="shared" si="23"/>
        <v>-1.491596129</v>
      </c>
      <c r="P36" s="4">
        <f t="shared" si="23"/>
        <v>-0.9517766497</v>
      </c>
      <c r="Q36" s="4">
        <f t="shared" si="23"/>
        <v>0.3784295175</v>
      </c>
      <c r="R36" s="4">
        <f t="shared" si="23"/>
        <v>-0.5645869084</v>
      </c>
      <c r="S36" s="28">
        <v>0.0</v>
      </c>
      <c r="T36" s="4">
        <f t="shared" ref="T36:U36" si="24">((H36-H35)/H35)*100</f>
        <v>-0.9935547843</v>
      </c>
      <c r="U36" s="4">
        <f t="shared" si="24"/>
        <v>0.8248525003</v>
      </c>
      <c r="V36" s="6">
        <f t="shared" si="11"/>
        <v>-0.3199690936</v>
      </c>
      <c r="W36" s="6">
        <f t="shared" si="12"/>
        <v>-0.02835900028</v>
      </c>
      <c r="X36" s="4"/>
      <c r="Y36" s="4"/>
      <c r="Z36" s="85">
        <v>44872.0</v>
      </c>
      <c r="AK36" s="85"/>
      <c r="AL36" s="85">
        <v>44872.0</v>
      </c>
      <c r="AW36" s="77"/>
      <c r="AX36" s="77"/>
      <c r="AY36" s="77"/>
      <c r="AZ36" s="77"/>
      <c r="BA36" s="77"/>
      <c r="BB36" s="77"/>
      <c r="BC36" s="77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</row>
    <row r="37">
      <c r="A37" s="83">
        <v>44902.0</v>
      </c>
      <c r="B37" s="76">
        <v>1693.4</v>
      </c>
      <c r="C37" s="76">
        <v>2054.35</v>
      </c>
      <c r="D37" s="77">
        <v>79.1</v>
      </c>
      <c r="E37" s="77">
        <v>320.15</v>
      </c>
      <c r="F37" s="76">
        <v>3725.5</v>
      </c>
      <c r="G37" s="4"/>
      <c r="H37" s="76">
        <v>2486.3</v>
      </c>
      <c r="I37" s="76">
        <v>2664.0</v>
      </c>
      <c r="J37" s="77">
        <v>16058.3</v>
      </c>
      <c r="K37" s="78">
        <f t="shared" si="2"/>
        <v>50992744.95</v>
      </c>
      <c r="L37" s="79"/>
      <c r="M37" s="84">
        <v>44902.0</v>
      </c>
      <c r="N37" s="4">
        <f t="shared" ref="N37:R37" si="25">((B37-B36)/B36)*100</f>
        <v>-2.024994214</v>
      </c>
      <c r="O37" s="4">
        <f t="shared" si="25"/>
        <v>1.159641521</v>
      </c>
      <c r="P37" s="4">
        <f t="shared" si="25"/>
        <v>1.34529148</v>
      </c>
      <c r="Q37" s="4">
        <f t="shared" si="25"/>
        <v>0.5812126924</v>
      </c>
      <c r="R37" s="4">
        <f t="shared" si="25"/>
        <v>-1.841703114</v>
      </c>
      <c r="S37" s="28">
        <v>0.0</v>
      </c>
      <c r="T37" s="4">
        <f t="shared" ref="T37:U37" si="26">((H37-H36)/H36)*100</f>
        <v>-0.3966028363</v>
      </c>
      <c r="U37" s="4">
        <f t="shared" si="26"/>
        <v>0.8995360288</v>
      </c>
      <c r="V37" s="6">
        <f t="shared" si="11"/>
        <v>-0.4308791149</v>
      </c>
      <c r="W37" s="6">
        <f t="shared" si="12"/>
        <v>-0.9724963</v>
      </c>
      <c r="X37" s="4"/>
      <c r="Y37" s="4"/>
      <c r="Z37" s="85">
        <v>44902.0</v>
      </c>
      <c r="AK37" s="85"/>
      <c r="AL37" s="85">
        <v>44902.0</v>
      </c>
      <c r="AW37" s="77"/>
      <c r="AX37" s="77"/>
      <c r="AY37" s="77"/>
      <c r="AZ37" s="77"/>
      <c r="BA37" s="77"/>
      <c r="BB37" s="77"/>
      <c r="BC37" s="77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</row>
    <row r="38">
      <c r="A38" s="75" t="s">
        <v>28</v>
      </c>
      <c r="B38" s="76">
        <v>1691.35</v>
      </c>
      <c r="C38" s="76">
        <v>2066.1</v>
      </c>
      <c r="D38" s="77">
        <v>79.85</v>
      </c>
      <c r="E38" s="77">
        <v>317.1</v>
      </c>
      <c r="F38" s="76">
        <v>3726.0</v>
      </c>
      <c r="G38" s="4"/>
      <c r="H38" s="76">
        <v>2445.65</v>
      </c>
      <c r="I38" s="76">
        <v>2643.6</v>
      </c>
      <c r="J38" s="77">
        <v>15966.65</v>
      </c>
      <c r="K38" s="78">
        <f t="shared" si="2"/>
        <v>50803347.05</v>
      </c>
      <c r="L38" s="79"/>
      <c r="M38" s="77" t="s">
        <v>28</v>
      </c>
      <c r="N38" s="4">
        <f t="shared" ref="N38:R38" si="27">((B38-B37)/B37)*100</f>
        <v>-0.1210582261</v>
      </c>
      <c r="O38" s="4">
        <f t="shared" si="27"/>
        <v>0.5719570667</v>
      </c>
      <c r="P38" s="4">
        <f t="shared" si="27"/>
        <v>0.9481668774</v>
      </c>
      <c r="Q38" s="4">
        <f t="shared" si="27"/>
        <v>-0.952678432</v>
      </c>
      <c r="R38" s="4">
        <f t="shared" si="27"/>
        <v>0.01342101731</v>
      </c>
      <c r="S38" s="28">
        <v>0.0</v>
      </c>
      <c r="T38" s="4">
        <f t="shared" ref="T38:U38" si="28">((H38-H37)/H37)*100</f>
        <v>-1.634959578</v>
      </c>
      <c r="U38" s="4">
        <f t="shared" si="28"/>
        <v>-0.7657657658</v>
      </c>
      <c r="V38" s="6">
        <f t="shared" si="11"/>
        <v>-0.3714212682</v>
      </c>
      <c r="W38" s="6">
        <f t="shared" si="12"/>
        <v>-0.570732892</v>
      </c>
      <c r="X38" s="4"/>
      <c r="Y38" s="4"/>
      <c r="Z38" s="81" t="s">
        <v>28</v>
      </c>
      <c r="AK38" s="81"/>
      <c r="AL38" s="81" t="s">
        <v>28</v>
      </c>
      <c r="AW38" s="77"/>
      <c r="AX38" s="77"/>
      <c r="AY38" s="77"/>
      <c r="AZ38" s="77"/>
      <c r="BA38" s="77"/>
      <c r="BB38" s="77"/>
      <c r="BC38" s="77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</row>
    <row r="39">
      <c r="A39" s="75" t="s">
        <v>29</v>
      </c>
      <c r="B39" s="76">
        <v>1708.4</v>
      </c>
      <c r="C39" s="76">
        <v>2074.95</v>
      </c>
      <c r="D39" s="77">
        <v>79.0</v>
      </c>
      <c r="E39" s="77">
        <v>321.15</v>
      </c>
      <c r="F39" s="76">
        <v>3774.15</v>
      </c>
      <c r="G39" s="4"/>
      <c r="H39" s="76">
        <v>2431.6</v>
      </c>
      <c r="I39" s="76">
        <v>2652.6</v>
      </c>
      <c r="J39" s="77">
        <v>15938.65</v>
      </c>
      <c r="K39" s="78">
        <f t="shared" si="2"/>
        <v>51054116.45</v>
      </c>
      <c r="L39" s="79"/>
      <c r="M39" s="77" t="s">
        <v>29</v>
      </c>
      <c r="N39" s="4">
        <f t="shared" ref="N39:R39" si="29">((B39-B38)/B38)*100</f>
        <v>1.008070476</v>
      </c>
      <c r="O39" s="4">
        <f t="shared" si="29"/>
        <v>0.4283432554</v>
      </c>
      <c r="P39" s="4">
        <f t="shared" si="29"/>
        <v>-1.06449593</v>
      </c>
      <c r="Q39" s="4">
        <f t="shared" si="29"/>
        <v>1.277199622</v>
      </c>
      <c r="R39" s="4">
        <f t="shared" si="29"/>
        <v>1.292270531</v>
      </c>
      <c r="S39" s="28">
        <v>0.0</v>
      </c>
      <c r="T39" s="4">
        <f t="shared" ref="T39:U39" si="30">((H39-H38)/H38)*100</f>
        <v>-0.5744893995</v>
      </c>
      <c r="U39" s="4">
        <f t="shared" si="30"/>
        <v>0.3404448479</v>
      </c>
      <c r="V39" s="6">
        <f t="shared" si="11"/>
        <v>0.4936080289</v>
      </c>
      <c r="W39" s="6">
        <f t="shared" si="12"/>
        <v>-0.1753655275</v>
      </c>
      <c r="X39" s="4"/>
      <c r="Y39" s="4"/>
      <c r="Z39" s="81" t="s">
        <v>29</v>
      </c>
      <c r="AK39" s="81"/>
      <c r="AL39" s="81" t="s">
        <v>29</v>
      </c>
      <c r="AW39" s="77"/>
      <c r="AX39" s="77"/>
      <c r="AY39" s="77"/>
      <c r="AZ39" s="77"/>
      <c r="BA39" s="77"/>
      <c r="BB39" s="77"/>
      <c r="BC39" s="77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</row>
    <row r="40">
      <c r="A40" s="75" t="s">
        <v>30</v>
      </c>
      <c r="B40" s="76">
        <v>1726.55</v>
      </c>
      <c r="C40" s="76">
        <v>2126.5</v>
      </c>
      <c r="D40" s="77">
        <v>80.2</v>
      </c>
      <c r="E40" s="77">
        <v>321.4</v>
      </c>
      <c r="F40" s="76">
        <v>3848.9</v>
      </c>
      <c r="G40" s="4"/>
      <c r="H40" s="76">
        <v>2466.3</v>
      </c>
      <c r="I40" s="76">
        <v>2611.0</v>
      </c>
      <c r="J40" s="77">
        <v>16049.2</v>
      </c>
      <c r="K40" s="78">
        <f t="shared" si="2"/>
        <v>51600326.55</v>
      </c>
      <c r="L40" s="79"/>
      <c r="M40" s="77" t="s">
        <v>30</v>
      </c>
      <c r="N40" s="4">
        <f t="shared" ref="N40:R40" si="31">((B40-B39)/B39)*100</f>
        <v>1.062397565</v>
      </c>
      <c r="O40" s="4">
        <f t="shared" si="31"/>
        <v>2.484397214</v>
      </c>
      <c r="P40" s="4">
        <f t="shared" si="31"/>
        <v>1.518987342</v>
      </c>
      <c r="Q40" s="4">
        <f t="shared" si="31"/>
        <v>0.07784524366</v>
      </c>
      <c r="R40" s="4">
        <f t="shared" si="31"/>
        <v>1.980578408</v>
      </c>
      <c r="S40" s="28">
        <v>0.0</v>
      </c>
      <c r="T40" s="4">
        <f t="shared" ref="T40:U40" si="32">((H40-H39)/H39)*100</f>
        <v>1.427043922</v>
      </c>
      <c r="U40" s="4">
        <f t="shared" si="32"/>
        <v>-1.568272638</v>
      </c>
      <c r="V40" s="6">
        <f t="shared" si="11"/>
        <v>1.069864955</v>
      </c>
      <c r="W40" s="6">
        <f t="shared" si="12"/>
        <v>0.693597011</v>
      </c>
      <c r="X40" s="4"/>
      <c r="Y40" s="4"/>
      <c r="Z40" s="81" t="s">
        <v>30</v>
      </c>
      <c r="AA40" s="86">
        <f t="shared" ref="AA40:AE40" si="33">100*(B45-B40)/B40</f>
        <v>0.4778315137</v>
      </c>
      <c r="AB40" s="86">
        <f t="shared" si="33"/>
        <v>4.674347519</v>
      </c>
      <c r="AC40" s="86">
        <f t="shared" si="33"/>
        <v>1.496259352</v>
      </c>
      <c r="AD40" s="86">
        <f t="shared" si="33"/>
        <v>1.057871811</v>
      </c>
      <c r="AE40" s="86">
        <f t="shared" si="33"/>
        <v>0.5858816805</v>
      </c>
      <c r="AF40" s="87">
        <v>0.0</v>
      </c>
      <c r="AG40" s="86">
        <f t="shared" ref="AG40:AI40" si="34">100*(H45-H40)/H40</f>
        <v>-7.537606942</v>
      </c>
      <c r="AH40" s="86">
        <f t="shared" si="34"/>
        <v>7.525852164</v>
      </c>
      <c r="AI40" s="86">
        <f t="shared" si="34"/>
        <v>4.176220622</v>
      </c>
      <c r="AJ40" s="86">
        <f>100*(J45-J40)/J40</f>
        <v>4.176220622</v>
      </c>
      <c r="AK40" s="81"/>
      <c r="AL40" s="81" t="s">
        <v>30</v>
      </c>
      <c r="AW40" s="77"/>
      <c r="AX40" s="77"/>
      <c r="AY40" s="77"/>
      <c r="AZ40" s="77"/>
      <c r="BA40" s="77"/>
      <c r="BB40" s="77"/>
      <c r="BC40" s="77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</row>
    <row r="41">
      <c r="A41" s="75" t="s">
        <v>31</v>
      </c>
      <c r="B41" s="76">
        <v>1726.15</v>
      </c>
      <c r="C41" s="76">
        <v>2111.15</v>
      </c>
      <c r="D41" s="77">
        <v>81.2</v>
      </c>
      <c r="E41" s="77">
        <v>323.25</v>
      </c>
      <c r="F41" s="76">
        <v>3774.95</v>
      </c>
      <c r="G41" s="4"/>
      <c r="H41" s="76">
        <v>2462.55</v>
      </c>
      <c r="I41" s="76">
        <v>2623.5</v>
      </c>
      <c r="J41" s="77">
        <v>16278.5</v>
      </c>
      <c r="K41" s="78">
        <f t="shared" si="2"/>
        <v>51365362.15</v>
      </c>
      <c r="L41" s="79"/>
      <c r="M41" s="77" t="s">
        <v>31</v>
      </c>
      <c r="N41" s="4">
        <f t="shared" ref="N41:R41" si="35">((B41-B40)/B40)*100</f>
        <v>-0.02316758854</v>
      </c>
      <c r="O41" s="4">
        <f t="shared" si="35"/>
        <v>-0.7218434047</v>
      </c>
      <c r="P41" s="4">
        <f t="shared" si="35"/>
        <v>1.246882793</v>
      </c>
      <c r="Q41" s="4">
        <f t="shared" si="35"/>
        <v>0.5756067206</v>
      </c>
      <c r="R41" s="4">
        <f t="shared" si="35"/>
        <v>-1.921328172</v>
      </c>
      <c r="S41" s="28">
        <v>0.0</v>
      </c>
      <c r="T41" s="4">
        <f t="shared" ref="T41:U41" si="36">((H41-H40)/H40)*100</f>
        <v>-0.152049629</v>
      </c>
      <c r="U41" s="4">
        <f t="shared" si="36"/>
        <v>0.4787437763</v>
      </c>
      <c r="V41" s="6">
        <f t="shared" si="11"/>
        <v>-0.4553544826</v>
      </c>
      <c r="W41" s="6">
        <f t="shared" si="12"/>
        <v>1.42873165</v>
      </c>
      <c r="X41" s="4"/>
      <c r="Y41" s="4"/>
      <c r="Z41" s="81" t="s">
        <v>31</v>
      </c>
      <c r="AK41" s="81"/>
      <c r="AL41" s="81" t="s">
        <v>31</v>
      </c>
      <c r="AW41" s="77"/>
      <c r="AX41" s="77"/>
      <c r="AY41" s="77"/>
      <c r="AZ41" s="77"/>
      <c r="BA41" s="77"/>
      <c r="BB41" s="77"/>
      <c r="BC41" s="77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</row>
    <row r="42">
      <c r="A42" s="75" t="s">
        <v>32</v>
      </c>
      <c r="B42" s="76">
        <v>1679.7</v>
      </c>
      <c r="C42" s="76">
        <v>2138.9</v>
      </c>
      <c r="D42" s="77">
        <v>81.4</v>
      </c>
      <c r="E42" s="77">
        <v>322.55</v>
      </c>
      <c r="F42" s="76">
        <v>3787.45</v>
      </c>
      <c r="G42" s="4"/>
      <c r="H42" s="76">
        <v>2449.6</v>
      </c>
      <c r="I42" s="76">
        <v>2684.6</v>
      </c>
      <c r="J42" s="77">
        <v>16340.55</v>
      </c>
      <c r="K42" s="78">
        <f t="shared" si="2"/>
        <v>51413330.55</v>
      </c>
      <c r="L42" s="79"/>
      <c r="M42" s="77" t="s">
        <v>32</v>
      </c>
      <c r="N42" s="4">
        <f t="shared" ref="N42:R42" si="37">((B42-B41)/B41)*100</f>
        <v>-2.69095965</v>
      </c>
      <c r="O42" s="4">
        <f t="shared" si="37"/>
        <v>1.314449471</v>
      </c>
      <c r="P42" s="4">
        <f t="shared" si="37"/>
        <v>0.2463054187</v>
      </c>
      <c r="Q42" s="4">
        <f t="shared" si="37"/>
        <v>-0.2165506574</v>
      </c>
      <c r="R42" s="4">
        <f t="shared" si="37"/>
        <v>0.3311302136</v>
      </c>
      <c r="S42" s="28">
        <v>0.0</v>
      </c>
      <c r="T42" s="4">
        <f t="shared" ref="T42:U42" si="38">((H42-H41)/H41)*100</f>
        <v>-0.5258776472</v>
      </c>
      <c r="U42" s="4">
        <f t="shared" si="38"/>
        <v>2.328949876</v>
      </c>
      <c r="V42" s="6">
        <f t="shared" si="11"/>
        <v>0.09338666758</v>
      </c>
      <c r="W42" s="6">
        <f t="shared" si="12"/>
        <v>0.3811776269</v>
      </c>
      <c r="X42" s="4"/>
      <c r="Y42" s="4"/>
      <c r="Z42" s="81" t="s">
        <v>32</v>
      </c>
      <c r="AK42" s="81"/>
      <c r="AL42" s="81" t="s">
        <v>32</v>
      </c>
      <c r="AW42" s="77"/>
      <c r="AX42" s="77"/>
      <c r="AY42" s="77"/>
      <c r="AZ42" s="77"/>
      <c r="BA42" s="77"/>
      <c r="BB42" s="77"/>
      <c r="BC42" s="77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</row>
    <row r="43">
      <c r="A43" s="75" t="s">
        <v>33</v>
      </c>
      <c r="B43" s="76">
        <v>1723.7</v>
      </c>
      <c r="C43" s="76">
        <v>2186.95</v>
      </c>
      <c r="D43" s="77">
        <v>81.8</v>
      </c>
      <c r="E43" s="77">
        <v>321.15</v>
      </c>
      <c r="F43" s="76">
        <v>3828.3</v>
      </c>
      <c r="G43" s="4"/>
      <c r="H43" s="76">
        <v>2473.35</v>
      </c>
      <c r="I43" s="76">
        <v>2723.75</v>
      </c>
      <c r="J43" s="77">
        <v>16520.85</v>
      </c>
      <c r="K43" s="78">
        <f t="shared" si="2"/>
        <v>51972569.9</v>
      </c>
      <c r="L43" s="79"/>
      <c r="M43" s="77" t="s">
        <v>33</v>
      </c>
      <c r="N43" s="4">
        <f t="shared" ref="N43:R43" si="39">((B43-B42)/B42)*100</f>
        <v>2.61951539</v>
      </c>
      <c r="O43" s="4">
        <f t="shared" si="39"/>
        <v>2.246481836</v>
      </c>
      <c r="P43" s="4">
        <f t="shared" si="39"/>
        <v>0.4914004914</v>
      </c>
      <c r="Q43" s="4">
        <f t="shared" si="39"/>
        <v>-0.4340412339</v>
      </c>
      <c r="R43" s="4">
        <f t="shared" si="39"/>
        <v>1.078562093</v>
      </c>
      <c r="S43" s="28">
        <v>0.0</v>
      </c>
      <c r="T43" s="4">
        <f t="shared" ref="T43:U43" si="40">((H43-H42)/H42)*100</f>
        <v>0.9695460483</v>
      </c>
      <c r="U43" s="4">
        <f t="shared" si="40"/>
        <v>1.458317813</v>
      </c>
      <c r="V43" s="6">
        <f t="shared" si="11"/>
        <v>1.087732197</v>
      </c>
      <c r="W43" s="6">
        <f t="shared" si="12"/>
        <v>1.103390033</v>
      </c>
      <c r="X43" s="4"/>
      <c r="Y43" s="4"/>
      <c r="Z43" s="81" t="s">
        <v>33</v>
      </c>
      <c r="AK43" s="81"/>
      <c r="AL43" s="81" t="s">
        <v>33</v>
      </c>
      <c r="AW43" s="77"/>
      <c r="AX43" s="77"/>
      <c r="AY43" s="77"/>
      <c r="AZ43" s="77"/>
      <c r="BA43" s="77"/>
      <c r="BB43" s="77"/>
      <c r="BC43" s="77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</row>
    <row r="44">
      <c r="A44" s="75" t="s">
        <v>34</v>
      </c>
      <c r="B44" s="76">
        <v>1711.15</v>
      </c>
      <c r="C44" s="76">
        <v>2227.55</v>
      </c>
      <c r="D44" s="77">
        <v>82.35</v>
      </c>
      <c r="E44" s="77">
        <v>325.35</v>
      </c>
      <c r="F44" s="76">
        <v>3855.5</v>
      </c>
      <c r="G44" s="4"/>
      <c r="H44" s="76">
        <v>2329.7</v>
      </c>
      <c r="I44" s="76">
        <v>2801.7</v>
      </c>
      <c r="J44" s="77">
        <v>16605.25</v>
      </c>
      <c r="K44" s="78">
        <f t="shared" si="2"/>
        <v>51847352.05</v>
      </c>
      <c r="L44" s="79"/>
      <c r="M44" s="77" t="s">
        <v>34</v>
      </c>
      <c r="N44" s="4">
        <f t="shared" ref="N44:R44" si="41">((B44-B43)/B43)*100</f>
        <v>-0.7280849336</v>
      </c>
      <c r="O44" s="4">
        <f t="shared" si="41"/>
        <v>1.856466769</v>
      </c>
      <c r="P44" s="4">
        <f t="shared" si="41"/>
        <v>0.6723716381</v>
      </c>
      <c r="Q44" s="4">
        <f t="shared" si="41"/>
        <v>1.307800093</v>
      </c>
      <c r="R44" s="4">
        <f t="shared" si="41"/>
        <v>0.7104981323</v>
      </c>
      <c r="S44" s="28">
        <v>0.0</v>
      </c>
      <c r="T44" s="4">
        <f t="shared" ref="T44:U44" si="42">((H44-H43)/H43)*100</f>
        <v>-5.807912346</v>
      </c>
      <c r="U44" s="4">
        <f t="shared" si="42"/>
        <v>2.86186324</v>
      </c>
      <c r="V44" s="6">
        <f t="shared" si="11"/>
        <v>-0.2409306491</v>
      </c>
      <c r="W44" s="6">
        <f t="shared" si="12"/>
        <v>0.5108695981</v>
      </c>
      <c r="X44" s="4"/>
      <c r="Y44" s="4"/>
      <c r="Z44" s="81" t="s">
        <v>34</v>
      </c>
      <c r="AK44" s="81"/>
      <c r="AL44" s="81" t="s">
        <v>34</v>
      </c>
      <c r="AW44" s="77"/>
      <c r="AX44" s="77"/>
      <c r="AY44" s="77"/>
      <c r="AZ44" s="77"/>
      <c r="BA44" s="77"/>
      <c r="BB44" s="77"/>
      <c r="BC44" s="77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</row>
    <row r="45">
      <c r="A45" s="75" t="s">
        <v>35</v>
      </c>
      <c r="B45" s="76">
        <v>1734.8</v>
      </c>
      <c r="C45" s="76">
        <v>2225.9</v>
      </c>
      <c r="D45" s="77">
        <v>81.4</v>
      </c>
      <c r="E45" s="77">
        <v>324.8</v>
      </c>
      <c r="F45" s="76">
        <v>3871.45</v>
      </c>
      <c r="G45" s="4"/>
      <c r="H45" s="76">
        <v>2280.4</v>
      </c>
      <c r="I45" s="76">
        <v>2807.5</v>
      </c>
      <c r="J45" s="77">
        <v>16719.45</v>
      </c>
      <c r="K45" s="78">
        <f t="shared" si="2"/>
        <v>51760447.1</v>
      </c>
      <c r="L45" s="79"/>
      <c r="M45" s="77" t="s">
        <v>35</v>
      </c>
      <c r="N45" s="4">
        <f t="shared" ref="N45:R45" si="43">((B45-B44)/B44)*100</f>
        <v>1.382111446</v>
      </c>
      <c r="O45" s="4">
        <f t="shared" si="43"/>
        <v>-0.07407241139</v>
      </c>
      <c r="P45" s="4">
        <f t="shared" si="43"/>
        <v>-1.153612629</v>
      </c>
      <c r="Q45" s="4">
        <f t="shared" si="43"/>
        <v>-0.1690487168</v>
      </c>
      <c r="R45" s="4">
        <f t="shared" si="43"/>
        <v>0.4136947218</v>
      </c>
      <c r="S45" s="28">
        <v>0.0</v>
      </c>
      <c r="T45" s="4">
        <f t="shared" ref="T45:U45" si="44">((H45-H44)/H44)*100</f>
        <v>-2.116152294</v>
      </c>
      <c r="U45" s="4">
        <f t="shared" si="44"/>
        <v>0.2070171681</v>
      </c>
      <c r="V45" s="6">
        <f t="shared" si="11"/>
        <v>-0.1676169497</v>
      </c>
      <c r="W45" s="6">
        <f t="shared" si="12"/>
        <v>0.6877343009</v>
      </c>
      <c r="X45" s="4"/>
      <c r="Y45" s="4"/>
      <c r="Z45" s="81" t="s">
        <v>35</v>
      </c>
      <c r="AA45" s="86">
        <f t="shared" ref="AA45:AE45" si="45">100*(B50-B45)/B45</f>
        <v>1.273922066</v>
      </c>
      <c r="AB45" s="86">
        <f t="shared" si="45"/>
        <v>-2.327148569</v>
      </c>
      <c r="AC45" s="86">
        <f t="shared" si="45"/>
        <v>-2.457002457</v>
      </c>
      <c r="AD45" s="86">
        <f t="shared" si="45"/>
        <v>2.632389163</v>
      </c>
      <c r="AE45" s="86">
        <f t="shared" si="45"/>
        <v>0.7477818388</v>
      </c>
      <c r="AF45" s="87">
        <v>0.0</v>
      </c>
      <c r="AG45" s="86">
        <f t="shared" ref="AG45:AI45" si="46">100*(H50-H45)/H45</f>
        <v>-0.8704613226</v>
      </c>
      <c r="AH45" s="86">
        <f t="shared" si="46"/>
        <v>4.354407836</v>
      </c>
      <c r="AI45" s="86">
        <f t="shared" si="46"/>
        <v>2.624488246</v>
      </c>
      <c r="AJ45" s="86">
        <f>100*(J50-J45)/J45</f>
        <v>2.624488246</v>
      </c>
      <c r="AK45" s="81"/>
      <c r="AL45" s="81" t="s">
        <v>35</v>
      </c>
      <c r="AW45" s="77"/>
      <c r="AX45" s="77"/>
      <c r="AY45" s="77"/>
      <c r="AZ45" s="77"/>
      <c r="BA45" s="77"/>
      <c r="BB45" s="77"/>
      <c r="BC45" s="77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</row>
    <row r="46">
      <c r="A46" s="75" t="s">
        <v>36</v>
      </c>
      <c r="B46" s="76">
        <v>1735.15</v>
      </c>
      <c r="C46" s="76">
        <v>2187.5</v>
      </c>
      <c r="D46" s="77">
        <v>78.4</v>
      </c>
      <c r="E46" s="77">
        <v>326.05</v>
      </c>
      <c r="F46" s="76">
        <v>3885.9</v>
      </c>
      <c r="G46" s="4"/>
      <c r="H46" s="76">
        <v>2227.7</v>
      </c>
      <c r="I46" s="76">
        <v>2843.5</v>
      </c>
      <c r="J46" s="77">
        <v>16631.0</v>
      </c>
      <c r="K46" s="78">
        <f t="shared" si="2"/>
        <v>51513393.6</v>
      </c>
      <c r="L46" s="79"/>
      <c r="M46" s="77" t="s">
        <v>36</v>
      </c>
      <c r="N46" s="4">
        <f t="shared" ref="N46:R46" si="47">((B46-B45)/B45)*100</f>
        <v>0.02017523634</v>
      </c>
      <c r="O46" s="4">
        <f t="shared" si="47"/>
        <v>-1.725144885</v>
      </c>
      <c r="P46" s="4">
        <f t="shared" si="47"/>
        <v>-3.685503686</v>
      </c>
      <c r="Q46" s="4">
        <f t="shared" si="47"/>
        <v>0.3848522167</v>
      </c>
      <c r="R46" s="4">
        <f t="shared" si="47"/>
        <v>0.3732451665</v>
      </c>
      <c r="S46" s="28">
        <v>0.0</v>
      </c>
      <c r="T46" s="4">
        <f t="shared" ref="T46:U46" si="48">((H46-H45)/H45)*100</f>
        <v>-2.310998071</v>
      </c>
      <c r="U46" s="4">
        <f t="shared" si="48"/>
        <v>1.282279608</v>
      </c>
      <c r="V46" s="6">
        <f t="shared" si="11"/>
        <v>-0.4773017117</v>
      </c>
      <c r="W46" s="6">
        <f t="shared" si="12"/>
        <v>-0.5290245792</v>
      </c>
      <c r="X46" s="4"/>
      <c r="Y46" s="4"/>
      <c r="Z46" s="81" t="s">
        <v>36</v>
      </c>
      <c r="AK46" s="81"/>
      <c r="AL46" s="81" t="s">
        <v>36</v>
      </c>
      <c r="AW46" s="77"/>
      <c r="AX46" s="77"/>
      <c r="AY46" s="77"/>
      <c r="AZ46" s="77"/>
      <c r="BA46" s="77"/>
      <c r="BB46" s="77"/>
      <c r="BC46" s="77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</row>
    <row r="47">
      <c r="A47" s="75" t="s">
        <v>37</v>
      </c>
      <c r="B47" s="76">
        <v>1735.0</v>
      </c>
      <c r="C47" s="76">
        <v>2132.7</v>
      </c>
      <c r="D47" s="77">
        <v>78.65</v>
      </c>
      <c r="E47" s="77">
        <v>326.35</v>
      </c>
      <c r="F47" s="76">
        <v>3807.15</v>
      </c>
      <c r="G47" s="4"/>
      <c r="H47" s="76">
        <v>2207.35</v>
      </c>
      <c r="I47" s="76">
        <v>2768.15</v>
      </c>
      <c r="J47" s="77">
        <v>16483.85</v>
      </c>
      <c r="K47" s="78">
        <f t="shared" si="2"/>
        <v>50874187.35</v>
      </c>
      <c r="L47" s="79"/>
      <c r="M47" s="77" t="s">
        <v>37</v>
      </c>
      <c r="N47" s="4">
        <f t="shared" ref="N47:R47" si="49">((B47-B46)/B46)*100</f>
        <v>-0.008644785753</v>
      </c>
      <c r="O47" s="4">
        <f t="shared" si="49"/>
        <v>-2.505142857</v>
      </c>
      <c r="P47" s="4">
        <f t="shared" si="49"/>
        <v>0.318877551</v>
      </c>
      <c r="Q47" s="4">
        <f t="shared" si="49"/>
        <v>0.09201042785</v>
      </c>
      <c r="R47" s="4">
        <f t="shared" si="49"/>
        <v>-2.026557554</v>
      </c>
      <c r="S47" s="28">
        <v>0.0</v>
      </c>
      <c r="T47" s="4">
        <f t="shared" ref="T47:U47" si="50">((H47-H46)/H46)*100</f>
        <v>-0.9134982269</v>
      </c>
      <c r="U47" s="4">
        <f t="shared" si="50"/>
        <v>-2.649903288</v>
      </c>
      <c r="V47" s="6">
        <f t="shared" si="11"/>
        <v>-1.240854476</v>
      </c>
      <c r="W47" s="6">
        <f t="shared" si="12"/>
        <v>-0.884793458</v>
      </c>
      <c r="X47" s="4"/>
      <c r="Y47" s="4"/>
      <c r="Z47" s="81" t="s">
        <v>37</v>
      </c>
      <c r="AK47" s="81"/>
      <c r="AL47" s="81" t="s">
        <v>37</v>
      </c>
      <c r="AW47" s="77"/>
      <c r="AX47" s="77"/>
      <c r="AY47" s="77"/>
      <c r="AZ47" s="77"/>
      <c r="BA47" s="77"/>
      <c r="BB47" s="77"/>
      <c r="BC47" s="77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</row>
    <row r="48">
      <c r="A48" s="75" t="s">
        <v>38</v>
      </c>
      <c r="B48" s="76">
        <v>1738.55</v>
      </c>
      <c r="C48" s="76">
        <v>2125.0</v>
      </c>
      <c r="D48" s="77">
        <v>78.05</v>
      </c>
      <c r="E48" s="77">
        <v>326.65</v>
      </c>
      <c r="F48" s="76">
        <v>3854.55</v>
      </c>
      <c r="G48" s="4"/>
      <c r="H48" s="76">
        <v>2207.6</v>
      </c>
      <c r="I48" s="76">
        <v>2798.95</v>
      </c>
      <c r="J48" s="77">
        <v>16641.8</v>
      </c>
      <c r="K48" s="78">
        <f t="shared" si="2"/>
        <v>51083172.15</v>
      </c>
      <c r="L48" s="79"/>
      <c r="M48" s="77" t="s">
        <v>38</v>
      </c>
      <c r="N48" s="4">
        <f t="shared" ref="N48:R48" si="51">((B48-B47)/B47)*100</f>
        <v>0.204610951</v>
      </c>
      <c r="O48" s="4">
        <f t="shared" si="51"/>
        <v>-0.3610446851</v>
      </c>
      <c r="P48" s="4">
        <f t="shared" si="51"/>
        <v>-0.7628734901</v>
      </c>
      <c r="Q48" s="4">
        <f t="shared" si="51"/>
        <v>0.09192584648</v>
      </c>
      <c r="R48" s="4">
        <f t="shared" si="51"/>
        <v>1.245025807</v>
      </c>
      <c r="S48" s="28">
        <v>0.0</v>
      </c>
      <c r="T48" s="4">
        <f t="shared" ref="T48:U48" si="52">((H48-H47)/H47)*100</f>
        <v>0.0113257979</v>
      </c>
      <c r="U48" s="4">
        <f t="shared" si="52"/>
        <v>1.112656467</v>
      </c>
      <c r="V48" s="6">
        <f t="shared" si="11"/>
        <v>0.4107874954</v>
      </c>
      <c r="W48" s="6">
        <f t="shared" si="12"/>
        <v>0.9582106122</v>
      </c>
      <c r="X48" s="4"/>
      <c r="Y48" s="4"/>
      <c r="Z48" s="81" t="s">
        <v>38</v>
      </c>
      <c r="AK48" s="81"/>
      <c r="AL48" s="81" t="s">
        <v>38</v>
      </c>
      <c r="AW48" s="77"/>
      <c r="AX48" s="77"/>
      <c r="AY48" s="77"/>
      <c r="AZ48" s="77"/>
      <c r="BA48" s="77"/>
      <c r="BB48" s="77"/>
      <c r="BC48" s="77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</row>
    <row r="49">
      <c r="A49" s="75" t="s">
        <v>39</v>
      </c>
      <c r="B49" s="76">
        <v>1736.15</v>
      </c>
      <c r="C49" s="76">
        <v>2108.0</v>
      </c>
      <c r="D49" s="77">
        <v>78.05</v>
      </c>
      <c r="E49" s="77">
        <v>325.5</v>
      </c>
      <c r="F49" s="76">
        <v>3869.35</v>
      </c>
      <c r="G49" s="4"/>
      <c r="H49" s="76">
        <v>2279.25</v>
      </c>
      <c r="I49" s="76">
        <v>2863.95</v>
      </c>
      <c r="J49" s="77">
        <v>16929.6</v>
      </c>
      <c r="K49" s="78">
        <f t="shared" si="2"/>
        <v>51460962.05</v>
      </c>
      <c r="L49" s="79"/>
      <c r="M49" s="77" t="s">
        <v>39</v>
      </c>
      <c r="N49" s="4">
        <f t="shared" ref="N49:R49" si="53">((B49-B48)/B48)*100</f>
        <v>-0.1380460729</v>
      </c>
      <c r="O49" s="4">
        <f t="shared" si="53"/>
        <v>-0.8</v>
      </c>
      <c r="P49" s="4">
        <f t="shared" si="53"/>
        <v>0</v>
      </c>
      <c r="Q49" s="4">
        <f t="shared" si="53"/>
        <v>-0.3520587785</v>
      </c>
      <c r="R49" s="4">
        <f t="shared" si="53"/>
        <v>0.3839618114</v>
      </c>
      <c r="S49" s="28">
        <v>0.0</v>
      </c>
      <c r="T49" s="4">
        <f t="shared" ref="T49:U49" si="54">((H49-H48)/H48)*100</f>
        <v>3.245606088</v>
      </c>
      <c r="U49" s="4">
        <f t="shared" si="54"/>
        <v>2.322299434</v>
      </c>
      <c r="V49" s="6">
        <f t="shared" si="11"/>
        <v>0.7395584184</v>
      </c>
      <c r="W49" s="6">
        <f t="shared" si="12"/>
        <v>1.729380235</v>
      </c>
      <c r="X49" s="4"/>
      <c r="Y49" s="4"/>
      <c r="Z49" s="81" t="s">
        <v>39</v>
      </c>
      <c r="AK49" s="81"/>
      <c r="AL49" s="81" t="s">
        <v>39</v>
      </c>
      <c r="AW49" s="77"/>
      <c r="AX49" s="77"/>
      <c r="AY49" s="77"/>
      <c r="AZ49" s="77"/>
      <c r="BA49" s="77"/>
      <c r="BB49" s="77"/>
      <c r="BC49" s="77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</row>
    <row r="50">
      <c r="A50" s="75" t="s">
        <v>40</v>
      </c>
      <c r="B50" s="76">
        <v>1756.9</v>
      </c>
      <c r="C50" s="76">
        <v>2174.1</v>
      </c>
      <c r="D50" s="77">
        <v>79.4</v>
      </c>
      <c r="E50" s="77">
        <v>333.35</v>
      </c>
      <c r="F50" s="76">
        <v>3900.4</v>
      </c>
      <c r="G50" s="4"/>
      <c r="H50" s="76">
        <v>2260.55</v>
      </c>
      <c r="I50" s="76">
        <v>2929.75</v>
      </c>
      <c r="J50" s="77">
        <v>17158.25</v>
      </c>
      <c r="K50" s="78">
        <f t="shared" si="2"/>
        <v>52037612.9</v>
      </c>
      <c r="L50" s="79"/>
      <c r="M50" s="77" t="s">
        <v>40</v>
      </c>
      <c r="N50" s="4">
        <f t="shared" ref="N50:R50" si="55">((B50-B49)/B49)*100</f>
        <v>1.195173228</v>
      </c>
      <c r="O50" s="4">
        <f t="shared" si="55"/>
        <v>3.135673624</v>
      </c>
      <c r="P50" s="4">
        <f t="shared" si="55"/>
        <v>1.729660474</v>
      </c>
      <c r="Q50" s="4">
        <f t="shared" si="55"/>
        <v>2.411674347</v>
      </c>
      <c r="R50" s="4">
        <f t="shared" si="55"/>
        <v>0.8024603616</v>
      </c>
      <c r="S50" s="28">
        <v>0.0</v>
      </c>
      <c r="T50" s="4">
        <f t="shared" ref="T50:U50" si="56">((H50-H49)/H49)*100</f>
        <v>-0.8204453219</v>
      </c>
      <c r="U50" s="4">
        <f t="shared" si="56"/>
        <v>2.297526144</v>
      </c>
      <c r="V50" s="6">
        <f t="shared" si="11"/>
        <v>1.120559793</v>
      </c>
      <c r="W50" s="6">
        <f t="shared" si="12"/>
        <v>1.350593044</v>
      </c>
      <c r="X50" s="4"/>
      <c r="Y50" s="4"/>
      <c r="Z50" s="81" t="s">
        <v>40</v>
      </c>
      <c r="AA50" s="86">
        <f t="shared" ref="AA50:AE50" si="57">100*(B55-B50)/B50</f>
        <v>11.71950595</v>
      </c>
      <c r="AB50" s="86">
        <f t="shared" si="57"/>
        <v>4.654799687</v>
      </c>
      <c r="AC50" s="86">
        <f t="shared" si="57"/>
        <v>4.471032746</v>
      </c>
      <c r="AD50" s="86">
        <f t="shared" si="57"/>
        <v>2.294885256</v>
      </c>
      <c r="AE50" s="86">
        <f t="shared" si="57"/>
        <v>-5.443031484</v>
      </c>
      <c r="AF50" s="87">
        <v>0.0</v>
      </c>
      <c r="AG50" s="86">
        <f t="shared" ref="AG50:AI50" si="58">100*(H55-H50)/H50</f>
        <v>0.1548295769</v>
      </c>
      <c r="AH50" s="86">
        <f t="shared" si="58"/>
        <v>6.445942487</v>
      </c>
      <c r="AI50" s="86">
        <f t="shared" si="58"/>
        <v>1.394372969</v>
      </c>
      <c r="AJ50" s="86">
        <f>100*(J55-J50)/J50</f>
        <v>1.394372969</v>
      </c>
      <c r="AK50" s="81"/>
      <c r="AL50" s="81" t="s">
        <v>40</v>
      </c>
      <c r="AW50" s="77"/>
      <c r="AX50" s="77"/>
      <c r="AY50" s="77"/>
      <c r="AZ50" s="77"/>
      <c r="BA50" s="77"/>
      <c r="BB50" s="77"/>
      <c r="BC50" s="77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</row>
    <row r="51">
      <c r="A51" s="83">
        <v>44569.0</v>
      </c>
      <c r="B51" s="76">
        <v>1890.35</v>
      </c>
      <c r="C51" s="76">
        <v>2172.35</v>
      </c>
      <c r="D51" s="77">
        <v>80.55</v>
      </c>
      <c r="E51" s="77">
        <v>334.7</v>
      </c>
      <c r="F51" s="76">
        <v>3855.65</v>
      </c>
      <c r="G51" s="4"/>
      <c r="H51" s="76">
        <v>2260.15</v>
      </c>
      <c r="I51" s="76">
        <v>3188.05</v>
      </c>
      <c r="J51" s="77">
        <v>17340.05</v>
      </c>
      <c r="K51" s="78">
        <f t="shared" si="2"/>
        <v>52838398.65</v>
      </c>
      <c r="L51" s="79"/>
      <c r="M51" s="84">
        <v>44569.0</v>
      </c>
      <c r="N51" s="4">
        <f t="shared" ref="N51:R51" si="59">((B51-B50)/B50)*100</f>
        <v>7.595765268</v>
      </c>
      <c r="O51" s="4">
        <f t="shared" si="59"/>
        <v>-0.0804930776</v>
      </c>
      <c r="P51" s="4">
        <f t="shared" si="59"/>
        <v>1.44836272</v>
      </c>
      <c r="Q51" s="4">
        <f t="shared" si="59"/>
        <v>0.404979751</v>
      </c>
      <c r="R51" s="4">
        <f t="shared" si="59"/>
        <v>-1.147318224</v>
      </c>
      <c r="S51" s="28">
        <v>0.0</v>
      </c>
      <c r="T51" s="4">
        <f t="shared" ref="T51:U51" si="60">((H51-H50)/H50)*100</f>
        <v>-0.01769480879</v>
      </c>
      <c r="U51" s="4">
        <f t="shared" si="60"/>
        <v>8.816451916</v>
      </c>
      <c r="V51" s="6">
        <f t="shared" si="11"/>
        <v>1.538859501</v>
      </c>
      <c r="W51" s="6">
        <f t="shared" si="12"/>
        <v>1.059548614</v>
      </c>
      <c r="X51" s="4"/>
      <c r="Y51" s="4"/>
      <c r="Z51" s="85">
        <v>44569.0</v>
      </c>
      <c r="AK51" s="85"/>
      <c r="AL51" s="85">
        <v>44569.0</v>
      </c>
      <c r="AM51" s="77">
        <f t="shared" ref="AM51:AQ51" si="61">(B70-B51)/B51*100</f>
        <v>16.38585447</v>
      </c>
      <c r="AN51" s="77">
        <f t="shared" si="61"/>
        <v>-3.049692729</v>
      </c>
      <c r="AO51" s="77">
        <f t="shared" si="61"/>
        <v>7.324643079</v>
      </c>
      <c r="AP51" s="77">
        <f t="shared" si="61"/>
        <v>12.51867344</v>
      </c>
      <c r="AQ51" s="77">
        <f t="shared" si="61"/>
        <v>-2.798490527</v>
      </c>
      <c r="AR51" s="77">
        <v>0.0</v>
      </c>
      <c r="AS51" s="77">
        <f t="shared" ref="AS51:AT51" si="62">(H70-H51)/H51*100</f>
        <v>4.774019423</v>
      </c>
      <c r="AT51" s="77">
        <f t="shared" si="62"/>
        <v>-6.918021988</v>
      </c>
      <c r="AU51" s="77">
        <f>(K70-K51)/K51*100</f>
        <v>2.237589859</v>
      </c>
      <c r="AV51" s="77">
        <f>(J70-J51)/J51*100</f>
        <v>2.417813097</v>
      </c>
      <c r="AW51" s="77"/>
      <c r="AX51" s="77"/>
      <c r="AY51" s="77"/>
      <c r="AZ51" s="77"/>
      <c r="BA51" s="77"/>
      <c r="BB51" s="77"/>
      <c r="BC51" s="77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</row>
    <row r="52">
      <c r="A52" s="83">
        <v>44600.0</v>
      </c>
      <c r="B52" s="76">
        <v>1936.8</v>
      </c>
      <c r="C52" s="76">
        <v>2196.2</v>
      </c>
      <c r="D52" s="77">
        <v>80.95</v>
      </c>
      <c r="E52" s="77">
        <v>336.25</v>
      </c>
      <c r="F52" s="76">
        <v>3788.15</v>
      </c>
      <c r="G52" s="4"/>
      <c r="H52" s="76">
        <v>2269.85</v>
      </c>
      <c r="I52" s="76">
        <v>3139.1</v>
      </c>
      <c r="J52" s="77">
        <v>17345.45</v>
      </c>
      <c r="K52" s="78">
        <f t="shared" si="2"/>
        <v>52771545.35</v>
      </c>
      <c r="L52" s="79"/>
      <c r="M52" s="84">
        <v>44600.0</v>
      </c>
      <c r="N52" s="4">
        <f t="shared" ref="N52:R52" si="63">((B52-B51)/B51)*100</f>
        <v>2.457216918</v>
      </c>
      <c r="O52" s="4">
        <f t="shared" si="63"/>
        <v>1.097889382</v>
      </c>
      <c r="P52" s="4">
        <f t="shared" si="63"/>
        <v>0.4965859714</v>
      </c>
      <c r="Q52" s="4">
        <f t="shared" si="63"/>
        <v>0.4631012847</v>
      </c>
      <c r="R52" s="4">
        <f t="shared" si="63"/>
        <v>-1.750677577</v>
      </c>
      <c r="S52" s="28">
        <v>0.0</v>
      </c>
      <c r="T52" s="4">
        <f t="shared" ref="T52:U52" si="64">((H52-H51)/H51)*100</f>
        <v>0.4291750548</v>
      </c>
      <c r="U52" s="4">
        <f t="shared" si="64"/>
        <v>-1.535421339</v>
      </c>
      <c r="V52" s="6">
        <f t="shared" si="11"/>
        <v>-0.1265240842</v>
      </c>
      <c r="W52" s="6">
        <f t="shared" si="12"/>
        <v>0.03114177871</v>
      </c>
      <c r="X52" s="4"/>
      <c r="Y52" s="4"/>
      <c r="Z52" s="85">
        <v>44600.0</v>
      </c>
      <c r="AK52" s="85"/>
      <c r="AL52" s="85">
        <v>44600.0</v>
      </c>
      <c r="AW52" s="77"/>
      <c r="AX52" s="77"/>
      <c r="AY52" s="77"/>
      <c r="AZ52" s="77"/>
      <c r="BA52" s="77"/>
      <c r="BB52" s="77"/>
      <c r="BC52" s="77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</row>
    <row r="53">
      <c r="A53" s="83">
        <v>44628.0</v>
      </c>
      <c r="B53" s="76">
        <v>1982.5</v>
      </c>
      <c r="C53" s="76">
        <v>2290.5</v>
      </c>
      <c r="D53" s="77">
        <v>80.95</v>
      </c>
      <c r="E53" s="77">
        <v>334.5</v>
      </c>
      <c r="F53" s="76">
        <v>3770.0</v>
      </c>
      <c r="G53" s="4"/>
      <c r="H53" s="76">
        <v>2266.45</v>
      </c>
      <c r="I53" s="76">
        <v>3036.4</v>
      </c>
      <c r="J53" s="77">
        <v>17388.15</v>
      </c>
      <c r="K53" s="78">
        <f t="shared" si="2"/>
        <v>52842811</v>
      </c>
      <c r="L53" s="79"/>
      <c r="M53" s="84">
        <v>44628.0</v>
      </c>
      <c r="N53" s="4">
        <f t="shared" ref="N53:R53" si="65">((B53-B52)/B52)*100</f>
        <v>2.359562164</v>
      </c>
      <c r="O53" s="4">
        <f t="shared" si="65"/>
        <v>4.293780166</v>
      </c>
      <c r="P53" s="4">
        <f t="shared" si="65"/>
        <v>0</v>
      </c>
      <c r="Q53" s="4">
        <f t="shared" si="65"/>
        <v>-0.5204460967</v>
      </c>
      <c r="R53" s="4">
        <f t="shared" si="65"/>
        <v>-0.4791256946</v>
      </c>
      <c r="S53" s="28">
        <v>0.0</v>
      </c>
      <c r="T53" s="4">
        <f t="shared" ref="T53:U53" si="66">((H53-H52)/H52)*100</f>
        <v>-0.1497896337</v>
      </c>
      <c r="U53" s="4">
        <f t="shared" si="66"/>
        <v>-3.271638368</v>
      </c>
      <c r="V53" s="6">
        <f t="shared" si="11"/>
        <v>0.1350455999</v>
      </c>
      <c r="W53" s="6">
        <f t="shared" si="12"/>
        <v>0.2461740687</v>
      </c>
      <c r="X53" s="4"/>
      <c r="Y53" s="4"/>
      <c r="Z53" s="85">
        <v>44628.0</v>
      </c>
      <c r="AK53" s="85"/>
      <c r="AL53" s="85">
        <v>44628.0</v>
      </c>
      <c r="AW53" s="77"/>
      <c r="AX53" s="77"/>
      <c r="AY53" s="77"/>
      <c r="AZ53" s="77"/>
      <c r="BA53" s="77"/>
      <c r="BB53" s="77"/>
      <c r="BC53" s="77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</row>
    <row r="54">
      <c r="A54" s="83">
        <v>44659.0</v>
      </c>
      <c r="B54" s="76">
        <v>1985.6</v>
      </c>
      <c r="C54" s="76">
        <v>2283.65</v>
      </c>
      <c r="D54" s="77">
        <v>81.9</v>
      </c>
      <c r="E54" s="77">
        <v>332.0</v>
      </c>
      <c r="F54" s="76">
        <v>3775.05</v>
      </c>
      <c r="G54" s="4"/>
      <c r="H54" s="76">
        <v>2316.65</v>
      </c>
      <c r="I54" s="76">
        <v>3119.25</v>
      </c>
      <c r="J54" s="77">
        <v>17382.0</v>
      </c>
      <c r="K54" s="78">
        <f t="shared" si="2"/>
        <v>53193246.95</v>
      </c>
      <c r="L54" s="79"/>
      <c r="M54" s="84">
        <v>44659.0</v>
      </c>
      <c r="N54" s="4">
        <f t="shared" ref="N54:R54" si="67">((B54-B53)/B53)*100</f>
        <v>0.1563682219</v>
      </c>
      <c r="O54" s="4">
        <f t="shared" si="67"/>
        <v>-0.2990613403</v>
      </c>
      <c r="P54" s="4">
        <f t="shared" si="67"/>
        <v>1.173563928</v>
      </c>
      <c r="Q54" s="4">
        <f t="shared" si="67"/>
        <v>-0.7473841555</v>
      </c>
      <c r="R54" s="4">
        <f t="shared" si="67"/>
        <v>0.1339522546</v>
      </c>
      <c r="S54" s="28">
        <v>0.0</v>
      </c>
      <c r="T54" s="4">
        <f t="shared" ref="T54:U54" si="68">((H54-H53)/H53)*100</f>
        <v>2.214917602</v>
      </c>
      <c r="U54" s="4">
        <f t="shared" si="68"/>
        <v>2.728560137</v>
      </c>
      <c r="V54" s="6">
        <f t="shared" si="11"/>
        <v>0.6631667456</v>
      </c>
      <c r="W54" s="6">
        <f t="shared" si="12"/>
        <v>-0.03536891504</v>
      </c>
      <c r="X54" s="4"/>
      <c r="Y54" s="4"/>
      <c r="Z54" s="85">
        <v>44659.0</v>
      </c>
      <c r="AK54" s="85"/>
      <c r="AL54" s="85">
        <v>44659.0</v>
      </c>
      <c r="AW54" s="77"/>
      <c r="AX54" s="77"/>
      <c r="AY54" s="77"/>
      <c r="AZ54" s="77"/>
      <c r="BA54" s="77"/>
      <c r="BB54" s="77"/>
      <c r="BC54" s="77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</row>
    <row r="55">
      <c r="A55" s="83">
        <v>44689.0</v>
      </c>
      <c r="B55" s="76">
        <v>1962.8</v>
      </c>
      <c r="C55" s="76">
        <v>2275.3</v>
      </c>
      <c r="D55" s="77">
        <v>82.95</v>
      </c>
      <c r="E55" s="77">
        <v>341.0</v>
      </c>
      <c r="F55" s="76">
        <v>3688.1</v>
      </c>
      <c r="G55" s="4"/>
      <c r="H55" s="76">
        <v>2264.05</v>
      </c>
      <c r="I55" s="76">
        <v>3118.6</v>
      </c>
      <c r="J55" s="77">
        <v>17397.5</v>
      </c>
      <c r="K55" s="78">
        <f t="shared" si="2"/>
        <v>52772477.4</v>
      </c>
      <c r="L55" s="79"/>
      <c r="M55" s="84">
        <v>44689.0</v>
      </c>
      <c r="N55" s="4">
        <f t="shared" ref="N55:R55" si="69">((B55-B54)/B54)*100</f>
        <v>-1.148267526</v>
      </c>
      <c r="O55" s="4">
        <f t="shared" si="69"/>
        <v>-0.3656427211</v>
      </c>
      <c r="P55" s="4">
        <f t="shared" si="69"/>
        <v>1.282051282</v>
      </c>
      <c r="Q55" s="4">
        <f t="shared" si="69"/>
        <v>2.710843373</v>
      </c>
      <c r="R55" s="4">
        <f t="shared" si="69"/>
        <v>-2.303280751</v>
      </c>
      <c r="S55" s="28">
        <v>0.0</v>
      </c>
      <c r="T55" s="4">
        <f t="shared" ref="T55:U55" si="70">((H55-H54)/H54)*100</f>
        <v>-2.270519932</v>
      </c>
      <c r="U55" s="4">
        <f t="shared" si="70"/>
        <v>-0.02083834255</v>
      </c>
      <c r="V55" s="6">
        <f t="shared" si="11"/>
        <v>-0.7910206166</v>
      </c>
      <c r="W55" s="6">
        <f t="shared" si="12"/>
        <v>0.0891727074</v>
      </c>
      <c r="X55" s="4"/>
      <c r="Y55" s="4"/>
      <c r="Z55" s="85">
        <v>44689.0</v>
      </c>
      <c r="AA55" s="86">
        <f t="shared" ref="AA55:AE55" si="71">100*(B59-B55)/B55</f>
        <v>1.869777868</v>
      </c>
      <c r="AB55" s="86">
        <f t="shared" si="71"/>
        <v>-2.771063157</v>
      </c>
      <c r="AC55" s="86">
        <f t="shared" si="71"/>
        <v>0.8438818565</v>
      </c>
      <c r="AD55" s="86">
        <f t="shared" si="71"/>
        <v>-1.37829912</v>
      </c>
      <c r="AE55" s="86">
        <f t="shared" si="71"/>
        <v>-0.7686884846</v>
      </c>
      <c r="AF55" s="82"/>
      <c r="AG55" s="86">
        <f t="shared" ref="AG55:AI55" si="72">100*(H59-H55)/H55</f>
        <v>4.454406926</v>
      </c>
      <c r="AH55" s="86">
        <f t="shared" si="72"/>
        <v>-1.273007119</v>
      </c>
      <c r="AI55" s="86">
        <f t="shared" si="72"/>
        <v>1.728121857</v>
      </c>
      <c r="AJ55" s="86">
        <f>100*(J59-J55)/J55</f>
        <v>1.728121857</v>
      </c>
      <c r="AK55" s="85"/>
      <c r="AL55" s="85">
        <v>44689.0</v>
      </c>
      <c r="AW55" s="77"/>
      <c r="AX55" s="77"/>
      <c r="AY55" s="77"/>
      <c r="AZ55" s="77"/>
      <c r="BA55" s="77"/>
      <c r="BB55" s="77"/>
      <c r="BC55" s="77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</row>
    <row r="56">
      <c r="A56" s="83">
        <v>44781.0</v>
      </c>
      <c r="B56" s="76">
        <v>1997.9</v>
      </c>
      <c r="C56" s="76">
        <v>2304.55</v>
      </c>
      <c r="D56" s="77">
        <v>81.7</v>
      </c>
      <c r="E56" s="77">
        <v>341.2</v>
      </c>
      <c r="F56" s="76">
        <v>3631.4</v>
      </c>
      <c r="G56" s="4"/>
      <c r="H56" s="76">
        <v>2328.45</v>
      </c>
      <c r="I56" s="76">
        <v>3069.4</v>
      </c>
      <c r="J56" s="77">
        <v>17525.1</v>
      </c>
      <c r="K56" s="78">
        <f t="shared" si="2"/>
        <v>52852011.45</v>
      </c>
      <c r="L56" s="79"/>
      <c r="M56" s="84">
        <v>44781.0</v>
      </c>
      <c r="N56" s="4">
        <f t="shared" ref="N56:R56" si="73">((B56-B55)/B55)*100</f>
        <v>1.788261667</v>
      </c>
      <c r="O56" s="4">
        <f t="shared" si="73"/>
        <v>1.285544763</v>
      </c>
      <c r="P56" s="4">
        <f t="shared" si="73"/>
        <v>-1.506931887</v>
      </c>
      <c r="Q56" s="4">
        <f t="shared" si="73"/>
        <v>0.05865102639</v>
      </c>
      <c r="R56" s="4">
        <f t="shared" si="73"/>
        <v>-1.537376969</v>
      </c>
      <c r="S56" s="28">
        <v>0.0</v>
      </c>
      <c r="T56" s="4">
        <f t="shared" ref="T56:U56" si="74">((H56-H55)/H55)*100</f>
        <v>2.844460149</v>
      </c>
      <c r="U56" s="4">
        <f t="shared" si="74"/>
        <v>-1.577630988</v>
      </c>
      <c r="V56" s="6">
        <f t="shared" si="11"/>
        <v>0.1507112304</v>
      </c>
      <c r="W56" s="6">
        <f t="shared" si="12"/>
        <v>0.7334387125</v>
      </c>
      <c r="X56" s="4"/>
      <c r="Y56" s="4"/>
      <c r="Z56" s="85">
        <v>44781.0</v>
      </c>
      <c r="AK56" s="85"/>
      <c r="AL56" s="85">
        <v>44781.0</v>
      </c>
      <c r="AW56" s="77"/>
      <c r="AX56" s="77"/>
      <c r="AY56" s="77"/>
      <c r="AZ56" s="77"/>
      <c r="BA56" s="77"/>
      <c r="BB56" s="77"/>
      <c r="BC56" s="77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</row>
    <row r="57">
      <c r="A57" s="83">
        <v>44842.0</v>
      </c>
      <c r="B57" s="76">
        <v>2000.15</v>
      </c>
      <c r="C57" s="76">
        <v>2144.0</v>
      </c>
      <c r="D57" s="77">
        <v>81.0</v>
      </c>
      <c r="E57" s="77">
        <v>343.25</v>
      </c>
      <c r="F57" s="76">
        <v>3647.75</v>
      </c>
      <c r="G57" s="4"/>
      <c r="H57" s="76">
        <v>2307.65</v>
      </c>
      <c r="I57" s="76">
        <v>3061.75</v>
      </c>
      <c r="J57" s="77">
        <v>17534.75</v>
      </c>
      <c r="K57" s="78">
        <f t="shared" si="2"/>
        <v>52417726.55</v>
      </c>
      <c r="L57" s="79"/>
      <c r="M57" s="84">
        <v>44842.0</v>
      </c>
      <c r="N57" s="4">
        <f t="shared" ref="N57:R57" si="75">((B57-B56)/B56)*100</f>
        <v>0.1126182492</v>
      </c>
      <c r="O57" s="4">
        <f t="shared" si="75"/>
        <v>-6.966652926</v>
      </c>
      <c r="P57" s="4">
        <f t="shared" si="75"/>
        <v>-0.8567931457</v>
      </c>
      <c r="Q57" s="4">
        <f t="shared" si="75"/>
        <v>0.6008206331</v>
      </c>
      <c r="R57" s="4">
        <f t="shared" si="75"/>
        <v>0.450239577</v>
      </c>
      <c r="S57" s="28">
        <v>0.0</v>
      </c>
      <c r="T57" s="4">
        <f t="shared" ref="T57:U57" si="76">((H57-H56)/H56)*100</f>
        <v>-0.8932981168</v>
      </c>
      <c r="U57" s="4">
        <f t="shared" si="76"/>
        <v>-0.2492343781</v>
      </c>
      <c r="V57" s="6">
        <f t="shared" si="11"/>
        <v>-0.8216998523</v>
      </c>
      <c r="W57" s="6">
        <f t="shared" si="12"/>
        <v>0.05506387981</v>
      </c>
      <c r="X57" s="4"/>
      <c r="Y57" s="4"/>
      <c r="Z57" s="85">
        <v>44842.0</v>
      </c>
      <c r="AK57" s="85"/>
      <c r="AL57" s="85">
        <v>44842.0</v>
      </c>
      <c r="AW57" s="77"/>
      <c r="AX57" s="77"/>
      <c r="AY57" s="77"/>
      <c r="AZ57" s="77"/>
      <c r="BA57" s="77"/>
      <c r="BB57" s="77"/>
      <c r="BC57" s="77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</row>
    <row r="58">
      <c r="A58" s="83">
        <v>44873.0</v>
      </c>
      <c r="B58" s="76">
        <v>1987.85</v>
      </c>
      <c r="C58" s="76">
        <v>2162.8</v>
      </c>
      <c r="D58" s="77">
        <v>82.65</v>
      </c>
      <c r="E58" s="77">
        <v>333.5</v>
      </c>
      <c r="F58" s="76">
        <v>3640.3</v>
      </c>
      <c r="G58" s="4"/>
      <c r="H58" s="76">
        <v>2348.1</v>
      </c>
      <c r="I58" s="76">
        <v>3075.15</v>
      </c>
      <c r="J58" s="77">
        <v>17659.0</v>
      </c>
      <c r="K58" s="78">
        <f t="shared" si="2"/>
        <v>52476382.9</v>
      </c>
      <c r="L58" s="79"/>
      <c r="M58" s="84">
        <v>44873.0</v>
      </c>
      <c r="N58" s="4">
        <f t="shared" ref="N58:R58" si="77">((B58-B57)/B57)*100</f>
        <v>-0.6149538785</v>
      </c>
      <c r="O58" s="4">
        <f t="shared" si="77"/>
        <v>0.8768656716</v>
      </c>
      <c r="P58" s="4">
        <f t="shared" si="77"/>
        <v>2.037037037</v>
      </c>
      <c r="Q58" s="4">
        <f t="shared" si="77"/>
        <v>-2.840495266</v>
      </c>
      <c r="R58" s="4">
        <f t="shared" si="77"/>
        <v>-0.2042354876</v>
      </c>
      <c r="S58" s="28">
        <v>0.0</v>
      </c>
      <c r="T58" s="4">
        <f t="shared" ref="T58:U58" si="78">((H58-H57)/H57)*100</f>
        <v>1.752865469</v>
      </c>
      <c r="U58" s="4">
        <f t="shared" si="78"/>
        <v>0.437658202</v>
      </c>
      <c r="V58" s="6">
        <f t="shared" si="11"/>
        <v>0.1119017437</v>
      </c>
      <c r="W58" s="6">
        <f t="shared" si="12"/>
        <v>0.7085929369</v>
      </c>
      <c r="X58" s="4"/>
      <c r="Y58" s="4"/>
      <c r="Z58" s="85">
        <v>44873.0</v>
      </c>
      <c r="AK58" s="85"/>
      <c r="AL58" s="85">
        <v>44873.0</v>
      </c>
      <c r="AW58" s="77"/>
      <c r="AX58" s="77"/>
      <c r="AY58" s="77"/>
      <c r="AZ58" s="77"/>
      <c r="BA58" s="77"/>
      <c r="BB58" s="77"/>
      <c r="BC58" s="77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</row>
    <row r="59">
      <c r="A59" s="83">
        <v>44903.0</v>
      </c>
      <c r="B59" s="76">
        <v>1999.5</v>
      </c>
      <c r="C59" s="76">
        <v>2212.25</v>
      </c>
      <c r="D59" s="77">
        <v>83.65</v>
      </c>
      <c r="E59" s="77">
        <v>336.3</v>
      </c>
      <c r="F59" s="76">
        <v>3659.75</v>
      </c>
      <c r="G59" s="4"/>
      <c r="H59" s="76">
        <v>2364.9</v>
      </c>
      <c r="I59" s="76">
        <v>3078.9</v>
      </c>
      <c r="J59" s="77">
        <v>17698.15</v>
      </c>
      <c r="K59" s="78">
        <f t="shared" si="2"/>
        <v>52856675.65</v>
      </c>
      <c r="L59" s="79"/>
      <c r="M59" s="84">
        <v>44903.0</v>
      </c>
      <c r="N59" s="4">
        <f t="shared" ref="N59:R59" si="79">((B59-B58)/B58)*100</f>
        <v>0.5860603164</v>
      </c>
      <c r="O59" s="4">
        <f t="shared" si="79"/>
        <v>2.286388016</v>
      </c>
      <c r="P59" s="4">
        <f t="shared" si="79"/>
        <v>1.209921355</v>
      </c>
      <c r="Q59" s="4">
        <f t="shared" si="79"/>
        <v>0.8395802099</v>
      </c>
      <c r="R59" s="4">
        <f t="shared" si="79"/>
        <v>0.5342966239</v>
      </c>
      <c r="S59" s="28">
        <v>0.0</v>
      </c>
      <c r="T59" s="4">
        <f t="shared" ref="T59:U59" si="80">((H59-H58)/H58)*100</f>
        <v>0.7154720838</v>
      </c>
      <c r="U59" s="4">
        <f t="shared" si="80"/>
        <v>0.121945271</v>
      </c>
      <c r="V59" s="6">
        <f t="shared" si="11"/>
        <v>0.7246931457</v>
      </c>
      <c r="W59" s="6">
        <f t="shared" si="12"/>
        <v>0.221699983</v>
      </c>
      <c r="X59" s="4"/>
      <c r="Y59" s="4"/>
      <c r="Z59" s="85">
        <v>44903.0</v>
      </c>
      <c r="AA59" s="86">
        <f t="shared" ref="AA59:AE59" si="81">100*(B63-B59)/B59</f>
        <v>3.043260815</v>
      </c>
      <c r="AB59" s="86">
        <f t="shared" si="81"/>
        <v>1.914340603</v>
      </c>
      <c r="AC59" s="86">
        <f t="shared" si="81"/>
        <v>4.78182905</v>
      </c>
      <c r="AD59" s="86">
        <f t="shared" si="81"/>
        <v>0.5798394291</v>
      </c>
      <c r="AE59" s="86">
        <f t="shared" si="81"/>
        <v>0.07650795819</v>
      </c>
      <c r="AF59" s="82"/>
      <c r="AG59" s="86">
        <f t="shared" ref="AG59:AI59" si="82">100*(H63-H59)/H59</f>
        <v>1.974713519</v>
      </c>
      <c r="AH59" s="86">
        <f t="shared" si="82"/>
        <v>-2.078664458</v>
      </c>
      <c r="AI59" s="86">
        <f t="shared" si="82"/>
        <v>0.3407135774</v>
      </c>
      <c r="AJ59" s="86">
        <f>100*(J63-J59)/J59</f>
        <v>0.3407135774</v>
      </c>
      <c r="AK59" s="85"/>
      <c r="AL59" s="85">
        <v>44903.0</v>
      </c>
      <c r="AW59" s="77"/>
      <c r="AX59" s="77"/>
      <c r="AY59" s="77"/>
      <c r="AZ59" s="77"/>
      <c r="BA59" s="77"/>
      <c r="BB59" s="77"/>
      <c r="BC59" s="77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</row>
    <row r="60">
      <c r="A60" s="75" t="s">
        <v>41</v>
      </c>
      <c r="B60" s="76">
        <v>2057.65</v>
      </c>
      <c r="C60" s="76">
        <v>2219.55</v>
      </c>
      <c r="D60" s="77">
        <v>85.15</v>
      </c>
      <c r="E60" s="77">
        <v>336.05</v>
      </c>
      <c r="F60" s="76">
        <v>3690.45</v>
      </c>
      <c r="G60" s="4"/>
      <c r="H60" s="76">
        <v>2338.15</v>
      </c>
      <c r="I60" s="76">
        <v>3045.4</v>
      </c>
      <c r="J60" s="77">
        <v>17825.25</v>
      </c>
      <c r="K60" s="78">
        <f t="shared" si="2"/>
        <v>53037965.2</v>
      </c>
      <c r="L60" s="79"/>
      <c r="M60" s="77" t="s">
        <v>41</v>
      </c>
      <c r="N60" s="4">
        <f t="shared" ref="N60:R60" si="83">((B60-B59)/B59)*100</f>
        <v>2.908227057</v>
      </c>
      <c r="O60" s="4">
        <f t="shared" si="83"/>
        <v>0.3299807888</v>
      </c>
      <c r="P60" s="4">
        <f t="shared" si="83"/>
        <v>1.793185894</v>
      </c>
      <c r="Q60" s="4">
        <f t="shared" si="83"/>
        <v>-0.07433838834</v>
      </c>
      <c r="R60" s="4">
        <f t="shared" si="83"/>
        <v>0.8388551131</v>
      </c>
      <c r="S60" s="28">
        <v>0.0</v>
      </c>
      <c r="T60" s="4">
        <f t="shared" ref="T60:U60" si="84">((H60-H59)/H59)*100</f>
        <v>-1.131126052</v>
      </c>
      <c r="U60" s="4">
        <f t="shared" si="84"/>
        <v>-1.088050927</v>
      </c>
      <c r="V60" s="6">
        <f t="shared" si="11"/>
        <v>0.3429832614</v>
      </c>
      <c r="W60" s="6">
        <f t="shared" si="12"/>
        <v>0.7181541574</v>
      </c>
      <c r="X60" s="4"/>
      <c r="Y60" s="4"/>
      <c r="Z60" s="81" t="s">
        <v>41</v>
      </c>
      <c r="AK60" s="81"/>
      <c r="AL60" s="81" t="s">
        <v>41</v>
      </c>
      <c r="AW60" s="77"/>
      <c r="AX60" s="77"/>
      <c r="AY60" s="77"/>
      <c r="AZ60" s="77"/>
      <c r="BA60" s="77"/>
      <c r="BB60" s="77"/>
      <c r="BC60" s="77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</row>
    <row r="61">
      <c r="A61" s="75" t="s">
        <v>42</v>
      </c>
      <c r="B61" s="76">
        <v>2056.95</v>
      </c>
      <c r="C61" s="76">
        <v>2235.15</v>
      </c>
      <c r="D61" s="77">
        <v>85.95</v>
      </c>
      <c r="E61" s="77">
        <v>338.55</v>
      </c>
      <c r="F61" s="76">
        <v>3705.2</v>
      </c>
      <c r="G61" s="4"/>
      <c r="H61" s="76">
        <v>2370.05</v>
      </c>
      <c r="I61" s="76">
        <v>3058.55</v>
      </c>
      <c r="J61" s="77">
        <v>17944.25</v>
      </c>
      <c r="K61" s="78">
        <f t="shared" si="2"/>
        <v>53339766.3</v>
      </c>
      <c r="L61" s="79"/>
      <c r="M61" s="77" t="s">
        <v>42</v>
      </c>
      <c r="N61" s="4">
        <f t="shared" ref="N61:R61" si="85">((B61-B60)/B60)*100</f>
        <v>-0.03401939105</v>
      </c>
      <c r="O61" s="4">
        <f t="shared" si="85"/>
        <v>0.7028451713</v>
      </c>
      <c r="P61" s="4">
        <f t="shared" si="85"/>
        <v>0.9395184968</v>
      </c>
      <c r="Q61" s="4">
        <f t="shared" si="85"/>
        <v>0.7439369141</v>
      </c>
      <c r="R61" s="4">
        <f t="shared" si="85"/>
        <v>0.3996802558</v>
      </c>
      <c r="S61" s="28">
        <v>0.0</v>
      </c>
      <c r="T61" s="4">
        <f t="shared" ref="T61:U61" si="86">((H61-H60)/H60)*100</f>
        <v>1.364326497</v>
      </c>
      <c r="U61" s="4">
        <f t="shared" si="86"/>
        <v>0.4317987785</v>
      </c>
      <c r="V61" s="6">
        <f t="shared" si="11"/>
        <v>0.5690284287</v>
      </c>
      <c r="W61" s="6">
        <f t="shared" si="12"/>
        <v>0.6675923199</v>
      </c>
      <c r="X61" s="4"/>
      <c r="Y61" s="4"/>
      <c r="Z61" s="81" t="s">
        <v>42</v>
      </c>
      <c r="AK61" s="81"/>
      <c r="AL61" s="81" t="s">
        <v>42</v>
      </c>
      <c r="AW61" s="77"/>
      <c r="AX61" s="77"/>
      <c r="AY61" s="77"/>
      <c r="AZ61" s="77"/>
      <c r="BA61" s="77"/>
      <c r="BB61" s="77"/>
      <c r="BC61" s="77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</row>
    <row r="62">
      <c r="A62" s="75" t="s">
        <v>43</v>
      </c>
      <c r="B62" s="76">
        <v>2067.0</v>
      </c>
      <c r="C62" s="76">
        <v>2253.45</v>
      </c>
      <c r="D62" s="77">
        <v>84.9</v>
      </c>
      <c r="E62" s="77">
        <v>342.25</v>
      </c>
      <c r="F62" s="76">
        <v>3693.05</v>
      </c>
      <c r="G62" s="4"/>
      <c r="H62" s="76">
        <v>2399.0</v>
      </c>
      <c r="I62" s="76">
        <v>3045.5</v>
      </c>
      <c r="J62" s="77">
        <v>17956.5</v>
      </c>
      <c r="K62" s="78">
        <f t="shared" si="2"/>
        <v>53480194.65</v>
      </c>
      <c r="L62" s="79"/>
      <c r="M62" s="77" t="s">
        <v>43</v>
      </c>
      <c r="N62" s="4">
        <f t="shared" ref="N62:R62" si="87">((B62-B61)/B61)*100</f>
        <v>0.4885874717</v>
      </c>
      <c r="O62" s="4">
        <f t="shared" si="87"/>
        <v>0.8187369975</v>
      </c>
      <c r="P62" s="4">
        <f t="shared" si="87"/>
        <v>-1.221640489</v>
      </c>
      <c r="Q62" s="4">
        <f t="shared" si="87"/>
        <v>1.092896175</v>
      </c>
      <c r="R62" s="4">
        <f t="shared" si="87"/>
        <v>-0.3279175213</v>
      </c>
      <c r="S62" s="28">
        <v>0.0</v>
      </c>
      <c r="T62" s="4">
        <f t="shared" ref="T62:U62" si="88">((H62-H61)/H61)*100</f>
        <v>1.221493217</v>
      </c>
      <c r="U62" s="4">
        <f t="shared" si="88"/>
        <v>-0.4266727698</v>
      </c>
      <c r="V62" s="6">
        <f t="shared" si="11"/>
        <v>0.2632714009</v>
      </c>
      <c r="W62" s="6">
        <f t="shared" si="12"/>
        <v>0.06826699361</v>
      </c>
      <c r="X62" s="4"/>
      <c r="Y62" s="4"/>
      <c r="Z62" s="81" t="s">
        <v>43</v>
      </c>
      <c r="AK62" s="81"/>
      <c r="AL62" s="81" t="s">
        <v>43</v>
      </c>
      <c r="AW62" s="77"/>
      <c r="AX62" s="77"/>
      <c r="AY62" s="77"/>
      <c r="AZ62" s="77"/>
      <c r="BA62" s="77"/>
      <c r="BB62" s="77"/>
      <c r="BC62" s="77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</row>
    <row r="63">
      <c r="A63" s="75" t="s">
        <v>44</v>
      </c>
      <c r="B63" s="76">
        <v>2060.35</v>
      </c>
      <c r="C63" s="76">
        <v>2254.6</v>
      </c>
      <c r="D63" s="77">
        <v>87.65</v>
      </c>
      <c r="E63" s="77">
        <v>338.25</v>
      </c>
      <c r="F63" s="76">
        <v>3662.55</v>
      </c>
      <c r="G63" s="4"/>
      <c r="H63" s="76">
        <v>2411.6</v>
      </c>
      <c r="I63" s="76">
        <v>3014.9</v>
      </c>
      <c r="J63" s="77">
        <v>17758.45</v>
      </c>
      <c r="K63" s="78">
        <f t="shared" si="2"/>
        <v>53363797.85</v>
      </c>
      <c r="L63" s="79"/>
      <c r="M63" s="77" t="s">
        <v>44</v>
      </c>
      <c r="N63" s="4">
        <f t="shared" ref="N63:R63" si="89">((B63-B62)/B62)*100</f>
        <v>-0.3217223029</v>
      </c>
      <c r="O63" s="4">
        <f t="shared" si="89"/>
        <v>0.05103286072</v>
      </c>
      <c r="P63" s="4">
        <f t="shared" si="89"/>
        <v>3.239104829</v>
      </c>
      <c r="Q63" s="4">
        <f t="shared" si="89"/>
        <v>-1.168736304</v>
      </c>
      <c r="R63" s="4">
        <f t="shared" si="89"/>
        <v>-0.8258756313</v>
      </c>
      <c r="S63" s="28">
        <v>0.0</v>
      </c>
      <c r="T63" s="4">
        <f t="shared" ref="T63:U63" si="90">((H63-H62)/H62)*100</f>
        <v>0.5252188412</v>
      </c>
      <c r="U63" s="4">
        <f t="shared" si="90"/>
        <v>-1.004761123</v>
      </c>
      <c r="V63" s="6">
        <f t="shared" si="11"/>
        <v>-0.2176446828</v>
      </c>
      <c r="W63" s="6">
        <f t="shared" si="12"/>
        <v>-1.102943224</v>
      </c>
      <c r="X63" s="4"/>
      <c r="Y63" s="4"/>
      <c r="Z63" s="81" t="s">
        <v>44</v>
      </c>
      <c r="AA63" s="86">
        <f t="shared" ref="AA63:AE63" si="91">100*(B68-B63)/B63</f>
        <v>7.770524425</v>
      </c>
      <c r="AB63" s="86">
        <f t="shared" si="91"/>
        <v>-2.432804045</v>
      </c>
      <c r="AC63" s="86">
        <f t="shared" si="91"/>
        <v>-1.93953223</v>
      </c>
      <c r="AD63" s="86">
        <f t="shared" si="91"/>
        <v>7.745750185</v>
      </c>
      <c r="AE63" s="86">
        <f t="shared" si="91"/>
        <v>-0.3385619309</v>
      </c>
      <c r="AF63" s="82"/>
      <c r="AG63" s="86">
        <f t="shared" ref="AG63:AI63" si="92">100*(H68-H63)/H63</f>
        <v>-0.9889699784</v>
      </c>
      <c r="AH63" s="86">
        <f t="shared" si="92"/>
        <v>-0.3880725729</v>
      </c>
      <c r="AI63" s="86">
        <f t="shared" si="92"/>
        <v>-1.123690412</v>
      </c>
      <c r="AJ63" s="86">
        <f>100*(J68-J63)/J63</f>
        <v>-1.123690412</v>
      </c>
      <c r="AK63" s="81"/>
      <c r="AL63" s="81" t="s">
        <v>44</v>
      </c>
      <c r="AW63" s="77"/>
      <c r="AX63" s="77"/>
      <c r="AY63" s="77"/>
      <c r="AZ63" s="77"/>
      <c r="BA63" s="77"/>
      <c r="BB63" s="77"/>
      <c r="BC63" s="77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</row>
    <row r="64">
      <c r="A64" s="75" t="s">
        <v>45</v>
      </c>
      <c r="B64" s="76">
        <v>2096.45</v>
      </c>
      <c r="C64" s="76">
        <v>2230.25</v>
      </c>
      <c r="D64" s="77">
        <v>86.7</v>
      </c>
      <c r="E64" s="77">
        <v>332.0</v>
      </c>
      <c r="F64" s="76">
        <v>3676.45</v>
      </c>
      <c r="G64" s="4"/>
      <c r="H64" s="76">
        <v>2369.9</v>
      </c>
      <c r="I64" s="76">
        <v>2945.45</v>
      </c>
      <c r="J64" s="77">
        <v>17490.7</v>
      </c>
      <c r="K64" s="78">
        <f t="shared" si="2"/>
        <v>53034626.15</v>
      </c>
      <c r="L64" s="79"/>
      <c r="M64" s="77" t="s">
        <v>45</v>
      </c>
      <c r="N64" s="4">
        <f t="shared" ref="N64:R64" si="93">((B64-B63)/B63)*100</f>
        <v>1.752129493</v>
      </c>
      <c r="O64" s="4">
        <f t="shared" si="93"/>
        <v>-1.080014193</v>
      </c>
      <c r="P64" s="4">
        <f t="shared" si="93"/>
        <v>-1.083856246</v>
      </c>
      <c r="Q64" s="4">
        <f t="shared" si="93"/>
        <v>-1.84774575</v>
      </c>
      <c r="R64" s="4">
        <f t="shared" si="93"/>
        <v>0.3795170032</v>
      </c>
      <c r="S64" s="28">
        <v>0.0</v>
      </c>
      <c r="T64" s="4">
        <f t="shared" ref="T64:U64" si="94">((H64-H63)/H63)*100</f>
        <v>-1.729142478</v>
      </c>
      <c r="U64" s="4">
        <f t="shared" si="94"/>
        <v>-2.30355899</v>
      </c>
      <c r="V64" s="6">
        <f t="shared" si="11"/>
        <v>-0.6168445899</v>
      </c>
      <c r="W64" s="6">
        <f t="shared" si="12"/>
        <v>-1.507732938</v>
      </c>
      <c r="X64" s="4"/>
      <c r="Y64" s="4"/>
      <c r="Z64" s="81" t="s">
        <v>45</v>
      </c>
      <c r="AK64" s="81"/>
      <c r="AL64" s="81" t="s">
        <v>45</v>
      </c>
      <c r="AW64" s="77"/>
      <c r="AX64" s="77"/>
      <c r="AY64" s="77"/>
      <c r="AZ64" s="77"/>
      <c r="BA64" s="77"/>
      <c r="BB64" s="77"/>
      <c r="BC64" s="77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</row>
    <row r="65">
      <c r="A65" s="75" t="s">
        <v>46</v>
      </c>
      <c r="B65" s="76">
        <v>2165.95</v>
      </c>
      <c r="C65" s="76">
        <v>2230.35</v>
      </c>
      <c r="D65" s="77">
        <v>86.1</v>
      </c>
      <c r="E65" s="77">
        <v>337.65</v>
      </c>
      <c r="F65" s="76">
        <v>3678.7</v>
      </c>
      <c r="G65" s="4"/>
      <c r="H65" s="76">
        <v>2353.6</v>
      </c>
      <c r="I65" s="76">
        <v>2922.25</v>
      </c>
      <c r="J65" s="77">
        <v>17577.5</v>
      </c>
      <c r="K65" s="78">
        <f t="shared" si="2"/>
        <v>53214372.5</v>
      </c>
      <c r="L65" s="79"/>
      <c r="M65" s="77" t="s">
        <v>46</v>
      </c>
      <c r="N65" s="4">
        <f t="shared" ref="N65:R65" si="95">((B65-B64)/B64)*100</f>
        <v>3.315127954</v>
      </c>
      <c r="O65" s="4">
        <f t="shared" si="95"/>
        <v>0.004483802264</v>
      </c>
      <c r="P65" s="4">
        <f t="shared" si="95"/>
        <v>-0.6920415225</v>
      </c>
      <c r="Q65" s="4">
        <f t="shared" si="95"/>
        <v>1.701807229</v>
      </c>
      <c r="R65" s="4">
        <f t="shared" si="95"/>
        <v>0.06120034272</v>
      </c>
      <c r="S65" s="28">
        <v>0.0</v>
      </c>
      <c r="T65" s="4">
        <f t="shared" ref="T65:U65" si="96">((H65-H64)/H64)*100</f>
        <v>-0.6877927339</v>
      </c>
      <c r="U65" s="4">
        <f t="shared" si="96"/>
        <v>-0.7876555365</v>
      </c>
      <c r="V65" s="6">
        <f t="shared" si="11"/>
        <v>0.3389226305</v>
      </c>
      <c r="W65" s="6">
        <f t="shared" si="12"/>
        <v>0.4962637287</v>
      </c>
      <c r="X65" s="4"/>
      <c r="Y65" s="4"/>
      <c r="Z65" s="81" t="s">
        <v>46</v>
      </c>
      <c r="AK65" s="81"/>
      <c r="AL65" s="81" t="s">
        <v>46</v>
      </c>
      <c r="AW65" s="77"/>
      <c r="AX65" s="77"/>
      <c r="AY65" s="77"/>
      <c r="AZ65" s="77"/>
      <c r="BA65" s="77"/>
      <c r="BB65" s="77"/>
      <c r="BC65" s="77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</row>
    <row r="66">
      <c r="A66" s="75" t="s">
        <v>47</v>
      </c>
      <c r="B66" s="76">
        <v>2184.5</v>
      </c>
      <c r="C66" s="76">
        <v>2251.25</v>
      </c>
      <c r="D66" s="77">
        <v>86.2</v>
      </c>
      <c r="E66" s="77">
        <v>340.75</v>
      </c>
      <c r="F66" s="76">
        <v>3659.15</v>
      </c>
      <c r="G66" s="4"/>
      <c r="H66" s="76">
        <v>2398.95</v>
      </c>
      <c r="I66" s="76">
        <v>3003.0</v>
      </c>
      <c r="J66" s="77">
        <v>17604.95</v>
      </c>
      <c r="K66" s="78">
        <f t="shared" si="2"/>
        <v>53634571.5</v>
      </c>
      <c r="L66" s="79"/>
      <c r="M66" s="77" t="s">
        <v>47</v>
      </c>
      <c r="N66" s="4">
        <f t="shared" ref="N66:R66" si="97">((B66-B65)/B65)*100</f>
        <v>0.8564371292</v>
      </c>
      <c r="O66" s="4">
        <f t="shared" si="97"/>
        <v>0.9370726568</v>
      </c>
      <c r="P66" s="4">
        <f t="shared" si="97"/>
        <v>0.1161440186</v>
      </c>
      <c r="Q66" s="4">
        <f t="shared" si="97"/>
        <v>0.9181104694</v>
      </c>
      <c r="R66" s="4">
        <f t="shared" si="97"/>
        <v>-0.5314377362</v>
      </c>
      <c r="S66" s="28">
        <v>0.0</v>
      </c>
      <c r="T66" s="4">
        <f t="shared" ref="T66:U66" si="98">((H66-H65)/H65)*100</f>
        <v>1.926835486</v>
      </c>
      <c r="U66" s="4">
        <f t="shared" si="98"/>
        <v>2.763281718</v>
      </c>
      <c r="V66" s="6">
        <f t="shared" si="11"/>
        <v>0.7896344169</v>
      </c>
      <c r="W66" s="6">
        <f t="shared" si="12"/>
        <v>0.1561655526</v>
      </c>
      <c r="X66" s="4"/>
      <c r="Y66" s="4"/>
      <c r="Z66" s="81" t="s">
        <v>47</v>
      </c>
      <c r="AK66" s="81"/>
      <c r="AL66" s="81" t="s">
        <v>47</v>
      </c>
      <c r="AW66" s="77"/>
      <c r="AX66" s="77"/>
      <c r="AY66" s="77"/>
      <c r="AZ66" s="77"/>
      <c r="BA66" s="77"/>
      <c r="BB66" s="77"/>
      <c r="BC66" s="77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</row>
    <row r="67">
      <c r="A67" s="75" t="s">
        <v>48</v>
      </c>
      <c r="B67" s="76">
        <v>2230.5</v>
      </c>
      <c r="C67" s="76">
        <v>2203.85</v>
      </c>
      <c r="D67" s="77">
        <v>85.9</v>
      </c>
      <c r="E67" s="77">
        <v>351.15</v>
      </c>
      <c r="F67" s="76">
        <v>3646.6</v>
      </c>
      <c r="G67" s="4"/>
      <c r="H67" s="76">
        <v>2399.8</v>
      </c>
      <c r="I67" s="76">
        <v>3020.0</v>
      </c>
      <c r="J67" s="77">
        <v>17522.45</v>
      </c>
      <c r="K67" s="78">
        <f t="shared" si="2"/>
        <v>53796615.75</v>
      </c>
      <c r="L67" s="79"/>
      <c r="M67" s="77" t="s">
        <v>48</v>
      </c>
      <c r="N67" s="4">
        <f t="shared" ref="N67:R67" si="99">((B67-B66)/B66)*100</f>
        <v>2.105745022</v>
      </c>
      <c r="O67" s="4">
        <f t="shared" si="99"/>
        <v>-2.105496946</v>
      </c>
      <c r="P67" s="4">
        <f t="shared" si="99"/>
        <v>-0.3480278422</v>
      </c>
      <c r="Q67" s="4">
        <f t="shared" si="99"/>
        <v>3.052090976</v>
      </c>
      <c r="R67" s="4">
        <f t="shared" si="99"/>
        <v>-0.3429758277</v>
      </c>
      <c r="S67" s="28">
        <v>0.0</v>
      </c>
      <c r="T67" s="4">
        <f t="shared" ref="T67:U67" si="100">((H67-H66)/H66)*100</f>
        <v>0.03543216824</v>
      </c>
      <c r="U67" s="4">
        <f t="shared" si="100"/>
        <v>0.5661005661</v>
      </c>
      <c r="V67" s="6">
        <f t="shared" si="11"/>
        <v>0.3021264932</v>
      </c>
      <c r="W67" s="6">
        <f t="shared" si="12"/>
        <v>-0.4686182011</v>
      </c>
      <c r="X67" s="4"/>
      <c r="Y67" s="4"/>
      <c r="Z67" s="81" t="s">
        <v>48</v>
      </c>
      <c r="AK67" s="81"/>
      <c r="AL67" s="81" t="s">
        <v>48</v>
      </c>
      <c r="AW67" s="77"/>
      <c r="AX67" s="77"/>
      <c r="AY67" s="77"/>
      <c r="AZ67" s="77"/>
      <c r="BA67" s="77"/>
      <c r="BB67" s="77"/>
      <c r="BC67" s="77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</row>
    <row r="68">
      <c r="A68" s="75" t="s">
        <v>49</v>
      </c>
      <c r="B68" s="76">
        <v>2220.45</v>
      </c>
      <c r="C68" s="76">
        <v>2199.75</v>
      </c>
      <c r="D68" s="77">
        <v>85.95</v>
      </c>
      <c r="E68" s="77">
        <v>364.45</v>
      </c>
      <c r="F68" s="76">
        <v>3650.15</v>
      </c>
      <c r="G68" s="4"/>
      <c r="H68" s="76">
        <v>2387.75</v>
      </c>
      <c r="I68" s="76">
        <v>3003.2</v>
      </c>
      <c r="J68" s="77">
        <v>17558.9</v>
      </c>
      <c r="K68" s="78">
        <f t="shared" si="2"/>
        <v>53905877.4</v>
      </c>
      <c r="L68" s="79"/>
      <c r="M68" s="77" t="s">
        <v>49</v>
      </c>
      <c r="N68" s="4">
        <f t="shared" ref="N68:R68" si="101">((B68-B67)/B67)*100</f>
        <v>-0.4505716207</v>
      </c>
      <c r="O68" s="4">
        <f t="shared" si="101"/>
        <v>-0.1860380697</v>
      </c>
      <c r="P68" s="4">
        <f t="shared" si="101"/>
        <v>0.05820721769</v>
      </c>
      <c r="Q68" s="4">
        <f t="shared" si="101"/>
        <v>3.787555176</v>
      </c>
      <c r="R68" s="4">
        <f t="shared" si="101"/>
        <v>0.09735095706</v>
      </c>
      <c r="S68" s="28">
        <v>0.0</v>
      </c>
      <c r="T68" s="4">
        <f t="shared" ref="T68:U68" si="102">((H68-H67)/H67)*100</f>
        <v>-0.5021251771</v>
      </c>
      <c r="U68" s="4">
        <f t="shared" si="102"/>
        <v>-0.5562913907</v>
      </c>
      <c r="V68" s="6">
        <f t="shared" si="11"/>
        <v>0.2031013447</v>
      </c>
      <c r="W68" s="6">
        <f t="shared" si="12"/>
        <v>0.2080188558</v>
      </c>
      <c r="X68" s="4"/>
      <c r="Y68" s="4"/>
      <c r="Z68" s="81" t="s">
        <v>49</v>
      </c>
      <c r="AA68" s="86">
        <f t="shared" ref="AA68:AE68" si="103">100*(B72-B68)/B68</f>
        <v>-0.9525096264</v>
      </c>
      <c r="AB68" s="86">
        <f t="shared" si="103"/>
        <v>-2.202523014</v>
      </c>
      <c r="AC68" s="86">
        <f t="shared" si="103"/>
        <v>1.047120419</v>
      </c>
      <c r="AD68" s="86">
        <f t="shared" si="103"/>
        <v>4.088352312</v>
      </c>
      <c r="AE68" s="86">
        <f t="shared" si="103"/>
        <v>1.482130871</v>
      </c>
      <c r="AF68" s="82"/>
      <c r="AG68" s="86">
        <f t="shared" ref="AG68:AI68" si="104">100*(H72-H68)/H68</f>
        <v>7.469374935</v>
      </c>
      <c r="AH68" s="86">
        <f t="shared" si="104"/>
        <v>-0.1515050613</v>
      </c>
      <c r="AI68" s="86">
        <f t="shared" si="104"/>
        <v>-0.1107700368</v>
      </c>
      <c r="AJ68" s="86">
        <f>100*(J72-J68)/J68</f>
        <v>-0.1107700368</v>
      </c>
      <c r="AK68" s="81"/>
      <c r="AL68" s="81" t="s">
        <v>49</v>
      </c>
      <c r="AW68" s="77"/>
      <c r="AX68" s="77"/>
      <c r="AY68" s="77"/>
      <c r="AZ68" s="77"/>
      <c r="BA68" s="77"/>
      <c r="BB68" s="77"/>
      <c r="BC68" s="77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</row>
    <row r="69">
      <c r="A69" s="75" t="s">
        <v>50</v>
      </c>
      <c r="B69" s="76">
        <v>2178.15</v>
      </c>
      <c r="C69" s="76">
        <v>2149.0</v>
      </c>
      <c r="D69" s="77">
        <v>87.0</v>
      </c>
      <c r="E69" s="77">
        <v>375.8</v>
      </c>
      <c r="F69" s="76">
        <v>3707.65</v>
      </c>
      <c r="G69" s="4"/>
      <c r="H69" s="76">
        <v>2341.7</v>
      </c>
      <c r="I69" s="76">
        <v>2955.4</v>
      </c>
      <c r="J69" s="77">
        <v>17312.9</v>
      </c>
      <c r="K69" s="78">
        <f t="shared" si="2"/>
        <v>53805948.45</v>
      </c>
      <c r="L69" s="79"/>
      <c r="M69" s="77" t="s">
        <v>50</v>
      </c>
      <c r="N69" s="4">
        <f t="shared" ref="N69:R69" si="105">((B69-B68)/B68)*100</f>
        <v>-1.905019253</v>
      </c>
      <c r="O69" s="4">
        <f t="shared" si="105"/>
        <v>-2.30708035</v>
      </c>
      <c r="P69" s="4">
        <f t="shared" si="105"/>
        <v>1.221640489</v>
      </c>
      <c r="Q69" s="4">
        <f t="shared" si="105"/>
        <v>3.114281794</v>
      </c>
      <c r="R69" s="4">
        <f t="shared" si="105"/>
        <v>1.575277728</v>
      </c>
      <c r="S69" s="28">
        <v>0.0</v>
      </c>
      <c r="T69" s="4">
        <f t="shared" ref="T69:U69" si="106">((H69-H68)/H68)*100</f>
        <v>-1.928593865</v>
      </c>
      <c r="U69" s="4">
        <f t="shared" si="106"/>
        <v>-1.591635589</v>
      </c>
      <c r="V69" s="6">
        <f t="shared" si="11"/>
        <v>-0.1853767248</v>
      </c>
      <c r="W69" s="6">
        <f t="shared" si="12"/>
        <v>-1.400998924</v>
      </c>
      <c r="X69" s="4"/>
      <c r="Y69" s="4"/>
      <c r="Z69" s="81" t="s">
        <v>50</v>
      </c>
      <c r="AK69" s="81"/>
      <c r="AL69" s="81" t="s">
        <v>50</v>
      </c>
      <c r="AW69" s="77"/>
      <c r="AX69" s="77"/>
      <c r="AY69" s="77"/>
      <c r="AZ69" s="77"/>
      <c r="BA69" s="77"/>
      <c r="BB69" s="77"/>
      <c r="BC69" s="77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</row>
    <row r="70">
      <c r="A70" s="75" t="s">
        <v>51</v>
      </c>
      <c r="B70" s="76">
        <v>2200.1</v>
      </c>
      <c r="C70" s="76">
        <v>2106.1</v>
      </c>
      <c r="D70" s="77">
        <v>86.45</v>
      </c>
      <c r="E70" s="77">
        <v>376.6</v>
      </c>
      <c r="F70" s="76">
        <v>3747.75</v>
      </c>
      <c r="G70" s="4"/>
      <c r="H70" s="76">
        <v>2368.05</v>
      </c>
      <c r="I70" s="76">
        <v>2967.5</v>
      </c>
      <c r="J70" s="77">
        <v>17759.3</v>
      </c>
      <c r="K70" s="78">
        <f t="shared" si="2"/>
        <v>54020705.3</v>
      </c>
      <c r="L70" s="79"/>
      <c r="M70" s="77" t="s">
        <v>51</v>
      </c>
      <c r="N70" s="4">
        <f t="shared" ref="N70:R70" si="107">((B70-B69)/B69)*100</f>
        <v>1.007735923</v>
      </c>
      <c r="O70" s="4">
        <f t="shared" si="107"/>
        <v>-1.996277338</v>
      </c>
      <c r="P70" s="4">
        <f t="shared" si="107"/>
        <v>-0.632183908</v>
      </c>
      <c r="Q70" s="4">
        <f t="shared" si="107"/>
        <v>0.2128791911</v>
      </c>
      <c r="R70" s="4">
        <f t="shared" si="107"/>
        <v>1.081547611</v>
      </c>
      <c r="S70" s="28">
        <v>0.0</v>
      </c>
      <c r="T70" s="4">
        <f t="shared" ref="T70:U70" si="108">((H70-H69)/H69)*100</f>
        <v>1.125250886</v>
      </c>
      <c r="U70" s="4">
        <f t="shared" si="108"/>
        <v>0.4094200447</v>
      </c>
      <c r="V70" s="6">
        <f t="shared" si="11"/>
        <v>0.3991321707</v>
      </c>
      <c r="W70" s="6">
        <f t="shared" si="12"/>
        <v>2.578424181</v>
      </c>
      <c r="X70" s="4"/>
      <c r="Y70" s="4"/>
      <c r="Z70" s="81" t="s">
        <v>51</v>
      </c>
      <c r="AK70" s="81"/>
      <c r="AL70" s="81" t="s">
        <v>51</v>
      </c>
      <c r="AW70" s="77"/>
      <c r="AX70" s="77"/>
      <c r="AY70" s="77"/>
      <c r="AZ70" s="77"/>
      <c r="BA70" s="77"/>
      <c r="BB70" s="77"/>
      <c r="BC70" s="77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</row>
    <row r="71">
      <c r="A71" s="83">
        <v>44570.0</v>
      </c>
      <c r="B71" s="76">
        <v>2217.4</v>
      </c>
      <c r="C71" s="76">
        <v>2121.8</v>
      </c>
      <c r="D71" s="77">
        <v>86.9</v>
      </c>
      <c r="E71" s="77">
        <v>379.7</v>
      </c>
      <c r="F71" s="76">
        <v>3718.15</v>
      </c>
      <c r="G71" s="4"/>
      <c r="H71" s="76">
        <v>2501.35</v>
      </c>
      <c r="I71" s="76">
        <v>3019.0</v>
      </c>
      <c r="J71" s="77">
        <v>17542.8</v>
      </c>
      <c r="K71" s="78">
        <f t="shared" si="2"/>
        <v>54666104.85</v>
      </c>
      <c r="L71" s="79"/>
      <c r="M71" s="84">
        <v>44570.0</v>
      </c>
      <c r="N71" s="4">
        <f t="shared" ref="N71:R71" si="109">((B71-B70)/B70)*100</f>
        <v>0.7863278942</v>
      </c>
      <c r="O71" s="4">
        <f t="shared" si="109"/>
        <v>0.7454536822</v>
      </c>
      <c r="P71" s="4">
        <f t="shared" si="109"/>
        <v>0.5205320995</v>
      </c>
      <c r="Q71" s="4">
        <f t="shared" si="109"/>
        <v>0.8231545406</v>
      </c>
      <c r="R71" s="4">
        <f t="shared" si="109"/>
        <v>-0.7898072177</v>
      </c>
      <c r="S71" s="28">
        <v>0.0</v>
      </c>
      <c r="T71" s="4">
        <f t="shared" ref="T71:U71" si="110">((H71-H70)/H70)*100</f>
        <v>5.629104115</v>
      </c>
      <c r="U71" s="4">
        <f t="shared" si="110"/>
        <v>1.735467565</v>
      </c>
      <c r="V71" s="6">
        <f t="shared" si="11"/>
        <v>1.194726256</v>
      </c>
      <c r="W71" s="6">
        <f t="shared" si="12"/>
        <v>-1.219079581</v>
      </c>
      <c r="X71" s="4"/>
      <c r="Y71" s="4"/>
      <c r="Z71" s="85">
        <v>44570.0</v>
      </c>
      <c r="AK71" s="85"/>
      <c r="AL71" s="85">
        <v>44570.0</v>
      </c>
      <c r="AM71" s="77">
        <f t="shared" ref="AM71:AQ71" si="111">(B92-B71)/B71*100</f>
        <v>-6.911247407</v>
      </c>
      <c r="AN71" s="77">
        <f t="shared" si="111"/>
        <v>-32.85182392</v>
      </c>
      <c r="AO71" s="77">
        <f t="shared" si="111"/>
        <v>0.2876869965</v>
      </c>
      <c r="AP71" s="77">
        <f t="shared" si="111"/>
        <v>16.14432447</v>
      </c>
      <c r="AQ71" s="77">
        <f t="shared" si="111"/>
        <v>3.35919745</v>
      </c>
      <c r="AR71" s="77">
        <v>0.0</v>
      </c>
      <c r="AS71" s="77">
        <f t="shared" ref="AS71:AT71" si="112">(H92-H71)/H71*100</f>
        <v>-16.33118116</v>
      </c>
      <c r="AT71" s="77">
        <f t="shared" si="112"/>
        <v>-4.970188804</v>
      </c>
      <c r="AU71" s="77">
        <f>(K92-K71)/K71*100</f>
        <v>-4.826610213</v>
      </c>
      <c r="AV71" s="77">
        <f>(J92-J71)/J71*100</f>
        <v>-2.556319402</v>
      </c>
      <c r="AW71" s="77"/>
      <c r="AX71" s="77"/>
      <c r="AY71" s="77"/>
      <c r="AZ71" s="77"/>
      <c r="BA71" s="77"/>
      <c r="BB71" s="77"/>
      <c r="BC71" s="77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</row>
    <row r="72">
      <c r="A72" s="83">
        <v>44601.0</v>
      </c>
      <c r="B72" s="76">
        <v>2199.3</v>
      </c>
      <c r="C72" s="76">
        <v>2151.3</v>
      </c>
      <c r="D72" s="77">
        <v>86.85</v>
      </c>
      <c r="E72" s="77">
        <v>379.35</v>
      </c>
      <c r="F72" s="76">
        <v>3704.25</v>
      </c>
      <c r="G72" s="4"/>
      <c r="H72" s="76">
        <v>2566.1</v>
      </c>
      <c r="I72" s="76">
        <v>2998.65</v>
      </c>
      <c r="J72" s="77">
        <v>17539.45</v>
      </c>
      <c r="K72" s="78">
        <f t="shared" si="2"/>
        <v>54831022.8</v>
      </c>
      <c r="L72" s="79"/>
      <c r="M72" s="84">
        <v>44601.0</v>
      </c>
      <c r="N72" s="4">
        <f t="shared" ref="N72:R72" si="113">((B72-B71)/B71)*100</f>
        <v>-0.8162713087</v>
      </c>
      <c r="O72" s="4">
        <f t="shared" si="113"/>
        <v>1.390328966</v>
      </c>
      <c r="P72" s="4">
        <f t="shared" si="113"/>
        <v>-0.05753739931</v>
      </c>
      <c r="Q72" s="4">
        <f t="shared" si="113"/>
        <v>-0.09217803529</v>
      </c>
      <c r="R72" s="4">
        <f t="shared" si="113"/>
        <v>-0.3738418299</v>
      </c>
      <c r="S72" s="28">
        <v>0.0</v>
      </c>
      <c r="T72" s="4">
        <f t="shared" ref="T72:U72" si="114">((H72-H71)/H71)*100</f>
        <v>2.588602155</v>
      </c>
      <c r="U72" s="4">
        <f t="shared" si="114"/>
        <v>-0.6740642597</v>
      </c>
      <c r="V72" s="6">
        <f t="shared" si="11"/>
        <v>0.3016822773</v>
      </c>
      <c r="W72" s="6">
        <f t="shared" si="12"/>
        <v>-0.01909615341</v>
      </c>
      <c r="X72" s="4"/>
      <c r="Y72" s="4"/>
      <c r="Z72" s="85">
        <v>44601.0</v>
      </c>
      <c r="AA72" s="86">
        <f t="shared" ref="AA72:AE72" si="115">100*(B77-B72)/B72</f>
        <v>4.410494248</v>
      </c>
      <c r="AB72" s="86">
        <f t="shared" si="115"/>
        <v>3.530423465</v>
      </c>
      <c r="AC72" s="86">
        <f t="shared" si="115"/>
        <v>6.850892343</v>
      </c>
      <c r="AD72" s="86">
        <f t="shared" si="115"/>
        <v>1.515750626</v>
      </c>
      <c r="AE72" s="86">
        <f t="shared" si="115"/>
        <v>-1.47803199</v>
      </c>
      <c r="AF72" s="82"/>
      <c r="AG72" s="86">
        <f t="shared" ref="AG72:AI72" si="116">100*(H77-H72)/H72</f>
        <v>-6.833326838</v>
      </c>
      <c r="AH72" s="86">
        <f t="shared" si="116"/>
        <v>0.5419105264</v>
      </c>
      <c r="AI72" s="86">
        <f t="shared" si="116"/>
        <v>1.675651175</v>
      </c>
      <c r="AJ72" s="86">
        <f>100*(J77-J72)/J72</f>
        <v>1.675651175</v>
      </c>
      <c r="AK72" s="85"/>
      <c r="AL72" s="85">
        <v>44601.0</v>
      </c>
      <c r="AW72" s="77"/>
      <c r="AX72" s="77"/>
      <c r="AY72" s="77"/>
      <c r="AZ72" s="77"/>
      <c r="BA72" s="77"/>
      <c r="BB72" s="77"/>
      <c r="BC72" s="77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</row>
    <row r="73">
      <c r="A73" s="83">
        <v>44690.0</v>
      </c>
      <c r="B73" s="76">
        <v>2168.0</v>
      </c>
      <c r="C73" s="76">
        <v>2159.2</v>
      </c>
      <c r="D73" s="77">
        <v>84.9</v>
      </c>
      <c r="E73" s="77">
        <v>377.0</v>
      </c>
      <c r="F73" s="76">
        <v>3662.6</v>
      </c>
      <c r="G73" s="4"/>
      <c r="H73" s="76">
        <v>2472.8</v>
      </c>
      <c r="I73" s="76">
        <v>2971.25</v>
      </c>
      <c r="J73" s="77">
        <v>17665.8</v>
      </c>
      <c r="K73" s="78">
        <f t="shared" si="2"/>
        <v>54108134</v>
      </c>
      <c r="L73" s="79"/>
      <c r="M73" s="84">
        <v>44690.0</v>
      </c>
      <c r="N73" s="4">
        <f t="shared" ref="N73:R73" si="117">((B73-B72)/B72)*100</f>
        <v>-1.423180103</v>
      </c>
      <c r="O73" s="4">
        <f t="shared" si="117"/>
        <v>0.3672198206</v>
      </c>
      <c r="P73" s="4">
        <f t="shared" si="117"/>
        <v>-2.245250432</v>
      </c>
      <c r="Q73" s="4">
        <f t="shared" si="117"/>
        <v>-0.6194806907</v>
      </c>
      <c r="R73" s="4">
        <f t="shared" si="117"/>
        <v>-1.124384153</v>
      </c>
      <c r="S73" s="28">
        <v>0.0</v>
      </c>
      <c r="T73" s="4">
        <f t="shared" ref="T73:U73" si="118">((H73-H72)/H72)*100</f>
        <v>-3.635867659</v>
      </c>
      <c r="U73" s="4">
        <f t="shared" si="118"/>
        <v>-0.9137445184</v>
      </c>
      <c r="V73" s="6">
        <f t="shared" si="11"/>
        <v>-1.318393791</v>
      </c>
      <c r="W73" s="6">
        <f t="shared" si="12"/>
        <v>0.7203760665</v>
      </c>
      <c r="X73" s="4"/>
      <c r="Y73" s="4"/>
      <c r="Z73" s="85">
        <v>44690.0</v>
      </c>
      <c r="AK73" s="85"/>
      <c r="AL73" s="85">
        <v>44690.0</v>
      </c>
      <c r="AW73" s="77"/>
      <c r="AX73" s="77"/>
      <c r="AY73" s="77"/>
      <c r="AZ73" s="77"/>
      <c r="BA73" s="77"/>
      <c r="BB73" s="77"/>
      <c r="BC73" s="77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</row>
    <row r="74">
      <c r="A74" s="83">
        <v>44721.0</v>
      </c>
      <c r="B74" s="76">
        <v>2204.9</v>
      </c>
      <c r="C74" s="76">
        <v>2147.05</v>
      </c>
      <c r="D74" s="77">
        <v>85.9</v>
      </c>
      <c r="E74" s="77">
        <v>373.25</v>
      </c>
      <c r="F74" s="76">
        <v>3608.8</v>
      </c>
      <c r="G74" s="4"/>
      <c r="H74" s="76">
        <v>2454.75</v>
      </c>
      <c r="I74" s="76">
        <v>2982.1</v>
      </c>
      <c r="J74" s="77">
        <v>17655.6</v>
      </c>
      <c r="K74" s="78">
        <f t="shared" si="2"/>
        <v>53918950.8</v>
      </c>
      <c r="L74" s="79"/>
      <c r="M74" s="84">
        <v>44721.0</v>
      </c>
      <c r="N74" s="4">
        <f t="shared" ref="N74:R74" si="119">((B74-B73)/B73)*100</f>
        <v>1.70202952</v>
      </c>
      <c r="O74" s="4">
        <f t="shared" si="119"/>
        <v>-0.5627084105</v>
      </c>
      <c r="P74" s="4">
        <f t="shared" si="119"/>
        <v>1.177856302</v>
      </c>
      <c r="Q74" s="4">
        <f t="shared" si="119"/>
        <v>-0.9946949602</v>
      </c>
      <c r="R74" s="4">
        <f t="shared" si="119"/>
        <v>-1.468901873</v>
      </c>
      <c r="S74" s="28">
        <v>0.0</v>
      </c>
      <c r="T74" s="4">
        <f t="shared" ref="T74:U74" si="120">((H74-H73)/H73)*100</f>
        <v>-0.7299417664</v>
      </c>
      <c r="U74" s="4">
        <f t="shared" si="120"/>
        <v>0.3651661759</v>
      </c>
      <c r="V74" s="6">
        <f t="shared" si="11"/>
        <v>-0.3496391134</v>
      </c>
      <c r="W74" s="6">
        <f t="shared" si="12"/>
        <v>-0.05773868152</v>
      </c>
      <c r="X74" s="4"/>
      <c r="Y74" s="4"/>
      <c r="Z74" s="85">
        <v>44721.0</v>
      </c>
      <c r="AK74" s="85"/>
      <c r="AL74" s="85">
        <v>44721.0</v>
      </c>
      <c r="AW74" s="77"/>
      <c r="AX74" s="77"/>
      <c r="AY74" s="77"/>
      <c r="AZ74" s="77"/>
      <c r="BA74" s="77"/>
      <c r="BB74" s="77"/>
      <c r="BC74" s="77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</row>
    <row r="75">
      <c r="A75" s="83">
        <v>44751.0</v>
      </c>
      <c r="B75" s="76">
        <v>2275.8</v>
      </c>
      <c r="C75" s="76">
        <v>2175.2</v>
      </c>
      <c r="D75" s="77">
        <v>86.7</v>
      </c>
      <c r="E75" s="77">
        <v>388.35</v>
      </c>
      <c r="F75" s="76">
        <v>3667.9</v>
      </c>
      <c r="G75" s="4"/>
      <c r="H75" s="76">
        <v>2488.35</v>
      </c>
      <c r="I75" s="76">
        <v>2970.4</v>
      </c>
      <c r="J75" s="77">
        <v>17624.4</v>
      </c>
      <c r="K75" s="78">
        <f t="shared" si="2"/>
        <v>54785138</v>
      </c>
      <c r="L75" s="79"/>
      <c r="M75" s="84">
        <v>44751.0</v>
      </c>
      <c r="N75" s="4">
        <f t="shared" ref="N75:R75" si="121">((B75-B74)/B74)*100</f>
        <v>3.215565332</v>
      </c>
      <c r="O75" s="4">
        <f t="shared" si="121"/>
        <v>1.311101278</v>
      </c>
      <c r="P75" s="4">
        <f t="shared" si="121"/>
        <v>0.9313154831</v>
      </c>
      <c r="Q75" s="4">
        <f t="shared" si="121"/>
        <v>4.045545881</v>
      </c>
      <c r="R75" s="4">
        <f t="shared" si="121"/>
        <v>1.637663489</v>
      </c>
      <c r="S75" s="28">
        <v>0.0</v>
      </c>
      <c r="T75" s="4">
        <f t="shared" ref="T75:U75" si="122">((H75-H74)/H74)*100</f>
        <v>1.368774824</v>
      </c>
      <c r="U75" s="4">
        <f t="shared" si="122"/>
        <v>-0.3923409678</v>
      </c>
      <c r="V75" s="6">
        <f t="shared" si="11"/>
        <v>1.606461526</v>
      </c>
      <c r="W75" s="6">
        <f t="shared" si="12"/>
        <v>-0.1767144702</v>
      </c>
      <c r="X75" s="4"/>
      <c r="Y75" s="4"/>
      <c r="Z75" s="85">
        <v>44751.0</v>
      </c>
      <c r="AK75" s="85"/>
      <c r="AL75" s="85">
        <v>44751.0</v>
      </c>
      <c r="AW75" s="77"/>
      <c r="AX75" s="77"/>
      <c r="AY75" s="77"/>
      <c r="AZ75" s="77"/>
      <c r="BA75" s="77"/>
      <c r="BB75" s="77"/>
      <c r="BC75" s="77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</row>
    <row r="76">
      <c r="A76" s="83">
        <v>44782.0</v>
      </c>
      <c r="B76" s="76">
        <v>2299.6</v>
      </c>
      <c r="C76" s="76">
        <v>2215.4</v>
      </c>
      <c r="D76" s="77">
        <v>89.9</v>
      </c>
      <c r="E76" s="77">
        <v>396.1</v>
      </c>
      <c r="F76" s="76">
        <v>3672.65</v>
      </c>
      <c r="G76" s="4"/>
      <c r="H76" s="76">
        <v>2440.9</v>
      </c>
      <c r="I76" s="76">
        <v>3045.3</v>
      </c>
      <c r="J76" s="77">
        <v>17798.75</v>
      </c>
      <c r="K76" s="78">
        <f t="shared" si="2"/>
        <v>55178272.2</v>
      </c>
      <c r="L76" s="79"/>
      <c r="M76" s="84">
        <v>44782.0</v>
      </c>
      <c r="N76" s="4">
        <f t="shared" ref="N76:R76" si="123">((B76-B75)/B75)*100</f>
        <v>1.045786097</v>
      </c>
      <c r="O76" s="4">
        <f t="shared" si="123"/>
        <v>1.848105921</v>
      </c>
      <c r="P76" s="4">
        <f t="shared" si="123"/>
        <v>3.69088812</v>
      </c>
      <c r="Q76" s="4">
        <f t="shared" si="123"/>
        <v>1.995622505</v>
      </c>
      <c r="R76" s="4">
        <f t="shared" si="123"/>
        <v>0.1295018948</v>
      </c>
      <c r="S76" s="28">
        <v>0.0</v>
      </c>
      <c r="T76" s="4">
        <f t="shared" ref="T76:U76" si="124">((H76-H75)/H75)*100</f>
        <v>-1.906886089</v>
      </c>
      <c r="U76" s="4">
        <f t="shared" si="124"/>
        <v>2.52154592</v>
      </c>
      <c r="V76" s="6">
        <f t="shared" si="11"/>
        <v>0.7175927895</v>
      </c>
      <c r="W76" s="6">
        <f t="shared" si="12"/>
        <v>0.9892535349</v>
      </c>
      <c r="X76" s="4"/>
      <c r="Y76" s="4"/>
      <c r="Z76" s="85">
        <v>44782.0</v>
      </c>
      <c r="AK76" s="85"/>
      <c r="AL76" s="85">
        <v>44782.0</v>
      </c>
      <c r="AW76" s="77"/>
      <c r="AX76" s="77"/>
      <c r="AY76" s="77"/>
      <c r="AZ76" s="77"/>
      <c r="BA76" s="77"/>
      <c r="BB76" s="77"/>
      <c r="BC76" s="77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</row>
    <row r="77">
      <c r="A77" s="83">
        <v>44813.0</v>
      </c>
      <c r="B77" s="76">
        <v>2296.3</v>
      </c>
      <c r="C77" s="76">
        <v>2227.25</v>
      </c>
      <c r="D77" s="77">
        <v>92.8</v>
      </c>
      <c r="E77" s="77">
        <v>385.1</v>
      </c>
      <c r="F77" s="76">
        <v>3649.5</v>
      </c>
      <c r="G77" s="4"/>
      <c r="H77" s="76">
        <v>2390.75</v>
      </c>
      <c r="I77" s="76">
        <v>3014.9</v>
      </c>
      <c r="J77" s="77">
        <v>17833.35</v>
      </c>
      <c r="K77" s="78">
        <f t="shared" si="2"/>
        <v>54786903.15</v>
      </c>
      <c r="L77" s="79"/>
      <c r="M77" s="84">
        <v>44813.0</v>
      </c>
      <c r="N77" s="4">
        <f t="shared" ref="N77:R77" si="125">((B77-B76)/B76)*100</f>
        <v>-0.143503218</v>
      </c>
      <c r="O77" s="4">
        <f t="shared" si="125"/>
        <v>0.5348921188</v>
      </c>
      <c r="P77" s="4">
        <f t="shared" si="125"/>
        <v>3.225806452</v>
      </c>
      <c r="Q77" s="4">
        <f t="shared" si="125"/>
        <v>-2.777076496</v>
      </c>
      <c r="R77" s="4">
        <f t="shared" si="125"/>
        <v>-0.6303350442</v>
      </c>
      <c r="S77" s="28">
        <v>0.0</v>
      </c>
      <c r="T77" s="4">
        <f t="shared" ref="T77:U77" si="126">((H77-H76)/H76)*100</f>
        <v>-2.054570036</v>
      </c>
      <c r="U77" s="4">
        <f t="shared" si="126"/>
        <v>-0.9982596132</v>
      </c>
      <c r="V77" s="6">
        <f t="shared" si="11"/>
        <v>-0.7092810891</v>
      </c>
      <c r="W77" s="6">
        <f t="shared" si="12"/>
        <v>0.1943956739</v>
      </c>
      <c r="X77" s="4"/>
      <c r="Y77" s="4"/>
      <c r="Z77" s="85">
        <v>44813.0</v>
      </c>
      <c r="AA77" s="86">
        <f t="shared" ref="AA77:AE77" si="127">100*(B82-B77)/B77</f>
        <v>-4.032574141</v>
      </c>
      <c r="AB77" s="86">
        <f t="shared" si="127"/>
        <v>0.6016387922</v>
      </c>
      <c r="AC77" s="86">
        <f t="shared" si="127"/>
        <v>-3.879310345</v>
      </c>
      <c r="AD77" s="86">
        <f t="shared" si="127"/>
        <v>-0.4284601402</v>
      </c>
      <c r="AE77" s="86">
        <f t="shared" si="127"/>
        <v>-0.2726400877</v>
      </c>
      <c r="AF77" s="82"/>
      <c r="AG77" s="86">
        <f t="shared" ref="AG77:AI77" si="128">100*(H82-H77)/H77</f>
        <v>-4.065669769</v>
      </c>
      <c r="AH77" s="86">
        <f t="shared" si="128"/>
        <v>0.8491160569</v>
      </c>
      <c r="AI77" s="86">
        <f t="shared" si="128"/>
        <v>-1.696260097</v>
      </c>
      <c r="AJ77" s="86">
        <f>100*(J82-J77)/J77</f>
        <v>-1.696260097</v>
      </c>
      <c r="AK77" s="85"/>
      <c r="AL77" s="85">
        <v>44813.0</v>
      </c>
      <c r="AW77" s="77"/>
      <c r="AX77" s="77"/>
      <c r="AY77" s="77"/>
      <c r="AZ77" s="77"/>
      <c r="BA77" s="77"/>
      <c r="BB77" s="77"/>
      <c r="BC77" s="77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</row>
    <row r="78">
      <c r="A78" s="83">
        <v>44904.0</v>
      </c>
      <c r="B78" s="76">
        <v>2186.65</v>
      </c>
      <c r="C78" s="76">
        <v>2231.05</v>
      </c>
      <c r="D78" s="77">
        <v>94.05</v>
      </c>
      <c r="E78" s="77">
        <v>390.05</v>
      </c>
      <c r="F78" s="76">
        <v>3671.85</v>
      </c>
      <c r="G78" s="4"/>
      <c r="H78" s="76">
        <v>2361.4</v>
      </c>
      <c r="I78" s="76">
        <v>3030.5</v>
      </c>
      <c r="J78" s="77">
        <v>17936.35</v>
      </c>
      <c r="K78" s="78">
        <f t="shared" si="2"/>
        <v>54593678.75</v>
      </c>
      <c r="L78" s="79"/>
      <c r="M78" s="84">
        <v>44904.0</v>
      </c>
      <c r="N78" s="4">
        <f t="shared" ref="N78:R78" si="129">((B78-B77)/B77)*100</f>
        <v>-4.775072943</v>
      </c>
      <c r="O78" s="4">
        <f t="shared" si="129"/>
        <v>0.1706139859</v>
      </c>
      <c r="P78" s="4">
        <f t="shared" si="129"/>
        <v>1.346982759</v>
      </c>
      <c r="Q78" s="4">
        <f t="shared" si="129"/>
        <v>1.285380421</v>
      </c>
      <c r="R78" s="4">
        <f t="shared" si="129"/>
        <v>0.6124126593</v>
      </c>
      <c r="S78" s="28">
        <v>0.0</v>
      </c>
      <c r="T78" s="4">
        <f t="shared" ref="T78:U78" si="130">((H78-H77)/H77)*100</f>
        <v>-1.227648228</v>
      </c>
      <c r="U78" s="4">
        <f t="shared" si="130"/>
        <v>0.5174300972</v>
      </c>
      <c r="V78" s="6">
        <f t="shared" si="11"/>
        <v>-0.3526835592</v>
      </c>
      <c r="W78" s="6">
        <f t="shared" si="12"/>
        <v>0.5775695537</v>
      </c>
      <c r="X78" s="4"/>
      <c r="Y78" s="4"/>
      <c r="Z78" s="85">
        <v>44904.0</v>
      </c>
      <c r="AK78" s="85"/>
      <c r="AL78" s="85">
        <v>44904.0</v>
      </c>
      <c r="AW78" s="77"/>
      <c r="AX78" s="77"/>
      <c r="AY78" s="77"/>
      <c r="AZ78" s="77"/>
      <c r="BA78" s="77"/>
      <c r="BB78" s="77"/>
      <c r="BC78" s="77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</row>
    <row r="79">
      <c r="A79" s="75" t="s">
        <v>52</v>
      </c>
      <c r="B79" s="76">
        <v>2185.7</v>
      </c>
      <c r="C79" s="76">
        <v>2310.25</v>
      </c>
      <c r="D79" s="77">
        <v>98.95</v>
      </c>
      <c r="E79" s="77">
        <v>387.4</v>
      </c>
      <c r="F79" s="76">
        <v>3757.7</v>
      </c>
      <c r="G79" s="4"/>
      <c r="H79" s="76">
        <v>2437.65</v>
      </c>
      <c r="I79" s="76">
        <v>3132.25</v>
      </c>
      <c r="J79" s="77">
        <v>18070.05</v>
      </c>
      <c r="K79" s="78">
        <f t="shared" si="2"/>
        <v>55706397.6</v>
      </c>
      <c r="L79" s="79"/>
      <c r="M79" s="77" t="s">
        <v>52</v>
      </c>
      <c r="N79" s="4">
        <f t="shared" ref="N79:R79" si="131">((B79-B78)/B78)*100</f>
        <v>-0.04344545309</v>
      </c>
      <c r="O79" s="4">
        <f t="shared" si="131"/>
        <v>3.54989803</v>
      </c>
      <c r="P79" s="4">
        <f t="shared" si="131"/>
        <v>5.209994684</v>
      </c>
      <c r="Q79" s="4">
        <f t="shared" si="131"/>
        <v>-0.6794000769</v>
      </c>
      <c r="R79" s="4">
        <f t="shared" si="131"/>
        <v>2.338058472</v>
      </c>
      <c r="S79" s="28">
        <v>0.0</v>
      </c>
      <c r="T79" s="4">
        <f t="shared" ref="T79:U79" si="132">((H79-H78)/H78)*100</f>
        <v>3.229016685</v>
      </c>
      <c r="U79" s="4">
        <f t="shared" si="132"/>
        <v>3.35753176</v>
      </c>
      <c r="V79" s="6">
        <f t="shared" si="11"/>
        <v>2.03818258</v>
      </c>
      <c r="W79" s="6">
        <f t="shared" si="12"/>
        <v>0.7454136432</v>
      </c>
      <c r="X79" s="4"/>
      <c r="Y79" s="4"/>
      <c r="Z79" s="81" t="s">
        <v>52</v>
      </c>
      <c r="AK79" s="81"/>
      <c r="AL79" s="81" t="s">
        <v>52</v>
      </c>
      <c r="AW79" s="77"/>
      <c r="AX79" s="77"/>
      <c r="AY79" s="77"/>
      <c r="AZ79" s="77"/>
      <c r="BA79" s="77"/>
      <c r="BB79" s="77"/>
      <c r="BC79" s="77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</row>
    <row r="80">
      <c r="A80" s="75" t="s">
        <v>53</v>
      </c>
      <c r="B80" s="76">
        <v>2219.4</v>
      </c>
      <c r="C80" s="76">
        <v>2309.4</v>
      </c>
      <c r="D80" s="77">
        <v>93.35</v>
      </c>
      <c r="E80" s="77">
        <v>378.55</v>
      </c>
      <c r="F80" s="76">
        <v>3747.0</v>
      </c>
      <c r="G80" s="4"/>
      <c r="H80" s="76">
        <v>2376.7</v>
      </c>
      <c r="I80" s="76">
        <v>3120.35</v>
      </c>
      <c r="J80" s="77">
        <v>18003.75</v>
      </c>
      <c r="K80" s="78">
        <f t="shared" si="2"/>
        <v>55194023.3</v>
      </c>
      <c r="L80" s="79"/>
      <c r="M80" s="77" t="s">
        <v>53</v>
      </c>
      <c r="N80" s="4">
        <f t="shared" ref="N80:R80" si="133">((B80-B79)/B79)*100</f>
        <v>1.541840143</v>
      </c>
      <c r="O80" s="4">
        <f t="shared" si="133"/>
        <v>-0.03679255492</v>
      </c>
      <c r="P80" s="4">
        <f t="shared" si="133"/>
        <v>-5.659423951</v>
      </c>
      <c r="Q80" s="4">
        <f t="shared" si="133"/>
        <v>-2.284460506</v>
      </c>
      <c r="R80" s="4">
        <f t="shared" si="133"/>
        <v>-0.2847486494</v>
      </c>
      <c r="S80" s="28">
        <v>0.0</v>
      </c>
      <c r="T80" s="4">
        <f t="shared" ref="T80:U80" si="134">((H80-H79)/H79)*100</f>
        <v>-2.500358952</v>
      </c>
      <c r="U80" s="4">
        <f t="shared" si="134"/>
        <v>-0.3799185889</v>
      </c>
      <c r="V80" s="6">
        <f t="shared" si="11"/>
        <v>-0.9197764028</v>
      </c>
      <c r="W80" s="6">
        <f t="shared" si="12"/>
        <v>-0.3669054596</v>
      </c>
      <c r="X80" s="4"/>
      <c r="Y80" s="4"/>
      <c r="Z80" s="81" t="s">
        <v>53</v>
      </c>
      <c r="AK80" s="81"/>
      <c r="AL80" s="81" t="s">
        <v>53</v>
      </c>
      <c r="AW80" s="77"/>
      <c r="AX80" s="77"/>
      <c r="AY80" s="77"/>
      <c r="AZ80" s="77"/>
      <c r="BA80" s="77"/>
      <c r="BB80" s="77"/>
      <c r="BC80" s="77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</row>
    <row r="81">
      <c r="A81" s="75" t="s">
        <v>54</v>
      </c>
      <c r="B81" s="76">
        <v>2225.0</v>
      </c>
      <c r="C81" s="76">
        <v>2303.4</v>
      </c>
      <c r="D81" s="77">
        <v>87.65</v>
      </c>
      <c r="E81" s="77">
        <v>375.9</v>
      </c>
      <c r="F81" s="76">
        <v>3721.55</v>
      </c>
      <c r="G81" s="4"/>
      <c r="H81" s="76">
        <v>2322.8</v>
      </c>
      <c r="I81" s="76">
        <v>3131.25</v>
      </c>
      <c r="J81" s="77">
        <v>17877.4</v>
      </c>
      <c r="K81" s="78">
        <f t="shared" si="2"/>
        <v>54699168.15</v>
      </c>
      <c r="L81" s="79"/>
      <c r="M81" s="77" t="s">
        <v>54</v>
      </c>
      <c r="N81" s="4">
        <f t="shared" ref="N81:R81" si="135">((B81-B80)/B80)*100</f>
        <v>0.252320447</v>
      </c>
      <c r="O81" s="4">
        <f t="shared" si="135"/>
        <v>-0.2598077423</v>
      </c>
      <c r="P81" s="4">
        <f t="shared" si="135"/>
        <v>-6.106052491</v>
      </c>
      <c r="Q81" s="4">
        <f t="shared" si="135"/>
        <v>-0.7000396249</v>
      </c>
      <c r="R81" s="4">
        <f t="shared" si="135"/>
        <v>-0.6792100347</v>
      </c>
      <c r="S81" s="28">
        <v>0.0</v>
      </c>
      <c r="T81" s="4">
        <f t="shared" ref="T81:U81" si="136">((H81-H80)/H80)*100</f>
        <v>-2.267850381</v>
      </c>
      <c r="U81" s="4">
        <f t="shared" si="136"/>
        <v>0.3493197878</v>
      </c>
      <c r="V81" s="6">
        <f t="shared" si="11"/>
        <v>-0.8965737962</v>
      </c>
      <c r="W81" s="6">
        <f t="shared" si="12"/>
        <v>-0.7017982365</v>
      </c>
      <c r="X81" s="4"/>
      <c r="Y81" s="4"/>
      <c r="Z81" s="81" t="s">
        <v>54</v>
      </c>
      <c r="AK81" s="81"/>
      <c r="AL81" s="81" t="s">
        <v>54</v>
      </c>
      <c r="AW81" s="77"/>
      <c r="AX81" s="77"/>
      <c r="AY81" s="77"/>
      <c r="AZ81" s="77"/>
      <c r="BA81" s="77"/>
      <c r="BB81" s="77"/>
      <c r="BC81" s="77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</row>
    <row r="82">
      <c r="A82" s="75" t="s">
        <v>55</v>
      </c>
      <c r="B82" s="76">
        <v>2203.7</v>
      </c>
      <c r="C82" s="76">
        <v>2240.65</v>
      </c>
      <c r="D82" s="77">
        <v>89.2</v>
      </c>
      <c r="E82" s="77">
        <v>383.45</v>
      </c>
      <c r="F82" s="76">
        <v>3639.55</v>
      </c>
      <c r="G82" s="4"/>
      <c r="H82" s="76">
        <v>2293.55</v>
      </c>
      <c r="I82" s="76">
        <v>3040.5</v>
      </c>
      <c r="J82" s="77">
        <v>17530.85</v>
      </c>
      <c r="K82" s="78">
        <f t="shared" si="2"/>
        <v>54059386</v>
      </c>
      <c r="L82" s="79"/>
      <c r="M82" s="77" t="s">
        <v>55</v>
      </c>
      <c r="N82" s="4">
        <f t="shared" ref="N82:R82" si="137">((B82-B81)/B81)*100</f>
        <v>-0.9573033708</v>
      </c>
      <c r="O82" s="4">
        <f t="shared" si="137"/>
        <v>-2.724233741</v>
      </c>
      <c r="P82" s="4">
        <f t="shared" si="137"/>
        <v>1.768397034</v>
      </c>
      <c r="Q82" s="4">
        <f t="shared" si="137"/>
        <v>2.008512902</v>
      </c>
      <c r="R82" s="4">
        <f t="shared" si="137"/>
        <v>-2.203382999</v>
      </c>
      <c r="S82" s="28">
        <v>0.0</v>
      </c>
      <c r="T82" s="4">
        <f t="shared" ref="T82:U82" si="138">((H82-H81)/H81)*100</f>
        <v>-1.25925607</v>
      </c>
      <c r="U82" s="4">
        <f t="shared" si="138"/>
        <v>-2.898203593</v>
      </c>
      <c r="V82" s="6">
        <f t="shared" si="11"/>
        <v>-1.169637806</v>
      </c>
      <c r="W82" s="6">
        <f t="shared" si="12"/>
        <v>-1.938480987</v>
      </c>
      <c r="X82" s="4"/>
      <c r="Y82" s="4"/>
      <c r="Z82" s="81" t="s">
        <v>55</v>
      </c>
      <c r="AA82" s="86">
        <f t="shared" ref="AA82:AE82" si="139">100*(B87-B82)/B82</f>
        <v>-2.947315878</v>
      </c>
      <c r="AB82" s="86">
        <f t="shared" si="139"/>
        <v>-34.26237922</v>
      </c>
      <c r="AC82" s="86">
        <f t="shared" si="139"/>
        <v>-0.2242152466</v>
      </c>
      <c r="AD82" s="86">
        <f t="shared" si="139"/>
        <v>11.50084757</v>
      </c>
      <c r="AE82" s="86">
        <f t="shared" si="139"/>
        <v>4.317841491</v>
      </c>
      <c r="AF82" s="82"/>
      <c r="AG82" s="86">
        <f t="shared" ref="AG82:AI82" si="140">100*(H87-H82)/H82</f>
        <v>-6.544439842</v>
      </c>
      <c r="AH82" s="86">
        <f t="shared" si="140"/>
        <v>-2.124650551</v>
      </c>
      <c r="AI82" s="86">
        <f t="shared" si="140"/>
        <v>-1.160810799</v>
      </c>
      <c r="AJ82" s="86">
        <f>100*(J87-J82)/J82</f>
        <v>-1.160810799</v>
      </c>
      <c r="AK82" s="81"/>
      <c r="AL82" s="81" t="s">
        <v>55</v>
      </c>
      <c r="AW82" s="77"/>
      <c r="AX82" s="77"/>
      <c r="AY82" s="77"/>
      <c r="AZ82" s="77"/>
      <c r="BA82" s="77"/>
      <c r="BB82" s="77"/>
      <c r="BC82" s="77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</row>
    <row r="83">
      <c r="A83" s="75" t="s">
        <v>56</v>
      </c>
      <c r="B83" s="76">
        <v>2196.8</v>
      </c>
      <c r="C83" s="76">
        <v>2148.6</v>
      </c>
      <c r="D83" s="77">
        <v>92.9</v>
      </c>
      <c r="E83" s="77">
        <v>400.65</v>
      </c>
      <c r="F83" s="76">
        <v>3592.35</v>
      </c>
      <c r="G83" s="4"/>
      <c r="H83" s="76">
        <v>2246.85</v>
      </c>
      <c r="I83" s="76">
        <v>2963.5</v>
      </c>
      <c r="J83" s="77">
        <v>17622.25</v>
      </c>
      <c r="K83" s="78">
        <f t="shared" si="2"/>
        <v>53698408.1</v>
      </c>
      <c r="L83" s="79"/>
      <c r="M83" s="77" t="s">
        <v>56</v>
      </c>
      <c r="N83" s="4">
        <f t="shared" ref="N83:R83" si="141">((B83-B82)/B82)*100</f>
        <v>-0.3131097699</v>
      </c>
      <c r="O83" s="4">
        <f t="shared" si="141"/>
        <v>-4.108182893</v>
      </c>
      <c r="P83" s="4">
        <f t="shared" si="141"/>
        <v>4.147982063</v>
      </c>
      <c r="Q83" s="4">
        <f t="shared" si="141"/>
        <v>4.485591342</v>
      </c>
      <c r="R83" s="4">
        <f t="shared" si="141"/>
        <v>-1.296863623</v>
      </c>
      <c r="S83" s="28">
        <v>0.0</v>
      </c>
      <c r="T83" s="4">
        <f t="shared" ref="T83:U83" si="142">((H83-H82)/H82)*100</f>
        <v>-2.036144841</v>
      </c>
      <c r="U83" s="4">
        <f t="shared" si="142"/>
        <v>-2.532478211</v>
      </c>
      <c r="V83" s="6">
        <f t="shared" si="11"/>
        <v>-0.6677432481</v>
      </c>
      <c r="W83" s="6">
        <f t="shared" si="12"/>
        <v>0.5213666194</v>
      </c>
      <c r="X83" s="4"/>
      <c r="Y83" s="4"/>
      <c r="Z83" s="81" t="s">
        <v>56</v>
      </c>
      <c r="AK83" s="81"/>
      <c r="AL83" s="81" t="s">
        <v>56</v>
      </c>
      <c r="AW83" s="77"/>
      <c r="AX83" s="77"/>
      <c r="AY83" s="77"/>
      <c r="AZ83" s="77"/>
      <c r="BA83" s="77"/>
      <c r="BB83" s="77"/>
      <c r="BC83" s="77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</row>
    <row r="84">
      <c r="A84" s="75" t="s">
        <v>57</v>
      </c>
      <c r="B84" s="76">
        <v>2190.45</v>
      </c>
      <c r="C84" s="76">
        <v>2173.45</v>
      </c>
      <c r="D84" s="77">
        <v>89.35</v>
      </c>
      <c r="E84" s="77">
        <v>418.55</v>
      </c>
      <c r="F84" s="76">
        <v>3650.6</v>
      </c>
      <c r="G84" s="4"/>
      <c r="H84" s="76">
        <v>2231.9</v>
      </c>
      <c r="I84" s="76">
        <v>2985.2</v>
      </c>
      <c r="J84" s="77">
        <v>17816.25</v>
      </c>
      <c r="K84" s="78">
        <f t="shared" si="2"/>
        <v>54114759.95</v>
      </c>
      <c r="L84" s="79"/>
      <c r="M84" s="77" t="s">
        <v>57</v>
      </c>
      <c r="N84" s="4">
        <f t="shared" ref="N84:R84" si="143">((B84-B83)/B83)*100</f>
        <v>-0.2890568099</v>
      </c>
      <c r="O84" s="4">
        <f t="shared" si="143"/>
        <v>1.156567067</v>
      </c>
      <c r="P84" s="4">
        <f t="shared" si="143"/>
        <v>-3.82131324</v>
      </c>
      <c r="Q84" s="4">
        <f t="shared" si="143"/>
        <v>4.467739923</v>
      </c>
      <c r="R84" s="4">
        <f t="shared" si="143"/>
        <v>1.621501246</v>
      </c>
      <c r="S84" s="28">
        <v>0.0</v>
      </c>
      <c r="T84" s="4">
        <f t="shared" ref="T84:U84" si="144">((H84-H83)/H83)*100</f>
        <v>-0.6653759708</v>
      </c>
      <c r="U84" s="4">
        <f t="shared" si="144"/>
        <v>0.7322422811</v>
      </c>
      <c r="V84" s="6">
        <f t="shared" si="11"/>
        <v>0.7753523144</v>
      </c>
      <c r="W84" s="6">
        <f t="shared" si="12"/>
        <v>1.100880989</v>
      </c>
      <c r="X84" s="4"/>
      <c r="Y84" s="4"/>
      <c r="Z84" s="81" t="s">
        <v>57</v>
      </c>
      <c r="AK84" s="81"/>
      <c r="AL84" s="81" t="s">
        <v>57</v>
      </c>
      <c r="AW84" s="77"/>
      <c r="AX84" s="77"/>
      <c r="AY84" s="77"/>
      <c r="AZ84" s="77"/>
      <c r="BA84" s="77"/>
      <c r="BB84" s="77"/>
      <c r="BC84" s="77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</row>
    <row r="85">
      <c r="A85" s="75" t="s">
        <v>58</v>
      </c>
      <c r="B85" s="76">
        <v>2193.45</v>
      </c>
      <c r="C85" s="76">
        <v>1523.1</v>
      </c>
      <c r="D85" s="77">
        <v>88.9</v>
      </c>
      <c r="E85" s="77">
        <v>427.0</v>
      </c>
      <c r="F85" s="76">
        <v>3765.65</v>
      </c>
      <c r="G85" s="4"/>
      <c r="H85" s="76">
        <v>2166.05</v>
      </c>
      <c r="I85" s="76">
        <v>2979.7</v>
      </c>
      <c r="J85" s="77">
        <v>17718.35</v>
      </c>
      <c r="K85" s="78">
        <f t="shared" si="2"/>
        <v>52711437.8</v>
      </c>
      <c r="L85" s="79"/>
      <c r="M85" s="77" t="s">
        <v>58</v>
      </c>
      <c r="N85" s="4">
        <f t="shared" ref="N85:R85" si="145">((B85-B84)/B84)*100</f>
        <v>0.1369581593</v>
      </c>
      <c r="O85" s="4">
        <f t="shared" si="145"/>
        <v>-29.92247349</v>
      </c>
      <c r="P85" s="4">
        <f t="shared" si="145"/>
        <v>-0.5036373811</v>
      </c>
      <c r="Q85" s="4">
        <f t="shared" si="145"/>
        <v>2.018874686</v>
      </c>
      <c r="R85" s="4">
        <f t="shared" si="145"/>
        <v>3.151536734</v>
      </c>
      <c r="S85" s="28">
        <v>0.0</v>
      </c>
      <c r="T85" s="4">
        <f t="shared" ref="T85:U85" si="146">((H85-H84)/H84)*100</f>
        <v>-2.950401004</v>
      </c>
      <c r="U85" s="4">
        <f t="shared" si="146"/>
        <v>-0.1842422618</v>
      </c>
      <c r="V85" s="6">
        <f t="shared" si="11"/>
        <v>-2.593233623</v>
      </c>
      <c r="W85" s="6">
        <f t="shared" si="12"/>
        <v>-0.5494983512</v>
      </c>
      <c r="X85" s="4"/>
      <c r="Y85" s="4"/>
      <c r="Z85" s="81" t="s">
        <v>58</v>
      </c>
      <c r="AK85" s="81"/>
      <c r="AL85" s="81" t="s">
        <v>58</v>
      </c>
      <c r="AW85" s="77"/>
      <c r="AX85" s="77"/>
      <c r="AY85" s="77"/>
      <c r="AZ85" s="77"/>
      <c r="BA85" s="77"/>
      <c r="BB85" s="77"/>
      <c r="BC85" s="77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</row>
    <row r="86">
      <c r="A86" s="75" t="s">
        <v>59</v>
      </c>
      <c r="B86" s="76">
        <v>2194.6</v>
      </c>
      <c r="C86" s="76">
        <v>1492.8</v>
      </c>
      <c r="D86" s="77">
        <v>88.95</v>
      </c>
      <c r="E86" s="77">
        <v>432.95</v>
      </c>
      <c r="F86" s="76">
        <v>3825.95</v>
      </c>
      <c r="G86" s="4"/>
      <c r="H86" s="76">
        <v>2175.05</v>
      </c>
      <c r="I86" s="76">
        <v>2997.4</v>
      </c>
      <c r="J86" s="77">
        <v>17629.8</v>
      </c>
      <c r="K86" s="78">
        <f t="shared" si="2"/>
        <v>53018912.05</v>
      </c>
      <c r="L86" s="79"/>
      <c r="M86" s="77" t="s">
        <v>59</v>
      </c>
      <c r="N86" s="4">
        <f t="shared" ref="N86:R86" si="147">((B86-B85)/B85)*100</f>
        <v>0.05242882218</v>
      </c>
      <c r="O86" s="4">
        <f t="shared" si="147"/>
        <v>-1.989363798</v>
      </c>
      <c r="P86" s="4">
        <f t="shared" si="147"/>
        <v>0.05624296963</v>
      </c>
      <c r="Q86" s="4">
        <f t="shared" si="147"/>
        <v>1.393442623</v>
      </c>
      <c r="R86" s="4">
        <f t="shared" si="147"/>
        <v>1.60131717</v>
      </c>
      <c r="S86" s="28">
        <v>0.0</v>
      </c>
      <c r="T86" s="4">
        <f t="shared" ref="T86:U86" si="148">((H86-H85)/H85)*100</f>
        <v>0.4155028739</v>
      </c>
      <c r="U86" s="4">
        <f t="shared" si="148"/>
        <v>0.5940195322</v>
      </c>
      <c r="V86" s="6">
        <f t="shared" si="11"/>
        <v>0.583315999</v>
      </c>
      <c r="W86" s="6">
        <f t="shared" si="12"/>
        <v>-0.4997643686</v>
      </c>
      <c r="X86" s="4"/>
      <c r="Y86" s="4"/>
      <c r="Z86" s="81" t="s">
        <v>59</v>
      </c>
      <c r="AK86" s="81"/>
      <c r="AL86" s="81" t="s">
        <v>59</v>
      </c>
      <c r="AW86" s="77"/>
      <c r="AX86" s="77"/>
      <c r="AY86" s="77"/>
      <c r="AZ86" s="77"/>
      <c r="BA86" s="77"/>
      <c r="BB86" s="77"/>
      <c r="BC86" s="77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</row>
    <row r="87">
      <c r="A87" s="75" t="s">
        <v>60</v>
      </c>
      <c r="B87" s="76">
        <v>2138.75</v>
      </c>
      <c r="C87" s="76">
        <v>1472.95</v>
      </c>
      <c r="D87" s="77">
        <v>89.0</v>
      </c>
      <c r="E87" s="77">
        <v>427.55</v>
      </c>
      <c r="F87" s="76">
        <v>3796.7</v>
      </c>
      <c r="G87" s="4"/>
      <c r="H87" s="76">
        <v>2143.45</v>
      </c>
      <c r="I87" s="76">
        <v>2975.9</v>
      </c>
      <c r="J87" s="77">
        <v>17327.35</v>
      </c>
      <c r="K87" s="78">
        <f t="shared" si="2"/>
        <v>52451156.65</v>
      </c>
      <c r="L87" s="79"/>
      <c r="M87" s="77" t="s">
        <v>60</v>
      </c>
      <c r="N87" s="4">
        <f t="shared" ref="N87:R87" si="149">((B87-B86)/B86)*100</f>
        <v>-2.544882894</v>
      </c>
      <c r="O87" s="4">
        <f t="shared" si="149"/>
        <v>-1.32971597</v>
      </c>
      <c r="P87" s="4">
        <f t="shared" si="149"/>
        <v>0.05621135469</v>
      </c>
      <c r="Q87" s="4">
        <f t="shared" si="149"/>
        <v>-1.247257189</v>
      </c>
      <c r="R87" s="4">
        <f t="shared" si="149"/>
        <v>-0.7645160026</v>
      </c>
      <c r="S87" s="28">
        <v>0.0</v>
      </c>
      <c r="T87" s="4">
        <f t="shared" ref="T87:U87" si="150">((H87-H86)/H86)*100</f>
        <v>-1.452840165</v>
      </c>
      <c r="U87" s="4">
        <f t="shared" si="150"/>
        <v>-0.7172883165</v>
      </c>
      <c r="V87" s="6">
        <f t="shared" si="11"/>
        <v>-1.07085449</v>
      </c>
      <c r="W87" s="6">
        <f t="shared" si="12"/>
        <v>-1.715561152</v>
      </c>
      <c r="X87" s="4"/>
      <c r="Y87" s="4"/>
      <c r="Z87" s="81" t="s">
        <v>60</v>
      </c>
      <c r="AA87" s="86">
        <f t="shared" ref="AA87:AE87" si="151">100*(B92-B87)/B87</f>
        <v>-3.488018703</v>
      </c>
      <c r="AB87" s="86">
        <f t="shared" si="151"/>
        <v>-3.272344615</v>
      </c>
      <c r="AC87" s="86">
        <f t="shared" si="151"/>
        <v>-2.078651685</v>
      </c>
      <c r="AD87" s="86">
        <f t="shared" si="151"/>
        <v>3.145830897</v>
      </c>
      <c r="AE87" s="86">
        <f t="shared" si="151"/>
        <v>1.220797008</v>
      </c>
      <c r="AF87" s="82"/>
      <c r="AG87" s="86">
        <f t="shared" ref="AG87:AI87" si="152">100*(H92-H87)/H87</f>
        <v>-2.360680212</v>
      </c>
      <c r="AH87" s="86">
        <f t="shared" si="152"/>
        <v>-3.593870762</v>
      </c>
      <c r="AI87" s="86">
        <f t="shared" si="152"/>
        <v>-1.344694948</v>
      </c>
      <c r="AJ87" s="86">
        <f>100*(J92-J87)/J87</f>
        <v>-1.344694948</v>
      </c>
      <c r="AK87" s="81"/>
      <c r="AL87" s="81" t="s">
        <v>60</v>
      </c>
      <c r="AW87" s="77"/>
      <c r="AX87" s="77"/>
      <c r="AY87" s="77"/>
      <c r="AZ87" s="77"/>
      <c r="BA87" s="77"/>
      <c r="BB87" s="77"/>
      <c r="BC87" s="77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</row>
    <row r="88">
      <c r="A88" s="75" t="s">
        <v>61</v>
      </c>
      <c r="B88" s="76">
        <v>2076.9</v>
      </c>
      <c r="C88" s="76">
        <v>1469.05</v>
      </c>
      <c r="D88" s="77">
        <v>90.2</v>
      </c>
      <c r="E88" s="77">
        <v>416.7</v>
      </c>
      <c r="F88" s="76">
        <v>3787.5</v>
      </c>
      <c r="G88" s="4"/>
      <c r="H88" s="76">
        <v>2063.95</v>
      </c>
      <c r="I88" s="76">
        <v>2900.65</v>
      </c>
      <c r="J88" s="77">
        <v>17016.3</v>
      </c>
      <c r="K88" s="78">
        <f t="shared" si="2"/>
        <v>51645033.05</v>
      </c>
      <c r="L88" s="79"/>
      <c r="M88" s="77" t="s">
        <v>61</v>
      </c>
      <c r="N88" s="4">
        <f t="shared" ref="N88:R88" si="153">((B88-B87)/B87)*100</f>
        <v>-2.891876096</v>
      </c>
      <c r="O88" s="4">
        <f t="shared" si="153"/>
        <v>-0.2647747717</v>
      </c>
      <c r="P88" s="4">
        <f t="shared" si="153"/>
        <v>1.348314607</v>
      </c>
      <c r="Q88" s="4">
        <f t="shared" si="153"/>
        <v>-2.537714887</v>
      </c>
      <c r="R88" s="4">
        <f t="shared" si="153"/>
        <v>-0.2423156952</v>
      </c>
      <c r="S88" s="28">
        <v>0.0</v>
      </c>
      <c r="T88" s="4">
        <f t="shared" ref="T88:U88" si="154">((H88-H87)/H87)*100</f>
        <v>-3.708973851</v>
      </c>
      <c r="U88" s="4">
        <f t="shared" si="154"/>
        <v>-2.528646796</v>
      </c>
      <c r="V88" s="6">
        <f t="shared" si="11"/>
        <v>-1.536903381</v>
      </c>
      <c r="W88" s="6">
        <f t="shared" si="12"/>
        <v>-1.795138899</v>
      </c>
      <c r="X88" s="4"/>
      <c r="Y88" s="4"/>
      <c r="Z88" s="81" t="s">
        <v>61</v>
      </c>
      <c r="AK88" s="81"/>
      <c r="AL88" s="81" t="s">
        <v>61</v>
      </c>
      <c r="AW88" s="77"/>
      <c r="AX88" s="77"/>
      <c r="AY88" s="77"/>
      <c r="AZ88" s="77"/>
      <c r="BA88" s="77"/>
      <c r="BB88" s="77"/>
      <c r="BC88" s="77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</row>
    <row r="89">
      <c r="A89" s="75" t="s">
        <v>62</v>
      </c>
      <c r="B89" s="76">
        <v>2096.7</v>
      </c>
      <c r="C89" s="76">
        <v>1491.45</v>
      </c>
      <c r="D89" s="77">
        <v>91.25</v>
      </c>
      <c r="E89" s="77">
        <v>422.9</v>
      </c>
      <c r="F89" s="76">
        <v>3824.15</v>
      </c>
      <c r="G89" s="4"/>
      <c r="H89" s="76">
        <v>2060.45</v>
      </c>
      <c r="I89" s="76">
        <v>2862.75</v>
      </c>
      <c r="J89" s="77">
        <v>17007.4</v>
      </c>
      <c r="K89" s="78">
        <f t="shared" si="2"/>
        <v>51939428.5</v>
      </c>
      <c r="L89" s="79"/>
      <c r="M89" s="77" t="s">
        <v>62</v>
      </c>
      <c r="N89" s="4">
        <f t="shared" ref="N89:R89" si="155">((B89-B88)/B88)*100</f>
        <v>0.953343926</v>
      </c>
      <c r="O89" s="4">
        <f t="shared" si="155"/>
        <v>1.524794936</v>
      </c>
      <c r="P89" s="4">
        <f t="shared" si="155"/>
        <v>1.164079823</v>
      </c>
      <c r="Q89" s="4">
        <f t="shared" si="155"/>
        <v>1.48788097</v>
      </c>
      <c r="R89" s="4">
        <f t="shared" si="155"/>
        <v>0.9676567657</v>
      </c>
      <c r="S89" s="28">
        <v>0.0</v>
      </c>
      <c r="T89" s="4">
        <f t="shared" ref="T89:U89" si="156">((H89-H88)/H88)*100</f>
        <v>-0.1695777514</v>
      </c>
      <c r="U89" s="4">
        <f t="shared" si="156"/>
        <v>-1.306603692</v>
      </c>
      <c r="V89" s="6">
        <f t="shared" si="11"/>
        <v>0.570036328</v>
      </c>
      <c r="W89" s="6">
        <f t="shared" si="12"/>
        <v>-0.05230279203</v>
      </c>
      <c r="X89" s="4"/>
      <c r="Y89" s="4"/>
      <c r="Z89" s="81" t="s">
        <v>62</v>
      </c>
      <c r="AK89" s="81"/>
      <c r="AL89" s="81" t="s">
        <v>62</v>
      </c>
      <c r="AW89" s="77"/>
      <c r="AX89" s="77"/>
      <c r="AY89" s="77"/>
      <c r="AZ89" s="77"/>
      <c r="BA89" s="77"/>
      <c r="BB89" s="77"/>
      <c r="BC89" s="77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</row>
    <row r="90">
      <c r="A90" s="75" t="s">
        <v>63</v>
      </c>
      <c r="B90" s="76">
        <v>2046.95</v>
      </c>
      <c r="C90" s="76">
        <v>1455.9</v>
      </c>
      <c r="D90" s="77">
        <v>92.15</v>
      </c>
      <c r="E90" s="77">
        <v>419.3</v>
      </c>
      <c r="F90" s="76">
        <v>3853.2</v>
      </c>
      <c r="G90" s="4"/>
      <c r="H90" s="76">
        <v>2051.05</v>
      </c>
      <c r="I90" s="76">
        <v>2838.95</v>
      </c>
      <c r="J90" s="77">
        <v>16858.6</v>
      </c>
      <c r="K90" s="78">
        <f t="shared" si="2"/>
        <v>51693012.85</v>
      </c>
      <c r="L90" s="79"/>
      <c r="M90" s="77" t="s">
        <v>63</v>
      </c>
      <c r="N90" s="4">
        <f t="shared" ref="N90:R90" si="157">((B90-B89)/B89)*100</f>
        <v>-2.372776267</v>
      </c>
      <c r="O90" s="4">
        <f t="shared" si="157"/>
        <v>-2.383586443</v>
      </c>
      <c r="P90" s="4">
        <f t="shared" si="157"/>
        <v>0.9863013699</v>
      </c>
      <c r="Q90" s="4">
        <f t="shared" si="157"/>
        <v>-0.8512650745</v>
      </c>
      <c r="R90" s="4">
        <f t="shared" si="157"/>
        <v>0.7596459344</v>
      </c>
      <c r="S90" s="28">
        <v>0.0</v>
      </c>
      <c r="T90" s="4">
        <f t="shared" ref="T90:U90" si="158">((H90-H89)/H89)*100</f>
        <v>-0.4562110219</v>
      </c>
      <c r="U90" s="4">
        <f t="shared" si="158"/>
        <v>-0.8313684394</v>
      </c>
      <c r="V90" s="6">
        <f t="shared" si="11"/>
        <v>-0.4744288821</v>
      </c>
      <c r="W90" s="6">
        <f t="shared" si="12"/>
        <v>-0.874913273</v>
      </c>
      <c r="X90" s="4"/>
      <c r="Y90" s="4"/>
      <c r="Z90" s="81" t="s">
        <v>63</v>
      </c>
      <c r="AK90" s="81"/>
      <c r="AL90" s="81" t="s">
        <v>63</v>
      </c>
      <c r="AW90" s="77"/>
      <c r="AX90" s="77"/>
      <c r="AY90" s="77"/>
      <c r="AZ90" s="77"/>
      <c r="BA90" s="77"/>
      <c r="BB90" s="77"/>
      <c r="BC90" s="77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</row>
    <row r="91">
      <c r="A91" s="75" t="s">
        <v>64</v>
      </c>
      <c r="B91" s="76">
        <v>2051.7</v>
      </c>
      <c r="C91" s="76">
        <v>1453.95</v>
      </c>
      <c r="D91" s="77">
        <v>87.15</v>
      </c>
      <c r="E91" s="77">
        <v>432.85</v>
      </c>
      <c r="F91" s="76">
        <v>3864.5</v>
      </c>
      <c r="G91" s="4"/>
      <c r="H91" s="76">
        <v>2087.85</v>
      </c>
      <c r="I91" s="76">
        <v>2882.5</v>
      </c>
      <c r="J91" s="77">
        <v>16818.1</v>
      </c>
      <c r="K91" s="78">
        <f t="shared" si="2"/>
        <v>52021652.75</v>
      </c>
      <c r="L91" s="79"/>
      <c r="M91" s="77" t="s">
        <v>64</v>
      </c>
      <c r="N91" s="4">
        <f t="shared" ref="N91:R91" si="159">((B91-B90)/B90)*100</f>
        <v>0.232052566</v>
      </c>
      <c r="O91" s="4">
        <f t="shared" si="159"/>
        <v>-0.1339377705</v>
      </c>
      <c r="P91" s="4">
        <f t="shared" si="159"/>
        <v>-5.425935974</v>
      </c>
      <c r="Q91" s="4">
        <f t="shared" si="159"/>
        <v>3.231576437</v>
      </c>
      <c r="R91" s="4">
        <f t="shared" si="159"/>
        <v>0.2932627427</v>
      </c>
      <c r="S91" s="28">
        <v>0.0</v>
      </c>
      <c r="T91" s="4">
        <f t="shared" ref="T91:U91" si="160">((H91-H90)/H90)*100</f>
        <v>1.794202969</v>
      </c>
      <c r="U91" s="4">
        <f t="shared" si="160"/>
        <v>1.534017859</v>
      </c>
      <c r="V91" s="6">
        <f t="shared" si="11"/>
        <v>0.6357530387</v>
      </c>
      <c r="W91" s="6">
        <f t="shared" si="12"/>
        <v>-0.2402334713</v>
      </c>
      <c r="X91" s="4"/>
      <c r="Y91" s="4"/>
      <c r="Z91" s="81" t="s">
        <v>64</v>
      </c>
      <c r="AK91" s="81"/>
      <c r="AL91" s="81" t="s">
        <v>64</v>
      </c>
      <c r="AW91" s="77"/>
      <c r="AX91" s="77"/>
      <c r="AY91" s="77"/>
      <c r="AZ91" s="77"/>
      <c r="BA91" s="77"/>
      <c r="BB91" s="77"/>
      <c r="BC91" s="77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</row>
    <row r="92">
      <c r="A92" s="75" t="s">
        <v>65</v>
      </c>
      <c r="B92" s="76">
        <v>2064.15</v>
      </c>
      <c r="C92" s="76">
        <v>1424.75</v>
      </c>
      <c r="D92" s="77">
        <v>87.15</v>
      </c>
      <c r="E92" s="77">
        <v>441.0</v>
      </c>
      <c r="F92" s="76">
        <v>3843.05</v>
      </c>
      <c r="G92" s="4"/>
      <c r="H92" s="76">
        <v>2092.85</v>
      </c>
      <c r="I92" s="76">
        <v>2868.95</v>
      </c>
      <c r="J92" s="77">
        <v>17094.35</v>
      </c>
      <c r="K92" s="78">
        <f t="shared" si="2"/>
        <v>52027585.05</v>
      </c>
      <c r="L92" s="79"/>
      <c r="M92" s="77" t="s">
        <v>65</v>
      </c>
      <c r="N92" s="4">
        <f t="shared" ref="N92:R92" si="161">((B92-B91)/B91)*100</f>
        <v>0.6068138617</v>
      </c>
      <c r="O92" s="4">
        <f t="shared" si="161"/>
        <v>-2.008322157</v>
      </c>
      <c r="P92" s="4">
        <f t="shared" si="161"/>
        <v>0</v>
      </c>
      <c r="Q92" s="4">
        <f t="shared" si="161"/>
        <v>1.882869354</v>
      </c>
      <c r="R92" s="4">
        <f t="shared" si="161"/>
        <v>-0.5550524001</v>
      </c>
      <c r="S92" s="28">
        <v>0.0</v>
      </c>
      <c r="T92" s="4">
        <f t="shared" ref="T92:U92" si="162">((H92-H91)/H91)*100</f>
        <v>0.2394808056</v>
      </c>
      <c r="U92" s="4">
        <f t="shared" si="162"/>
        <v>-0.4700780572</v>
      </c>
      <c r="V92" s="6">
        <f t="shared" si="11"/>
        <v>0.01140352082</v>
      </c>
      <c r="W92" s="6">
        <f t="shared" si="12"/>
        <v>1.642575558</v>
      </c>
      <c r="X92" s="4"/>
      <c r="Y92" s="4"/>
      <c r="Z92" s="81" t="s">
        <v>65</v>
      </c>
      <c r="AA92" s="86">
        <f t="shared" ref="AA92:AE92" si="163">100*(B96-B92)/B92</f>
        <v>-0.04844609161</v>
      </c>
      <c r="AB92" s="86">
        <f t="shared" si="163"/>
        <v>2.519740305</v>
      </c>
      <c r="AC92" s="86">
        <f t="shared" si="163"/>
        <v>3.270223752</v>
      </c>
      <c r="AD92" s="86">
        <f t="shared" si="163"/>
        <v>19.07029478</v>
      </c>
      <c r="AE92" s="86">
        <f t="shared" si="163"/>
        <v>-1.49360534</v>
      </c>
      <c r="AF92" s="82"/>
      <c r="AG92" s="86">
        <f t="shared" ref="AG92:AI92" si="164">100*(H96-H92)/H92</f>
        <v>-0.776453162</v>
      </c>
      <c r="AH92" s="86">
        <f t="shared" si="164"/>
        <v>1.761968664</v>
      </c>
      <c r="AI92" s="86">
        <f t="shared" si="164"/>
        <v>1.288729902</v>
      </c>
      <c r="AJ92" s="86">
        <f>100*(J96-J92)/J92</f>
        <v>1.288729902</v>
      </c>
      <c r="AK92" s="81"/>
      <c r="AL92" s="81" t="s">
        <v>65</v>
      </c>
      <c r="AW92" s="77"/>
      <c r="AX92" s="77"/>
      <c r="AY92" s="77"/>
      <c r="AZ92" s="77"/>
      <c r="BA92" s="77"/>
      <c r="BB92" s="77"/>
      <c r="BC92" s="77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</row>
    <row r="93">
      <c r="A93" s="83">
        <v>44630.0</v>
      </c>
      <c r="B93" s="76">
        <v>2064.15</v>
      </c>
      <c r="C93" s="76">
        <v>1392.55</v>
      </c>
      <c r="D93" s="77">
        <v>86.75</v>
      </c>
      <c r="E93" s="77">
        <v>485.4</v>
      </c>
      <c r="F93" s="76">
        <v>3768.95</v>
      </c>
      <c r="G93" s="4"/>
      <c r="H93" s="76">
        <v>2132.65</v>
      </c>
      <c r="I93" s="76">
        <v>2912.05</v>
      </c>
      <c r="J93" s="77">
        <v>16887.35</v>
      </c>
      <c r="K93" s="78">
        <f t="shared" si="2"/>
        <v>52608753.65</v>
      </c>
      <c r="L93" s="79"/>
      <c r="M93" s="84">
        <v>44630.0</v>
      </c>
      <c r="N93" s="4">
        <f t="shared" ref="N93:R93" si="165">((B93-B92)/B92)*100</f>
        <v>0</v>
      </c>
      <c r="O93" s="4">
        <f t="shared" si="165"/>
        <v>-2.260045622</v>
      </c>
      <c r="P93" s="4">
        <f t="shared" si="165"/>
        <v>-0.4589787722</v>
      </c>
      <c r="Q93" s="4">
        <f t="shared" si="165"/>
        <v>10.06802721</v>
      </c>
      <c r="R93" s="4">
        <f t="shared" si="165"/>
        <v>-1.928156022</v>
      </c>
      <c r="S93" s="28">
        <v>0.0</v>
      </c>
      <c r="T93" s="4">
        <f t="shared" ref="T93:U93" si="166">((H93-H92)/H92)*100</f>
        <v>1.901712975</v>
      </c>
      <c r="U93" s="4">
        <f t="shared" si="166"/>
        <v>1.502291779</v>
      </c>
      <c r="V93" s="6">
        <f t="shared" si="11"/>
        <v>1.117039354</v>
      </c>
      <c r="W93" s="6">
        <f t="shared" si="12"/>
        <v>-1.210926417</v>
      </c>
      <c r="X93" s="4"/>
      <c r="Y93" s="4"/>
      <c r="Z93" s="85">
        <v>44630.0</v>
      </c>
      <c r="AK93" s="85"/>
      <c r="AL93" s="85">
        <v>44630.0</v>
      </c>
      <c r="AM93" s="77">
        <f t="shared" ref="AM93:AQ93" si="167">(B111-B93)/B93*100</f>
        <v>1.882130659</v>
      </c>
      <c r="AN93" s="77">
        <f t="shared" si="167"/>
        <v>-5.231410003</v>
      </c>
      <c r="AO93" s="77">
        <f t="shared" si="167"/>
        <v>-0.8645533141</v>
      </c>
      <c r="AP93" s="77">
        <f t="shared" si="167"/>
        <v>10.94973218</v>
      </c>
      <c r="AQ93" s="77">
        <f t="shared" si="167"/>
        <v>-0.06367821276</v>
      </c>
      <c r="AR93" s="77">
        <v>0.0</v>
      </c>
      <c r="AS93" s="77">
        <f t="shared" ref="AS93:AT93" si="168">(H111-H93)/H93*100</f>
        <v>-16.33179378</v>
      </c>
      <c r="AT93" s="77">
        <f t="shared" si="168"/>
        <v>1.411376865</v>
      </c>
      <c r="AU93" s="77">
        <f>(K111-K93)/K93*100</f>
        <v>-0.878113846</v>
      </c>
      <c r="AV93" s="77">
        <f>(J111-J93)/J93*100</f>
        <v>6.660902984</v>
      </c>
      <c r="AW93" s="77"/>
      <c r="AX93" s="77"/>
      <c r="AY93" s="77"/>
      <c r="AZ93" s="77"/>
      <c r="BA93" s="77"/>
      <c r="BB93" s="77"/>
      <c r="BC93" s="77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</row>
    <row r="94">
      <c r="A94" s="83">
        <v>44661.0</v>
      </c>
      <c r="B94" s="76">
        <v>2068.5</v>
      </c>
      <c r="C94" s="76">
        <v>1392.8</v>
      </c>
      <c r="D94" s="77">
        <v>88.5</v>
      </c>
      <c r="E94" s="77">
        <v>496.65</v>
      </c>
      <c r="F94" s="76">
        <v>3818.15</v>
      </c>
      <c r="G94" s="4"/>
      <c r="H94" s="76">
        <v>2131.9</v>
      </c>
      <c r="I94" s="76">
        <v>2916.05</v>
      </c>
      <c r="J94" s="77">
        <v>17274.3</v>
      </c>
      <c r="K94" s="78">
        <f t="shared" si="2"/>
        <v>53041787.95</v>
      </c>
      <c r="L94" s="79"/>
      <c r="M94" s="84">
        <v>44661.0</v>
      </c>
      <c r="N94" s="4">
        <f t="shared" ref="N94:R94" si="169">((B94-B93)/B93)*100</f>
        <v>0.2107404985</v>
      </c>
      <c r="O94" s="4">
        <f t="shared" si="169"/>
        <v>0.01795267674</v>
      </c>
      <c r="P94" s="4">
        <f t="shared" si="169"/>
        <v>2.017291066</v>
      </c>
      <c r="Q94" s="4">
        <f t="shared" si="169"/>
        <v>2.317676143</v>
      </c>
      <c r="R94" s="4">
        <f t="shared" si="169"/>
        <v>1.305403362</v>
      </c>
      <c r="S94" s="28">
        <v>0.0</v>
      </c>
      <c r="T94" s="4">
        <f t="shared" ref="T94:U94" si="170">((H94-H93)/H93)*100</f>
        <v>-0.03516751459</v>
      </c>
      <c r="U94" s="4">
        <f t="shared" si="170"/>
        <v>0.1373602788</v>
      </c>
      <c r="V94" s="6">
        <f t="shared" si="11"/>
        <v>0.8231221421</v>
      </c>
      <c r="W94" s="6">
        <f t="shared" si="12"/>
        <v>2.291360101</v>
      </c>
      <c r="X94" s="4"/>
      <c r="Y94" s="4"/>
      <c r="Z94" s="85">
        <v>44661.0</v>
      </c>
      <c r="AK94" s="85"/>
      <c r="AL94" s="85">
        <v>44661.0</v>
      </c>
      <c r="AW94" s="77"/>
      <c r="AX94" s="77"/>
      <c r="AY94" s="77"/>
      <c r="AZ94" s="77"/>
      <c r="BA94" s="77"/>
      <c r="BB94" s="77"/>
      <c r="BC94" s="77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</row>
    <row r="95">
      <c r="A95" s="83">
        <v>44722.0</v>
      </c>
      <c r="B95" s="76">
        <v>2080.85</v>
      </c>
      <c r="C95" s="76">
        <v>1423.75</v>
      </c>
      <c r="D95" s="77">
        <v>90.2</v>
      </c>
      <c r="E95" s="77">
        <v>507.8</v>
      </c>
      <c r="F95" s="76">
        <v>3767.55</v>
      </c>
      <c r="G95" s="4"/>
      <c r="H95" s="76">
        <v>2074.8</v>
      </c>
      <c r="I95" s="76">
        <v>2921.7</v>
      </c>
      <c r="J95" s="77">
        <v>17331.8</v>
      </c>
      <c r="K95" s="78">
        <f t="shared" si="2"/>
        <v>53010163.85</v>
      </c>
      <c r="L95" s="79"/>
      <c r="M95" s="84">
        <v>44722.0</v>
      </c>
      <c r="N95" s="4">
        <f t="shared" ref="N95:R95" si="171">((B95-B94)/B94)*100</f>
        <v>0.5970510031</v>
      </c>
      <c r="O95" s="4">
        <f t="shared" si="171"/>
        <v>2.222142447</v>
      </c>
      <c r="P95" s="4">
        <f t="shared" si="171"/>
        <v>1.920903955</v>
      </c>
      <c r="Q95" s="4">
        <f t="shared" si="171"/>
        <v>2.24504178</v>
      </c>
      <c r="R95" s="4">
        <f t="shared" si="171"/>
        <v>-1.325249139</v>
      </c>
      <c r="S95" s="28">
        <v>0.0</v>
      </c>
      <c r="T95" s="4">
        <f t="shared" ref="T95:U95" si="172">((H95-H94)/H94)*100</f>
        <v>-2.678362024</v>
      </c>
      <c r="U95" s="4">
        <f t="shared" si="172"/>
        <v>0.1937552511</v>
      </c>
      <c r="V95" s="6">
        <f t="shared" si="11"/>
        <v>-0.05962110483</v>
      </c>
      <c r="W95" s="6">
        <f t="shared" si="12"/>
        <v>0.3328644287</v>
      </c>
      <c r="X95" s="4"/>
      <c r="Y95" s="4"/>
      <c r="Z95" s="85">
        <v>44722.0</v>
      </c>
      <c r="AK95" s="85"/>
      <c r="AL95" s="85">
        <v>44722.0</v>
      </c>
      <c r="AW95" s="77"/>
      <c r="AX95" s="77"/>
      <c r="AY95" s="77"/>
      <c r="AZ95" s="77"/>
      <c r="BA95" s="77"/>
      <c r="BB95" s="77"/>
      <c r="BC95" s="77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</row>
    <row r="96">
      <c r="A96" s="88">
        <v>44752.0</v>
      </c>
      <c r="B96" s="76">
        <v>2063.15</v>
      </c>
      <c r="C96" s="76">
        <v>1460.65</v>
      </c>
      <c r="D96" s="77">
        <v>90.0</v>
      </c>
      <c r="E96" s="77">
        <v>525.1</v>
      </c>
      <c r="F96" s="76">
        <v>3785.65</v>
      </c>
      <c r="G96" s="4"/>
      <c r="H96" s="76">
        <v>2076.6</v>
      </c>
      <c r="I96" s="76">
        <v>2919.5</v>
      </c>
      <c r="J96" s="77">
        <v>17314.65</v>
      </c>
      <c r="K96" s="78">
        <f t="shared" si="2"/>
        <v>53392287.85</v>
      </c>
      <c r="L96" s="79"/>
      <c r="M96" s="89">
        <v>44752.0</v>
      </c>
      <c r="N96" s="4">
        <f t="shared" ref="N96:R96" si="173">((B96-B95)/B95)*100</f>
        <v>-0.8506139318</v>
      </c>
      <c r="O96" s="4">
        <f t="shared" si="173"/>
        <v>2.591747147</v>
      </c>
      <c r="P96" s="4">
        <f t="shared" si="173"/>
        <v>-0.22172949</v>
      </c>
      <c r="Q96" s="4">
        <f t="shared" si="173"/>
        <v>3.406853092</v>
      </c>
      <c r="R96" s="4">
        <f t="shared" si="173"/>
        <v>0.480418309</v>
      </c>
      <c r="S96" s="28">
        <v>0.0</v>
      </c>
      <c r="T96" s="4">
        <f t="shared" ref="T96:U96" si="174">((H96-H95)/H95)*100</f>
        <v>0.08675534991</v>
      </c>
      <c r="U96" s="4">
        <f t="shared" si="174"/>
        <v>-0.07529862751</v>
      </c>
      <c r="V96" s="6">
        <f t="shared" si="11"/>
        <v>0.7208504412</v>
      </c>
      <c r="W96" s="6">
        <f t="shared" si="12"/>
        <v>-0.09895106106</v>
      </c>
      <c r="X96" s="4"/>
      <c r="Y96" s="4"/>
      <c r="Z96" s="90">
        <v>44752.0</v>
      </c>
      <c r="AA96" s="86">
        <f t="shared" ref="AA96:AE96" si="175">100*(B101-B96)/B96</f>
        <v>-0.6858444611</v>
      </c>
      <c r="AB96" s="86">
        <f t="shared" si="175"/>
        <v>-10.28309314</v>
      </c>
      <c r="AC96" s="86">
        <f t="shared" si="175"/>
        <v>-4.833333333</v>
      </c>
      <c r="AD96" s="86">
        <f t="shared" si="175"/>
        <v>-0.6284517235</v>
      </c>
      <c r="AE96" s="86">
        <f t="shared" si="175"/>
        <v>0.2800047548</v>
      </c>
      <c r="AF96" s="82"/>
      <c r="AG96" s="86">
        <f t="shared" ref="AG96:AI96" si="176">100*(H101-H96)/H96</f>
        <v>4.013772513</v>
      </c>
      <c r="AH96" s="86">
        <f t="shared" si="176"/>
        <v>-1.210823771</v>
      </c>
      <c r="AI96" s="86">
        <f t="shared" si="176"/>
        <v>-0.7447450569</v>
      </c>
      <c r="AJ96" s="86">
        <f>100*(J101-J96)/J96</f>
        <v>-0.7447450569</v>
      </c>
      <c r="AK96" s="90"/>
      <c r="AL96" s="90">
        <v>44752.0</v>
      </c>
      <c r="AW96" s="77"/>
      <c r="AX96" s="77"/>
      <c r="AY96" s="77"/>
      <c r="AZ96" s="77"/>
      <c r="BA96" s="77"/>
      <c r="BB96" s="77"/>
      <c r="BC96" s="77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</row>
    <row r="97">
      <c r="A97" s="88">
        <v>44844.0</v>
      </c>
      <c r="B97" s="76">
        <v>2019.35</v>
      </c>
      <c r="C97" s="76">
        <v>1428.45</v>
      </c>
      <c r="D97" s="77">
        <v>89.0</v>
      </c>
      <c r="E97" s="77">
        <v>527.1</v>
      </c>
      <c r="F97" s="76">
        <v>3797.85</v>
      </c>
      <c r="G97" s="4"/>
      <c r="H97" s="76">
        <v>2051.1</v>
      </c>
      <c r="I97" s="76">
        <v>2884.75</v>
      </c>
      <c r="J97" s="77">
        <v>17241.0</v>
      </c>
      <c r="K97" s="78">
        <f t="shared" si="2"/>
        <v>53058758.45</v>
      </c>
      <c r="L97" s="79"/>
      <c r="M97" s="89">
        <v>44844.0</v>
      </c>
      <c r="N97" s="4">
        <f t="shared" ref="N97:R97" si="177">((B97-B96)/B96)*100</f>
        <v>-2.122967307</v>
      </c>
      <c r="O97" s="4">
        <f t="shared" si="177"/>
        <v>-2.204497997</v>
      </c>
      <c r="P97" s="4">
        <f t="shared" si="177"/>
        <v>-1.111111111</v>
      </c>
      <c r="Q97" s="4">
        <f t="shared" si="177"/>
        <v>0.3808798324</v>
      </c>
      <c r="R97" s="4">
        <f t="shared" si="177"/>
        <v>0.3222696234</v>
      </c>
      <c r="S97" s="28">
        <v>0.0</v>
      </c>
      <c r="T97" s="4">
        <f t="shared" ref="T97:U97" si="178">((H97-H96)/H96)*100</f>
        <v>-1.227968795</v>
      </c>
      <c r="U97" s="4">
        <f t="shared" si="178"/>
        <v>-1.190272307</v>
      </c>
      <c r="V97" s="6">
        <f t="shared" si="11"/>
        <v>-0.6246771087</v>
      </c>
      <c r="W97" s="6">
        <f t="shared" si="12"/>
        <v>-0.4253623377</v>
      </c>
      <c r="X97" s="4"/>
      <c r="Y97" s="4"/>
      <c r="Z97" s="90">
        <v>44844.0</v>
      </c>
      <c r="AK97" s="90"/>
      <c r="AL97" s="90">
        <v>44844.0</v>
      </c>
      <c r="AW97" s="77"/>
      <c r="AX97" s="77"/>
      <c r="AY97" s="77"/>
      <c r="AZ97" s="77"/>
      <c r="BA97" s="77"/>
      <c r="BB97" s="77"/>
      <c r="BC97" s="77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</row>
    <row r="98">
      <c r="A98" s="88">
        <v>44875.0</v>
      </c>
      <c r="B98" s="76">
        <v>1998.5</v>
      </c>
      <c r="C98" s="76">
        <v>1361.5</v>
      </c>
      <c r="D98" s="77">
        <v>86.6</v>
      </c>
      <c r="E98" s="77">
        <v>507.75</v>
      </c>
      <c r="F98" s="76">
        <v>3727.9</v>
      </c>
      <c r="G98" s="4"/>
      <c r="H98" s="76">
        <v>2083.6</v>
      </c>
      <c r="I98" s="76">
        <v>2860.7</v>
      </c>
      <c r="J98" s="77">
        <v>16983.55</v>
      </c>
      <c r="K98" s="78">
        <f t="shared" si="2"/>
        <v>52254992.65</v>
      </c>
      <c r="L98" s="79"/>
      <c r="M98" s="89">
        <v>44875.0</v>
      </c>
      <c r="N98" s="4">
        <f t="shared" ref="N98:R98" si="179">((B98-B97)/B97)*100</f>
        <v>-1.032510461</v>
      </c>
      <c r="O98" s="4">
        <f t="shared" si="179"/>
        <v>-4.686898386</v>
      </c>
      <c r="P98" s="4">
        <f t="shared" si="179"/>
        <v>-2.696629213</v>
      </c>
      <c r="Q98" s="4">
        <f t="shared" si="179"/>
        <v>-3.671030165</v>
      </c>
      <c r="R98" s="4">
        <f t="shared" si="179"/>
        <v>-1.841831563</v>
      </c>
      <c r="S98" s="28">
        <v>0.0</v>
      </c>
      <c r="T98" s="4">
        <f t="shared" ref="T98:U98" si="180">((H98-H97)/H97)*100</f>
        <v>1.584515626</v>
      </c>
      <c r="U98" s="4">
        <f t="shared" si="180"/>
        <v>-0.8336944276</v>
      </c>
      <c r="V98" s="6">
        <f t="shared" si="11"/>
        <v>-1.514859796</v>
      </c>
      <c r="W98" s="6">
        <f t="shared" si="12"/>
        <v>-1.493242851</v>
      </c>
      <c r="X98" s="4"/>
      <c r="Y98" s="4"/>
      <c r="Z98" s="90">
        <v>44875.0</v>
      </c>
      <c r="AK98" s="90"/>
      <c r="AL98" s="90">
        <v>44875.0</v>
      </c>
      <c r="AW98" s="77"/>
      <c r="AX98" s="77"/>
      <c r="AY98" s="77"/>
      <c r="AZ98" s="77"/>
      <c r="BA98" s="77"/>
      <c r="BB98" s="77"/>
      <c r="BC98" s="77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</row>
    <row r="99">
      <c r="A99" s="88">
        <v>44905.0</v>
      </c>
      <c r="B99" s="76">
        <v>2003.85</v>
      </c>
      <c r="C99" s="76">
        <v>1349.3</v>
      </c>
      <c r="D99" s="77">
        <v>86.35</v>
      </c>
      <c r="E99" s="77">
        <v>527.5</v>
      </c>
      <c r="F99" s="76">
        <v>3763.0</v>
      </c>
      <c r="G99" s="4"/>
      <c r="H99" s="76">
        <v>2132.75</v>
      </c>
      <c r="I99" s="76">
        <v>2830.75</v>
      </c>
      <c r="J99" s="77">
        <v>17123.6</v>
      </c>
      <c r="K99" s="78">
        <f t="shared" si="2"/>
        <v>52796863.25</v>
      </c>
      <c r="L99" s="79"/>
      <c r="M99" s="89">
        <v>44905.0</v>
      </c>
      <c r="N99" s="4">
        <f t="shared" ref="N99:R99" si="181">((B99-B98)/B98)*100</f>
        <v>0.2677007756</v>
      </c>
      <c r="O99" s="4">
        <f t="shared" si="181"/>
        <v>-0.8960705105</v>
      </c>
      <c r="P99" s="4">
        <f t="shared" si="181"/>
        <v>-0.2886836028</v>
      </c>
      <c r="Q99" s="4">
        <f t="shared" si="181"/>
        <v>3.889709503</v>
      </c>
      <c r="R99" s="4">
        <f t="shared" si="181"/>
        <v>0.9415488613</v>
      </c>
      <c r="S99" s="28">
        <v>0.0</v>
      </c>
      <c r="T99" s="4">
        <f t="shared" ref="T99:U99" si="182">((H99-H98)/H98)*100</f>
        <v>2.358898061</v>
      </c>
      <c r="U99" s="4">
        <f t="shared" si="182"/>
        <v>-1.046946552</v>
      </c>
      <c r="V99" s="6">
        <f t="shared" si="11"/>
        <v>1.036973833</v>
      </c>
      <c r="W99" s="6">
        <f t="shared" si="12"/>
        <v>0.824621472</v>
      </c>
      <c r="X99" s="4"/>
      <c r="Y99" s="4"/>
      <c r="Z99" s="90">
        <v>44905.0</v>
      </c>
      <c r="AK99" s="90"/>
      <c r="AL99" s="90">
        <v>44905.0</v>
      </c>
      <c r="AW99" s="77"/>
      <c r="AX99" s="77"/>
      <c r="AY99" s="77"/>
      <c r="AZ99" s="77"/>
      <c r="BA99" s="77"/>
      <c r="BB99" s="77"/>
      <c r="BC99" s="77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</row>
    <row r="100">
      <c r="A100" s="75" t="s">
        <v>66</v>
      </c>
      <c r="B100" s="76">
        <v>2021.6</v>
      </c>
      <c r="C100" s="76">
        <v>1317.3</v>
      </c>
      <c r="D100" s="77">
        <v>85.4</v>
      </c>
      <c r="E100" s="77">
        <v>542.05</v>
      </c>
      <c r="F100" s="76">
        <v>3784.6</v>
      </c>
      <c r="G100" s="4"/>
      <c r="H100" s="76">
        <v>2149.85</v>
      </c>
      <c r="I100" s="76">
        <v>2845.2</v>
      </c>
      <c r="J100" s="77">
        <v>17014.35</v>
      </c>
      <c r="K100" s="78">
        <f t="shared" si="2"/>
        <v>53138916.3</v>
      </c>
      <c r="L100" s="79"/>
      <c r="M100" s="77" t="s">
        <v>66</v>
      </c>
      <c r="N100" s="4">
        <f t="shared" ref="N100:R100" si="183">((B100-B99)/B99)*100</f>
        <v>0.8857948449</v>
      </c>
      <c r="O100" s="4">
        <f t="shared" si="183"/>
        <v>-2.371600089</v>
      </c>
      <c r="P100" s="4">
        <f t="shared" si="183"/>
        <v>-1.100173712</v>
      </c>
      <c r="Q100" s="4">
        <f t="shared" si="183"/>
        <v>2.758293839</v>
      </c>
      <c r="R100" s="4">
        <f t="shared" si="183"/>
        <v>0.5740100983</v>
      </c>
      <c r="S100" s="28">
        <v>0.0</v>
      </c>
      <c r="T100" s="4">
        <f t="shared" ref="T100:U100" si="184">((H100-H99)/H99)*100</f>
        <v>0.8017817372</v>
      </c>
      <c r="U100" s="4">
        <f t="shared" si="184"/>
        <v>0.5104654244</v>
      </c>
      <c r="V100" s="6">
        <f t="shared" si="11"/>
        <v>0.6478662347</v>
      </c>
      <c r="W100" s="6">
        <f t="shared" si="12"/>
        <v>-0.6380083627</v>
      </c>
      <c r="X100" s="4"/>
      <c r="Y100" s="4"/>
      <c r="Z100" s="81" t="s">
        <v>66</v>
      </c>
      <c r="AK100" s="81"/>
      <c r="AL100" s="81" t="s">
        <v>66</v>
      </c>
      <c r="AW100" s="77"/>
      <c r="AX100" s="77"/>
      <c r="AY100" s="77"/>
      <c r="AZ100" s="77"/>
      <c r="BA100" s="77"/>
      <c r="BB100" s="77"/>
      <c r="BC100" s="77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</row>
    <row r="101">
      <c r="A101" s="75" t="s">
        <v>67</v>
      </c>
      <c r="B101" s="76">
        <v>2049.0</v>
      </c>
      <c r="C101" s="76">
        <v>1310.45</v>
      </c>
      <c r="D101" s="77">
        <v>85.65</v>
      </c>
      <c r="E101" s="77">
        <v>521.8</v>
      </c>
      <c r="F101" s="76">
        <v>3796.25</v>
      </c>
      <c r="G101" s="4"/>
      <c r="H101" s="76">
        <v>2159.95</v>
      </c>
      <c r="I101" s="76">
        <v>2884.15</v>
      </c>
      <c r="J101" s="77">
        <v>17185.7</v>
      </c>
      <c r="K101" s="78">
        <f t="shared" si="2"/>
        <v>53042458</v>
      </c>
      <c r="L101" s="79"/>
      <c r="M101" s="77" t="s">
        <v>67</v>
      </c>
      <c r="N101" s="4">
        <f t="shared" ref="N101:R101" si="185">((B101-B100)/B100)*100</f>
        <v>1.355362089</v>
      </c>
      <c r="O101" s="4">
        <f t="shared" si="185"/>
        <v>-0.5200030365</v>
      </c>
      <c r="P101" s="4">
        <f t="shared" si="185"/>
        <v>0.2927400468</v>
      </c>
      <c r="Q101" s="4">
        <f t="shared" si="185"/>
        <v>-3.735817729</v>
      </c>
      <c r="R101" s="4">
        <f t="shared" si="185"/>
        <v>0.3078264546</v>
      </c>
      <c r="S101" s="28">
        <v>0.0</v>
      </c>
      <c r="T101" s="4">
        <f t="shared" ref="T101:U101" si="186">((H101-H100)/H100)*100</f>
        <v>0.4698002186</v>
      </c>
      <c r="U101" s="4">
        <f t="shared" si="186"/>
        <v>1.368972304</v>
      </c>
      <c r="V101" s="6">
        <f t="shared" si="11"/>
        <v>-0.1815210146</v>
      </c>
      <c r="W101" s="6">
        <f t="shared" si="12"/>
        <v>1.007091073</v>
      </c>
      <c r="X101" s="4"/>
      <c r="Y101" s="4"/>
      <c r="Z101" s="81" t="s">
        <v>67</v>
      </c>
      <c r="AA101" s="86">
        <f t="shared" ref="AA101:AE101" si="187">100*(B106-B101)/B101</f>
        <v>-1.112737921</v>
      </c>
      <c r="AB101" s="86">
        <f t="shared" si="187"/>
        <v>-1.797092602</v>
      </c>
      <c r="AC101" s="86">
        <f t="shared" si="187"/>
        <v>-3.327495622</v>
      </c>
      <c r="AD101" s="86">
        <f t="shared" si="187"/>
        <v>-0.8336527405</v>
      </c>
      <c r="AE101" s="86">
        <f t="shared" si="187"/>
        <v>-0.09351333553</v>
      </c>
      <c r="AF101" s="82"/>
      <c r="AG101" s="86">
        <f t="shared" ref="AG101:AI101" si="188">100*(H106-H101)/H101</f>
        <v>1.40281025</v>
      </c>
      <c r="AH101" s="86">
        <f t="shared" si="188"/>
        <v>2.262364995</v>
      </c>
      <c r="AI101" s="86">
        <f t="shared" si="188"/>
        <v>2.272819844</v>
      </c>
      <c r="AJ101" s="86">
        <f>100*(J106-J101)/J101</f>
        <v>2.272819844</v>
      </c>
      <c r="AK101" s="81"/>
      <c r="AL101" s="81" t="s">
        <v>67</v>
      </c>
      <c r="AW101" s="77"/>
      <c r="AX101" s="77"/>
      <c r="AY101" s="77"/>
      <c r="AZ101" s="77"/>
      <c r="BA101" s="77"/>
      <c r="BB101" s="77"/>
      <c r="BC101" s="77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</row>
    <row r="102">
      <c r="A102" s="75" t="s">
        <v>68</v>
      </c>
      <c r="B102" s="76">
        <v>2028.35</v>
      </c>
      <c r="C102" s="76">
        <v>1310.55</v>
      </c>
      <c r="D102" s="77">
        <v>85.2</v>
      </c>
      <c r="E102" s="77">
        <v>525.55</v>
      </c>
      <c r="F102" s="76">
        <v>3777.7</v>
      </c>
      <c r="G102" s="4"/>
      <c r="H102" s="76">
        <v>2157.0</v>
      </c>
      <c r="I102" s="76">
        <v>2893.8</v>
      </c>
      <c r="J102" s="77">
        <v>17311.8</v>
      </c>
      <c r="K102" s="78">
        <f t="shared" si="2"/>
        <v>52968370</v>
      </c>
      <c r="L102" s="79"/>
      <c r="M102" s="77" t="s">
        <v>68</v>
      </c>
      <c r="N102" s="4">
        <f t="shared" ref="N102:R102" si="189">((B102-B101)/B101)*100</f>
        <v>-1.007808687</v>
      </c>
      <c r="O102" s="4">
        <f t="shared" si="189"/>
        <v>0.007630966462</v>
      </c>
      <c r="P102" s="4">
        <f t="shared" si="189"/>
        <v>-0.5253940455</v>
      </c>
      <c r="Q102" s="4">
        <f t="shared" si="189"/>
        <v>0.7186661556</v>
      </c>
      <c r="R102" s="4">
        <f t="shared" si="189"/>
        <v>-0.4886401054</v>
      </c>
      <c r="S102" s="28">
        <v>0.0</v>
      </c>
      <c r="T102" s="4">
        <f t="shared" ref="T102:U102" si="190">((H102-H101)/H101)*100</f>
        <v>-0.1365772356</v>
      </c>
      <c r="U102" s="4">
        <f t="shared" si="190"/>
        <v>0.3345873134</v>
      </c>
      <c r="V102" s="6">
        <f t="shared" si="11"/>
        <v>-0.139676785</v>
      </c>
      <c r="W102" s="6">
        <f t="shared" si="12"/>
        <v>0.7337495709</v>
      </c>
      <c r="X102" s="4"/>
      <c r="Y102" s="4"/>
      <c r="Z102" s="81" t="s">
        <v>68</v>
      </c>
      <c r="AK102" s="81"/>
      <c r="AL102" s="81" t="s">
        <v>68</v>
      </c>
      <c r="AW102" s="77"/>
      <c r="AX102" s="77"/>
      <c r="AY102" s="77"/>
      <c r="AZ102" s="77"/>
      <c r="BA102" s="77"/>
      <c r="BB102" s="77"/>
      <c r="BC102" s="77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</row>
    <row r="103">
      <c r="A103" s="75" t="s">
        <v>69</v>
      </c>
      <c r="B103" s="76">
        <v>2071.85</v>
      </c>
      <c r="C103" s="76">
        <v>1312.4</v>
      </c>
      <c r="D103" s="77">
        <v>87.3</v>
      </c>
      <c r="E103" s="77">
        <v>515.5</v>
      </c>
      <c r="F103" s="76">
        <v>3766.85</v>
      </c>
      <c r="G103" s="4"/>
      <c r="H103" s="76">
        <v>2157.35</v>
      </c>
      <c r="I103" s="76">
        <v>2918.05</v>
      </c>
      <c r="J103" s="77">
        <v>17486.95</v>
      </c>
      <c r="K103" s="78">
        <f t="shared" si="2"/>
        <v>53019242.3</v>
      </c>
      <c r="L103" s="79"/>
      <c r="M103" s="77" t="s">
        <v>69</v>
      </c>
      <c r="N103" s="4">
        <f t="shared" ref="N103:R103" si="191">((B103-B102)/B102)*100</f>
        <v>2.144600291</v>
      </c>
      <c r="O103" s="4">
        <f t="shared" si="191"/>
        <v>0.1411621075</v>
      </c>
      <c r="P103" s="4">
        <f t="shared" si="191"/>
        <v>2.464788732</v>
      </c>
      <c r="Q103" s="4">
        <f t="shared" si="191"/>
        <v>-1.912282371</v>
      </c>
      <c r="R103" s="4">
        <f t="shared" si="191"/>
        <v>-0.2872117955</v>
      </c>
      <c r="S103" s="28">
        <v>0.0</v>
      </c>
      <c r="T103" s="4">
        <f t="shared" ref="T103:U103" si="192">((H103-H102)/H102)*100</f>
        <v>0.01622624015</v>
      </c>
      <c r="U103" s="4">
        <f t="shared" si="192"/>
        <v>0.8379984795</v>
      </c>
      <c r="V103" s="6">
        <f t="shared" si="11"/>
        <v>0.09604278931</v>
      </c>
      <c r="W103" s="6">
        <f t="shared" si="12"/>
        <v>1.011737659</v>
      </c>
      <c r="X103" s="4"/>
      <c r="Y103" s="4"/>
      <c r="Z103" s="81" t="s">
        <v>69</v>
      </c>
      <c r="AK103" s="81"/>
      <c r="AL103" s="81" t="s">
        <v>69</v>
      </c>
      <c r="AW103" s="77"/>
      <c r="AX103" s="77"/>
      <c r="AY103" s="77"/>
      <c r="AZ103" s="77"/>
      <c r="BA103" s="77"/>
      <c r="BB103" s="77"/>
      <c r="BC103" s="77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</row>
    <row r="104">
      <c r="A104" s="75" t="s">
        <v>70</v>
      </c>
      <c r="B104" s="76">
        <v>2074.55</v>
      </c>
      <c r="C104" s="76">
        <v>1294.45</v>
      </c>
      <c r="D104" s="77">
        <v>86.3</v>
      </c>
      <c r="E104" s="77">
        <v>521.4</v>
      </c>
      <c r="F104" s="76">
        <v>3768.5</v>
      </c>
      <c r="G104" s="4"/>
      <c r="H104" s="76">
        <v>2188.3</v>
      </c>
      <c r="I104" s="76">
        <v>2928.35</v>
      </c>
      <c r="J104" s="77">
        <v>17512.25</v>
      </c>
      <c r="K104" s="78">
        <f t="shared" si="2"/>
        <v>53183878.75</v>
      </c>
      <c r="L104" s="79"/>
      <c r="M104" s="77" t="s">
        <v>70</v>
      </c>
      <c r="N104" s="4">
        <f t="shared" ref="N104:R104" si="193">((B104-B103)/B103)*100</f>
        <v>0.1303183145</v>
      </c>
      <c r="O104" s="4">
        <f t="shared" si="193"/>
        <v>-1.367723255</v>
      </c>
      <c r="P104" s="4">
        <f t="shared" si="193"/>
        <v>-1.145475372</v>
      </c>
      <c r="Q104" s="4">
        <f t="shared" si="193"/>
        <v>1.144519884</v>
      </c>
      <c r="R104" s="4">
        <f t="shared" si="193"/>
        <v>0.04380317772</v>
      </c>
      <c r="S104" s="28">
        <v>0.0</v>
      </c>
      <c r="T104" s="4">
        <f t="shared" ref="T104:U104" si="194">((H104-H103)/H103)*100</f>
        <v>1.434630449</v>
      </c>
      <c r="U104" s="4">
        <f t="shared" si="194"/>
        <v>0.3529754459</v>
      </c>
      <c r="V104" s="6">
        <f t="shared" si="11"/>
        <v>0.3105220725</v>
      </c>
      <c r="W104" s="6">
        <f t="shared" si="12"/>
        <v>0.144679318</v>
      </c>
      <c r="X104" s="4"/>
      <c r="Y104" s="4"/>
      <c r="Z104" s="81" t="s">
        <v>70</v>
      </c>
      <c r="AK104" s="81"/>
      <c r="AL104" s="81" t="s">
        <v>70</v>
      </c>
      <c r="AW104" s="77"/>
      <c r="AX104" s="77"/>
      <c r="AY104" s="77"/>
      <c r="AZ104" s="77"/>
      <c r="BA104" s="77"/>
      <c r="BB104" s="77"/>
      <c r="BC104" s="77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</row>
    <row r="105">
      <c r="A105" s="75" t="s">
        <v>71</v>
      </c>
      <c r="B105" s="76">
        <v>2109.95</v>
      </c>
      <c r="C105" s="76">
        <v>1278.95</v>
      </c>
      <c r="D105" s="77">
        <v>81.7</v>
      </c>
      <c r="E105" s="77">
        <v>529.35</v>
      </c>
      <c r="F105" s="76">
        <v>3790.15</v>
      </c>
      <c r="G105" s="4"/>
      <c r="H105" s="76">
        <v>2200.35</v>
      </c>
      <c r="I105" s="76">
        <v>2976.0</v>
      </c>
      <c r="J105" s="77">
        <v>17563.95</v>
      </c>
      <c r="K105" s="78">
        <f t="shared" si="2"/>
        <v>53445225.75</v>
      </c>
      <c r="L105" s="79"/>
      <c r="M105" s="77" t="s">
        <v>71</v>
      </c>
      <c r="N105" s="4">
        <f t="shared" ref="N105:R105" si="195">((B105-B104)/B104)*100</f>
        <v>1.706394158</v>
      </c>
      <c r="O105" s="4">
        <f t="shared" si="195"/>
        <v>-1.197419754</v>
      </c>
      <c r="P105" s="4">
        <f t="shared" si="195"/>
        <v>-5.330243337</v>
      </c>
      <c r="Q105" s="4">
        <f t="shared" si="195"/>
        <v>1.524741082</v>
      </c>
      <c r="R105" s="4">
        <f t="shared" si="195"/>
        <v>0.5744991376</v>
      </c>
      <c r="S105" s="28">
        <v>0.0</v>
      </c>
      <c r="T105" s="4">
        <f t="shared" ref="T105:U105" si="196">((H105-H104)/H104)*100</f>
        <v>0.5506557602</v>
      </c>
      <c r="U105" s="4">
        <f t="shared" si="196"/>
        <v>1.627196203</v>
      </c>
      <c r="V105" s="6">
        <f t="shared" si="11"/>
        <v>0.4914026696</v>
      </c>
      <c r="W105" s="6">
        <f t="shared" si="12"/>
        <v>0.2952219161</v>
      </c>
      <c r="X105" s="4"/>
      <c r="Y105" s="4"/>
      <c r="Z105" s="81" t="s">
        <v>71</v>
      </c>
      <c r="AK105" s="81"/>
      <c r="AL105" s="81" t="s">
        <v>71</v>
      </c>
      <c r="AW105" s="77"/>
      <c r="AX105" s="77"/>
      <c r="AY105" s="77"/>
      <c r="AZ105" s="77"/>
      <c r="BA105" s="77"/>
      <c r="BB105" s="77"/>
      <c r="BC105" s="77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</row>
    <row r="106">
      <c r="A106" s="75" t="s">
        <v>72</v>
      </c>
      <c r="B106" s="76">
        <v>2026.2</v>
      </c>
      <c r="C106" s="76">
        <v>1286.9</v>
      </c>
      <c r="D106" s="77">
        <v>82.8</v>
      </c>
      <c r="E106" s="77">
        <v>517.45</v>
      </c>
      <c r="F106" s="76">
        <v>3792.7</v>
      </c>
      <c r="G106" s="4"/>
      <c r="H106" s="76">
        <v>2190.25</v>
      </c>
      <c r="I106" s="76">
        <v>2949.4</v>
      </c>
      <c r="J106" s="77">
        <v>17576.3</v>
      </c>
      <c r="K106" s="78">
        <f t="shared" si="2"/>
        <v>52980666.7</v>
      </c>
      <c r="L106" s="79"/>
      <c r="M106" s="77" t="s">
        <v>72</v>
      </c>
      <c r="N106" s="4">
        <f t="shared" ref="N106:R106" si="197">((B106-B105)/B105)*100</f>
        <v>-3.969288372</v>
      </c>
      <c r="O106" s="4">
        <f t="shared" si="197"/>
        <v>0.6216036593</v>
      </c>
      <c r="P106" s="4">
        <f t="shared" si="197"/>
        <v>1.346389229</v>
      </c>
      <c r="Q106" s="4">
        <f t="shared" si="197"/>
        <v>-2.248040049</v>
      </c>
      <c r="R106" s="4">
        <f t="shared" si="197"/>
        <v>0.06727965912</v>
      </c>
      <c r="S106" s="28">
        <v>0.0</v>
      </c>
      <c r="T106" s="4">
        <f t="shared" ref="T106:U106" si="198">((H106-H105)/H105)*100</f>
        <v>-0.4590178835</v>
      </c>
      <c r="U106" s="4">
        <f t="shared" si="198"/>
        <v>-0.8938172043</v>
      </c>
      <c r="V106" s="6">
        <f t="shared" si="11"/>
        <v>-0.8692246005</v>
      </c>
      <c r="W106" s="6">
        <f t="shared" si="12"/>
        <v>0.07031447937</v>
      </c>
      <c r="X106" s="4"/>
      <c r="Y106" s="4"/>
      <c r="Z106" s="81" t="s">
        <v>72</v>
      </c>
      <c r="AA106" s="86">
        <f t="shared" ref="AA106:AE106" si="199">100*(B110-B106)/B106</f>
        <v>1.961800415</v>
      </c>
      <c r="AB106" s="86">
        <f t="shared" si="199"/>
        <v>-1.134509286</v>
      </c>
      <c r="AC106" s="86">
        <f t="shared" si="199"/>
        <v>2.355072464</v>
      </c>
      <c r="AD106" s="86">
        <f t="shared" si="199"/>
        <v>5.633394531</v>
      </c>
      <c r="AE106" s="86">
        <f t="shared" si="199"/>
        <v>-0.3954966119</v>
      </c>
      <c r="AF106" s="82"/>
      <c r="AG106" s="86">
        <f t="shared" ref="AG106:AI106" si="200">100*(H110-H106)/H106</f>
        <v>-14.54171898</v>
      </c>
      <c r="AH106" s="86">
        <f t="shared" si="200"/>
        <v>0.64250356</v>
      </c>
      <c r="AI106" s="86">
        <f t="shared" si="200"/>
        <v>1.197635452</v>
      </c>
      <c r="AJ106" s="86">
        <f>100*(J110-J106)/J106</f>
        <v>1.197635452</v>
      </c>
      <c r="AK106" s="81"/>
      <c r="AL106" s="81" t="s">
        <v>72</v>
      </c>
      <c r="AW106" s="77"/>
      <c r="AX106" s="77"/>
      <c r="AY106" s="77"/>
      <c r="AZ106" s="77"/>
      <c r="BA106" s="77"/>
      <c r="BB106" s="77"/>
      <c r="BC106" s="77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</row>
    <row r="107">
      <c r="A107" s="75" t="s">
        <v>73</v>
      </c>
      <c r="B107" s="76">
        <v>2045.9</v>
      </c>
      <c r="C107" s="76">
        <v>1296.95</v>
      </c>
      <c r="D107" s="77">
        <v>83.15</v>
      </c>
      <c r="E107" s="77">
        <v>517.4</v>
      </c>
      <c r="F107" s="76">
        <v>3801.85</v>
      </c>
      <c r="G107" s="4"/>
      <c r="H107" s="76">
        <v>2193.85</v>
      </c>
      <c r="I107" s="76">
        <v>2973.15</v>
      </c>
      <c r="J107" s="77">
        <v>17730.75</v>
      </c>
      <c r="K107" s="78">
        <f t="shared" si="2"/>
        <v>53169332.5</v>
      </c>
      <c r="L107" s="79"/>
      <c r="M107" s="77" t="s">
        <v>73</v>
      </c>
      <c r="N107" s="4">
        <f t="shared" ref="N107:R107" si="201">((B107-B106)/B106)*100</f>
        <v>0.9722633501</v>
      </c>
      <c r="O107" s="4">
        <f t="shared" si="201"/>
        <v>0.7809464605</v>
      </c>
      <c r="P107" s="4">
        <f t="shared" si="201"/>
        <v>0.422705314</v>
      </c>
      <c r="Q107" s="4">
        <f t="shared" si="201"/>
        <v>-0.00966276935</v>
      </c>
      <c r="R107" s="4">
        <f t="shared" si="201"/>
        <v>0.2412529333</v>
      </c>
      <c r="S107" s="28">
        <v>0.0</v>
      </c>
      <c r="T107" s="4">
        <f t="shared" ref="T107:U107" si="202">((H107-H106)/H106)*100</f>
        <v>0.1643647985</v>
      </c>
      <c r="U107" s="4">
        <f t="shared" si="202"/>
        <v>0.8052485251</v>
      </c>
      <c r="V107" s="6">
        <f t="shared" si="11"/>
        <v>0.3561031066</v>
      </c>
      <c r="W107" s="6">
        <f t="shared" si="12"/>
        <v>0.8787401216</v>
      </c>
      <c r="X107" s="4"/>
      <c r="Y107" s="4"/>
      <c r="Z107" s="81" t="s">
        <v>73</v>
      </c>
      <c r="AK107" s="81"/>
      <c r="AL107" s="81" t="s">
        <v>73</v>
      </c>
      <c r="AW107" s="77"/>
      <c r="AX107" s="77"/>
      <c r="AY107" s="77"/>
      <c r="AZ107" s="77"/>
      <c r="BA107" s="77"/>
      <c r="BB107" s="77"/>
      <c r="BC107" s="77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</row>
    <row r="108">
      <c r="A108" s="75" t="s">
        <v>74</v>
      </c>
      <c r="B108" s="76">
        <v>2020.6</v>
      </c>
      <c r="C108" s="76">
        <v>1299.9</v>
      </c>
      <c r="D108" s="77">
        <v>83.2</v>
      </c>
      <c r="E108" s="77">
        <v>542.15</v>
      </c>
      <c r="F108" s="76">
        <v>3713.1</v>
      </c>
      <c r="G108" s="4"/>
      <c r="H108" s="76">
        <v>2225.3</v>
      </c>
      <c r="I108" s="76">
        <v>2975.8</v>
      </c>
      <c r="J108" s="77">
        <v>17656.35</v>
      </c>
      <c r="K108" s="78">
        <f t="shared" si="2"/>
        <v>53302101.45</v>
      </c>
      <c r="L108" s="79"/>
      <c r="M108" s="77" t="s">
        <v>74</v>
      </c>
      <c r="N108" s="4">
        <f t="shared" ref="N108:R108" si="203">((B108-B107)/B107)*100</f>
        <v>-1.236619581</v>
      </c>
      <c r="O108" s="4">
        <f t="shared" si="203"/>
        <v>0.2274567254</v>
      </c>
      <c r="P108" s="4">
        <f t="shared" si="203"/>
        <v>0.06013229104</v>
      </c>
      <c r="Q108" s="4">
        <f t="shared" si="203"/>
        <v>4.78353305</v>
      </c>
      <c r="R108" s="4">
        <f t="shared" si="203"/>
        <v>-2.334389837</v>
      </c>
      <c r="S108" s="28">
        <v>0.0</v>
      </c>
      <c r="T108" s="4">
        <f t="shared" ref="T108:U108" si="204">((H108-H107)/H107)*100</f>
        <v>1.433552886</v>
      </c>
      <c r="U108" s="4">
        <f t="shared" si="204"/>
        <v>0.08913105629</v>
      </c>
      <c r="V108" s="6">
        <f t="shared" si="11"/>
        <v>0.2497096423</v>
      </c>
      <c r="W108" s="6">
        <f t="shared" si="12"/>
        <v>-0.4196099996</v>
      </c>
      <c r="X108" s="4"/>
      <c r="Y108" s="4"/>
      <c r="Z108" s="81" t="s">
        <v>74</v>
      </c>
      <c r="AK108" s="81"/>
      <c r="AL108" s="81" t="s">
        <v>74</v>
      </c>
      <c r="AW108" s="77"/>
      <c r="AX108" s="77"/>
      <c r="AY108" s="77"/>
      <c r="AZ108" s="77"/>
      <c r="BA108" s="77"/>
      <c r="BB108" s="77"/>
      <c r="BC108" s="77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</row>
    <row r="109">
      <c r="A109" s="75" t="s">
        <v>75</v>
      </c>
      <c r="B109" s="76">
        <v>2059.8</v>
      </c>
      <c r="C109" s="76">
        <v>1285.15</v>
      </c>
      <c r="D109" s="77">
        <v>83.85</v>
      </c>
      <c r="E109" s="77">
        <v>560.2</v>
      </c>
      <c r="F109" s="76">
        <v>3755.3</v>
      </c>
      <c r="G109" s="4"/>
      <c r="H109" s="76">
        <v>1901.4</v>
      </c>
      <c r="I109" s="76">
        <v>2976.15</v>
      </c>
      <c r="J109" s="77">
        <v>17736.95</v>
      </c>
      <c r="K109" s="78">
        <f t="shared" si="2"/>
        <v>52644764.15</v>
      </c>
      <c r="L109" s="79"/>
      <c r="M109" s="77" t="s">
        <v>75</v>
      </c>
      <c r="N109" s="4">
        <f t="shared" ref="N109:R109" si="205">((B109-B108)/B108)*100</f>
        <v>1.940017816</v>
      </c>
      <c r="O109" s="4">
        <f t="shared" si="205"/>
        <v>-1.134702669</v>
      </c>
      <c r="P109" s="4">
        <f t="shared" si="205"/>
        <v>0.78125</v>
      </c>
      <c r="Q109" s="4">
        <f t="shared" si="205"/>
        <v>3.329336899</v>
      </c>
      <c r="R109" s="4">
        <f t="shared" si="205"/>
        <v>1.136516657</v>
      </c>
      <c r="S109" s="28">
        <v>0.0</v>
      </c>
      <c r="T109" s="4">
        <f t="shared" ref="T109:U109" si="206">((H109-H108)/H108)*100</f>
        <v>-14.55534085</v>
      </c>
      <c r="U109" s="4">
        <f t="shared" si="206"/>
        <v>0.01176154311</v>
      </c>
      <c r="V109" s="6">
        <f t="shared" si="11"/>
        <v>-1.233229614</v>
      </c>
      <c r="W109" s="6">
        <f t="shared" si="12"/>
        <v>0.4564929898</v>
      </c>
      <c r="X109" s="4"/>
      <c r="Y109" s="4"/>
      <c r="Z109" s="81" t="s">
        <v>75</v>
      </c>
      <c r="AK109" s="81"/>
      <c r="AL109" s="81" t="s">
        <v>75</v>
      </c>
      <c r="AW109" s="77"/>
      <c r="AX109" s="77"/>
      <c r="AY109" s="77"/>
      <c r="AZ109" s="77"/>
      <c r="BA109" s="77"/>
      <c r="BB109" s="77"/>
      <c r="BC109" s="77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</row>
    <row r="110">
      <c r="A110" s="75" t="s">
        <v>76</v>
      </c>
      <c r="B110" s="76">
        <v>2065.95</v>
      </c>
      <c r="C110" s="76">
        <v>1272.3</v>
      </c>
      <c r="D110" s="77">
        <v>84.75</v>
      </c>
      <c r="E110" s="77">
        <v>546.6</v>
      </c>
      <c r="F110" s="76">
        <v>3777.7</v>
      </c>
      <c r="G110" s="4"/>
      <c r="H110" s="76">
        <v>1871.75</v>
      </c>
      <c r="I110" s="76">
        <v>2968.35</v>
      </c>
      <c r="J110" s="77">
        <v>17786.8</v>
      </c>
      <c r="K110" s="78">
        <f t="shared" si="2"/>
        <v>52395979.05</v>
      </c>
      <c r="L110" s="79"/>
      <c r="M110" s="77" t="s">
        <v>76</v>
      </c>
      <c r="N110" s="4">
        <f t="shared" ref="N110:R110" si="207">((B110-B109)/B109)*100</f>
        <v>0.298572677</v>
      </c>
      <c r="O110" s="4">
        <f t="shared" si="207"/>
        <v>-0.9998832821</v>
      </c>
      <c r="P110" s="4">
        <f t="shared" si="207"/>
        <v>1.073345259</v>
      </c>
      <c r="Q110" s="4">
        <f t="shared" si="207"/>
        <v>-2.427704391</v>
      </c>
      <c r="R110" s="4">
        <f t="shared" si="207"/>
        <v>0.5964902937</v>
      </c>
      <c r="S110" s="28">
        <v>0.0</v>
      </c>
      <c r="T110" s="4">
        <f t="shared" ref="T110:U110" si="208">((H110-H109)/H109)*100</f>
        <v>-1.559377301</v>
      </c>
      <c r="U110" s="4">
        <f t="shared" si="208"/>
        <v>-0.2620835643</v>
      </c>
      <c r="V110" s="6">
        <f t="shared" si="11"/>
        <v>-0.4725733015</v>
      </c>
      <c r="W110" s="6">
        <f t="shared" si="12"/>
        <v>0.2810517028</v>
      </c>
      <c r="X110" s="4"/>
      <c r="Y110" s="4"/>
      <c r="Z110" s="81" t="s">
        <v>76</v>
      </c>
      <c r="AA110" s="86">
        <f t="shared" ref="AA110:AE110" si="209">100*(B115-B110)/B110</f>
        <v>2.255620901</v>
      </c>
      <c r="AB110" s="86">
        <f t="shared" si="209"/>
        <v>6.048101863</v>
      </c>
      <c r="AC110" s="86">
        <f t="shared" si="209"/>
        <v>4.778761062</v>
      </c>
      <c r="AD110" s="86">
        <f t="shared" si="209"/>
        <v>10.58360776</v>
      </c>
      <c r="AE110" s="86">
        <f t="shared" si="209"/>
        <v>0.7014850306</v>
      </c>
      <c r="AF110" s="82"/>
      <c r="AG110" s="86">
        <f t="shared" ref="AG110:AI110" si="210">100*(H115-H110)/H110</f>
        <v>-3.234940564</v>
      </c>
      <c r="AH110" s="86">
        <f t="shared" si="210"/>
        <v>1.483989422</v>
      </c>
      <c r="AI110" s="86">
        <f t="shared" si="210"/>
        <v>1.857276182</v>
      </c>
      <c r="AJ110" s="86">
        <f>100*(J115-J110)/J110</f>
        <v>1.857276182</v>
      </c>
      <c r="AK110" s="81"/>
      <c r="AL110" s="81" t="s">
        <v>76</v>
      </c>
      <c r="AW110" s="77"/>
      <c r="AX110" s="77"/>
      <c r="AY110" s="77"/>
      <c r="AZ110" s="77"/>
      <c r="BA110" s="77"/>
      <c r="BB110" s="77"/>
      <c r="BC110" s="77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</row>
    <row r="111">
      <c r="A111" s="75" t="s">
        <v>77</v>
      </c>
      <c r="B111" s="76">
        <v>2103.0</v>
      </c>
      <c r="C111" s="76">
        <v>1319.7</v>
      </c>
      <c r="D111" s="77">
        <v>86.0</v>
      </c>
      <c r="E111" s="77">
        <v>538.55</v>
      </c>
      <c r="F111" s="76">
        <v>3766.55</v>
      </c>
      <c r="G111" s="4"/>
      <c r="H111" s="76">
        <v>1784.35</v>
      </c>
      <c r="I111" s="76">
        <v>2953.15</v>
      </c>
      <c r="J111" s="77">
        <v>18012.2</v>
      </c>
      <c r="K111" s="78">
        <f t="shared" si="2"/>
        <v>52146788.9</v>
      </c>
      <c r="L111" s="79"/>
      <c r="M111" s="77" t="s">
        <v>77</v>
      </c>
      <c r="N111" s="4">
        <f t="shared" ref="N111:R111" si="211">((B111-B110)/B110)*100</f>
        <v>1.793363828</v>
      </c>
      <c r="O111" s="4">
        <f t="shared" si="211"/>
        <v>3.72553643</v>
      </c>
      <c r="P111" s="4">
        <f t="shared" si="211"/>
        <v>1.474926254</v>
      </c>
      <c r="Q111" s="4">
        <f t="shared" si="211"/>
        <v>-1.472740578</v>
      </c>
      <c r="R111" s="4">
        <f t="shared" si="211"/>
        <v>-0.2951531355</v>
      </c>
      <c r="S111" s="28">
        <v>0.0</v>
      </c>
      <c r="T111" s="4">
        <f t="shared" ref="T111:U111" si="212">((H111-H110)/H110)*100</f>
        <v>-4.669427007</v>
      </c>
      <c r="U111" s="4">
        <f t="shared" si="212"/>
        <v>-0.5120689946</v>
      </c>
      <c r="V111" s="6">
        <f t="shared" si="11"/>
        <v>-0.4755902161</v>
      </c>
      <c r="W111" s="6">
        <f t="shared" si="12"/>
        <v>1.26723188</v>
      </c>
      <c r="X111" s="4"/>
      <c r="Y111" s="4"/>
      <c r="Z111" s="81" t="s">
        <v>77</v>
      </c>
      <c r="AK111" s="81"/>
      <c r="AL111" s="81" t="s">
        <v>77</v>
      </c>
      <c r="AW111" s="77"/>
      <c r="AX111" s="77"/>
      <c r="AY111" s="77"/>
      <c r="AZ111" s="77"/>
      <c r="BA111" s="77"/>
      <c r="BB111" s="77"/>
      <c r="BC111" s="77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</row>
    <row r="112">
      <c r="A112" s="83">
        <v>44572.0</v>
      </c>
      <c r="B112" s="76">
        <v>2140.15</v>
      </c>
      <c r="C112" s="76">
        <v>1330.95</v>
      </c>
      <c r="D112" s="77">
        <v>87.2</v>
      </c>
      <c r="E112" s="77">
        <v>550.35</v>
      </c>
      <c r="F112" s="76">
        <v>3788.0</v>
      </c>
      <c r="G112" s="4"/>
      <c r="H112" s="76">
        <v>1786.25</v>
      </c>
      <c r="I112" s="76">
        <v>2959.45</v>
      </c>
      <c r="J112" s="77">
        <v>18145.4</v>
      </c>
      <c r="K112" s="78">
        <f t="shared" si="2"/>
        <v>52611317.15</v>
      </c>
      <c r="L112" s="79"/>
      <c r="M112" s="84">
        <v>44572.0</v>
      </c>
      <c r="N112" s="4">
        <f t="shared" ref="N112:R112" si="213">((B112-B111)/B111)*100</f>
        <v>1.766524013</v>
      </c>
      <c r="O112" s="4">
        <f t="shared" si="213"/>
        <v>0.8524664697</v>
      </c>
      <c r="P112" s="4">
        <f t="shared" si="213"/>
        <v>1.395348837</v>
      </c>
      <c r="Q112" s="4">
        <f t="shared" si="213"/>
        <v>2.19106861</v>
      </c>
      <c r="R112" s="4">
        <f t="shared" si="213"/>
        <v>0.5694866655</v>
      </c>
      <c r="S112" s="28">
        <v>0.0</v>
      </c>
      <c r="T112" s="4">
        <f t="shared" ref="T112:U112" si="214">((H112-H111)/H111)*100</f>
        <v>0.1064813518</v>
      </c>
      <c r="U112" s="4">
        <f t="shared" si="214"/>
        <v>0.2133315274</v>
      </c>
      <c r="V112" s="6">
        <f t="shared" si="11"/>
        <v>0.8908089257</v>
      </c>
      <c r="W112" s="6">
        <f t="shared" si="12"/>
        <v>0.7394987842</v>
      </c>
      <c r="X112" s="4"/>
      <c r="Y112" s="4"/>
      <c r="Z112" s="85">
        <v>44572.0</v>
      </c>
      <c r="AK112" s="85"/>
      <c r="AL112" s="85">
        <v>44572.0</v>
      </c>
      <c r="AM112" s="77">
        <f t="shared" ref="AM112:AQ112" si="215">(B132-B112)/B112*100</f>
        <v>-10.31469757</v>
      </c>
      <c r="AN112" s="77">
        <f t="shared" si="215"/>
        <v>8.820767121</v>
      </c>
      <c r="AO112" s="77">
        <f t="shared" si="215"/>
        <v>4.357798165</v>
      </c>
      <c r="AP112" s="77">
        <f t="shared" si="215"/>
        <v>21.20468793</v>
      </c>
      <c r="AQ112" s="77">
        <f t="shared" si="215"/>
        <v>15.16103485</v>
      </c>
      <c r="AR112" s="77">
        <v>0.0</v>
      </c>
      <c r="AS112" s="77">
        <f t="shared" ref="AS112:AT112" si="216">(H132-H112)/H112*100</f>
        <v>-0.3694891533</v>
      </c>
      <c r="AT112" s="77">
        <f t="shared" si="216"/>
        <v>-4.659649597</v>
      </c>
      <c r="AU112" s="77">
        <f>(K132-K112)/K112*100</f>
        <v>6.494755568</v>
      </c>
      <c r="AV112" s="77">
        <f>(J132-J112)/J112*100</f>
        <v>3.377991116</v>
      </c>
      <c r="AW112" s="77"/>
      <c r="AX112" s="77"/>
      <c r="AY112" s="77"/>
      <c r="AZ112" s="77"/>
      <c r="BA112" s="77"/>
      <c r="BB112" s="77"/>
      <c r="BC112" s="77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</row>
    <row r="113">
      <c r="A113" s="83">
        <v>44603.0</v>
      </c>
      <c r="B113" s="76">
        <v>2166.5</v>
      </c>
      <c r="C113" s="76">
        <v>1311.5</v>
      </c>
      <c r="D113" s="77">
        <v>86.55</v>
      </c>
      <c r="E113" s="77">
        <v>582.4</v>
      </c>
      <c r="F113" s="76">
        <v>3723.95</v>
      </c>
      <c r="G113" s="4"/>
      <c r="H113" s="76">
        <v>1879.95</v>
      </c>
      <c r="I113" s="76">
        <v>2971.8</v>
      </c>
      <c r="J113" s="77">
        <v>18082.85</v>
      </c>
      <c r="K113" s="78">
        <f t="shared" si="2"/>
        <v>53272461.7</v>
      </c>
      <c r="L113" s="79"/>
      <c r="M113" s="84">
        <v>44603.0</v>
      </c>
      <c r="N113" s="4">
        <f t="shared" ref="N113:R113" si="217">((B113-B112)/B112)*100</f>
        <v>1.231222111</v>
      </c>
      <c r="O113" s="4">
        <f t="shared" si="217"/>
        <v>-1.461362185</v>
      </c>
      <c r="P113" s="4">
        <f t="shared" si="217"/>
        <v>-0.745412844</v>
      </c>
      <c r="Q113" s="4">
        <f t="shared" si="217"/>
        <v>5.823566821</v>
      </c>
      <c r="R113" s="4">
        <f t="shared" si="217"/>
        <v>-1.690865892</v>
      </c>
      <c r="S113" s="28">
        <v>0.0</v>
      </c>
      <c r="T113" s="4">
        <f t="shared" ref="T113:U113" si="218">((H113-H112)/H112)*100</f>
        <v>5.245626312</v>
      </c>
      <c r="U113" s="4">
        <f t="shared" si="218"/>
        <v>0.4173072699</v>
      </c>
      <c r="V113" s="6">
        <f t="shared" si="11"/>
        <v>1.256658426</v>
      </c>
      <c r="W113" s="6">
        <f t="shared" si="12"/>
        <v>-0.3447154651</v>
      </c>
      <c r="X113" s="4"/>
      <c r="Y113" s="4"/>
      <c r="Z113" s="85">
        <v>44603.0</v>
      </c>
      <c r="AK113" s="85"/>
      <c r="AL113" s="85">
        <v>44603.0</v>
      </c>
      <c r="AW113" s="77"/>
      <c r="AX113" s="77"/>
      <c r="AY113" s="77"/>
      <c r="AZ113" s="77"/>
      <c r="BA113" s="77"/>
      <c r="BB113" s="77"/>
      <c r="BC113" s="77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</row>
    <row r="114">
      <c r="A114" s="83">
        <v>44631.0</v>
      </c>
      <c r="B114" s="76">
        <v>2106.45</v>
      </c>
      <c r="C114" s="76">
        <v>1321.05</v>
      </c>
      <c r="D114" s="77">
        <v>87.1</v>
      </c>
      <c r="E114" s="77">
        <v>590.15</v>
      </c>
      <c r="F114" s="76">
        <v>3748.05</v>
      </c>
      <c r="G114" s="4"/>
      <c r="H114" s="76">
        <v>1845.35</v>
      </c>
      <c r="I114" s="76">
        <v>3032.45</v>
      </c>
      <c r="J114" s="77">
        <v>18052.7</v>
      </c>
      <c r="K114" s="78">
        <f t="shared" si="2"/>
        <v>53340270.35</v>
      </c>
      <c r="L114" s="79"/>
      <c r="M114" s="84">
        <v>44631.0</v>
      </c>
      <c r="N114" s="4">
        <f t="shared" ref="N114:R114" si="219">((B114-B113)/B113)*100</f>
        <v>-2.771751673</v>
      </c>
      <c r="O114" s="4">
        <f t="shared" si="219"/>
        <v>0.7281738467</v>
      </c>
      <c r="P114" s="4">
        <f t="shared" si="219"/>
        <v>0.6354708261</v>
      </c>
      <c r="Q114" s="4">
        <f t="shared" si="219"/>
        <v>1.330700549</v>
      </c>
      <c r="R114" s="4">
        <f t="shared" si="219"/>
        <v>0.6471622874</v>
      </c>
      <c r="S114" s="28">
        <v>0.0</v>
      </c>
      <c r="T114" s="4">
        <f t="shared" ref="T114:U114" si="220">((H114-H113)/H113)*100</f>
        <v>-1.840474481</v>
      </c>
      <c r="U114" s="4">
        <f t="shared" si="220"/>
        <v>2.040850663</v>
      </c>
      <c r="V114" s="6">
        <f t="shared" si="11"/>
        <v>0.1272864963</v>
      </c>
      <c r="W114" s="6">
        <f t="shared" si="12"/>
        <v>-0.166732567</v>
      </c>
      <c r="X114" s="4"/>
      <c r="Y114" s="4"/>
      <c r="Z114" s="85">
        <v>44631.0</v>
      </c>
      <c r="AK114" s="85"/>
      <c r="AL114" s="85">
        <v>44631.0</v>
      </c>
      <c r="AW114" s="77"/>
      <c r="AX114" s="77"/>
      <c r="AY114" s="77"/>
      <c r="AZ114" s="77"/>
      <c r="BA114" s="77"/>
      <c r="BB114" s="77"/>
      <c r="BC114" s="77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</row>
    <row r="115">
      <c r="A115" s="83">
        <v>44662.0</v>
      </c>
      <c r="B115" s="76">
        <v>2112.55</v>
      </c>
      <c r="C115" s="76">
        <v>1349.25</v>
      </c>
      <c r="D115" s="77">
        <v>88.8</v>
      </c>
      <c r="E115" s="77">
        <v>604.45</v>
      </c>
      <c r="F115" s="76">
        <v>3804.2</v>
      </c>
      <c r="G115" s="4"/>
      <c r="H115" s="76">
        <v>1811.2</v>
      </c>
      <c r="I115" s="76">
        <v>3012.4</v>
      </c>
      <c r="J115" s="77">
        <v>18117.15</v>
      </c>
      <c r="K115" s="78">
        <f t="shared" si="2"/>
        <v>53752283.9</v>
      </c>
      <c r="L115" s="79"/>
      <c r="M115" s="84">
        <v>44662.0</v>
      </c>
      <c r="N115" s="4">
        <f t="shared" ref="N115:R115" si="221">((B115-B114)/B114)*100</f>
        <v>0.2895867455</v>
      </c>
      <c r="O115" s="4">
        <f t="shared" si="221"/>
        <v>2.134665607</v>
      </c>
      <c r="P115" s="4">
        <f t="shared" si="221"/>
        <v>1.951779564</v>
      </c>
      <c r="Q115" s="4">
        <f t="shared" si="221"/>
        <v>2.423112768</v>
      </c>
      <c r="R115" s="4">
        <f t="shared" si="221"/>
        <v>1.498112352</v>
      </c>
      <c r="S115" s="28">
        <v>0.0</v>
      </c>
      <c r="T115" s="4">
        <f t="shared" ref="T115:U115" si="222">((H115-H114)/H114)*100</f>
        <v>-1.850597448</v>
      </c>
      <c r="U115" s="4">
        <f t="shared" si="222"/>
        <v>-0.6611815529</v>
      </c>
      <c r="V115" s="6">
        <f t="shared" si="11"/>
        <v>0.7724249377</v>
      </c>
      <c r="W115" s="6">
        <f t="shared" si="12"/>
        <v>0.3570103087</v>
      </c>
      <c r="X115" s="4"/>
      <c r="Y115" s="4"/>
      <c r="Z115" s="85">
        <v>44662.0</v>
      </c>
      <c r="AA115" s="86">
        <f t="shared" ref="AA115:AE115" si="223">100*(B119-B115)/B115</f>
        <v>-1.853210575</v>
      </c>
      <c r="AB115" s="86">
        <f t="shared" si="223"/>
        <v>3.957754308</v>
      </c>
      <c r="AC115" s="86">
        <f t="shared" si="223"/>
        <v>7.713963964</v>
      </c>
      <c r="AD115" s="86">
        <f t="shared" si="223"/>
        <v>5.616676317</v>
      </c>
      <c r="AE115" s="86">
        <f t="shared" si="223"/>
        <v>7.740129331</v>
      </c>
      <c r="AF115" s="82"/>
      <c r="AG115" s="86">
        <f t="shared" ref="AG115:AI115" si="224">100*(H119-H115)/H115</f>
        <v>-4.444567138</v>
      </c>
      <c r="AH115" s="86">
        <f t="shared" si="224"/>
        <v>-4.768623025</v>
      </c>
      <c r="AI115" s="86">
        <f t="shared" si="224"/>
        <v>1.28359041</v>
      </c>
      <c r="AJ115" s="86">
        <f>100*(J119-J115)/J115</f>
        <v>1.28359041</v>
      </c>
      <c r="AK115" s="85"/>
      <c r="AL115" s="85">
        <v>44662.0</v>
      </c>
      <c r="AW115" s="77"/>
      <c r="AX115" s="77"/>
      <c r="AY115" s="77"/>
      <c r="AZ115" s="77"/>
      <c r="BA115" s="77"/>
      <c r="BB115" s="77"/>
      <c r="BC115" s="77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</row>
    <row r="116">
      <c r="A116" s="83">
        <v>44753.0</v>
      </c>
      <c r="B116" s="76">
        <v>2128.15</v>
      </c>
      <c r="C116" s="76">
        <v>1340.25</v>
      </c>
      <c r="D116" s="77">
        <v>88.35</v>
      </c>
      <c r="E116" s="77">
        <v>598.65</v>
      </c>
      <c r="F116" s="76">
        <v>4139.25</v>
      </c>
      <c r="G116" s="4"/>
      <c r="H116" s="76">
        <v>1805.05</v>
      </c>
      <c r="I116" s="76">
        <v>2952.65</v>
      </c>
      <c r="J116" s="77">
        <v>18202.8</v>
      </c>
      <c r="K116" s="78">
        <f t="shared" si="2"/>
        <v>54734416.7</v>
      </c>
      <c r="L116" s="79"/>
      <c r="M116" s="84">
        <v>44753.0</v>
      </c>
      <c r="N116" s="4">
        <f t="shared" ref="N116:R116" si="225">((B116-B115)/B115)*100</f>
        <v>0.7384440605</v>
      </c>
      <c r="O116" s="4">
        <f t="shared" si="225"/>
        <v>-0.6670372429</v>
      </c>
      <c r="P116" s="4">
        <f t="shared" si="225"/>
        <v>-0.5067567568</v>
      </c>
      <c r="Q116" s="4">
        <f t="shared" si="225"/>
        <v>-0.9595500041</v>
      </c>
      <c r="R116" s="4">
        <f t="shared" si="225"/>
        <v>8.807370801</v>
      </c>
      <c r="S116" s="28">
        <v>0.0</v>
      </c>
      <c r="T116" s="4">
        <f t="shared" ref="T116:U116" si="226">((H116-H115)/H115)*100</f>
        <v>-0.3395538869</v>
      </c>
      <c r="U116" s="4">
        <f t="shared" si="226"/>
        <v>-1.983468331</v>
      </c>
      <c r="V116" s="6">
        <f t="shared" si="11"/>
        <v>1.827146176</v>
      </c>
      <c r="W116" s="6">
        <f t="shared" si="12"/>
        <v>0.4727564766</v>
      </c>
      <c r="X116" s="4"/>
      <c r="Y116" s="4"/>
      <c r="Z116" s="85">
        <v>44753.0</v>
      </c>
      <c r="AK116" s="85"/>
      <c r="AL116" s="85">
        <v>44753.0</v>
      </c>
      <c r="AW116" s="77"/>
      <c r="AX116" s="77"/>
      <c r="AY116" s="77"/>
      <c r="AZ116" s="77"/>
      <c r="BA116" s="77"/>
      <c r="BB116" s="77"/>
      <c r="BC116" s="77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</row>
    <row r="117">
      <c r="A117" s="83">
        <v>44815.0</v>
      </c>
      <c r="B117" s="76">
        <v>2116.7</v>
      </c>
      <c r="C117" s="76">
        <v>1363.95</v>
      </c>
      <c r="D117" s="77">
        <v>88.85</v>
      </c>
      <c r="E117" s="77">
        <v>583.6</v>
      </c>
      <c r="F117" s="76">
        <v>4175.35</v>
      </c>
      <c r="G117" s="4"/>
      <c r="H117" s="76">
        <v>1771.65</v>
      </c>
      <c r="I117" s="76">
        <v>2904.1</v>
      </c>
      <c r="J117" s="77">
        <v>18157.0</v>
      </c>
      <c r="K117" s="78">
        <f t="shared" si="2"/>
        <v>54446957.9</v>
      </c>
      <c r="L117" s="79"/>
      <c r="M117" s="84">
        <v>44815.0</v>
      </c>
      <c r="N117" s="4">
        <f t="shared" ref="N117:R117" si="227">((B117-B116)/B116)*100</f>
        <v>-0.538025985</v>
      </c>
      <c r="O117" s="4">
        <f t="shared" si="227"/>
        <v>1.768326805</v>
      </c>
      <c r="P117" s="4">
        <f t="shared" si="227"/>
        <v>0.5659309564</v>
      </c>
      <c r="Q117" s="4">
        <f t="shared" si="227"/>
        <v>-2.51398981</v>
      </c>
      <c r="R117" s="4">
        <f t="shared" si="227"/>
        <v>0.8721386725</v>
      </c>
      <c r="S117" s="28">
        <v>0.0</v>
      </c>
      <c r="T117" s="4">
        <f t="shared" ref="T117:U117" si="228">((H117-H116)/H116)*100</f>
        <v>-1.850364256</v>
      </c>
      <c r="U117" s="4">
        <f t="shared" si="228"/>
        <v>-1.644285642</v>
      </c>
      <c r="V117" s="6">
        <f t="shared" si="11"/>
        <v>-0.5251883866</v>
      </c>
      <c r="W117" s="6">
        <f t="shared" si="12"/>
        <v>-0.2516096425</v>
      </c>
      <c r="X117" s="4"/>
      <c r="Y117" s="4"/>
      <c r="Z117" s="85">
        <v>44815.0</v>
      </c>
      <c r="AK117" s="85"/>
      <c r="AL117" s="85">
        <v>44815.0</v>
      </c>
      <c r="AW117" s="77"/>
      <c r="AX117" s="77"/>
      <c r="AY117" s="77"/>
      <c r="AZ117" s="77"/>
      <c r="BA117" s="77"/>
      <c r="BB117" s="77"/>
      <c r="BC117" s="77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</row>
    <row r="118">
      <c r="A118" s="88">
        <v>44845.0</v>
      </c>
      <c r="B118" s="76">
        <v>2134.05</v>
      </c>
      <c r="C118" s="76">
        <v>1374.35</v>
      </c>
      <c r="D118" s="77">
        <v>95.4</v>
      </c>
      <c r="E118" s="77">
        <v>586.7</v>
      </c>
      <c r="F118" s="76">
        <v>4134.65</v>
      </c>
      <c r="G118" s="4"/>
      <c r="H118" s="76">
        <v>1694.05</v>
      </c>
      <c r="I118" s="76">
        <v>2871.2</v>
      </c>
      <c r="J118" s="77">
        <v>18028.2</v>
      </c>
      <c r="K118" s="78">
        <f t="shared" si="2"/>
        <v>54287164.6</v>
      </c>
      <c r="L118" s="79"/>
      <c r="M118" s="89">
        <v>44845.0</v>
      </c>
      <c r="N118" s="4">
        <f t="shared" ref="N118:R118" si="229">((B118-B117)/B117)*100</f>
        <v>0.8196721311</v>
      </c>
      <c r="O118" s="4">
        <f t="shared" si="229"/>
        <v>0.7624912937</v>
      </c>
      <c r="P118" s="4">
        <f t="shared" si="229"/>
        <v>7.371975239</v>
      </c>
      <c r="Q118" s="4">
        <f t="shared" si="229"/>
        <v>0.5311857437</v>
      </c>
      <c r="R118" s="4">
        <f t="shared" si="229"/>
        <v>-0.9747685823</v>
      </c>
      <c r="S118" s="28">
        <v>0.0</v>
      </c>
      <c r="T118" s="4">
        <f t="shared" ref="T118:U118" si="230">((H118-H117)/H117)*100</f>
        <v>-4.380097649</v>
      </c>
      <c r="U118" s="4">
        <f t="shared" si="230"/>
        <v>-1.132881099</v>
      </c>
      <c r="V118" s="6">
        <f t="shared" si="11"/>
        <v>-0.2934843491</v>
      </c>
      <c r="W118" s="6">
        <f t="shared" si="12"/>
        <v>-0.7093682877</v>
      </c>
      <c r="X118" s="4"/>
      <c r="Y118" s="4"/>
      <c r="Z118" s="90">
        <v>44845.0</v>
      </c>
      <c r="AK118" s="90"/>
      <c r="AL118" s="90">
        <v>44845.0</v>
      </c>
      <c r="AW118" s="77"/>
      <c r="AX118" s="77"/>
      <c r="AY118" s="77"/>
      <c r="AZ118" s="77"/>
      <c r="BA118" s="77"/>
      <c r="BB118" s="77"/>
      <c r="BC118" s="77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</row>
    <row r="119">
      <c r="A119" s="88">
        <v>44876.0</v>
      </c>
      <c r="B119" s="76">
        <v>2073.4</v>
      </c>
      <c r="C119" s="76">
        <v>1402.65</v>
      </c>
      <c r="D119" s="77">
        <v>95.65</v>
      </c>
      <c r="E119" s="77">
        <v>638.4</v>
      </c>
      <c r="F119" s="76">
        <v>4098.65</v>
      </c>
      <c r="G119" s="4"/>
      <c r="H119" s="76">
        <v>1730.7</v>
      </c>
      <c r="I119" s="76">
        <v>2868.75</v>
      </c>
      <c r="J119" s="77">
        <v>18349.7</v>
      </c>
      <c r="K119" s="78">
        <f t="shared" si="2"/>
        <v>55019005.55</v>
      </c>
      <c r="L119" s="79"/>
      <c r="M119" s="89">
        <v>44876.0</v>
      </c>
      <c r="N119" s="4">
        <f t="shared" ref="N119:R119" si="231">((B119-B118)/B118)*100</f>
        <v>-2.842014011</v>
      </c>
      <c r="O119" s="4">
        <f t="shared" si="231"/>
        <v>2.059155237</v>
      </c>
      <c r="P119" s="4">
        <f t="shared" si="231"/>
        <v>0.2620545073</v>
      </c>
      <c r="Q119" s="4">
        <f t="shared" si="231"/>
        <v>8.811999318</v>
      </c>
      <c r="R119" s="4">
        <f t="shared" si="231"/>
        <v>-0.8706903849</v>
      </c>
      <c r="S119" s="28">
        <v>0.0</v>
      </c>
      <c r="T119" s="4">
        <f t="shared" ref="T119:U119" si="232">((H119-H118)/H118)*100</f>
        <v>2.163454443</v>
      </c>
      <c r="U119" s="4">
        <f t="shared" si="232"/>
        <v>-0.08533017554</v>
      </c>
      <c r="V119" s="6">
        <f t="shared" si="11"/>
        <v>1.34809205</v>
      </c>
      <c r="W119" s="6">
        <f t="shared" si="12"/>
        <v>1.783317247</v>
      </c>
      <c r="X119" s="4"/>
      <c r="Y119" s="4"/>
      <c r="Z119" s="90">
        <v>44876.0</v>
      </c>
      <c r="AA119" s="86">
        <f t="shared" ref="AA119:AE119" si="233">100*(B124-B119)/B119</f>
        <v>-6.527925147</v>
      </c>
      <c r="AB119" s="86">
        <f t="shared" si="233"/>
        <v>-0.2530923609</v>
      </c>
      <c r="AC119" s="86">
        <f t="shared" si="233"/>
        <v>-3.502352326</v>
      </c>
      <c r="AD119" s="86">
        <f t="shared" si="233"/>
        <v>3.078007519</v>
      </c>
      <c r="AE119" s="86">
        <f t="shared" si="233"/>
        <v>0.1805472534</v>
      </c>
      <c r="AF119" s="82"/>
      <c r="AG119" s="86">
        <f t="shared" ref="AG119:AI119" si="234">100*(H124-H119)/H119</f>
        <v>0.1011151557</v>
      </c>
      <c r="AH119" s="86">
        <f t="shared" si="234"/>
        <v>-2.297167756</v>
      </c>
      <c r="AI119" s="86">
        <f t="shared" si="234"/>
        <v>-0.2291590598</v>
      </c>
      <c r="AJ119" s="86">
        <f>100*(J124-J119)/J119</f>
        <v>-0.2291590598</v>
      </c>
      <c r="AK119" s="90"/>
      <c r="AL119" s="90">
        <v>44876.0</v>
      </c>
      <c r="AW119" s="77"/>
      <c r="AX119" s="77"/>
      <c r="AY119" s="77"/>
      <c r="AZ119" s="77"/>
      <c r="BA119" s="77"/>
      <c r="BB119" s="77"/>
      <c r="BC119" s="77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</row>
    <row r="120">
      <c r="A120" s="75" t="s">
        <v>78</v>
      </c>
      <c r="B120" s="76">
        <v>2057.15</v>
      </c>
      <c r="C120" s="76">
        <v>1420.5</v>
      </c>
      <c r="D120" s="77">
        <v>95.9</v>
      </c>
      <c r="E120" s="77">
        <v>669.5</v>
      </c>
      <c r="F120" s="76">
        <v>4103.95</v>
      </c>
      <c r="G120" s="4"/>
      <c r="H120" s="76">
        <v>1736.15</v>
      </c>
      <c r="I120" s="76">
        <v>2857.1</v>
      </c>
      <c r="J120" s="77">
        <v>18329.15</v>
      </c>
      <c r="K120" s="78">
        <f t="shared" si="2"/>
        <v>55540287.9</v>
      </c>
      <c r="L120" s="79"/>
      <c r="M120" s="77" t="s">
        <v>78</v>
      </c>
      <c r="N120" s="4">
        <f t="shared" ref="N120:R120" si="235">((B120-B119)/B119)*100</f>
        <v>-0.7837368573</v>
      </c>
      <c r="O120" s="4">
        <f t="shared" si="235"/>
        <v>1.272591167</v>
      </c>
      <c r="P120" s="4">
        <f t="shared" si="235"/>
        <v>0.2613695766</v>
      </c>
      <c r="Q120" s="4">
        <f t="shared" si="235"/>
        <v>4.871553885</v>
      </c>
      <c r="R120" s="4">
        <f t="shared" si="235"/>
        <v>0.1293108707</v>
      </c>
      <c r="S120" s="28">
        <v>0.0</v>
      </c>
      <c r="T120" s="4">
        <f t="shared" ref="T120:U120" si="236">((H120-H119)/H119)*100</f>
        <v>0.3149014849</v>
      </c>
      <c r="U120" s="4">
        <f t="shared" si="236"/>
        <v>-0.4061002179</v>
      </c>
      <c r="V120" s="6">
        <f t="shared" si="11"/>
        <v>0.9474586914</v>
      </c>
      <c r="W120" s="6">
        <f t="shared" si="12"/>
        <v>-0.1119909317</v>
      </c>
      <c r="X120" s="4"/>
      <c r="Y120" s="4"/>
      <c r="Z120" s="81" t="s">
        <v>78</v>
      </c>
      <c r="AK120" s="81"/>
      <c r="AL120" s="81" t="s">
        <v>78</v>
      </c>
      <c r="AW120" s="77"/>
      <c r="AX120" s="77"/>
      <c r="AY120" s="77"/>
      <c r="AZ120" s="77"/>
      <c r="BA120" s="77"/>
      <c r="BB120" s="77"/>
      <c r="BC120" s="77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</row>
    <row r="121">
      <c r="A121" s="75" t="s">
        <v>79</v>
      </c>
      <c r="B121" s="76">
        <v>2049.1</v>
      </c>
      <c r="C121" s="76">
        <v>1421.8</v>
      </c>
      <c r="D121" s="77">
        <v>93.25</v>
      </c>
      <c r="E121" s="77">
        <v>677.5</v>
      </c>
      <c r="F121" s="76">
        <v>4139.35</v>
      </c>
      <c r="G121" s="4"/>
      <c r="H121" s="76">
        <v>1725.7</v>
      </c>
      <c r="I121" s="76">
        <v>2848.1</v>
      </c>
      <c r="J121" s="77">
        <v>18403.4</v>
      </c>
      <c r="K121" s="78">
        <f t="shared" si="2"/>
        <v>55633759.45</v>
      </c>
      <c r="L121" s="79"/>
      <c r="M121" s="77" t="s">
        <v>79</v>
      </c>
      <c r="N121" s="4">
        <f t="shared" ref="N121:R121" si="237">((B121-B120)/B120)*100</f>
        <v>-0.3913180857</v>
      </c>
      <c r="O121" s="4">
        <f t="shared" si="237"/>
        <v>0.09151707145</v>
      </c>
      <c r="P121" s="4">
        <f t="shared" si="237"/>
        <v>-2.763295099</v>
      </c>
      <c r="Q121" s="4">
        <f t="shared" si="237"/>
        <v>1.194921583</v>
      </c>
      <c r="R121" s="4">
        <f t="shared" si="237"/>
        <v>0.8625836085</v>
      </c>
      <c r="S121" s="28">
        <v>0.0</v>
      </c>
      <c r="T121" s="4">
        <f t="shared" ref="T121:U121" si="238">((H121-H120)/H120)*100</f>
        <v>-0.6019065173</v>
      </c>
      <c r="U121" s="4">
        <f t="shared" si="238"/>
        <v>-0.3150047251</v>
      </c>
      <c r="V121" s="6">
        <f t="shared" si="11"/>
        <v>0.1682950405</v>
      </c>
      <c r="W121" s="6">
        <f t="shared" si="12"/>
        <v>0.4050924347</v>
      </c>
      <c r="X121" s="4"/>
      <c r="Y121" s="4"/>
      <c r="Z121" s="81" t="s">
        <v>79</v>
      </c>
      <c r="AK121" s="81"/>
      <c r="AL121" s="81" t="s">
        <v>79</v>
      </c>
      <c r="AW121" s="77"/>
      <c r="AX121" s="77"/>
      <c r="AY121" s="77"/>
      <c r="AZ121" s="77"/>
      <c r="BA121" s="77"/>
      <c r="BB121" s="77"/>
      <c r="BC121" s="77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</row>
    <row r="122">
      <c r="A122" s="75" t="s">
        <v>80</v>
      </c>
      <c r="B122" s="76">
        <v>2059.55</v>
      </c>
      <c r="C122" s="76">
        <v>1438.35</v>
      </c>
      <c r="D122" s="77">
        <v>92.55</v>
      </c>
      <c r="E122" s="77">
        <v>666.7</v>
      </c>
      <c r="F122" s="76">
        <v>4131.5</v>
      </c>
      <c r="G122" s="4"/>
      <c r="H122" s="76">
        <v>1744.45</v>
      </c>
      <c r="I122" s="76">
        <v>2825.1</v>
      </c>
      <c r="J122" s="77">
        <v>18409.65</v>
      </c>
      <c r="K122" s="78">
        <f t="shared" si="2"/>
        <v>55507502.55</v>
      </c>
      <c r="L122" s="79"/>
      <c r="M122" s="77" t="s">
        <v>80</v>
      </c>
      <c r="N122" s="4">
        <f t="shared" ref="N122:R122" si="239">((B122-B121)/B121)*100</f>
        <v>0.5099799912</v>
      </c>
      <c r="O122" s="4">
        <f t="shared" si="239"/>
        <v>1.164017443</v>
      </c>
      <c r="P122" s="4">
        <f t="shared" si="239"/>
        <v>-0.7506702413</v>
      </c>
      <c r="Q122" s="4">
        <f t="shared" si="239"/>
        <v>-1.594095941</v>
      </c>
      <c r="R122" s="4">
        <f t="shared" si="239"/>
        <v>-0.1896433015</v>
      </c>
      <c r="S122" s="28">
        <v>0.0</v>
      </c>
      <c r="T122" s="4">
        <f t="shared" ref="T122:U122" si="240">((H122-H121)/H121)*100</f>
        <v>1.086515617</v>
      </c>
      <c r="U122" s="4">
        <f t="shared" si="240"/>
        <v>-0.8075559145</v>
      </c>
      <c r="V122" s="6">
        <f t="shared" si="11"/>
        <v>-0.2269429592</v>
      </c>
      <c r="W122" s="6">
        <f t="shared" si="12"/>
        <v>0.03396111588</v>
      </c>
      <c r="X122" s="4"/>
      <c r="Y122" s="4"/>
      <c r="Z122" s="81" t="s">
        <v>80</v>
      </c>
      <c r="AK122" s="81"/>
      <c r="AL122" s="81" t="s">
        <v>80</v>
      </c>
      <c r="AW122" s="77"/>
      <c r="AX122" s="77"/>
      <c r="AY122" s="77"/>
      <c r="AZ122" s="77"/>
      <c r="BA122" s="77"/>
      <c r="BB122" s="77"/>
      <c r="BC122" s="77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</row>
    <row r="123">
      <c r="A123" s="75" t="s">
        <v>81</v>
      </c>
      <c r="B123" s="76">
        <v>2006.6</v>
      </c>
      <c r="C123" s="76">
        <v>1424.45</v>
      </c>
      <c r="D123" s="77">
        <v>91.75</v>
      </c>
      <c r="E123" s="77">
        <v>674.9</v>
      </c>
      <c r="F123" s="76">
        <v>4125.2</v>
      </c>
      <c r="G123" s="4"/>
      <c r="H123" s="76">
        <v>1735.05</v>
      </c>
      <c r="I123" s="76">
        <v>2824.6</v>
      </c>
      <c r="J123" s="77">
        <v>18343.9</v>
      </c>
      <c r="K123" s="78">
        <f t="shared" si="2"/>
        <v>55361238.9</v>
      </c>
      <c r="L123" s="79"/>
      <c r="M123" s="77" t="s">
        <v>81</v>
      </c>
      <c r="N123" s="4">
        <f t="shared" ref="N123:R123" si="241">((B123-B122)/B122)*100</f>
        <v>-2.570949965</v>
      </c>
      <c r="O123" s="4">
        <f t="shared" si="241"/>
        <v>-0.966385094</v>
      </c>
      <c r="P123" s="4">
        <f t="shared" si="241"/>
        <v>-0.8643976229</v>
      </c>
      <c r="Q123" s="4">
        <f t="shared" si="241"/>
        <v>1.229938503</v>
      </c>
      <c r="R123" s="4">
        <f t="shared" si="241"/>
        <v>-0.1524869902</v>
      </c>
      <c r="S123" s="28">
        <v>0.0</v>
      </c>
      <c r="T123" s="4">
        <f t="shared" ref="T123:U123" si="242">((H123-H122)/H122)*100</f>
        <v>-0.5388517871</v>
      </c>
      <c r="U123" s="4">
        <f t="shared" si="242"/>
        <v>-0.01769848855</v>
      </c>
      <c r="V123" s="6">
        <f t="shared" si="11"/>
        <v>-0.2635024876</v>
      </c>
      <c r="W123" s="6">
        <f t="shared" si="12"/>
        <v>-0.3571496471</v>
      </c>
      <c r="X123" s="4"/>
      <c r="Y123" s="4"/>
      <c r="Z123" s="81" t="s">
        <v>81</v>
      </c>
      <c r="AK123" s="81"/>
      <c r="AL123" s="81" t="s">
        <v>81</v>
      </c>
      <c r="AW123" s="77"/>
      <c r="AX123" s="77"/>
      <c r="AY123" s="77"/>
      <c r="AZ123" s="77"/>
      <c r="BA123" s="77"/>
      <c r="BB123" s="77"/>
      <c r="BC123" s="77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</row>
    <row r="124">
      <c r="A124" s="75" t="s">
        <v>82</v>
      </c>
      <c r="B124" s="76">
        <v>1938.05</v>
      </c>
      <c r="C124" s="76">
        <v>1399.1</v>
      </c>
      <c r="D124" s="77">
        <v>92.3</v>
      </c>
      <c r="E124" s="77">
        <v>658.05</v>
      </c>
      <c r="F124" s="76">
        <v>4106.05</v>
      </c>
      <c r="G124" s="4"/>
      <c r="H124" s="76">
        <v>1732.45</v>
      </c>
      <c r="I124" s="76">
        <v>2802.85</v>
      </c>
      <c r="J124" s="77">
        <v>18307.65</v>
      </c>
      <c r="K124" s="78">
        <f t="shared" si="2"/>
        <v>54717131.95</v>
      </c>
      <c r="L124" s="79"/>
      <c r="M124" s="77" t="s">
        <v>82</v>
      </c>
      <c r="N124" s="4">
        <f t="shared" ref="N124:R124" si="243">((B124-B123)/B123)*100</f>
        <v>-3.416226453</v>
      </c>
      <c r="O124" s="4">
        <f t="shared" si="243"/>
        <v>-1.779634245</v>
      </c>
      <c r="P124" s="4">
        <f t="shared" si="243"/>
        <v>0.5994550409</v>
      </c>
      <c r="Q124" s="4">
        <f t="shared" si="243"/>
        <v>-2.496666173</v>
      </c>
      <c r="R124" s="4">
        <f t="shared" si="243"/>
        <v>-0.4642199166</v>
      </c>
      <c r="S124" s="28">
        <v>0.0</v>
      </c>
      <c r="T124" s="4">
        <f t="shared" ref="T124:U124" si="244">((H124-H123)/H123)*100</f>
        <v>-0.1498515893</v>
      </c>
      <c r="U124" s="4">
        <f t="shared" si="244"/>
        <v>-0.7700205339</v>
      </c>
      <c r="V124" s="6">
        <f t="shared" si="11"/>
        <v>-1.163461951</v>
      </c>
      <c r="W124" s="6">
        <f t="shared" si="12"/>
        <v>-0.1976133756</v>
      </c>
      <c r="X124" s="4"/>
      <c r="Y124" s="4"/>
      <c r="Z124" s="81" t="s">
        <v>82</v>
      </c>
      <c r="AA124" s="86">
        <f t="shared" ref="AA124:AE124" si="245">100*(B129-B124)/B124</f>
        <v>-0.3147493615</v>
      </c>
      <c r="AB124" s="86">
        <f t="shared" si="245"/>
        <v>2.137088128</v>
      </c>
      <c r="AC124" s="86">
        <f t="shared" si="245"/>
        <v>-2.437703142</v>
      </c>
      <c r="AD124" s="86">
        <f t="shared" si="245"/>
        <v>-4.604513335</v>
      </c>
      <c r="AE124" s="86">
        <f t="shared" si="245"/>
        <v>1.891111896</v>
      </c>
      <c r="AF124" s="82"/>
      <c r="AG124" s="86">
        <f t="shared" ref="AG124:AI124" si="246">100*(H129-H124)/H124</f>
        <v>-2.271349823</v>
      </c>
      <c r="AH124" s="86">
        <f t="shared" si="246"/>
        <v>2.427885902</v>
      </c>
      <c r="AI124" s="86">
        <f t="shared" si="246"/>
        <v>1.120296707</v>
      </c>
      <c r="AJ124" s="86">
        <f>100*(J129-J124)/J124</f>
        <v>1.120296707</v>
      </c>
      <c r="AK124" s="81"/>
      <c r="AL124" s="81" t="s">
        <v>82</v>
      </c>
      <c r="AW124" s="77"/>
      <c r="AX124" s="77"/>
      <c r="AY124" s="77"/>
      <c r="AZ124" s="77"/>
      <c r="BA124" s="77"/>
      <c r="BB124" s="77"/>
      <c r="BC124" s="77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</row>
    <row r="125">
      <c r="A125" s="75" t="s">
        <v>83</v>
      </c>
      <c r="B125" s="76">
        <v>1964.65</v>
      </c>
      <c r="C125" s="76">
        <v>1399.4</v>
      </c>
      <c r="D125" s="77">
        <v>91.2</v>
      </c>
      <c r="E125" s="77">
        <v>611.75</v>
      </c>
      <c r="F125" s="76">
        <v>4120.05</v>
      </c>
      <c r="G125" s="4"/>
      <c r="H125" s="76">
        <v>1716.1</v>
      </c>
      <c r="I125" s="76">
        <v>2780.7</v>
      </c>
      <c r="J125" s="77">
        <v>18159.95</v>
      </c>
      <c r="K125" s="78">
        <f t="shared" si="2"/>
        <v>53964765.5</v>
      </c>
      <c r="L125" s="79"/>
      <c r="M125" s="77" t="s">
        <v>83</v>
      </c>
      <c r="N125" s="4">
        <f t="shared" ref="N125:R125" si="247">((B125-B124)/B124)*100</f>
        <v>1.372513609</v>
      </c>
      <c r="O125" s="4">
        <f t="shared" si="247"/>
        <v>0.0214423558</v>
      </c>
      <c r="P125" s="4">
        <f t="shared" si="247"/>
        <v>-1.19176598</v>
      </c>
      <c r="Q125" s="4">
        <f t="shared" si="247"/>
        <v>-7.035939518</v>
      </c>
      <c r="R125" s="4">
        <f t="shared" si="247"/>
        <v>0.3409602903</v>
      </c>
      <c r="S125" s="28">
        <v>0.0</v>
      </c>
      <c r="T125" s="4">
        <f t="shared" ref="T125:U125" si="248">((H125-H124)/H124)*100</f>
        <v>-0.9437501804</v>
      </c>
      <c r="U125" s="4">
        <f t="shared" si="248"/>
        <v>-0.7902670496</v>
      </c>
      <c r="V125" s="6">
        <f t="shared" si="11"/>
        <v>-1.375010757</v>
      </c>
      <c r="W125" s="6">
        <f t="shared" si="12"/>
        <v>-0.8067665703</v>
      </c>
      <c r="X125" s="4"/>
      <c r="Y125" s="4"/>
      <c r="Z125" s="81" t="s">
        <v>83</v>
      </c>
      <c r="AK125" s="81"/>
      <c r="AL125" s="81" t="s">
        <v>83</v>
      </c>
      <c r="AW125" s="77"/>
      <c r="AX125" s="77"/>
      <c r="AY125" s="77"/>
      <c r="AZ125" s="77"/>
      <c r="BA125" s="77"/>
      <c r="BB125" s="77"/>
      <c r="BC125" s="77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</row>
    <row r="126">
      <c r="A126" s="75" t="s">
        <v>84</v>
      </c>
      <c r="B126" s="76">
        <v>1942.45</v>
      </c>
      <c r="C126" s="76">
        <v>1400.85</v>
      </c>
      <c r="D126" s="77">
        <v>89.4</v>
      </c>
      <c r="E126" s="77">
        <v>648.7</v>
      </c>
      <c r="F126" s="76">
        <v>4157.6</v>
      </c>
      <c r="G126" s="4"/>
      <c r="H126" s="76">
        <v>1710.2</v>
      </c>
      <c r="I126" s="76">
        <v>2867.3</v>
      </c>
      <c r="J126" s="77">
        <v>18244.2</v>
      </c>
      <c r="K126" s="78">
        <f t="shared" si="2"/>
        <v>54722830.45</v>
      </c>
      <c r="L126" s="79"/>
      <c r="M126" s="77" t="s">
        <v>84</v>
      </c>
      <c r="N126" s="4">
        <f t="shared" ref="N126:R126" si="249">((B126-B125)/B125)*100</f>
        <v>-1.12997226</v>
      </c>
      <c r="O126" s="4">
        <f t="shared" si="249"/>
        <v>0.1036158354</v>
      </c>
      <c r="P126" s="4">
        <f t="shared" si="249"/>
        <v>-1.973684211</v>
      </c>
      <c r="Q126" s="4">
        <f t="shared" si="249"/>
        <v>6.04004904</v>
      </c>
      <c r="R126" s="4">
        <f t="shared" si="249"/>
        <v>0.9113967064</v>
      </c>
      <c r="S126" s="28">
        <v>0.0</v>
      </c>
      <c r="T126" s="4">
        <f t="shared" ref="T126:U126" si="250">((H126-H125)/H125)*100</f>
        <v>-0.3438028087</v>
      </c>
      <c r="U126" s="4">
        <f t="shared" si="250"/>
        <v>3.114323731</v>
      </c>
      <c r="V126" s="6">
        <f t="shared" si="11"/>
        <v>1.404740562</v>
      </c>
      <c r="W126" s="6">
        <f t="shared" si="12"/>
        <v>0.4639329954</v>
      </c>
      <c r="X126" s="4"/>
      <c r="Y126" s="4"/>
      <c r="Z126" s="81" t="s">
        <v>84</v>
      </c>
      <c r="AK126" s="81"/>
      <c r="AL126" s="81" t="s">
        <v>84</v>
      </c>
      <c r="AW126" s="77"/>
      <c r="AX126" s="77"/>
      <c r="AY126" s="77"/>
      <c r="AZ126" s="77"/>
      <c r="BA126" s="77"/>
      <c r="BB126" s="77"/>
      <c r="BC126" s="77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</row>
    <row r="127">
      <c r="A127" s="75" t="s">
        <v>85</v>
      </c>
      <c r="B127" s="76">
        <v>1962.05</v>
      </c>
      <c r="C127" s="76">
        <v>1411.45</v>
      </c>
      <c r="D127" s="77">
        <v>91.05</v>
      </c>
      <c r="E127" s="77">
        <v>647.65</v>
      </c>
      <c r="F127" s="76">
        <v>4155.15</v>
      </c>
      <c r="G127" s="4"/>
      <c r="H127" s="76">
        <v>1700.55</v>
      </c>
      <c r="I127" s="76">
        <v>2854.95</v>
      </c>
      <c r="J127" s="77">
        <v>18267.25</v>
      </c>
      <c r="K127" s="78">
        <f t="shared" si="2"/>
        <v>54775936</v>
      </c>
      <c r="L127" s="79"/>
      <c r="M127" s="77" t="s">
        <v>85</v>
      </c>
      <c r="N127" s="4">
        <f t="shared" ref="N127:R127" si="251">((B127-B126)/B126)*100</f>
        <v>1.009034982</v>
      </c>
      <c r="O127" s="4">
        <f t="shared" si="251"/>
        <v>0.7566834422</v>
      </c>
      <c r="P127" s="4">
        <f t="shared" si="251"/>
        <v>1.845637584</v>
      </c>
      <c r="Q127" s="4">
        <f t="shared" si="251"/>
        <v>-0.1618621859</v>
      </c>
      <c r="R127" s="4">
        <f t="shared" si="251"/>
        <v>-0.05892822782</v>
      </c>
      <c r="S127" s="28">
        <v>0.0</v>
      </c>
      <c r="T127" s="4">
        <f t="shared" ref="T127:U127" si="252">((H127-H126)/H126)*100</f>
        <v>-0.5642614899</v>
      </c>
      <c r="U127" s="4">
        <f t="shared" si="252"/>
        <v>-0.4307187947</v>
      </c>
      <c r="V127" s="6">
        <f t="shared" si="11"/>
        <v>0.09704459649</v>
      </c>
      <c r="W127" s="6">
        <f t="shared" si="12"/>
        <v>0.1263415222</v>
      </c>
      <c r="X127" s="4"/>
      <c r="Y127" s="4"/>
      <c r="Z127" s="81" t="s">
        <v>85</v>
      </c>
      <c r="AK127" s="81"/>
      <c r="AL127" s="81" t="s">
        <v>85</v>
      </c>
      <c r="AW127" s="77"/>
      <c r="AX127" s="77"/>
      <c r="AY127" s="77"/>
      <c r="AZ127" s="77"/>
      <c r="BA127" s="77"/>
      <c r="BB127" s="77"/>
      <c r="BC127" s="77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</row>
    <row r="128">
      <c r="A128" s="75" t="s">
        <v>86</v>
      </c>
      <c r="B128" s="76">
        <v>1941.45</v>
      </c>
      <c r="C128" s="76">
        <v>1431.9</v>
      </c>
      <c r="D128" s="77">
        <v>91.25</v>
      </c>
      <c r="E128" s="77">
        <v>645.7</v>
      </c>
      <c r="F128" s="76">
        <v>4191.2</v>
      </c>
      <c r="G128" s="4"/>
      <c r="H128" s="76">
        <v>1697.5</v>
      </c>
      <c r="I128" s="76">
        <v>2817.15</v>
      </c>
      <c r="J128" s="77">
        <v>18484.1</v>
      </c>
      <c r="K128" s="78">
        <f t="shared" si="2"/>
        <v>54786790.1</v>
      </c>
      <c r="L128" s="79"/>
      <c r="M128" s="77" t="s">
        <v>86</v>
      </c>
      <c r="N128" s="4">
        <f t="shared" ref="N128:R128" si="253">((B128-B127)/B127)*100</f>
        <v>-1.049922275</v>
      </c>
      <c r="O128" s="4">
        <f t="shared" si="253"/>
        <v>1.448864643</v>
      </c>
      <c r="P128" s="4">
        <f t="shared" si="253"/>
        <v>0.2196595277</v>
      </c>
      <c r="Q128" s="4">
        <f t="shared" si="253"/>
        <v>-0.3010885509</v>
      </c>
      <c r="R128" s="4">
        <f t="shared" si="253"/>
        <v>0.867598041</v>
      </c>
      <c r="S128" s="28">
        <v>0.0</v>
      </c>
      <c r="T128" s="4">
        <f t="shared" ref="T128:U128" si="254">((H128-H127)/H127)*100</f>
        <v>-0.1793537385</v>
      </c>
      <c r="U128" s="4">
        <f t="shared" si="254"/>
        <v>-1.324016182</v>
      </c>
      <c r="V128" s="6">
        <f t="shared" si="11"/>
        <v>0.01981545327</v>
      </c>
      <c r="W128" s="6">
        <f t="shared" si="12"/>
        <v>1.187097127</v>
      </c>
      <c r="X128" s="4"/>
      <c r="Y128" s="4"/>
      <c r="Z128" s="81" t="s">
        <v>86</v>
      </c>
      <c r="AK128" s="81"/>
      <c r="AL128" s="81" t="s">
        <v>86</v>
      </c>
      <c r="AW128" s="77"/>
      <c r="AX128" s="77"/>
      <c r="AY128" s="77"/>
      <c r="AZ128" s="77"/>
      <c r="BA128" s="77"/>
      <c r="BB128" s="77"/>
      <c r="BC128" s="77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</row>
    <row r="129">
      <c r="A129" s="75" t="s">
        <v>87</v>
      </c>
      <c r="B129" s="76">
        <v>1931.95</v>
      </c>
      <c r="C129" s="76">
        <v>1429.0</v>
      </c>
      <c r="D129" s="77">
        <v>90.05</v>
      </c>
      <c r="E129" s="77">
        <v>627.75</v>
      </c>
      <c r="F129" s="76">
        <v>4183.7</v>
      </c>
      <c r="G129" s="4"/>
      <c r="H129" s="76">
        <v>1693.1</v>
      </c>
      <c r="I129" s="76">
        <v>2870.9</v>
      </c>
      <c r="J129" s="77">
        <v>18512.75</v>
      </c>
      <c r="K129" s="78">
        <f t="shared" si="2"/>
        <v>54487811.75</v>
      </c>
      <c r="L129" s="79"/>
      <c r="M129" s="77" t="s">
        <v>87</v>
      </c>
      <c r="N129" s="4">
        <f t="shared" ref="N129:R129" si="255">((B129-B128)/B128)*100</f>
        <v>-0.4893249891</v>
      </c>
      <c r="O129" s="4">
        <f t="shared" si="255"/>
        <v>-0.2025281095</v>
      </c>
      <c r="P129" s="4">
        <f t="shared" si="255"/>
        <v>-1.315068493</v>
      </c>
      <c r="Q129" s="4">
        <f t="shared" si="255"/>
        <v>-2.779928759</v>
      </c>
      <c r="R129" s="4">
        <f t="shared" si="255"/>
        <v>-0.1789463638</v>
      </c>
      <c r="S129" s="28">
        <v>0.0</v>
      </c>
      <c r="T129" s="4">
        <f t="shared" ref="T129:U129" si="256">((H129-H128)/H128)*100</f>
        <v>-0.2592047128</v>
      </c>
      <c r="U129" s="4">
        <f t="shared" si="256"/>
        <v>1.907956623</v>
      </c>
      <c r="V129" s="6">
        <f t="shared" si="11"/>
        <v>-0.5457124782</v>
      </c>
      <c r="W129" s="6">
        <f t="shared" si="12"/>
        <v>0.1549980794</v>
      </c>
      <c r="X129" s="4"/>
      <c r="Y129" s="4"/>
      <c r="Z129" s="81" t="s">
        <v>87</v>
      </c>
      <c r="AA129" s="86">
        <f t="shared" ref="AA129:AE129" si="257">100*(B134-B129)/B129</f>
        <v>0.307978985</v>
      </c>
      <c r="AB129" s="86">
        <f t="shared" si="257"/>
        <v>1.473058083</v>
      </c>
      <c r="AC129" s="86">
        <f t="shared" si="257"/>
        <v>2.276513048</v>
      </c>
      <c r="AD129" s="86">
        <f t="shared" si="257"/>
        <v>5.185185185</v>
      </c>
      <c r="AE129" s="86">
        <f t="shared" si="257"/>
        <v>5.956450032</v>
      </c>
      <c r="AF129" s="82"/>
      <c r="AG129" s="86">
        <f t="shared" ref="AG129:AI129" si="258">100*(H134-H129)/H129</f>
        <v>1.633099049</v>
      </c>
      <c r="AH129" s="86">
        <f t="shared" si="258"/>
        <v>-1.457731025</v>
      </c>
      <c r="AI129" s="86">
        <f t="shared" si="258"/>
        <v>0.9903985091</v>
      </c>
      <c r="AJ129" s="86">
        <f>100*(J134-J129)/J129</f>
        <v>0.9903985091</v>
      </c>
      <c r="AK129" s="81"/>
      <c r="AL129" s="81" t="s">
        <v>87</v>
      </c>
      <c r="AW129" s="77"/>
      <c r="AX129" s="77"/>
      <c r="AY129" s="77"/>
      <c r="AZ129" s="77"/>
      <c r="BA129" s="77"/>
      <c r="BB129" s="77"/>
      <c r="BC129" s="77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</row>
    <row r="130">
      <c r="A130" s="75" t="s">
        <v>88</v>
      </c>
      <c r="B130" s="76">
        <v>1931.9</v>
      </c>
      <c r="C130" s="76">
        <v>1457.55</v>
      </c>
      <c r="D130" s="77">
        <v>91.1</v>
      </c>
      <c r="E130" s="77">
        <v>655.3</v>
      </c>
      <c r="F130" s="76">
        <v>4213.05</v>
      </c>
      <c r="G130" s="4"/>
      <c r="H130" s="76">
        <v>1745.1</v>
      </c>
      <c r="I130" s="76">
        <v>2812.45</v>
      </c>
      <c r="J130" s="77">
        <v>18562.75</v>
      </c>
      <c r="K130" s="78">
        <f t="shared" si="2"/>
        <v>55219992.2</v>
      </c>
      <c r="L130" s="79"/>
      <c r="M130" s="77" t="s">
        <v>88</v>
      </c>
      <c r="N130" s="4">
        <f t="shared" ref="N130:R130" si="259">((B130-B129)/B129)*100</f>
        <v>-0.002588058697</v>
      </c>
      <c r="O130" s="4">
        <f t="shared" si="259"/>
        <v>1.99790063</v>
      </c>
      <c r="P130" s="4">
        <f t="shared" si="259"/>
        <v>1.166018878</v>
      </c>
      <c r="Q130" s="4">
        <f t="shared" si="259"/>
        <v>4.388689765</v>
      </c>
      <c r="R130" s="4">
        <f t="shared" si="259"/>
        <v>0.7015321366</v>
      </c>
      <c r="S130" s="28">
        <v>0.0</v>
      </c>
      <c r="T130" s="4">
        <f t="shared" ref="T130:U130" si="260">((H130-H129)/H129)*100</f>
        <v>3.071289351</v>
      </c>
      <c r="U130" s="4">
        <f t="shared" si="260"/>
        <v>-2.035946916</v>
      </c>
      <c r="V130" s="6">
        <f t="shared" si="11"/>
        <v>1.34375088</v>
      </c>
      <c r="W130" s="6">
        <f t="shared" si="12"/>
        <v>0.2700841312</v>
      </c>
      <c r="X130" s="4"/>
      <c r="Y130" s="4"/>
      <c r="Z130" s="81" t="s">
        <v>88</v>
      </c>
      <c r="AK130" s="81"/>
      <c r="AL130" s="81" t="s">
        <v>88</v>
      </c>
      <c r="AW130" s="77"/>
      <c r="AX130" s="77"/>
      <c r="AY130" s="77"/>
      <c r="AZ130" s="77"/>
      <c r="BA130" s="77"/>
      <c r="BB130" s="77"/>
      <c r="BC130" s="77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</row>
    <row r="131">
      <c r="A131" s="75" t="s">
        <v>89</v>
      </c>
      <c r="B131" s="76">
        <v>1927.9</v>
      </c>
      <c r="C131" s="76">
        <v>1426.3</v>
      </c>
      <c r="D131" s="77">
        <v>90.85</v>
      </c>
      <c r="E131" s="77">
        <v>640.6</v>
      </c>
      <c r="F131" s="76">
        <v>4285.35</v>
      </c>
      <c r="G131" s="4"/>
      <c r="H131" s="76">
        <v>1877.95</v>
      </c>
      <c r="I131" s="76">
        <v>2824.65</v>
      </c>
      <c r="J131" s="77">
        <v>18618.05</v>
      </c>
      <c r="K131" s="78">
        <f t="shared" si="2"/>
        <v>55659492.1</v>
      </c>
      <c r="L131" s="79"/>
      <c r="M131" s="77" t="s">
        <v>89</v>
      </c>
      <c r="N131" s="4">
        <f t="shared" ref="N131:R131" si="261">((B131-B130)/B130)*100</f>
        <v>-0.2070500544</v>
      </c>
      <c r="O131" s="4">
        <f t="shared" si="261"/>
        <v>-2.144008782</v>
      </c>
      <c r="P131" s="4">
        <f t="shared" si="261"/>
        <v>-0.2744237102</v>
      </c>
      <c r="Q131" s="4">
        <f t="shared" si="261"/>
        <v>-2.243247368</v>
      </c>
      <c r="R131" s="4">
        <f t="shared" si="261"/>
        <v>1.716096415</v>
      </c>
      <c r="S131" s="28">
        <v>0.0</v>
      </c>
      <c r="T131" s="4">
        <f t="shared" ref="T131:U131" si="262">((H131-H130)/H130)*100</f>
        <v>7.612744255</v>
      </c>
      <c r="U131" s="4">
        <f t="shared" si="262"/>
        <v>0.4337854895</v>
      </c>
      <c r="V131" s="6">
        <f t="shared" si="11"/>
        <v>0.7959072113</v>
      </c>
      <c r="W131" s="6">
        <f t="shared" si="12"/>
        <v>0.2979084457</v>
      </c>
      <c r="X131" s="4"/>
      <c r="Y131" s="4"/>
      <c r="Z131" s="81" t="s">
        <v>89</v>
      </c>
      <c r="AK131" s="81"/>
      <c r="AL131" s="81" t="s">
        <v>89</v>
      </c>
      <c r="AW131" s="77"/>
      <c r="AX131" s="77"/>
      <c r="AY131" s="77"/>
      <c r="AZ131" s="77"/>
      <c r="BA131" s="77"/>
      <c r="BB131" s="77"/>
      <c r="BC131" s="77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</row>
    <row r="132">
      <c r="A132" s="75" t="s">
        <v>90</v>
      </c>
      <c r="B132" s="76">
        <v>1919.4</v>
      </c>
      <c r="C132" s="76">
        <v>1448.35</v>
      </c>
      <c r="D132" s="77">
        <v>91.0</v>
      </c>
      <c r="E132" s="77">
        <v>667.05</v>
      </c>
      <c r="F132" s="76">
        <v>4362.3</v>
      </c>
      <c r="G132" s="4"/>
      <c r="H132" s="76">
        <v>1779.65</v>
      </c>
      <c r="I132" s="76">
        <v>2821.55</v>
      </c>
      <c r="J132" s="77">
        <v>18758.35</v>
      </c>
      <c r="K132" s="78">
        <f t="shared" si="2"/>
        <v>56028293.6</v>
      </c>
      <c r="L132" s="79"/>
      <c r="M132" s="77" t="s">
        <v>90</v>
      </c>
      <c r="N132" s="4">
        <f t="shared" ref="N132:R132" si="263">((B132-B131)/B131)*100</f>
        <v>-0.4408942373</v>
      </c>
      <c r="O132" s="4">
        <f t="shared" si="263"/>
        <v>1.545958073</v>
      </c>
      <c r="P132" s="4">
        <f t="shared" si="263"/>
        <v>0.1651073198</v>
      </c>
      <c r="Q132" s="4">
        <f t="shared" si="263"/>
        <v>4.128941617</v>
      </c>
      <c r="R132" s="4">
        <f t="shared" si="263"/>
        <v>1.79565263</v>
      </c>
      <c r="S132" s="28">
        <v>0.0</v>
      </c>
      <c r="T132" s="4">
        <f t="shared" ref="T132:U132" si="264">((H132-H131)/H131)*100</f>
        <v>-5.234431162</v>
      </c>
      <c r="U132" s="4">
        <f t="shared" si="264"/>
        <v>-0.1097481104</v>
      </c>
      <c r="V132" s="6">
        <f t="shared" si="11"/>
        <v>0.6626030639</v>
      </c>
      <c r="W132" s="6">
        <f t="shared" si="12"/>
        <v>0.7535697885</v>
      </c>
      <c r="X132" s="4"/>
      <c r="Y132" s="4"/>
      <c r="Z132" s="81" t="s">
        <v>90</v>
      </c>
      <c r="AK132" s="81"/>
      <c r="AL132" s="81" t="s">
        <v>90</v>
      </c>
      <c r="AW132" s="77"/>
      <c r="AX132" s="77"/>
      <c r="AY132" s="77"/>
      <c r="AZ132" s="77"/>
      <c r="BA132" s="77"/>
      <c r="BB132" s="77"/>
      <c r="BC132" s="77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</row>
    <row r="133">
      <c r="A133" s="83">
        <v>44573.0</v>
      </c>
      <c r="B133" s="76">
        <v>1945.7</v>
      </c>
      <c r="C133" s="76">
        <v>1447.45</v>
      </c>
      <c r="D133" s="77">
        <v>91.65</v>
      </c>
      <c r="E133" s="77">
        <v>670.0</v>
      </c>
      <c r="F133" s="76">
        <v>4401.25</v>
      </c>
      <c r="G133" s="4"/>
      <c r="H133" s="76">
        <v>1752.95</v>
      </c>
      <c r="I133" s="76">
        <v>2829.25</v>
      </c>
      <c r="J133" s="77">
        <v>18812.5</v>
      </c>
      <c r="K133" s="78">
        <f t="shared" si="2"/>
        <v>56229291.5</v>
      </c>
      <c r="L133" s="79"/>
      <c r="M133" s="84">
        <v>44573.0</v>
      </c>
      <c r="N133" s="4">
        <f t="shared" ref="N133:R133" si="265">((B133-B132)/B132)*100</f>
        <v>1.37021986</v>
      </c>
      <c r="O133" s="4">
        <f t="shared" si="265"/>
        <v>-0.06213967618</v>
      </c>
      <c r="P133" s="4">
        <f t="shared" si="265"/>
        <v>0.7142857143</v>
      </c>
      <c r="Q133" s="4">
        <f t="shared" si="265"/>
        <v>0.4422457087</v>
      </c>
      <c r="R133" s="4">
        <f t="shared" si="265"/>
        <v>0.8928776104</v>
      </c>
      <c r="S133" s="28">
        <v>0.0</v>
      </c>
      <c r="T133" s="4">
        <f t="shared" ref="T133:U133" si="266">((H133-H132)/H132)*100</f>
        <v>-1.500295002</v>
      </c>
      <c r="U133" s="4">
        <f t="shared" si="266"/>
        <v>0.2728996474</v>
      </c>
      <c r="V133" s="6">
        <f t="shared" si="11"/>
        <v>0.3587435688</v>
      </c>
      <c r="W133" s="6">
        <f t="shared" si="12"/>
        <v>0.288671445</v>
      </c>
      <c r="X133" s="4"/>
      <c r="Y133" s="4"/>
      <c r="Z133" s="85">
        <v>44573.0</v>
      </c>
      <c r="AK133" s="85"/>
      <c r="AL133" s="85">
        <v>44573.0</v>
      </c>
      <c r="AM133" s="77">
        <f t="shared" ref="AM133:AQ133" si="267">(B154-B133)/B133*100</f>
        <v>-8.32862209</v>
      </c>
      <c r="AN133" s="77">
        <f t="shared" si="267"/>
        <v>-11.61352724</v>
      </c>
      <c r="AO133" s="77">
        <f t="shared" si="267"/>
        <v>9.819967267</v>
      </c>
      <c r="AP133" s="77">
        <f t="shared" si="267"/>
        <v>-20.26119403</v>
      </c>
      <c r="AQ133" s="77">
        <f t="shared" si="267"/>
        <v>-2.131212724</v>
      </c>
      <c r="AR133" s="77">
        <v>0.0</v>
      </c>
      <c r="AS133" s="77">
        <f t="shared" ref="AS133:AT133" si="268">(H154-H133)/H133*100</f>
        <v>-10.0630366</v>
      </c>
      <c r="AT133" s="77">
        <f t="shared" si="268"/>
        <v>-5.918529646</v>
      </c>
      <c r="AU133" s="77">
        <f>(K154-K133)/K133*100</f>
        <v>-7.345407509</v>
      </c>
      <c r="AV133" s="77">
        <f>(J154-J133)/J133*100</f>
        <v>-3.759202658</v>
      </c>
      <c r="AW133" s="77"/>
      <c r="AX133" s="77"/>
      <c r="AY133" s="77"/>
      <c r="AZ133" s="77"/>
      <c r="BA133" s="77"/>
      <c r="BB133" s="77"/>
      <c r="BC133" s="77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</row>
    <row r="134">
      <c r="A134" s="83">
        <v>44604.0</v>
      </c>
      <c r="B134" s="76">
        <v>1937.9</v>
      </c>
      <c r="C134" s="76">
        <v>1450.05</v>
      </c>
      <c r="D134" s="77">
        <v>92.1</v>
      </c>
      <c r="E134" s="77">
        <v>660.3</v>
      </c>
      <c r="F134" s="76">
        <v>4432.9</v>
      </c>
      <c r="G134" s="4"/>
      <c r="H134" s="76">
        <v>1720.75</v>
      </c>
      <c r="I134" s="76">
        <v>2829.05</v>
      </c>
      <c r="J134" s="77">
        <v>18696.1</v>
      </c>
      <c r="K134" s="78">
        <f t="shared" si="2"/>
        <v>56066357.55</v>
      </c>
      <c r="L134" s="79"/>
      <c r="M134" s="84">
        <v>44604.0</v>
      </c>
      <c r="N134" s="4">
        <f t="shared" ref="N134:R134" si="269">((B134-B133)/B133)*100</f>
        <v>-0.4008840006</v>
      </c>
      <c r="O134" s="4">
        <f t="shared" si="269"/>
        <v>0.1796262392</v>
      </c>
      <c r="P134" s="4">
        <f t="shared" si="269"/>
        <v>0.4909983633</v>
      </c>
      <c r="Q134" s="4">
        <f t="shared" si="269"/>
        <v>-1.447761194</v>
      </c>
      <c r="R134" s="4">
        <f t="shared" si="269"/>
        <v>0.7191138881</v>
      </c>
      <c r="S134" s="28">
        <v>0.0</v>
      </c>
      <c r="T134" s="4">
        <f t="shared" ref="T134:U134" si="270">((H134-H133)/H133)*100</f>
        <v>-1.836903506</v>
      </c>
      <c r="U134" s="4">
        <f t="shared" si="270"/>
        <v>-0.007069011222</v>
      </c>
      <c r="V134" s="6">
        <f t="shared" si="11"/>
        <v>-0.2897670336</v>
      </c>
      <c r="W134" s="6">
        <f t="shared" si="12"/>
        <v>-0.6187375415</v>
      </c>
      <c r="X134" s="4"/>
      <c r="Y134" s="4"/>
      <c r="Z134" s="85">
        <v>44604.0</v>
      </c>
      <c r="AA134" s="86">
        <f t="shared" ref="AA134:AE134" si="271">100*(B139-B134)/B134</f>
        <v>0.06708292482</v>
      </c>
      <c r="AB134" s="86">
        <f t="shared" si="271"/>
        <v>-3.937795248</v>
      </c>
      <c r="AC134" s="86">
        <f t="shared" si="271"/>
        <v>-2.551574376</v>
      </c>
      <c r="AD134" s="86">
        <f t="shared" si="271"/>
        <v>-7.428441617</v>
      </c>
      <c r="AE134" s="86">
        <f t="shared" si="271"/>
        <v>-0.5098242685</v>
      </c>
      <c r="AF134" s="82"/>
      <c r="AG134" s="86">
        <f t="shared" ref="AG134:AI134" si="272">100*(H139-H134)/H134</f>
        <v>0.3428737469</v>
      </c>
      <c r="AH134" s="86">
        <f t="shared" si="272"/>
        <v>-1.316696418</v>
      </c>
      <c r="AI134" s="86">
        <f t="shared" si="272"/>
        <v>-1.067067463</v>
      </c>
      <c r="AJ134" s="86">
        <f>100*(J139-J134)/J134</f>
        <v>-1.067067463</v>
      </c>
      <c r="AK134" s="85"/>
      <c r="AL134" s="85">
        <v>44604.0</v>
      </c>
      <c r="AW134" s="77"/>
      <c r="AX134" s="77"/>
      <c r="AY134" s="77"/>
      <c r="AZ134" s="77"/>
      <c r="BA134" s="77"/>
      <c r="BB134" s="77"/>
      <c r="BC134" s="77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</row>
    <row r="135">
      <c r="A135" s="83">
        <v>44693.0</v>
      </c>
      <c r="B135" s="76">
        <v>1927.35</v>
      </c>
      <c r="C135" s="76">
        <v>1439.45</v>
      </c>
      <c r="D135" s="77">
        <v>91.45</v>
      </c>
      <c r="E135" s="77">
        <v>661.1</v>
      </c>
      <c r="F135" s="76">
        <v>4403.35</v>
      </c>
      <c r="G135" s="4"/>
      <c r="H135" s="76">
        <v>1748.55</v>
      </c>
      <c r="I135" s="76">
        <v>2798.55</v>
      </c>
      <c r="J135" s="77">
        <v>18701.05</v>
      </c>
      <c r="K135" s="78">
        <f t="shared" si="2"/>
        <v>55935047.35</v>
      </c>
      <c r="L135" s="79"/>
      <c r="M135" s="84">
        <v>44693.0</v>
      </c>
      <c r="N135" s="4">
        <f t="shared" ref="N135:R135" si="273">((B135-B134)/B134)*100</f>
        <v>-0.544403736</v>
      </c>
      <c r="O135" s="4">
        <f t="shared" si="273"/>
        <v>-0.7310092755</v>
      </c>
      <c r="P135" s="4">
        <f t="shared" si="273"/>
        <v>-0.7057546145</v>
      </c>
      <c r="Q135" s="4">
        <f t="shared" si="273"/>
        <v>0.1211570498</v>
      </c>
      <c r="R135" s="4">
        <f t="shared" si="273"/>
        <v>-0.6666065104</v>
      </c>
      <c r="S135" s="28">
        <v>0.0</v>
      </c>
      <c r="T135" s="4">
        <f t="shared" ref="T135:U135" si="274">((H135-H134)/H134)*100</f>
        <v>1.615574604</v>
      </c>
      <c r="U135" s="4">
        <f t="shared" si="274"/>
        <v>-1.078100422</v>
      </c>
      <c r="V135" s="6">
        <f t="shared" si="11"/>
        <v>-0.2342049773</v>
      </c>
      <c r="W135" s="6">
        <f t="shared" si="12"/>
        <v>0.02647610999</v>
      </c>
      <c r="X135" s="4"/>
      <c r="Y135" s="4"/>
      <c r="Z135" s="85">
        <v>44693.0</v>
      </c>
      <c r="AK135" s="85"/>
      <c r="AL135" s="85">
        <v>44693.0</v>
      </c>
      <c r="AW135" s="77"/>
      <c r="AX135" s="77"/>
      <c r="AY135" s="77"/>
      <c r="AZ135" s="77"/>
      <c r="BA135" s="77"/>
      <c r="BB135" s="77"/>
      <c r="BC135" s="77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</row>
    <row r="136">
      <c r="A136" s="83">
        <v>44724.0</v>
      </c>
      <c r="B136" s="76">
        <v>1929.45</v>
      </c>
      <c r="C136" s="76">
        <v>1417.95</v>
      </c>
      <c r="D136" s="77">
        <v>90.15</v>
      </c>
      <c r="E136" s="77">
        <v>642.4</v>
      </c>
      <c r="F136" s="76">
        <v>4424.35</v>
      </c>
      <c r="G136" s="4"/>
      <c r="H136" s="76">
        <v>1734.35</v>
      </c>
      <c r="I136" s="76">
        <v>2817.05</v>
      </c>
      <c r="J136" s="77">
        <v>18642.75</v>
      </c>
      <c r="K136" s="78">
        <f t="shared" si="2"/>
        <v>55603338.45</v>
      </c>
      <c r="L136" s="79"/>
      <c r="M136" s="84">
        <v>44724.0</v>
      </c>
      <c r="N136" s="4">
        <f t="shared" ref="N136:R136" si="275">((B136-B135)/B135)*100</f>
        <v>0.1089578956</v>
      </c>
      <c r="O136" s="4">
        <f t="shared" si="275"/>
        <v>-1.493626038</v>
      </c>
      <c r="P136" s="4">
        <f t="shared" si="275"/>
        <v>-1.421541826</v>
      </c>
      <c r="Q136" s="4">
        <f t="shared" si="275"/>
        <v>-2.828618968</v>
      </c>
      <c r="R136" s="4">
        <f t="shared" si="275"/>
        <v>0.4769096256</v>
      </c>
      <c r="S136" s="28">
        <v>0.0</v>
      </c>
      <c r="T136" s="4">
        <f t="shared" ref="T136:U136" si="276">((H136-H135)/H135)*100</f>
        <v>-0.8121014555</v>
      </c>
      <c r="U136" s="4">
        <f t="shared" si="276"/>
        <v>0.6610566186</v>
      </c>
      <c r="V136" s="6">
        <f t="shared" si="11"/>
        <v>-0.5930251528</v>
      </c>
      <c r="W136" s="6">
        <f t="shared" si="12"/>
        <v>-0.3117472014</v>
      </c>
      <c r="X136" s="4"/>
      <c r="Y136" s="4"/>
      <c r="Z136" s="85">
        <v>44724.0</v>
      </c>
      <c r="AK136" s="85"/>
      <c r="AL136" s="85">
        <v>44724.0</v>
      </c>
      <c r="AW136" s="77"/>
      <c r="AX136" s="77"/>
      <c r="AY136" s="77"/>
      <c r="AZ136" s="77"/>
      <c r="BA136" s="77"/>
      <c r="BB136" s="77"/>
      <c r="BC136" s="77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</row>
    <row r="137">
      <c r="A137" s="83">
        <v>44754.0</v>
      </c>
      <c r="B137" s="76">
        <v>1931.45</v>
      </c>
      <c r="C137" s="76">
        <v>1408.7</v>
      </c>
      <c r="D137" s="77">
        <v>88.6</v>
      </c>
      <c r="E137" s="77">
        <v>625.35</v>
      </c>
      <c r="F137" s="76">
        <v>4393.55</v>
      </c>
      <c r="G137" s="4"/>
      <c r="H137" s="76">
        <v>1699.85</v>
      </c>
      <c r="I137" s="76">
        <v>2793.7</v>
      </c>
      <c r="J137" s="77">
        <v>18560.5</v>
      </c>
      <c r="K137" s="78">
        <f t="shared" si="2"/>
        <v>54976604.65</v>
      </c>
      <c r="L137" s="79"/>
      <c r="M137" s="84">
        <v>44754.0</v>
      </c>
      <c r="N137" s="4">
        <f t="shared" ref="N137:R137" si="277">((B137-B136)/B136)*100</f>
        <v>0.1036564824</v>
      </c>
      <c r="O137" s="4">
        <f t="shared" si="277"/>
        <v>-0.6523502239</v>
      </c>
      <c r="P137" s="4">
        <f t="shared" si="277"/>
        <v>-1.719356628</v>
      </c>
      <c r="Q137" s="4">
        <f t="shared" si="277"/>
        <v>-2.654109589</v>
      </c>
      <c r="R137" s="4">
        <f t="shared" si="277"/>
        <v>-0.6961474567</v>
      </c>
      <c r="S137" s="28">
        <v>0.0</v>
      </c>
      <c r="T137" s="4">
        <f t="shared" ref="T137:U137" si="278">((H137-H136)/H136)*100</f>
        <v>-1.989217863</v>
      </c>
      <c r="U137" s="4">
        <f t="shared" si="278"/>
        <v>-0.8288812765</v>
      </c>
      <c r="V137" s="6">
        <f t="shared" si="11"/>
        <v>-1.127151386</v>
      </c>
      <c r="W137" s="6">
        <f t="shared" si="12"/>
        <v>-0.441190275</v>
      </c>
      <c r="X137" s="4"/>
      <c r="Y137" s="4"/>
      <c r="Z137" s="85">
        <v>44754.0</v>
      </c>
      <c r="AK137" s="85"/>
      <c r="AL137" s="85">
        <v>44754.0</v>
      </c>
      <c r="AW137" s="77"/>
      <c r="AX137" s="77"/>
      <c r="AY137" s="77"/>
      <c r="AZ137" s="77"/>
      <c r="BA137" s="77"/>
      <c r="BB137" s="77"/>
      <c r="BC137" s="77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</row>
    <row r="138">
      <c r="A138" s="88">
        <v>44785.0</v>
      </c>
      <c r="B138" s="76">
        <v>1914.55</v>
      </c>
      <c r="C138" s="76">
        <v>1409.85</v>
      </c>
      <c r="D138" s="77">
        <v>90.3</v>
      </c>
      <c r="E138" s="77">
        <v>632.25</v>
      </c>
      <c r="F138" s="76">
        <v>4394.9</v>
      </c>
      <c r="G138" s="4"/>
      <c r="H138" s="76">
        <v>1715.6</v>
      </c>
      <c r="I138" s="76">
        <v>2782.9</v>
      </c>
      <c r="J138" s="77">
        <v>18609.35</v>
      </c>
      <c r="K138" s="78">
        <f t="shared" si="2"/>
        <v>55136585.2</v>
      </c>
      <c r="L138" s="79"/>
      <c r="M138" s="89">
        <v>44785.0</v>
      </c>
      <c r="N138" s="4">
        <f t="shared" ref="N138:R138" si="279">((B138-B137)/B137)*100</f>
        <v>-0.8749902923</v>
      </c>
      <c r="O138" s="4">
        <f t="shared" si="279"/>
        <v>0.08163555051</v>
      </c>
      <c r="P138" s="4">
        <f t="shared" si="279"/>
        <v>1.918735892</v>
      </c>
      <c r="Q138" s="4">
        <f t="shared" si="279"/>
        <v>1.103382106</v>
      </c>
      <c r="R138" s="4">
        <f t="shared" si="279"/>
        <v>0.03072686097</v>
      </c>
      <c r="S138" s="28">
        <v>0.0</v>
      </c>
      <c r="T138" s="4">
        <f t="shared" ref="T138:U138" si="280">((H138-H137)/H137)*100</f>
        <v>0.9265523429</v>
      </c>
      <c r="U138" s="4">
        <f t="shared" si="280"/>
        <v>-0.3865840999</v>
      </c>
      <c r="V138" s="6">
        <f t="shared" si="11"/>
        <v>0.2909975089</v>
      </c>
      <c r="W138" s="6">
        <f t="shared" si="12"/>
        <v>0.2631933407</v>
      </c>
      <c r="X138" s="4"/>
      <c r="Y138" s="4"/>
      <c r="Z138" s="90">
        <v>44785.0</v>
      </c>
      <c r="AK138" s="90"/>
      <c r="AL138" s="90">
        <v>44785.0</v>
      </c>
      <c r="AW138" s="77"/>
      <c r="AX138" s="77"/>
      <c r="AY138" s="77"/>
      <c r="AZ138" s="77"/>
      <c r="BA138" s="77"/>
      <c r="BB138" s="77"/>
      <c r="BC138" s="77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</row>
    <row r="139">
      <c r="A139" s="88">
        <v>44816.0</v>
      </c>
      <c r="B139" s="76">
        <v>1939.2</v>
      </c>
      <c r="C139" s="76">
        <v>1392.95</v>
      </c>
      <c r="D139" s="77">
        <v>89.75</v>
      </c>
      <c r="E139" s="77">
        <v>611.25</v>
      </c>
      <c r="F139" s="76">
        <v>4410.3</v>
      </c>
      <c r="G139" s="4"/>
      <c r="H139" s="76">
        <v>1726.65</v>
      </c>
      <c r="I139" s="76">
        <v>2791.8</v>
      </c>
      <c r="J139" s="77">
        <v>18496.6</v>
      </c>
      <c r="K139" s="78">
        <f t="shared" si="2"/>
        <v>54925325.25</v>
      </c>
      <c r="L139" s="79"/>
      <c r="M139" s="89">
        <v>44816.0</v>
      </c>
      <c r="N139" s="4">
        <f t="shared" ref="N139:R139" si="281">((B139-B138)/B138)*100</f>
        <v>1.287508814</v>
      </c>
      <c r="O139" s="4">
        <f t="shared" si="281"/>
        <v>-1.198709083</v>
      </c>
      <c r="P139" s="4">
        <f t="shared" si="281"/>
        <v>-0.6090808416</v>
      </c>
      <c r="Q139" s="4">
        <f t="shared" si="281"/>
        <v>-3.321470937</v>
      </c>
      <c r="R139" s="4">
        <f t="shared" si="281"/>
        <v>0.3504061526</v>
      </c>
      <c r="S139" s="28">
        <v>0.0</v>
      </c>
      <c r="T139" s="4">
        <f t="shared" ref="T139:U139" si="282">((H139-H138)/H138)*100</f>
        <v>0.6440895314</v>
      </c>
      <c r="U139" s="4">
        <f t="shared" si="282"/>
        <v>0.3198102699</v>
      </c>
      <c r="V139" s="6">
        <f t="shared" si="11"/>
        <v>-0.3831574793</v>
      </c>
      <c r="W139" s="6">
        <f t="shared" si="12"/>
        <v>-0.6058782279</v>
      </c>
      <c r="X139" s="4"/>
      <c r="Y139" s="4"/>
      <c r="Z139" s="90">
        <v>44816.0</v>
      </c>
      <c r="AA139" s="86">
        <f t="shared" ref="AA139:AE139" si="283">100*(B144-B139)/B139</f>
        <v>0.1495462046</v>
      </c>
      <c r="AB139" s="86">
        <f t="shared" si="283"/>
        <v>-1.008650705</v>
      </c>
      <c r="AC139" s="86">
        <f t="shared" si="283"/>
        <v>8.077994429</v>
      </c>
      <c r="AD139" s="86">
        <f t="shared" si="283"/>
        <v>0.4171779141</v>
      </c>
      <c r="AE139" s="86">
        <f t="shared" si="283"/>
        <v>0.7799922908</v>
      </c>
      <c r="AF139" s="82"/>
      <c r="AG139" s="86">
        <f t="shared" ref="AG139:AI139" si="284">100*(H144-H139)/H139</f>
        <v>-2.111024238</v>
      </c>
      <c r="AH139" s="86">
        <f t="shared" si="284"/>
        <v>-0.9348807221</v>
      </c>
      <c r="AI139" s="86">
        <f t="shared" si="284"/>
        <v>-1.230496416</v>
      </c>
      <c r="AJ139" s="86">
        <f>100*(J144-J139)/J139</f>
        <v>-1.230496416</v>
      </c>
      <c r="AK139" s="90"/>
      <c r="AL139" s="90">
        <v>44816.0</v>
      </c>
      <c r="AW139" s="77"/>
      <c r="AX139" s="77"/>
      <c r="AY139" s="77"/>
      <c r="AZ139" s="77"/>
      <c r="BA139" s="77"/>
      <c r="BB139" s="77"/>
      <c r="BC139" s="77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</row>
    <row r="140">
      <c r="A140" s="88">
        <v>44907.0</v>
      </c>
      <c r="B140" s="76">
        <v>1908.8</v>
      </c>
      <c r="C140" s="76">
        <v>1395.4</v>
      </c>
      <c r="D140" s="77">
        <v>92.05</v>
      </c>
      <c r="E140" s="77">
        <v>609.1</v>
      </c>
      <c r="F140" s="76">
        <v>4432.55</v>
      </c>
      <c r="G140" s="4"/>
      <c r="H140" s="76">
        <v>1714.4</v>
      </c>
      <c r="I140" s="76">
        <v>2774.7</v>
      </c>
      <c r="J140" s="77">
        <v>18497.15</v>
      </c>
      <c r="K140" s="78">
        <f t="shared" si="2"/>
        <v>54881979.25</v>
      </c>
      <c r="L140" s="79"/>
      <c r="M140" s="89">
        <v>44907.0</v>
      </c>
      <c r="N140" s="4">
        <f t="shared" ref="N140:R140" si="285">((B140-B139)/B139)*100</f>
        <v>-1.567656766</v>
      </c>
      <c r="O140" s="4">
        <f t="shared" si="285"/>
        <v>0.1758857102</v>
      </c>
      <c r="P140" s="4">
        <f t="shared" si="285"/>
        <v>2.562674095</v>
      </c>
      <c r="Q140" s="4">
        <f t="shared" si="285"/>
        <v>-0.3517382413</v>
      </c>
      <c r="R140" s="4">
        <f t="shared" si="285"/>
        <v>0.5045008276</v>
      </c>
      <c r="S140" s="28">
        <v>0.0</v>
      </c>
      <c r="T140" s="4">
        <f t="shared" ref="T140:U140" si="286">((H140-H139)/H139)*100</f>
        <v>-0.7094663076</v>
      </c>
      <c r="U140" s="4">
        <f t="shared" si="286"/>
        <v>-0.6125080593</v>
      </c>
      <c r="V140" s="6">
        <f t="shared" si="11"/>
        <v>-0.07891805793</v>
      </c>
      <c r="W140" s="6">
        <f t="shared" si="12"/>
        <v>0.002973519458</v>
      </c>
      <c r="X140" s="4"/>
      <c r="Y140" s="4"/>
      <c r="Z140" s="90">
        <v>44907.0</v>
      </c>
      <c r="AK140" s="90"/>
      <c r="AL140" s="90">
        <v>44907.0</v>
      </c>
      <c r="AW140" s="77"/>
      <c r="AX140" s="77"/>
      <c r="AY140" s="77"/>
      <c r="AZ140" s="77"/>
      <c r="BA140" s="77"/>
      <c r="BB140" s="77"/>
      <c r="BC140" s="77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</row>
    <row r="141">
      <c r="A141" s="75" t="s">
        <v>91</v>
      </c>
      <c r="B141" s="76">
        <v>1926.45</v>
      </c>
      <c r="C141" s="76">
        <v>1381.4</v>
      </c>
      <c r="D141" s="77">
        <v>91.45</v>
      </c>
      <c r="E141" s="77">
        <v>630.8</v>
      </c>
      <c r="F141" s="76">
        <v>4426.55</v>
      </c>
      <c r="G141" s="4"/>
      <c r="H141" s="76">
        <v>1734.8</v>
      </c>
      <c r="I141" s="76">
        <v>2791.95</v>
      </c>
      <c r="J141" s="77">
        <v>18608.0</v>
      </c>
      <c r="K141" s="78">
        <f t="shared" si="2"/>
        <v>55314831.8</v>
      </c>
      <c r="L141" s="79"/>
      <c r="M141" s="77" t="s">
        <v>91</v>
      </c>
      <c r="N141" s="4">
        <f t="shared" ref="N141:R141" si="287">((B141-B140)/B140)*100</f>
        <v>0.9246647108</v>
      </c>
      <c r="O141" s="4">
        <f t="shared" si="287"/>
        <v>-1.003296546</v>
      </c>
      <c r="P141" s="4">
        <f t="shared" si="287"/>
        <v>-0.6518196632</v>
      </c>
      <c r="Q141" s="4">
        <f t="shared" si="287"/>
        <v>3.562633394</v>
      </c>
      <c r="R141" s="4">
        <f t="shared" si="287"/>
        <v>-0.1353622633</v>
      </c>
      <c r="S141" s="28">
        <v>0.0</v>
      </c>
      <c r="T141" s="4">
        <f t="shared" ref="T141:U141" si="288">((H141-H140)/H140)*100</f>
        <v>1.189920672</v>
      </c>
      <c r="U141" s="4">
        <f t="shared" si="288"/>
        <v>0.6216888312</v>
      </c>
      <c r="V141" s="6">
        <f t="shared" si="11"/>
        <v>0.7886970476</v>
      </c>
      <c r="W141" s="6">
        <f t="shared" si="12"/>
        <v>0.5992815109</v>
      </c>
      <c r="X141" s="4"/>
      <c r="Y141" s="4"/>
      <c r="Z141" s="81" t="s">
        <v>91</v>
      </c>
      <c r="AK141" s="81"/>
      <c r="AL141" s="81" t="s">
        <v>91</v>
      </c>
      <c r="AW141" s="77"/>
      <c r="AX141" s="77"/>
      <c r="AY141" s="77"/>
      <c r="AZ141" s="77"/>
      <c r="BA141" s="77"/>
      <c r="BB141" s="77"/>
      <c r="BC141" s="77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</row>
    <row r="142">
      <c r="A142" s="75" t="s">
        <v>92</v>
      </c>
      <c r="B142" s="76">
        <v>1915.65</v>
      </c>
      <c r="C142" s="76">
        <v>1397.65</v>
      </c>
      <c r="D142" s="77">
        <v>94.8</v>
      </c>
      <c r="E142" s="77">
        <v>626.8</v>
      </c>
      <c r="F142" s="76">
        <v>4409.7</v>
      </c>
      <c r="G142" s="4"/>
      <c r="H142" s="76">
        <v>1765.75</v>
      </c>
      <c r="I142" s="76">
        <v>2791.15</v>
      </c>
      <c r="J142" s="77">
        <v>18660.3</v>
      </c>
      <c r="K142" s="78">
        <f t="shared" si="2"/>
        <v>55421086</v>
      </c>
      <c r="L142" s="79"/>
      <c r="M142" s="77" t="s">
        <v>92</v>
      </c>
      <c r="N142" s="4">
        <f t="shared" ref="N142:R142" si="289">((B142-B141)/B141)*100</f>
        <v>-0.5606166783</v>
      </c>
      <c r="O142" s="4">
        <f t="shared" si="289"/>
        <v>1.176342841</v>
      </c>
      <c r="P142" s="4">
        <f t="shared" si="289"/>
        <v>3.663203937</v>
      </c>
      <c r="Q142" s="4">
        <f t="shared" si="289"/>
        <v>-0.634115409</v>
      </c>
      <c r="R142" s="4">
        <f t="shared" si="289"/>
        <v>-0.3806576228</v>
      </c>
      <c r="S142" s="28">
        <v>0.0</v>
      </c>
      <c r="T142" s="4">
        <f t="shared" ref="T142:U142" si="290">((H142-H141)/H141)*100</f>
        <v>1.784067328</v>
      </c>
      <c r="U142" s="4">
        <f t="shared" si="290"/>
        <v>-0.02865380827</v>
      </c>
      <c r="V142" s="6">
        <f t="shared" si="11"/>
        <v>0.1920898908</v>
      </c>
      <c r="W142" s="6">
        <f t="shared" si="12"/>
        <v>0.2810619089</v>
      </c>
      <c r="X142" s="4"/>
      <c r="Y142" s="4"/>
      <c r="Z142" s="81" t="s">
        <v>92</v>
      </c>
      <c r="AK142" s="81"/>
      <c r="AL142" s="81" t="s">
        <v>92</v>
      </c>
      <c r="AW142" s="77"/>
      <c r="AX142" s="77"/>
      <c r="AY142" s="77"/>
      <c r="AZ142" s="77"/>
      <c r="BA142" s="77"/>
      <c r="BB142" s="77"/>
      <c r="BC142" s="77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</row>
    <row r="143">
      <c r="A143" s="75" t="s">
        <v>93</v>
      </c>
      <c r="B143" s="76">
        <v>1920.0</v>
      </c>
      <c r="C143" s="76">
        <v>1378.7</v>
      </c>
      <c r="D143" s="77">
        <v>96.75</v>
      </c>
      <c r="E143" s="77">
        <v>615.4</v>
      </c>
      <c r="F143" s="76">
        <v>4465.45</v>
      </c>
      <c r="G143" s="4"/>
      <c r="H143" s="76">
        <v>1749.6</v>
      </c>
      <c r="I143" s="76">
        <v>2818.5</v>
      </c>
      <c r="J143" s="77">
        <v>18414.9</v>
      </c>
      <c r="K143" s="78">
        <f t="shared" si="2"/>
        <v>55460239.25</v>
      </c>
      <c r="L143" s="79"/>
      <c r="M143" s="77" t="s">
        <v>93</v>
      </c>
      <c r="N143" s="4">
        <f t="shared" ref="N143:R143" si="291">((B143-B142)/B142)*100</f>
        <v>0.2270769713</v>
      </c>
      <c r="O143" s="4">
        <f t="shared" si="291"/>
        <v>-1.355847315</v>
      </c>
      <c r="P143" s="4">
        <f t="shared" si="291"/>
        <v>2.056962025</v>
      </c>
      <c r="Q143" s="4">
        <f t="shared" si="291"/>
        <v>-1.818761966</v>
      </c>
      <c r="R143" s="4">
        <f t="shared" si="291"/>
        <v>1.26425834</v>
      </c>
      <c r="S143" s="28">
        <v>0.0</v>
      </c>
      <c r="T143" s="4">
        <f t="shared" ref="T143:U143" si="292">((H143-H142)/H142)*100</f>
        <v>-0.9146255132</v>
      </c>
      <c r="U143" s="4">
        <f t="shared" si="292"/>
        <v>0.979882844</v>
      </c>
      <c r="V143" s="6">
        <f t="shared" si="11"/>
        <v>0.0706468473</v>
      </c>
      <c r="W143" s="6">
        <f t="shared" si="12"/>
        <v>-1.315091397</v>
      </c>
      <c r="X143" s="4"/>
      <c r="Y143" s="4"/>
      <c r="Z143" s="81" t="s">
        <v>93</v>
      </c>
      <c r="AK143" s="81"/>
      <c r="AL143" s="81" t="s">
        <v>93</v>
      </c>
      <c r="AW143" s="77"/>
      <c r="AX143" s="77"/>
      <c r="AY143" s="77"/>
      <c r="AZ143" s="77"/>
      <c r="BA143" s="77"/>
      <c r="BB143" s="77"/>
      <c r="BC143" s="77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</row>
    <row r="144">
      <c r="A144" s="75" t="s">
        <v>94</v>
      </c>
      <c r="B144" s="76">
        <v>1942.1</v>
      </c>
      <c r="C144" s="76">
        <v>1378.9</v>
      </c>
      <c r="D144" s="77">
        <v>97.0</v>
      </c>
      <c r="E144" s="77">
        <v>613.8</v>
      </c>
      <c r="F144" s="76">
        <v>4444.7</v>
      </c>
      <c r="G144" s="4"/>
      <c r="H144" s="76">
        <v>1690.2</v>
      </c>
      <c r="I144" s="76">
        <v>2765.7</v>
      </c>
      <c r="J144" s="77">
        <v>18269.0</v>
      </c>
      <c r="K144" s="78">
        <f t="shared" si="2"/>
        <v>55109288.1</v>
      </c>
      <c r="L144" s="79"/>
      <c r="M144" s="77" t="s">
        <v>94</v>
      </c>
      <c r="N144" s="4">
        <f t="shared" ref="N144:R144" si="293">((B144-B143)/B143)*100</f>
        <v>1.151041667</v>
      </c>
      <c r="O144" s="4">
        <f t="shared" si="293"/>
        <v>0.01450641909</v>
      </c>
      <c r="P144" s="4">
        <f t="shared" si="293"/>
        <v>0.2583979328</v>
      </c>
      <c r="Q144" s="4">
        <f t="shared" si="293"/>
        <v>-0.2599935002</v>
      </c>
      <c r="R144" s="4">
        <f t="shared" si="293"/>
        <v>-0.4646788118</v>
      </c>
      <c r="S144" s="28">
        <v>0.0</v>
      </c>
      <c r="T144" s="4">
        <f t="shared" ref="T144:U144" si="294">((H144-H143)/H143)*100</f>
        <v>-3.395061728</v>
      </c>
      <c r="U144" s="4">
        <f t="shared" si="294"/>
        <v>-1.873336881</v>
      </c>
      <c r="V144" s="6">
        <f t="shared" si="11"/>
        <v>-0.632797757</v>
      </c>
      <c r="W144" s="6">
        <f t="shared" si="12"/>
        <v>-0.7922931974</v>
      </c>
      <c r="X144" s="4"/>
      <c r="Y144" s="4"/>
      <c r="Z144" s="81" t="s">
        <v>94</v>
      </c>
      <c r="AA144" s="86">
        <f t="shared" ref="AA144:AE144" si="295">100*(B149-B144)/B144</f>
        <v>-5.93944699</v>
      </c>
      <c r="AB144" s="86">
        <f t="shared" si="295"/>
        <v>-0.7832330118</v>
      </c>
      <c r="AC144" s="86">
        <f t="shared" si="295"/>
        <v>-8.762886598</v>
      </c>
      <c r="AD144" s="86">
        <f t="shared" si="295"/>
        <v>-19.0208537</v>
      </c>
      <c r="AE144" s="86">
        <f t="shared" si="295"/>
        <v>-2.537854073</v>
      </c>
      <c r="AF144" s="82"/>
      <c r="AG144" s="86">
        <f t="shared" ref="AG144:AI144" si="296">100*(H149-H144)/H144</f>
        <v>-6.434149805</v>
      </c>
      <c r="AH144" s="86">
        <f t="shared" si="296"/>
        <v>-5.517590483</v>
      </c>
      <c r="AI144" s="86">
        <f t="shared" si="296"/>
        <v>-2.5299688</v>
      </c>
      <c r="AJ144" s="86">
        <f>100*(J149-J144)/J144</f>
        <v>-2.5299688</v>
      </c>
      <c r="AK144" s="81"/>
      <c r="AL144" s="81" t="s">
        <v>94</v>
      </c>
      <c r="AW144" s="77"/>
      <c r="AX144" s="77"/>
      <c r="AY144" s="77"/>
      <c r="AZ144" s="77"/>
      <c r="BA144" s="77"/>
      <c r="BB144" s="77"/>
      <c r="BC144" s="77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</row>
    <row r="145">
      <c r="A145" s="75" t="s">
        <v>95</v>
      </c>
      <c r="B145" s="76">
        <v>1907.6</v>
      </c>
      <c r="C145" s="76">
        <v>1360.15</v>
      </c>
      <c r="D145" s="77">
        <v>96.1</v>
      </c>
      <c r="E145" s="77">
        <v>617.6</v>
      </c>
      <c r="F145" s="76">
        <v>4526.5</v>
      </c>
      <c r="G145" s="4"/>
      <c r="H145" s="76">
        <v>1676.5</v>
      </c>
      <c r="I145" s="76">
        <v>2754.95</v>
      </c>
      <c r="J145" s="77">
        <v>18420.45</v>
      </c>
      <c r="K145" s="78">
        <f t="shared" si="2"/>
        <v>55212823.7</v>
      </c>
      <c r="L145" s="79"/>
      <c r="M145" s="77" t="s">
        <v>95</v>
      </c>
      <c r="N145" s="4">
        <f t="shared" ref="N145:R145" si="297">((B145-B144)/B144)*100</f>
        <v>-1.776427578</v>
      </c>
      <c r="O145" s="4">
        <f t="shared" si="297"/>
        <v>-1.359779534</v>
      </c>
      <c r="P145" s="4">
        <f t="shared" si="297"/>
        <v>-0.9278350515</v>
      </c>
      <c r="Q145" s="4">
        <f t="shared" si="297"/>
        <v>0.6190941675</v>
      </c>
      <c r="R145" s="4">
        <f t="shared" si="297"/>
        <v>1.840394177</v>
      </c>
      <c r="S145" s="28">
        <v>0.0</v>
      </c>
      <c r="T145" s="4">
        <f t="shared" ref="T145:U145" si="298">((H145-H144)/H144)*100</f>
        <v>-0.8105549639</v>
      </c>
      <c r="U145" s="4">
        <f t="shared" si="298"/>
        <v>-0.3886900242</v>
      </c>
      <c r="V145" s="6">
        <f t="shared" si="11"/>
        <v>0.1878732308</v>
      </c>
      <c r="W145" s="6">
        <f t="shared" si="12"/>
        <v>0.8289999453</v>
      </c>
      <c r="X145" s="4"/>
      <c r="Y145" s="4"/>
      <c r="Z145" s="81" t="s">
        <v>95</v>
      </c>
      <c r="AK145" s="81"/>
      <c r="AL145" s="81" t="s">
        <v>95</v>
      </c>
      <c r="AW145" s="77"/>
      <c r="AX145" s="77"/>
      <c r="AY145" s="77"/>
      <c r="AZ145" s="77"/>
      <c r="BA145" s="77"/>
      <c r="BB145" s="77"/>
      <c r="BC145" s="77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</row>
    <row r="146">
      <c r="A146" s="75" t="s">
        <v>96</v>
      </c>
      <c r="B146" s="76">
        <v>1928.7</v>
      </c>
      <c r="C146" s="76">
        <v>1339.9</v>
      </c>
      <c r="D146" s="77">
        <v>97.25</v>
      </c>
      <c r="E146" s="77">
        <v>622.25</v>
      </c>
      <c r="F146" s="76">
        <v>4509.05</v>
      </c>
      <c r="G146" s="4"/>
      <c r="H146" s="76">
        <v>1638.25</v>
      </c>
      <c r="I146" s="76">
        <v>2743.5</v>
      </c>
      <c r="J146" s="77">
        <v>18385.3</v>
      </c>
      <c r="K146" s="78">
        <f t="shared" si="2"/>
        <v>55107216.35</v>
      </c>
      <c r="L146" s="79"/>
      <c r="M146" s="77" t="s">
        <v>96</v>
      </c>
      <c r="N146" s="4">
        <f t="shared" ref="N146:R146" si="299">((B146-B145)/B145)*100</f>
        <v>1.106101908</v>
      </c>
      <c r="O146" s="4">
        <f t="shared" si="299"/>
        <v>-1.488806382</v>
      </c>
      <c r="P146" s="4">
        <f t="shared" si="299"/>
        <v>1.196670135</v>
      </c>
      <c r="Q146" s="4">
        <f t="shared" si="299"/>
        <v>0.7529145078</v>
      </c>
      <c r="R146" s="4">
        <f t="shared" si="299"/>
        <v>-0.3855075666</v>
      </c>
      <c r="S146" s="28">
        <v>0.0</v>
      </c>
      <c r="T146" s="4">
        <f t="shared" ref="T146:U146" si="300">((H146-H145)/H145)*100</f>
        <v>-2.28153892</v>
      </c>
      <c r="U146" s="4">
        <f t="shared" si="300"/>
        <v>-0.4156155284</v>
      </c>
      <c r="V146" s="6">
        <f t="shared" si="11"/>
        <v>-0.1912732277</v>
      </c>
      <c r="W146" s="6">
        <f t="shared" si="12"/>
        <v>-0.1908205283</v>
      </c>
      <c r="X146" s="4"/>
      <c r="Y146" s="4"/>
      <c r="Z146" s="81" t="s">
        <v>96</v>
      </c>
      <c r="AK146" s="81"/>
      <c r="AL146" s="81" t="s">
        <v>96</v>
      </c>
      <c r="AW146" s="77"/>
      <c r="AX146" s="77"/>
      <c r="AY146" s="77"/>
      <c r="AZ146" s="77"/>
      <c r="BA146" s="77"/>
      <c r="BB146" s="77"/>
      <c r="BC146" s="77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</row>
    <row r="147">
      <c r="A147" s="75" t="s">
        <v>97</v>
      </c>
      <c r="B147" s="76">
        <v>1914.25</v>
      </c>
      <c r="C147" s="76">
        <v>1353.4</v>
      </c>
      <c r="D147" s="77">
        <v>92.5</v>
      </c>
      <c r="E147" s="77">
        <v>598.0</v>
      </c>
      <c r="F147" s="76">
        <v>4418.85</v>
      </c>
      <c r="G147" s="4"/>
      <c r="H147" s="76">
        <v>1612.3</v>
      </c>
      <c r="I147" s="76">
        <v>2723.5</v>
      </c>
      <c r="J147" s="77">
        <v>18199.1</v>
      </c>
      <c r="K147" s="78">
        <f t="shared" si="2"/>
        <v>54096297.25</v>
      </c>
      <c r="L147" s="79"/>
      <c r="M147" s="77" t="s">
        <v>97</v>
      </c>
      <c r="N147" s="4">
        <f t="shared" ref="N147:R147" si="301">((B147-B146)/B146)*100</f>
        <v>-0.749209312</v>
      </c>
      <c r="O147" s="4">
        <f t="shared" si="301"/>
        <v>1.007537876</v>
      </c>
      <c r="P147" s="4">
        <f t="shared" si="301"/>
        <v>-4.884318766</v>
      </c>
      <c r="Q147" s="4">
        <f t="shared" si="301"/>
        <v>-3.897147449</v>
      </c>
      <c r="R147" s="4">
        <f t="shared" si="301"/>
        <v>-2.000421375</v>
      </c>
      <c r="S147" s="28">
        <v>0.0</v>
      </c>
      <c r="T147" s="4">
        <f t="shared" ref="T147:U147" si="302">((H147-H146)/H146)*100</f>
        <v>-1.584007325</v>
      </c>
      <c r="U147" s="4">
        <f t="shared" si="302"/>
        <v>-0.7289958083</v>
      </c>
      <c r="V147" s="6">
        <f t="shared" si="11"/>
        <v>-1.834458655</v>
      </c>
      <c r="W147" s="6">
        <f t="shared" si="12"/>
        <v>-1.012765633</v>
      </c>
      <c r="X147" s="4"/>
      <c r="Y147" s="4"/>
      <c r="Z147" s="81" t="s">
        <v>97</v>
      </c>
      <c r="AK147" s="81"/>
      <c r="AL147" s="81" t="s">
        <v>97</v>
      </c>
      <c r="AW147" s="77"/>
      <c r="AX147" s="77"/>
      <c r="AY147" s="77"/>
      <c r="AZ147" s="77"/>
      <c r="BA147" s="77"/>
      <c r="BB147" s="77"/>
      <c r="BC147" s="77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</row>
    <row r="148">
      <c r="A148" s="75" t="s">
        <v>98</v>
      </c>
      <c r="B148" s="76">
        <v>1899.8</v>
      </c>
      <c r="C148" s="76">
        <v>1385.3</v>
      </c>
      <c r="D148" s="77">
        <v>89.5</v>
      </c>
      <c r="E148" s="77">
        <v>544.25</v>
      </c>
      <c r="F148" s="76">
        <v>4391.45</v>
      </c>
      <c r="G148" s="4"/>
      <c r="H148" s="76">
        <v>1605.15</v>
      </c>
      <c r="I148" s="76">
        <v>2708.6</v>
      </c>
      <c r="J148" s="77">
        <v>18127.35</v>
      </c>
      <c r="K148" s="78">
        <f t="shared" si="2"/>
        <v>53022661.2</v>
      </c>
      <c r="L148" s="79"/>
      <c r="M148" s="77" t="s">
        <v>98</v>
      </c>
      <c r="N148" s="4">
        <f t="shared" ref="N148:R148" si="303">((B148-B147)/B147)*100</f>
        <v>-0.7548648296</v>
      </c>
      <c r="O148" s="4">
        <f t="shared" si="303"/>
        <v>2.357026747</v>
      </c>
      <c r="P148" s="4">
        <f t="shared" si="303"/>
        <v>-3.243243243</v>
      </c>
      <c r="Q148" s="4">
        <f t="shared" si="303"/>
        <v>-8.988294314</v>
      </c>
      <c r="R148" s="4">
        <f t="shared" si="303"/>
        <v>-0.6200708329</v>
      </c>
      <c r="S148" s="28">
        <v>0.0</v>
      </c>
      <c r="T148" s="4">
        <f t="shared" ref="T148:U148" si="304">((H148-H147)/H147)*100</f>
        <v>-0.4434658562</v>
      </c>
      <c r="U148" s="4">
        <f t="shared" si="304"/>
        <v>-0.5470901414</v>
      </c>
      <c r="V148" s="6">
        <f t="shared" si="11"/>
        <v>-1.98467567</v>
      </c>
      <c r="W148" s="6">
        <f t="shared" si="12"/>
        <v>-0.3942502651</v>
      </c>
      <c r="X148" s="4"/>
      <c r="Y148" s="4"/>
      <c r="Z148" s="81" t="s">
        <v>98</v>
      </c>
      <c r="AK148" s="81"/>
      <c r="AL148" s="81" t="s">
        <v>98</v>
      </c>
      <c r="AW148" s="77"/>
      <c r="AX148" s="77"/>
      <c r="AY148" s="77"/>
      <c r="AZ148" s="77"/>
      <c r="BA148" s="77"/>
      <c r="BB148" s="77"/>
      <c r="BC148" s="77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</row>
    <row r="149">
      <c r="A149" s="75" t="s">
        <v>99</v>
      </c>
      <c r="B149" s="76">
        <v>1826.75</v>
      </c>
      <c r="C149" s="76">
        <v>1368.1</v>
      </c>
      <c r="D149" s="77">
        <v>88.5</v>
      </c>
      <c r="E149" s="77">
        <v>497.05</v>
      </c>
      <c r="F149" s="76">
        <v>4331.9</v>
      </c>
      <c r="G149" s="4"/>
      <c r="H149" s="76">
        <v>1581.45</v>
      </c>
      <c r="I149" s="76">
        <v>2613.1</v>
      </c>
      <c r="J149" s="77">
        <v>17806.8</v>
      </c>
      <c r="K149" s="78">
        <f t="shared" si="2"/>
        <v>51479354.65</v>
      </c>
      <c r="L149" s="79"/>
      <c r="M149" s="77" t="s">
        <v>99</v>
      </c>
      <c r="N149" s="4">
        <f t="shared" ref="N149:R149" si="305">((B149-B148)/B148)*100</f>
        <v>-3.845141594</v>
      </c>
      <c r="O149" s="4">
        <f t="shared" si="305"/>
        <v>-1.241608316</v>
      </c>
      <c r="P149" s="4">
        <f t="shared" si="305"/>
        <v>-1.117318436</v>
      </c>
      <c r="Q149" s="4">
        <f t="shared" si="305"/>
        <v>-8.672485071</v>
      </c>
      <c r="R149" s="4">
        <f t="shared" si="305"/>
        <v>-1.356044131</v>
      </c>
      <c r="S149" s="28">
        <v>0.0</v>
      </c>
      <c r="T149" s="4">
        <f t="shared" ref="T149:U149" si="306">((H149-H148)/H148)*100</f>
        <v>-1.476497524</v>
      </c>
      <c r="U149" s="4">
        <f t="shared" si="306"/>
        <v>-3.52580669</v>
      </c>
      <c r="V149" s="6">
        <f t="shared" si="11"/>
        <v>-2.910654643</v>
      </c>
      <c r="W149" s="6">
        <f t="shared" si="12"/>
        <v>-1.768322452</v>
      </c>
      <c r="X149" s="4"/>
      <c r="Y149" s="4"/>
      <c r="Z149" s="81" t="s">
        <v>99</v>
      </c>
      <c r="AA149" s="86">
        <f t="shared" ref="AA149:AE149" si="307">100*(B154-B149)/B149</f>
        <v>-2.359381415</v>
      </c>
      <c r="AB149" s="86">
        <f t="shared" si="307"/>
        <v>-6.487098896</v>
      </c>
      <c r="AC149" s="86">
        <f t="shared" si="307"/>
        <v>13.72881356</v>
      </c>
      <c r="AD149" s="86">
        <f t="shared" si="307"/>
        <v>7.484156523</v>
      </c>
      <c r="AE149" s="86">
        <f t="shared" si="307"/>
        <v>-0.5644174612</v>
      </c>
      <c r="AF149" s="82"/>
      <c r="AG149" s="86">
        <f t="shared" ref="AG149:AI149" si="308">100*(H154-H149)/H149</f>
        <v>-0.3098422334</v>
      </c>
      <c r="AH149" s="86">
        <f t="shared" si="308"/>
        <v>1.863686809</v>
      </c>
      <c r="AI149" s="86">
        <f t="shared" si="308"/>
        <v>1.676325898</v>
      </c>
      <c r="AJ149" s="86">
        <f>100*(J154-J149)/J149</f>
        <v>1.676325898</v>
      </c>
      <c r="AK149" s="81"/>
      <c r="AL149" s="81" t="s">
        <v>99</v>
      </c>
      <c r="AW149" s="77"/>
      <c r="AX149" s="77"/>
      <c r="AY149" s="77"/>
      <c r="AZ149" s="77"/>
      <c r="BA149" s="77"/>
      <c r="BB149" s="77"/>
      <c r="BC149" s="77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</row>
    <row r="150">
      <c r="A150" s="75" t="s">
        <v>100</v>
      </c>
      <c r="B150" s="76">
        <v>1803.1</v>
      </c>
      <c r="C150" s="76">
        <v>1330.45</v>
      </c>
      <c r="D150" s="77">
        <v>91.85</v>
      </c>
      <c r="E150" s="77">
        <v>552.8</v>
      </c>
      <c r="F150" s="76">
        <v>4375.35</v>
      </c>
      <c r="G150" s="4"/>
      <c r="H150" s="76">
        <v>1580.95</v>
      </c>
      <c r="I150" s="76">
        <v>2692.8</v>
      </c>
      <c r="J150" s="77">
        <v>18014.6</v>
      </c>
      <c r="K150" s="78">
        <f t="shared" si="2"/>
        <v>52626444</v>
      </c>
      <c r="L150" s="79"/>
      <c r="M150" s="77" t="s">
        <v>100</v>
      </c>
      <c r="N150" s="4">
        <f t="shared" ref="N150:R150" si="309">((B150-B149)/B149)*100</f>
        <v>-1.294648967</v>
      </c>
      <c r="O150" s="4">
        <f t="shared" si="309"/>
        <v>-2.751991813</v>
      </c>
      <c r="P150" s="4">
        <f t="shared" si="309"/>
        <v>3.785310734</v>
      </c>
      <c r="Q150" s="4">
        <f t="shared" si="309"/>
        <v>11.21617544</v>
      </c>
      <c r="R150" s="4">
        <f t="shared" si="309"/>
        <v>1.003024077</v>
      </c>
      <c r="S150" s="28">
        <v>0.0</v>
      </c>
      <c r="T150" s="4">
        <f t="shared" ref="T150:U150" si="310">((H150-H149)/H149)*100</f>
        <v>-0.03161655443</v>
      </c>
      <c r="U150" s="4">
        <f t="shared" si="310"/>
        <v>3.050017221</v>
      </c>
      <c r="V150" s="6">
        <f t="shared" si="11"/>
        <v>2.228251224</v>
      </c>
      <c r="W150" s="6">
        <f t="shared" si="12"/>
        <v>1.166969922</v>
      </c>
      <c r="X150" s="4"/>
      <c r="Y150" s="4"/>
      <c r="Z150" s="81" t="s">
        <v>100</v>
      </c>
      <c r="AK150" s="81"/>
      <c r="AL150" s="81" t="s">
        <v>100</v>
      </c>
      <c r="AW150" s="77"/>
      <c r="AX150" s="77"/>
      <c r="AY150" s="77"/>
      <c r="AZ150" s="77"/>
      <c r="BA150" s="77"/>
      <c r="BB150" s="77"/>
      <c r="BC150" s="77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</row>
    <row r="151">
      <c r="A151" s="75" t="s">
        <v>101</v>
      </c>
      <c r="B151" s="76">
        <v>1796.75</v>
      </c>
      <c r="C151" s="76">
        <v>1315.5</v>
      </c>
      <c r="D151" s="77">
        <v>91.55</v>
      </c>
      <c r="E151" s="77">
        <v>549.8</v>
      </c>
      <c r="F151" s="76">
        <v>4369.25</v>
      </c>
      <c r="G151" s="4"/>
      <c r="H151" s="76">
        <v>1583.6</v>
      </c>
      <c r="I151" s="76">
        <v>2725.6</v>
      </c>
      <c r="J151" s="77">
        <v>18132.3</v>
      </c>
      <c r="K151" s="78">
        <f t="shared" si="2"/>
        <v>52563806.1</v>
      </c>
      <c r="L151" s="79"/>
      <c r="M151" s="77" t="s">
        <v>101</v>
      </c>
      <c r="N151" s="4">
        <f t="shared" ref="N151:R151" si="311">((B151-B150)/B150)*100</f>
        <v>-0.3521712606</v>
      </c>
      <c r="O151" s="4">
        <f t="shared" si="311"/>
        <v>-1.123679958</v>
      </c>
      <c r="P151" s="4">
        <f t="shared" si="311"/>
        <v>-0.3266194883</v>
      </c>
      <c r="Q151" s="4">
        <f t="shared" si="311"/>
        <v>-0.5426917511</v>
      </c>
      <c r="R151" s="4">
        <f t="shared" si="311"/>
        <v>-0.139417418</v>
      </c>
      <c r="S151" s="28">
        <v>0.0</v>
      </c>
      <c r="T151" s="4">
        <f t="shared" ref="T151:U151" si="312">((H151-H150)/H150)*100</f>
        <v>0.1676207344</v>
      </c>
      <c r="U151" s="4">
        <f t="shared" si="312"/>
        <v>1.218062983</v>
      </c>
      <c r="V151" s="6">
        <f t="shared" si="11"/>
        <v>-0.1190236224</v>
      </c>
      <c r="W151" s="6">
        <f t="shared" si="12"/>
        <v>0.6533589422</v>
      </c>
      <c r="X151" s="4"/>
      <c r="Y151" s="4"/>
      <c r="Z151" s="81" t="s">
        <v>101</v>
      </c>
      <c r="AK151" s="81"/>
      <c r="AL151" s="81" t="s">
        <v>101</v>
      </c>
      <c r="AW151" s="77"/>
      <c r="AX151" s="77"/>
      <c r="AY151" s="77"/>
      <c r="AZ151" s="77"/>
      <c r="BA151" s="77"/>
      <c r="BB151" s="77"/>
      <c r="BC151" s="77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</row>
    <row r="152">
      <c r="A152" s="75" t="s">
        <v>102</v>
      </c>
      <c r="B152" s="76">
        <v>1795.3</v>
      </c>
      <c r="C152" s="76">
        <v>1297.55</v>
      </c>
      <c r="D152" s="77">
        <v>93.25</v>
      </c>
      <c r="E152" s="77">
        <v>541.75</v>
      </c>
      <c r="F152" s="76">
        <v>4385.95</v>
      </c>
      <c r="G152" s="4"/>
      <c r="H152" s="76">
        <v>1573.35</v>
      </c>
      <c r="I152" s="76">
        <v>2692.4</v>
      </c>
      <c r="J152" s="77">
        <v>18122.5</v>
      </c>
      <c r="K152" s="78">
        <f t="shared" si="2"/>
        <v>52394778.95</v>
      </c>
      <c r="L152" s="79"/>
      <c r="M152" s="77" t="s">
        <v>102</v>
      </c>
      <c r="N152" s="4">
        <f t="shared" ref="N152:R152" si="313">((B152-B151)/B151)*100</f>
        <v>-0.08070126618</v>
      </c>
      <c r="O152" s="4">
        <f t="shared" si="313"/>
        <v>-1.36450019</v>
      </c>
      <c r="P152" s="4">
        <f t="shared" si="313"/>
        <v>1.856908793</v>
      </c>
      <c r="Q152" s="4">
        <f t="shared" si="313"/>
        <v>-1.464168789</v>
      </c>
      <c r="R152" s="4">
        <f t="shared" si="313"/>
        <v>0.3822166276</v>
      </c>
      <c r="S152" s="28">
        <v>0.0</v>
      </c>
      <c r="T152" s="4">
        <f t="shared" ref="T152:U152" si="314">((H152-H151)/H151)*100</f>
        <v>-0.6472594089</v>
      </c>
      <c r="U152" s="4">
        <f t="shared" si="314"/>
        <v>-1.218080423</v>
      </c>
      <c r="V152" s="6">
        <f t="shared" si="11"/>
        <v>-0.32156566</v>
      </c>
      <c r="W152" s="6">
        <f t="shared" si="12"/>
        <v>-0.05404719754</v>
      </c>
      <c r="X152" s="4"/>
      <c r="Y152" s="4"/>
      <c r="Z152" s="81" t="s">
        <v>102</v>
      </c>
      <c r="AK152" s="81"/>
      <c r="AL152" s="81" t="s">
        <v>102</v>
      </c>
      <c r="AW152" s="77"/>
      <c r="AX152" s="77"/>
      <c r="AY152" s="77"/>
      <c r="AZ152" s="77"/>
      <c r="BA152" s="77"/>
      <c r="BB152" s="77"/>
      <c r="BC152" s="77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</row>
    <row r="153">
      <c r="A153" s="75" t="s">
        <v>103</v>
      </c>
      <c r="B153" s="76">
        <v>1805.5</v>
      </c>
      <c r="C153" s="76">
        <v>1277.5</v>
      </c>
      <c r="D153" s="77">
        <v>93.55</v>
      </c>
      <c r="E153" s="77">
        <v>534.8</v>
      </c>
      <c r="F153" s="76">
        <v>4348.3</v>
      </c>
      <c r="G153" s="4"/>
      <c r="H153" s="76">
        <v>1578.3</v>
      </c>
      <c r="I153" s="76">
        <v>2648.7</v>
      </c>
      <c r="J153" s="77">
        <v>18191.0</v>
      </c>
      <c r="K153" s="78">
        <f t="shared" si="2"/>
        <v>52066824.95</v>
      </c>
      <c r="L153" s="79"/>
      <c r="M153" s="77" t="s">
        <v>103</v>
      </c>
      <c r="N153" s="4">
        <f t="shared" ref="N153:R153" si="315">((B153-B152)/B152)*100</f>
        <v>0.5681501699</v>
      </c>
      <c r="O153" s="4">
        <f t="shared" si="315"/>
        <v>-1.545219837</v>
      </c>
      <c r="P153" s="4">
        <f t="shared" si="315"/>
        <v>0.3217158177</v>
      </c>
      <c r="Q153" s="4">
        <f t="shared" si="315"/>
        <v>-1.282879557</v>
      </c>
      <c r="R153" s="4">
        <f t="shared" si="315"/>
        <v>-0.8584229186</v>
      </c>
      <c r="S153" s="28">
        <v>0.0</v>
      </c>
      <c r="T153" s="4">
        <f t="shared" ref="T153:U153" si="316">((H153-H152)/H152)*100</f>
        <v>0.3146153113</v>
      </c>
      <c r="U153" s="4">
        <f t="shared" si="316"/>
        <v>-1.623087208</v>
      </c>
      <c r="V153" s="6">
        <f t="shared" si="11"/>
        <v>-0.6259287787</v>
      </c>
      <c r="W153" s="6">
        <f t="shared" si="12"/>
        <v>0.3779831701</v>
      </c>
      <c r="X153" s="4"/>
      <c r="Y153" s="4"/>
      <c r="Z153" s="81" t="s">
        <v>103</v>
      </c>
      <c r="AK153" s="81"/>
      <c r="AL153" s="81" t="s">
        <v>103</v>
      </c>
      <c r="AW153" s="77"/>
      <c r="AX153" s="77"/>
      <c r="AY153" s="77"/>
      <c r="AZ153" s="77"/>
      <c r="BA153" s="77"/>
      <c r="BB153" s="77"/>
      <c r="BC153" s="77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</row>
    <row r="154">
      <c r="A154" s="75" t="s">
        <v>104</v>
      </c>
      <c r="B154" s="76">
        <v>1783.65</v>
      </c>
      <c r="C154" s="76">
        <v>1279.35</v>
      </c>
      <c r="D154" s="77">
        <v>100.65</v>
      </c>
      <c r="E154" s="77">
        <v>534.25</v>
      </c>
      <c r="F154" s="76">
        <v>4307.45</v>
      </c>
      <c r="G154" s="4"/>
      <c r="H154" s="76">
        <v>1576.55</v>
      </c>
      <c r="I154" s="76">
        <v>2661.8</v>
      </c>
      <c r="J154" s="77">
        <v>18105.3</v>
      </c>
      <c r="K154" s="78">
        <f t="shared" si="2"/>
        <v>52099020.9</v>
      </c>
      <c r="L154" s="79"/>
      <c r="M154" s="77" t="s">
        <v>104</v>
      </c>
      <c r="N154" s="4">
        <f t="shared" ref="N154:R154" si="317">((B154-B153)/B153)*100</f>
        <v>-1.210191083</v>
      </c>
      <c r="O154" s="4">
        <f t="shared" si="317"/>
        <v>0.14481409</v>
      </c>
      <c r="P154" s="4">
        <f t="shared" si="317"/>
        <v>7.589524319</v>
      </c>
      <c r="Q154" s="4">
        <f t="shared" si="317"/>
        <v>-0.102842184</v>
      </c>
      <c r="R154" s="4">
        <f t="shared" si="317"/>
        <v>-0.9394476002</v>
      </c>
      <c r="S154" s="28">
        <v>0.0</v>
      </c>
      <c r="T154" s="4">
        <f t="shared" ref="T154:U154" si="318">((H154-H153)/H153)*100</f>
        <v>-0.1108787936</v>
      </c>
      <c r="U154" s="4">
        <f t="shared" si="318"/>
        <v>0.4945822479</v>
      </c>
      <c r="V154" s="6">
        <f t="shared" si="11"/>
        <v>0.06183582354</v>
      </c>
      <c r="W154" s="6">
        <f t="shared" si="12"/>
        <v>-0.4711120884</v>
      </c>
      <c r="X154" s="4"/>
      <c r="Y154" s="4"/>
      <c r="Z154" s="81" t="s">
        <v>104</v>
      </c>
      <c r="AA154" s="86">
        <f t="shared" ref="AA154:AE154" si="319">100*(B159-B154)/B154</f>
        <v>8.549883666</v>
      </c>
      <c r="AB154" s="86">
        <f t="shared" si="319"/>
        <v>-0.8441786845</v>
      </c>
      <c r="AC154" s="86">
        <f t="shared" si="319"/>
        <v>-4.520615996</v>
      </c>
      <c r="AD154" s="86">
        <f t="shared" si="319"/>
        <v>-6.120729995</v>
      </c>
      <c r="AE154" s="86">
        <f t="shared" si="319"/>
        <v>1.197924526</v>
      </c>
      <c r="AF154" s="82"/>
      <c r="AG154" s="86">
        <f t="shared" ref="AG154:AI154" si="320">100*(H159-H154)/H154</f>
        <v>-0.7230979037</v>
      </c>
      <c r="AH154" s="86">
        <f t="shared" si="320"/>
        <v>2.128259073</v>
      </c>
      <c r="AI154" s="86">
        <f t="shared" si="320"/>
        <v>-1.357889679</v>
      </c>
      <c r="AJ154" s="86">
        <f>100*(J159-J154)/J154</f>
        <v>-1.357889679</v>
      </c>
      <c r="AK154" s="81"/>
      <c r="AL154" s="81" t="s">
        <v>104</v>
      </c>
      <c r="AW154" s="77"/>
      <c r="AX154" s="77"/>
      <c r="AY154" s="77"/>
      <c r="AZ154" s="77"/>
      <c r="BA154" s="77"/>
      <c r="BB154" s="77"/>
      <c r="BC154" s="77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</row>
    <row r="155">
      <c r="A155" s="83">
        <v>44958.0</v>
      </c>
      <c r="B155" s="76">
        <v>1828.65</v>
      </c>
      <c r="C155" s="76">
        <v>1276.65</v>
      </c>
      <c r="D155" s="77">
        <v>103.25</v>
      </c>
      <c r="E155" s="77">
        <v>529.95</v>
      </c>
      <c r="F155" s="76">
        <v>4292.15</v>
      </c>
      <c r="G155" s="4"/>
      <c r="H155" s="76">
        <v>1575.9</v>
      </c>
      <c r="I155" s="76">
        <v>2661.7</v>
      </c>
      <c r="J155" s="77">
        <v>18197.45</v>
      </c>
      <c r="K155" s="78">
        <f t="shared" si="2"/>
        <v>52182748.95</v>
      </c>
      <c r="L155" s="79"/>
      <c r="M155" s="84">
        <v>44958.0</v>
      </c>
      <c r="N155" s="4">
        <f t="shared" ref="N155:R155" si="321">((B155-B154)/B154)*100</f>
        <v>2.522916491</v>
      </c>
      <c r="O155" s="4">
        <f t="shared" si="321"/>
        <v>-0.2110446711</v>
      </c>
      <c r="P155" s="4">
        <f t="shared" si="321"/>
        <v>2.583209141</v>
      </c>
      <c r="Q155" s="4">
        <f t="shared" si="321"/>
        <v>-0.8048666355</v>
      </c>
      <c r="R155" s="4">
        <f t="shared" si="321"/>
        <v>-0.3551985513</v>
      </c>
      <c r="S155" s="28">
        <v>0.0</v>
      </c>
      <c r="T155" s="4">
        <f t="shared" ref="T155:U155" si="322">((H155-H154)/H154)*100</f>
        <v>-0.04122926644</v>
      </c>
      <c r="U155" s="4">
        <f t="shared" si="322"/>
        <v>-0.003756856263</v>
      </c>
      <c r="V155" s="6">
        <f t="shared" si="11"/>
        <v>0.1607094501</v>
      </c>
      <c r="W155" s="6">
        <f t="shared" si="12"/>
        <v>0.5089669876</v>
      </c>
      <c r="X155" s="4"/>
      <c r="Y155" s="4"/>
      <c r="Z155" s="85">
        <v>44958.0</v>
      </c>
      <c r="AK155" s="85"/>
      <c r="AL155" s="85">
        <v>44958.0</v>
      </c>
      <c r="AM155" s="77">
        <f t="shared" ref="AM155:AQ155" si="323">100*(B175-B155)/B155</f>
        <v>9.206245044</v>
      </c>
      <c r="AN155" s="77">
        <f t="shared" si="323"/>
        <v>13.78216426</v>
      </c>
      <c r="AO155" s="77">
        <f t="shared" si="323"/>
        <v>-9.007263923</v>
      </c>
      <c r="AP155" s="77">
        <f t="shared" si="323"/>
        <v>-3.396546844</v>
      </c>
      <c r="AQ155" s="77">
        <f t="shared" si="323"/>
        <v>0.5929429307</v>
      </c>
      <c r="AR155" s="77">
        <v>0.0</v>
      </c>
      <c r="AS155" s="77">
        <f t="shared" ref="AS155:AT155" si="324">100*(H175-H155)/H155</f>
        <v>-17.44400025</v>
      </c>
      <c r="AT155" s="77">
        <f t="shared" si="324"/>
        <v>-1.21726716</v>
      </c>
      <c r="AU155" s="77">
        <f>100*(K175-K155)/K155</f>
        <v>-1.188475238</v>
      </c>
      <c r="AV155" s="77">
        <f>100*(J175-J155)/J155</f>
        <v>-2.941620941</v>
      </c>
      <c r="AW155" s="77"/>
      <c r="AX155" s="77"/>
      <c r="AY155" s="77"/>
      <c r="AZ155" s="77"/>
      <c r="BA155" s="77"/>
      <c r="BB155" s="77"/>
      <c r="BC155" s="77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</row>
    <row r="156">
      <c r="A156" s="83">
        <v>44986.0</v>
      </c>
      <c r="B156" s="76">
        <v>1847.2</v>
      </c>
      <c r="C156" s="76">
        <v>1278.55</v>
      </c>
      <c r="D156" s="77">
        <v>104.2</v>
      </c>
      <c r="E156" s="77">
        <v>534.4</v>
      </c>
      <c r="F156" s="76">
        <v>4241.85</v>
      </c>
      <c r="G156" s="4"/>
      <c r="H156" s="76">
        <v>1575.75</v>
      </c>
      <c r="I156" s="76">
        <v>2686.85</v>
      </c>
      <c r="J156" s="77">
        <v>18232.55</v>
      </c>
      <c r="K156" s="78">
        <f t="shared" si="2"/>
        <v>52212827.15</v>
      </c>
      <c r="L156" s="79"/>
      <c r="M156" s="84">
        <v>44986.0</v>
      </c>
      <c r="N156" s="4">
        <f t="shared" ref="N156:R156" si="325">((B156-B155)/B155)*100</f>
        <v>1.014409537</v>
      </c>
      <c r="O156" s="4">
        <f t="shared" si="325"/>
        <v>0.1488270082</v>
      </c>
      <c r="P156" s="4">
        <f t="shared" si="325"/>
        <v>0.9200968523</v>
      </c>
      <c r="Q156" s="4">
        <f t="shared" si="325"/>
        <v>0.8397018587</v>
      </c>
      <c r="R156" s="4">
        <f t="shared" si="325"/>
        <v>-1.171906853</v>
      </c>
      <c r="S156" s="28">
        <v>0.0</v>
      </c>
      <c r="T156" s="4">
        <f t="shared" ref="T156:U156" si="326">((H156-H155)/H155)*100</f>
        <v>-0.009518370455</v>
      </c>
      <c r="U156" s="4">
        <f t="shared" si="326"/>
        <v>0.944884848</v>
      </c>
      <c r="V156" s="6">
        <f t="shared" si="11"/>
        <v>0.0576401217</v>
      </c>
      <c r="W156" s="6">
        <f t="shared" si="12"/>
        <v>0.1928841678</v>
      </c>
      <c r="X156" s="4"/>
      <c r="Y156" s="4"/>
      <c r="Z156" s="85">
        <v>44986.0</v>
      </c>
      <c r="AK156" s="85"/>
      <c r="AL156" s="85">
        <v>44986.0</v>
      </c>
      <c r="AW156" s="77"/>
      <c r="AX156" s="77"/>
      <c r="AY156" s="77"/>
      <c r="AZ156" s="77"/>
      <c r="BA156" s="77"/>
      <c r="BB156" s="77"/>
      <c r="BC156" s="77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</row>
    <row r="157">
      <c r="A157" s="83">
        <v>45017.0</v>
      </c>
      <c r="B157" s="76">
        <v>1894.45</v>
      </c>
      <c r="C157" s="76">
        <v>1274.25</v>
      </c>
      <c r="D157" s="77">
        <v>102.3</v>
      </c>
      <c r="E157" s="77">
        <v>521.5</v>
      </c>
      <c r="F157" s="76">
        <v>4235.0</v>
      </c>
      <c r="G157" s="4"/>
      <c r="H157" s="76">
        <v>1587.95</v>
      </c>
      <c r="I157" s="76">
        <v>2693.75</v>
      </c>
      <c r="J157" s="77">
        <v>18042.95</v>
      </c>
      <c r="K157" s="78">
        <f t="shared" si="2"/>
        <v>52107985</v>
      </c>
      <c r="L157" s="79"/>
      <c r="M157" s="84">
        <v>45017.0</v>
      </c>
      <c r="N157" s="4">
        <f t="shared" ref="N157:R157" si="327">((B157-B156)/B156)*100</f>
        <v>2.557925509</v>
      </c>
      <c r="O157" s="4">
        <f t="shared" si="327"/>
        <v>-0.3363184858</v>
      </c>
      <c r="P157" s="4">
        <f t="shared" si="327"/>
        <v>-1.823416507</v>
      </c>
      <c r="Q157" s="4">
        <f t="shared" si="327"/>
        <v>-2.413922156</v>
      </c>
      <c r="R157" s="4">
        <f t="shared" si="327"/>
        <v>-0.161486144</v>
      </c>
      <c r="S157" s="28">
        <v>0.0</v>
      </c>
      <c r="T157" s="4">
        <f t="shared" ref="T157:U157" si="328">((H157-H156)/H156)*100</f>
        <v>0.7742344915</v>
      </c>
      <c r="U157" s="4">
        <f t="shared" si="328"/>
        <v>0.2568062973</v>
      </c>
      <c r="V157" s="6">
        <f t="shared" si="11"/>
        <v>-0.2007976885</v>
      </c>
      <c r="W157" s="6">
        <f t="shared" si="12"/>
        <v>-1.039898423</v>
      </c>
      <c r="X157" s="4"/>
      <c r="Y157" s="4"/>
      <c r="Z157" s="85">
        <v>45017.0</v>
      </c>
      <c r="AK157" s="85"/>
      <c r="AL157" s="85">
        <v>45017.0</v>
      </c>
      <c r="AW157" s="77"/>
      <c r="AX157" s="77"/>
      <c r="AY157" s="77"/>
      <c r="AZ157" s="77"/>
      <c r="BA157" s="77"/>
      <c r="BB157" s="77"/>
      <c r="BC157" s="77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</row>
    <row r="158">
      <c r="A158" s="83">
        <v>45047.0</v>
      </c>
      <c r="B158" s="76">
        <v>1919.8</v>
      </c>
      <c r="C158" s="76">
        <v>1275.0</v>
      </c>
      <c r="D158" s="77">
        <v>99.45</v>
      </c>
      <c r="E158" s="77">
        <v>517.8</v>
      </c>
      <c r="F158" s="76">
        <v>4313.2</v>
      </c>
      <c r="G158" s="4"/>
      <c r="H158" s="76">
        <v>1584.1</v>
      </c>
      <c r="I158" s="76">
        <v>2707.3</v>
      </c>
      <c r="J158" s="77">
        <v>17992.15</v>
      </c>
      <c r="K158" s="78">
        <f t="shared" si="2"/>
        <v>52328676.35</v>
      </c>
      <c r="L158" s="79"/>
      <c r="M158" s="84">
        <v>45047.0</v>
      </c>
      <c r="N158" s="4">
        <f t="shared" ref="N158:R158" si="329">((B158-B157)/B157)*100</f>
        <v>1.338119243</v>
      </c>
      <c r="O158" s="4">
        <f t="shared" si="329"/>
        <v>0.05885815185</v>
      </c>
      <c r="P158" s="4">
        <f t="shared" si="329"/>
        <v>-2.785923754</v>
      </c>
      <c r="Q158" s="4">
        <f t="shared" si="329"/>
        <v>-0.7094918504</v>
      </c>
      <c r="R158" s="4">
        <f t="shared" si="329"/>
        <v>1.846517119</v>
      </c>
      <c r="S158" s="28">
        <v>0.0</v>
      </c>
      <c r="T158" s="4">
        <f t="shared" ref="T158:U158" si="330">((H158-H157)/H157)*100</f>
        <v>-0.2424509588</v>
      </c>
      <c r="U158" s="4">
        <f t="shared" si="330"/>
        <v>0.5030162413</v>
      </c>
      <c r="V158" s="6">
        <f t="shared" si="11"/>
        <v>0.4235269316</v>
      </c>
      <c r="W158" s="6">
        <f t="shared" si="12"/>
        <v>-0.2815504117</v>
      </c>
      <c r="X158" s="4"/>
      <c r="Y158" s="4"/>
      <c r="Z158" s="85">
        <v>45047.0</v>
      </c>
      <c r="AK158" s="85"/>
      <c r="AL158" s="85">
        <v>45047.0</v>
      </c>
      <c r="AW158" s="77"/>
      <c r="AX158" s="77"/>
      <c r="AY158" s="77"/>
      <c r="AZ158" s="77"/>
      <c r="BA158" s="77"/>
      <c r="BB158" s="77"/>
      <c r="BC158" s="77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</row>
    <row r="159">
      <c r="A159" s="83">
        <v>45078.0</v>
      </c>
      <c r="B159" s="76">
        <v>1936.15</v>
      </c>
      <c r="C159" s="76">
        <v>1268.55</v>
      </c>
      <c r="D159" s="77">
        <v>96.1</v>
      </c>
      <c r="E159" s="77">
        <v>501.55</v>
      </c>
      <c r="F159" s="76">
        <v>4359.05</v>
      </c>
      <c r="G159" s="4"/>
      <c r="H159" s="76">
        <v>1565.15</v>
      </c>
      <c r="I159" s="76">
        <v>2718.45</v>
      </c>
      <c r="J159" s="77">
        <v>17859.45</v>
      </c>
      <c r="K159" s="78">
        <f t="shared" si="2"/>
        <v>52109141.25</v>
      </c>
      <c r="L159" s="79"/>
      <c r="M159" s="84">
        <v>45078.0</v>
      </c>
      <c r="N159" s="4">
        <f t="shared" ref="N159:R159" si="331">((B159-B158)/B158)*100</f>
        <v>0.8516512137</v>
      </c>
      <c r="O159" s="4">
        <f t="shared" si="331"/>
        <v>-0.5058823529</v>
      </c>
      <c r="P159" s="4">
        <f t="shared" si="331"/>
        <v>-3.368526898</v>
      </c>
      <c r="Q159" s="4">
        <f t="shared" si="331"/>
        <v>-3.138277327</v>
      </c>
      <c r="R159" s="4">
        <f t="shared" si="331"/>
        <v>1.063015858</v>
      </c>
      <c r="S159" s="28">
        <v>0.0</v>
      </c>
      <c r="T159" s="4">
        <f t="shared" ref="T159:U159" si="332">((H159-H158)/H158)*100</f>
        <v>-1.196262862</v>
      </c>
      <c r="U159" s="4">
        <f t="shared" si="332"/>
        <v>0.4118494441</v>
      </c>
      <c r="V159" s="6">
        <f t="shared" si="11"/>
        <v>-0.4195311545</v>
      </c>
      <c r="W159" s="6">
        <f t="shared" si="12"/>
        <v>-0.7375438733</v>
      </c>
      <c r="X159" s="4"/>
      <c r="Y159" s="4"/>
      <c r="Z159" s="85">
        <v>45078.0</v>
      </c>
      <c r="AA159" s="86">
        <f t="shared" ref="AA159:AE159" si="333">100*(B164-B159)/B159</f>
        <v>-0.002582444542</v>
      </c>
      <c r="AB159" s="86">
        <f t="shared" si="333"/>
        <v>10.6657207</v>
      </c>
      <c r="AC159" s="86">
        <f t="shared" si="333"/>
        <v>-1.612903226</v>
      </c>
      <c r="AD159" s="86">
        <f t="shared" si="333"/>
        <v>-1.724653574</v>
      </c>
      <c r="AE159" s="86">
        <f t="shared" si="333"/>
        <v>-0.5264908638</v>
      </c>
      <c r="AF159" s="82"/>
      <c r="AG159" s="86">
        <f t="shared" ref="AG159:AI159" si="334">100*(H164-H159)/H159</f>
        <v>-7.056831614</v>
      </c>
      <c r="AH159" s="86">
        <f t="shared" si="334"/>
        <v>-0.5738564255</v>
      </c>
      <c r="AI159" s="86">
        <f t="shared" si="334"/>
        <v>0.5439697191</v>
      </c>
      <c r="AJ159" s="86">
        <f>100*(J164-J159)/J159</f>
        <v>0.5439697191</v>
      </c>
      <c r="AK159" s="85"/>
      <c r="AL159" s="85">
        <v>45078.0</v>
      </c>
      <c r="AW159" s="77"/>
      <c r="AX159" s="77"/>
      <c r="AY159" s="77"/>
      <c r="AZ159" s="77"/>
      <c r="BA159" s="77"/>
      <c r="BB159" s="77"/>
      <c r="BC159" s="77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</row>
    <row r="160">
      <c r="A160" s="83">
        <v>45170.0</v>
      </c>
      <c r="B160" s="76">
        <v>1950.85</v>
      </c>
      <c r="C160" s="76">
        <v>1293.6</v>
      </c>
      <c r="D160" s="77">
        <v>95.45</v>
      </c>
      <c r="E160" s="77">
        <v>502.2</v>
      </c>
      <c r="F160" s="76">
        <v>4364.3</v>
      </c>
      <c r="G160" s="4"/>
      <c r="H160" s="76">
        <v>1559.5</v>
      </c>
      <c r="I160" s="76">
        <v>2683.1</v>
      </c>
      <c r="J160" s="77">
        <v>18101.2</v>
      </c>
      <c r="K160" s="78">
        <f t="shared" si="2"/>
        <v>52135333.5</v>
      </c>
      <c r="L160" s="79"/>
      <c r="M160" s="84">
        <v>45170.0</v>
      </c>
      <c r="N160" s="4">
        <f t="shared" ref="N160:R160" si="335">((B160-B159)/B159)*100</f>
        <v>0.7592386953</v>
      </c>
      <c r="O160" s="4">
        <f t="shared" si="335"/>
        <v>1.974695519</v>
      </c>
      <c r="P160" s="4">
        <f t="shared" si="335"/>
        <v>-0.6763787721</v>
      </c>
      <c r="Q160" s="4">
        <f t="shared" si="335"/>
        <v>0.1295982454</v>
      </c>
      <c r="R160" s="4">
        <f t="shared" si="335"/>
        <v>0.1204390865</v>
      </c>
      <c r="S160" s="28">
        <v>0.0</v>
      </c>
      <c r="T160" s="4">
        <f t="shared" ref="T160:U160" si="336">((H160-H159)/H159)*100</f>
        <v>-0.3609877648</v>
      </c>
      <c r="U160" s="4">
        <f t="shared" si="336"/>
        <v>-1.300373375</v>
      </c>
      <c r="V160" s="6">
        <f t="shared" si="11"/>
        <v>0.05026421348</v>
      </c>
      <c r="W160" s="6">
        <f t="shared" si="12"/>
        <v>1.353625112</v>
      </c>
      <c r="X160" s="4"/>
      <c r="Y160" s="4"/>
      <c r="Z160" s="85">
        <v>45170.0</v>
      </c>
      <c r="AK160" s="85"/>
      <c r="AL160" s="85">
        <v>45170.0</v>
      </c>
      <c r="AW160" s="77"/>
      <c r="AX160" s="77"/>
      <c r="AY160" s="77"/>
      <c r="AZ160" s="77"/>
      <c r="BA160" s="77"/>
      <c r="BB160" s="77"/>
      <c r="BC160" s="77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</row>
    <row r="161">
      <c r="A161" s="83">
        <v>45200.0</v>
      </c>
      <c r="B161" s="76">
        <v>1937.7</v>
      </c>
      <c r="C161" s="76">
        <v>1338.2</v>
      </c>
      <c r="D161" s="77">
        <v>93.75</v>
      </c>
      <c r="E161" s="77">
        <v>486.5</v>
      </c>
      <c r="F161" s="76">
        <v>4326.85</v>
      </c>
      <c r="G161" s="4"/>
      <c r="H161" s="76">
        <v>1547.5</v>
      </c>
      <c r="I161" s="76">
        <v>2728.25</v>
      </c>
      <c r="J161" s="77">
        <v>17914.15</v>
      </c>
      <c r="K161" s="78">
        <f t="shared" si="2"/>
        <v>51815967.85</v>
      </c>
      <c r="L161" s="79"/>
      <c r="M161" s="84">
        <v>45200.0</v>
      </c>
      <c r="N161" s="4">
        <f t="shared" ref="N161:R161" si="337">((B161-B160)/B160)*100</f>
        <v>-0.6740651511</v>
      </c>
      <c r="O161" s="4">
        <f t="shared" si="337"/>
        <v>3.447742733</v>
      </c>
      <c r="P161" s="4">
        <f t="shared" si="337"/>
        <v>-1.781037192</v>
      </c>
      <c r="Q161" s="4">
        <f t="shared" si="337"/>
        <v>-3.126244524</v>
      </c>
      <c r="R161" s="4">
        <f t="shared" si="337"/>
        <v>-0.8580986642</v>
      </c>
      <c r="S161" s="28">
        <v>0.0</v>
      </c>
      <c r="T161" s="4">
        <f t="shared" ref="T161:U161" si="338">((H161-H160)/H160)*100</f>
        <v>-0.7694773966</v>
      </c>
      <c r="U161" s="4">
        <f t="shared" si="338"/>
        <v>1.682755022</v>
      </c>
      <c r="V161" s="6">
        <f t="shared" si="11"/>
        <v>-0.6125704557</v>
      </c>
      <c r="W161" s="6">
        <f t="shared" si="12"/>
        <v>-1.033356905</v>
      </c>
      <c r="X161" s="4"/>
      <c r="Y161" s="4"/>
      <c r="Z161" s="85">
        <v>45200.0</v>
      </c>
      <c r="AK161" s="85"/>
      <c r="AL161" s="85">
        <v>45200.0</v>
      </c>
      <c r="AW161" s="77"/>
      <c r="AX161" s="77"/>
      <c r="AY161" s="77"/>
      <c r="AZ161" s="77"/>
      <c r="BA161" s="77"/>
      <c r="BB161" s="77"/>
      <c r="BC161" s="77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</row>
    <row r="162">
      <c r="A162" s="83">
        <v>45231.0</v>
      </c>
      <c r="B162" s="76">
        <v>1937.1</v>
      </c>
      <c r="C162" s="76">
        <v>1399.0</v>
      </c>
      <c r="D162" s="77">
        <v>95.05</v>
      </c>
      <c r="E162" s="77">
        <v>478.35</v>
      </c>
      <c r="F162" s="76">
        <v>4314.3</v>
      </c>
      <c r="G162" s="4"/>
      <c r="H162" s="76">
        <v>1592.1</v>
      </c>
      <c r="I162" s="76">
        <v>2731.1</v>
      </c>
      <c r="J162" s="77">
        <v>17895.7</v>
      </c>
      <c r="K162" s="78">
        <f t="shared" si="2"/>
        <v>52009151.8</v>
      </c>
      <c r="L162" s="79"/>
      <c r="M162" s="84">
        <v>45231.0</v>
      </c>
      <c r="N162" s="4">
        <f t="shared" ref="N162:R162" si="339">((B162-B161)/B161)*100</f>
        <v>-0.0309645456</v>
      </c>
      <c r="O162" s="4">
        <f t="shared" si="339"/>
        <v>4.54341653</v>
      </c>
      <c r="P162" s="4">
        <f t="shared" si="339"/>
        <v>1.386666667</v>
      </c>
      <c r="Q162" s="4">
        <f t="shared" si="339"/>
        <v>-1.675231244</v>
      </c>
      <c r="R162" s="4">
        <f t="shared" si="339"/>
        <v>-0.2900493431</v>
      </c>
      <c r="S162" s="28">
        <v>0.0</v>
      </c>
      <c r="T162" s="4">
        <f t="shared" ref="T162:U162" si="340">((H162-H161)/H161)*100</f>
        <v>2.882067851</v>
      </c>
      <c r="U162" s="4">
        <f t="shared" si="340"/>
        <v>0.1044625676</v>
      </c>
      <c r="V162" s="6">
        <f t="shared" si="11"/>
        <v>0.3728270609</v>
      </c>
      <c r="W162" s="6">
        <f t="shared" si="12"/>
        <v>-0.1029912109</v>
      </c>
      <c r="X162" s="4"/>
      <c r="Y162" s="4"/>
      <c r="Z162" s="85">
        <v>45231.0</v>
      </c>
      <c r="AK162" s="85"/>
      <c r="AL162" s="85">
        <v>45231.0</v>
      </c>
      <c r="AW162" s="77"/>
      <c r="AX162" s="77"/>
      <c r="AY162" s="77"/>
      <c r="AZ162" s="77"/>
      <c r="BA162" s="77"/>
      <c r="BB162" s="77"/>
      <c r="BC162" s="77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</row>
    <row r="163">
      <c r="A163" s="83">
        <v>45261.0</v>
      </c>
      <c r="B163" s="76">
        <v>1960.0</v>
      </c>
      <c r="C163" s="76">
        <v>1408.9</v>
      </c>
      <c r="D163" s="77">
        <v>96.0</v>
      </c>
      <c r="E163" s="77">
        <v>486.05</v>
      </c>
      <c r="F163" s="76">
        <v>4299.25</v>
      </c>
      <c r="G163" s="4"/>
      <c r="H163" s="76">
        <v>1498.4</v>
      </c>
      <c r="I163" s="76">
        <v>2750.75</v>
      </c>
      <c r="J163" s="77">
        <v>17858.2</v>
      </c>
      <c r="K163" s="78">
        <f t="shared" si="2"/>
        <v>51895079.05</v>
      </c>
      <c r="L163" s="79"/>
      <c r="M163" s="84">
        <v>45261.0</v>
      </c>
      <c r="N163" s="4">
        <f t="shared" ref="N163:R163" si="341">((B163-B162)/B162)*100</f>
        <v>1.182179547</v>
      </c>
      <c r="O163" s="4">
        <f t="shared" si="341"/>
        <v>0.7076483202</v>
      </c>
      <c r="P163" s="4">
        <f t="shared" si="341"/>
        <v>0.9994739611</v>
      </c>
      <c r="Q163" s="4">
        <f t="shared" si="341"/>
        <v>1.60970001</v>
      </c>
      <c r="R163" s="4">
        <f t="shared" si="341"/>
        <v>-0.3488399045</v>
      </c>
      <c r="S163" s="28">
        <v>0.0</v>
      </c>
      <c r="T163" s="4">
        <f t="shared" ref="T163:U163" si="342">((H163-H162)/H162)*100</f>
        <v>-5.885308712</v>
      </c>
      <c r="U163" s="4">
        <f t="shared" si="342"/>
        <v>0.7194903153</v>
      </c>
      <c r="V163" s="6">
        <f t="shared" si="11"/>
        <v>-0.2193320715</v>
      </c>
      <c r="W163" s="6">
        <f t="shared" si="12"/>
        <v>-0.2095475449</v>
      </c>
      <c r="X163" s="4"/>
      <c r="Y163" s="4"/>
      <c r="Z163" s="85">
        <v>45261.0</v>
      </c>
      <c r="AK163" s="85"/>
      <c r="AL163" s="85">
        <v>45261.0</v>
      </c>
      <c r="AW163" s="77"/>
      <c r="AX163" s="77"/>
      <c r="AY163" s="77"/>
      <c r="AZ163" s="77"/>
      <c r="BA163" s="77"/>
      <c r="BB163" s="77"/>
      <c r="BC163" s="77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</row>
    <row r="164">
      <c r="A164" s="75" t="s">
        <v>105</v>
      </c>
      <c r="B164" s="76">
        <v>1936.1</v>
      </c>
      <c r="C164" s="76">
        <v>1403.85</v>
      </c>
      <c r="D164" s="77">
        <v>94.55</v>
      </c>
      <c r="E164" s="77">
        <v>492.9</v>
      </c>
      <c r="F164" s="76">
        <v>4336.1</v>
      </c>
      <c r="G164" s="4"/>
      <c r="H164" s="76">
        <v>1454.7</v>
      </c>
      <c r="I164" s="76">
        <v>2702.85</v>
      </c>
      <c r="J164" s="77">
        <v>17956.6</v>
      </c>
      <c r="K164" s="78">
        <f t="shared" si="2"/>
        <v>51750077.15</v>
      </c>
      <c r="L164" s="79"/>
      <c r="M164" s="77" t="s">
        <v>105</v>
      </c>
      <c r="N164" s="4">
        <f t="shared" ref="N164:R164" si="343">((B164-B163)/B163)*100</f>
        <v>-1.219387755</v>
      </c>
      <c r="O164" s="4">
        <f t="shared" si="343"/>
        <v>-0.358435659</v>
      </c>
      <c r="P164" s="4">
        <f t="shared" si="343"/>
        <v>-1.510416667</v>
      </c>
      <c r="Q164" s="4">
        <f t="shared" si="343"/>
        <v>1.409320029</v>
      </c>
      <c r="R164" s="4">
        <f t="shared" si="343"/>
        <v>0.8571262429</v>
      </c>
      <c r="S164" s="28">
        <v>0.0</v>
      </c>
      <c r="T164" s="4">
        <f t="shared" ref="T164:U164" si="344">((H164-H163)/H163)*100</f>
        <v>-2.916444207</v>
      </c>
      <c r="U164" s="4">
        <f t="shared" si="344"/>
        <v>-1.74134327</v>
      </c>
      <c r="V164" s="6">
        <f t="shared" si="11"/>
        <v>-0.2794135834</v>
      </c>
      <c r="W164" s="6">
        <f t="shared" si="12"/>
        <v>0.5510073804</v>
      </c>
      <c r="X164" s="4"/>
      <c r="Y164" s="4"/>
      <c r="Z164" s="81" t="s">
        <v>105</v>
      </c>
      <c r="AA164" s="86">
        <f t="shared" ref="AA164:AE164" si="345">100*(B169-B164)/B164</f>
        <v>0.0154950674</v>
      </c>
      <c r="AB164" s="86">
        <f t="shared" si="345"/>
        <v>-0.36684831</v>
      </c>
      <c r="AC164" s="86">
        <f t="shared" si="345"/>
        <v>-0.6874669487</v>
      </c>
      <c r="AD164" s="86">
        <f t="shared" si="345"/>
        <v>3.124365997</v>
      </c>
      <c r="AE164" s="86">
        <f t="shared" si="345"/>
        <v>-0.3955167086</v>
      </c>
      <c r="AF164" s="82"/>
      <c r="AG164" s="86">
        <f t="shared" ref="AG164:AI164" si="346">100*(H169-H164)/H164</f>
        <v>-4.677940469</v>
      </c>
      <c r="AH164" s="86">
        <f t="shared" si="346"/>
        <v>-1.664909262</v>
      </c>
      <c r="AI164" s="86">
        <f t="shared" si="346"/>
        <v>0.3956762416</v>
      </c>
      <c r="AJ164" s="86">
        <f>100*(J169-J164)/J164</f>
        <v>0.3956762416</v>
      </c>
      <c r="AK164" s="81"/>
      <c r="AL164" s="81" t="s">
        <v>105</v>
      </c>
      <c r="AW164" s="77"/>
      <c r="AX164" s="77"/>
      <c r="AY164" s="77"/>
      <c r="AZ164" s="77"/>
      <c r="BA164" s="77"/>
      <c r="BB164" s="77"/>
      <c r="BC164" s="77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</row>
    <row r="165">
      <c r="A165" s="75" t="s">
        <v>106</v>
      </c>
      <c r="B165" s="76">
        <v>1989.45</v>
      </c>
      <c r="C165" s="76">
        <v>1405.85</v>
      </c>
      <c r="D165" s="77">
        <v>94.8</v>
      </c>
      <c r="E165" s="77">
        <v>499.9</v>
      </c>
      <c r="F165" s="76">
        <v>4309.6</v>
      </c>
      <c r="G165" s="4"/>
      <c r="H165" s="76">
        <v>1444.6</v>
      </c>
      <c r="I165" s="76">
        <v>2729.1</v>
      </c>
      <c r="J165" s="77">
        <v>17894.85</v>
      </c>
      <c r="K165" s="78">
        <f t="shared" si="2"/>
        <v>51953327.65</v>
      </c>
      <c r="L165" s="79"/>
      <c r="M165" s="77" t="s">
        <v>106</v>
      </c>
      <c r="N165" s="4">
        <f t="shared" ref="N165:R165" si="347">((B165-B164)/B164)*100</f>
        <v>2.755539487</v>
      </c>
      <c r="O165" s="4">
        <f t="shared" si="347"/>
        <v>0.1424653631</v>
      </c>
      <c r="P165" s="4">
        <f t="shared" si="347"/>
        <v>0.2644103649</v>
      </c>
      <c r="Q165" s="4">
        <f t="shared" si="347"/>
        <v>1.420166362</v>
      </c>
      <c r="R165" s="4">
        <f t="shared" si="347"/>
        <v>-0.6111482669</v>
      </c>
      <c r="S165" s="28">
        <v>0.0</v>
      </c>
      <c r="T165" s="4">
        <f t="shared" ref="T165:U165" si="348">((H165-H164)/H164)*100</f>
        <v>-0.6943012305</v>
      </c>
      <c r="U165" s="4">
        <f t="shared" si="348"/>
        <v>0.9711970698</v>
      </c>
      <c r="V165" s="6">
        <f t="shared" si="11"/>
        <v>0.3927540038</v>
      </c>
      <c r="W165" s="6">
        <f t="shared" si="12"/>
        <v>-0.3438846998</v>
      </c>
      <c r="X165" s="4"/>
      <c r="Y165" s="4"/>
      <c r="Z165" s="81" t="s">
        <v>106</v>
      </c>
      <c r="AK165" s="81"/>
      <c r="AL165" s="81" t="s">
        <v>106</v>
      </c>
      <c r="AW165" s="77"/>
      <c r="AX165" s="77"/>
      <c r="AY165" s="77"/>
      <c r="AZ165" s="77"/>
      <c r="BA165" s="77"/>
      <c r="BB165" s="77"/>
      <c r="BC165" s="77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</row>
    <row r="166">
      <c r="A166" s="75" t="s">
        <v>107</v>
      </c>
      <c r="B166" s="76">
        <v>1963.7</v>
      </c>
      <c r="C166" s="76">
        <v>1402.05</v>
      </c>
      <c r="D166" s="77">
        <v>94.75</v>
      </c>
      <c r="E166" s="77">
        <v>499.85</v>
      </c>
      <c r="F166" s="76">
        <v>4362.05</v>
      </c>
      <c r="G166" s="4"/>
      <c r="H166" s="76">
        <v>1398.35</v>
      </c>
      <c r="I166" s="76">
        <v>2692.0</v>
      </c>
      <c r="J166" s="77">
        <v>18053.3</v>
      </c>
      <c r="K166" s="78">
        <f t="shared" si="2"/>
        <v>51808798.15</v>
      </c>
      <c r="L166" s="79"/>
      <c r="M166" s="77" t="s">
        <v>107</v>
      </c>
      <c r="N166" s="4">
        <f t="shared" ref="N166:R166" si="349">((B166-B165)/B165)*100</f>
        <v>-1.294327578</v>
      </c>
      <c r="O166" s="4">
        <f t="shared" si="349"/>
        <v>-0.2702991073</v>
      </c>
      <c r="P166" s="4">
        <f t="shared" si="349"/>
        <v>-0.05274261603</v>
      </c>
      <c r="Q166" s="4">
        <f t="shared" si="349"/>
        <v>-0.0100020004</v>
      </c>
      <c r="R166" s="4">
        <f t="shared" si="349"/>
        <v>1.217050306</v>
      </c>
      <c r="S166" s="28">
        <v>0.0</v>
      </c>
      <c r="T166" s="4">
        <f t="shared" ref="T166:U166" si="350">((H166-H165)/H165)*100</f>
        <v>-3.201578292</v>
      </c>
      <c r="U166" s="4">
        <f t="shared" si="350"/>
        <v>-1.35942252</v>
      </c>
      <c r="V166" s="6">
        <f t="shared" si="11"/>
        <v>-0.2781910352</v>
      </c>
      <c r="W166" s="6">
        <f t="shared" si="12"/>
        <v>0.8854502832</v>
      </c>
      <c r="X166" s="4"/>
      <c r="Y166" s="4"/>
      <c r="Z166" s="81" t="s">
        <v>107</v>
      </c>
      <c r="AK166" s="81"/>
      <c r="AL166" s="81" t="s">
        <v>107</v>
      </c>
      <c r="AW166" s="77"/>
      <c r="AX166" s="77"/>
      <c r="AY166" s="77"/>
      <c r="AZ166" s="77"/>
      <c r="BA166" s="77"/>
      <c r="BB166" s="77"/>
      <c r="BC166" s="77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</row>
    <row r="167">
      <c r="A167" s="75" t="s">
        <v>108</v>
      </c>
      <c r="B167" s="76">
        <v>1940.3</v>
      </c>
      <c r="C167" s="76">
        <v>1423.15</v>
      </c>
      <c r="D167" s="77">
        <v>96.4</v>
      </c>
      <c r="E167" s="77">
        <v>507.45</v>
      </c>
      <c r="F167" s="76">
        <v>4393.7</v>
      </c>
      <c r="G167" s="4"/>
      <c r="H167" s="76">
        <v>1423.45</v>
      </c>
      <c r="I167" s="76">
        <v>2692.25</v>
      </c>
      <c r="J167" s="77">
        <v>18165.35</v>
      </c>
      <c r="K167" s="78">
        <f t="shared" si="2"/>
        <v>52176845.3</v>
      </c>
      <c r="L167" s="79"/>
      <c r="M167" s="77" t="s">
        <v>108</v>
      </c>
      <c r="N167" s="4">
        <f t="shared" ref="N167:R167" si="351">((B167-B166)/B166)*100</f>
        <v>-1.191628049</v>
      </c>
      <c r="O167" s="4">
        <f t="shared" si="351"/>
        <v>1.504939196</v>
      </c>
      <c r="P167" s="4">
        <f t="shared" si="351"/>
        <v>1.741424802</v>
      </c>
      <c r="Q167" s="4">
        <f t="shared" si="351"/>
        <v>1.520456137</v>
      </c>
      <c r="R167" s="4">
        <f t="shared" si="351"/>
        <v>0.7255762772</v>
      </c>
      <c r="S167" s="28">
        <v>0.0</v>
      </c>
      <c r="T167" s="4">
        <f t="shared" ref="T167:U167" si="352">((H167-H166)/H166)*100</f>
        <v>1.794972646</v>
      </c>
      <c r="U167" s="4">
        <f t="shared" si="352"/>
        <v>0.009286775632</v>
      </c>
      <c r="V167" s="6">
        <f t="shared" si="11"/>
        <v>0.7103950741</v>
      </c>
      <c r="W167" s="6">
        <f t="shared" si="12"/>
        <v>0.6206621504</v>
      </c>
      <c r="X167" s="4"/>
      <c r="Y167" s="4"/>
      <c r="Z167" s="81" t="s">
        <v>108</v>
      </c>
      <c r="AK167" s="81"/>
      <c r="AL167" s="81" t="s">
        <v>108</v>
      </c>
      <c r="AW167" s="77"/>
      <c r="AX167" s="77"/>
      <c r="AY167" s="77"/>
      <c r="AZ167" s="77"/>
      <c r="BA167" s="77"/>
      <c r="BB167" s="77"/>
      <c r="BC167" s="77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</row>
    <row r="168">
      <c r="A168" s="75" t="s">
        <v>109</v>
      </c>
      <c r="B168" s="76">
        <v>1959.4</v>
      </c>
      <c r="C168" s="76">
        <v>1429.1</v>
      </c>
      <c r="D168" s="77">
        <v>96.2</v>
      </c>
      <c r="E168" s="77">
        <v>496.9</v>
      </c>
      <c r="F168" s="76">
        <v>4372.4</v>
      </c>
      <c r="G168" s="4"/>
      <c r="H168" s="76">
        <v>1395.65</v>
      </c>
      <c r="I168" s="76">
        <v>2674.1</v>
      </c>
      <c r="J168" s="77">
        <v>18107.85</v>
      </c>
      <c r="K168" s="78">
        <f t="shared" si="2"/>
        <v>51857663.75</v>
      </c>
      <c r="L168" s="79"/>
      <c r="M168" s="77" t="s">
        <v>109</v>
      </c>
      <c r="N168" s="4">
        <f t="shared" ref="N168:R168" si="353">((B168-B167)/B167)*100</f>
        <v>0.9843838582</v>
      </c>
      <c r="O168" s="4">
        <f t="shared" si="353"/>
        <v>0.4180866388</v>
      </c>
      <c r="P168" s="4">
        <f t="shared" si="353"/>
        <v>-0.2074688797</v>
      </c>
      <c r="Q168" s="4">
        <f t="shared" si="353"/>
        <v>-2.079022564</v>
      </c>
      <c r="R168" s="4">
        <f t="shared" si="353"/>
        <v>-0.4847850331</v>
      </c>
      <c r="S168" s="28">
        <v>0.0</v>
      </c>
      <c r="T168" s="4">
        <f t="shared" ref="T168:U168" si="354">((H168-H167)/H167)*100</f>
        <v>-1.95300151</v>
      </c>
      <c r="U168" s="4">
        <f t="shared" si="354"/>
        <v>-0.6741573034</v>
      </c>
      <c r="V168" s="6">
        <f t="shared" si="11"/>
        <v>-0.6117302573</v>
      </c>
      <c r="W168" s="6">
        <f t="shared" si="12"/>
        <v>-0.3165367031</v>
      </c>
      <c r="X168" s="4"/>
      <c r="Y168" s="4"/>
      <c r="Z168" s="81" t="s">
        <v>109</v>
      </c>
      <c r="AK168" s="81"/>
      <c r="AL168" s="81" t="s">
        <v>109</v>
      </c>
      <c r="AW168" s="77"/>
      <c r="AX168" s="77"/>
      <c r="AY168" s="77"/>
      <c r="AZ168" s="77"/>
      <c r="BA168" s="77"/>
      <c r="BB168" s="77"/>
      <c r="BC168" s="77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</row>
    <row r="169">
      <c r="A169" s="75" t="s">
        <v>110</v>
      </c>
      <c r="B169" s="76">
        <v>1936.4</v>
      </c>
      <c r="C169" s="76">
        <v>1398.7</v>
      </c>
      <c r="D169" s="77">
        <v>93.9</v>
      </c>
      <c r="E169" s="77">
        <v>508.3</v>
      </c>
      <c r="F169" s="76">
        <v>4318.95</v>
      </c>
      <c r="G169" s="4"/>
      <c r="H169" s="76">
        <v>1386.65</v>
      </c>
      <c r="I169" s="76">
        <v>2657.85</v>
      </c>
      <c r="J169" s="77">
        <v>18027.65</v>
      </c>
      <c r="K169" s="78">
        <f t="shared" si="2"/>
        <v>51560569.25</v>
      </c>
      <c r="L169" s="79"/>
      <c r="M169" s="77" t="s">
        <v>110</v>
      </c>
      <c r="N169" s="4">
        <f t="shared" ref="N169:R169" si="355">((B169-B168)/B168)*100</f>
        <v>-1.173828723</v>
      </c>
      <c r="O169" s="4">
        <f t="shared" si="355"/>
        <v>-2.127212931</v>
      </c>
      <c r="P169" s="4">
        <f t="shared" si="355"/>
        <v>-2.390852391</v>
      </c>
      <c r="Q169" s="4">
        <f t="shared" si="355"/>
        <v>2.29422419</v>
      </c>
      <c r="R169" s="4">
        <f t="shared" si="355"/>
        <v>-1.222440765</v>
      </c>
      <c r="S169" s="28">
        <v>0.0</v>
      </c>
      <c r="T169" s="4">
        <f t="shared" ref="T169:U169" si="356">((H169-H168)/H168)*100</f>
        <v>-0.6448608175</v>
      </c>
      <c r="U169" s="4">
        <f t="shared" si="356"/>
        <v>-0.607681089</v>
      </c>
      <c r="V169" s="6">
        <f t="shared" si="11"/>
        <v>-0.5729037494</v>
      </c>
      <c r="W169" s="6">
        <f t="shared" si="12"/>
        <v>-0.4429018354</v>
      </c>
      <c r="X169" s="4"/>
      <c r="Y169" s="4"/>
      <c r="Z169" s="81" t="s">
        <v>110</v>
      </c>
      <c r="AA169" s="86">
        <f t="shared" ref="AA169:AE169" si="357">100*(B173-B169)/B169</f>
        <v>0.9063210081</v>
      </c>
      <c r="AB169" s="86">
        <f t="shared" si="357"/>
        <v>0.5826839208</v>
      </c>
      <c r="AC169" s="86">
        <f t="shared" si="357"/>
        <v>-3.620873269</v>
      </c>
      <c r="AD169" s="86">
        <f t="shared" si="357"/>
        <v>-6.561085973</v>
      </c>
      <c r="AE169" s="86">
        <f t="shared" si="357"/>
        <v>1.422799523</v>
      </c>
      <c r="AF169" s="82"/>
      <c r="AG169" s="86">
        <f t="shared" ref="AG169:AI169" si="358">100*(H173-H169)/H169</f>
        <v>-2.17430498</v>
      </c>
      <c r="AH169" s="86">
        <f t="shared" si="358"/>
        <v>-1.90567564</v>
      </c>
      <c r="AI169" s="86">
        <f t="shared" si="358"/>
        <v>-2.348059786</v>
      </c>
      <c r="AJ169" s="86">
        <f>100*(J173-J169)/J169</f>
        <v>-2.348059786</v>
      </c>
      <c r="AK169" s="81"/>
      <c r="AL169" s="81" t="s">
        <v>110</v>
      </c>
      <c r="AW169" s="77"/>
      <c r="AX169" s="77"/>
      <c r="AY169" s="77"/>
      <c r="AZ169" s="77"/>
      <c r="BA169" s="77"/>
      <c r="BB169" s="77"/>
      <c r="BC169" s="77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</row>
    <row r="170">
      <c r="A170" s="75" t="s">
        <v>111</v>
      </c>
      <c r="B170" s="76">
        <v>1930.9</v>
      </c>
      <c r="C170" s="76">
        <v>1386.45</v>
      </c>
      <c r="D170" s="77">
        <v>94.3</v>
      </c>
      <c r="E170" s="77">
        <v>505.75</v>
      </c>
      <c r="F170" s="76">
        <v>4337.85</v>
      </c>
      <c r="G170" s="4"/>
      <c r="H170" s="76">
        <v>1375.65</v>
      </c>
      <c r="I170" s="76">
        <v>2605.1</v>
      </c>
      <c r="J170" s="77">
        <v>18118.55</v>
      </c>
      <c r="K170" s="78">
        <f t="shared" si="2"/>
        <v>51407000.9</v>
      </c>
      <c r="L170" s="79"/>
      <c r="M170" s="77" t="s">
        <v>111</v>
      </c>
      <c r="N170" s="4">
        <f t="shared" ref="N170:R170" si="359">((B170-B169)/B169)*100</f>
        <v>-0.2840322247</v>
      </c>
      <c r="O170" s="4">
        <f t="shared" si="359"/>
        <v>-0.8758132552</v>
      </c>
      <c r="P170" s="4">
        <f t="shared" si="359"/>
        <v>0.4259850905</v>
      </c>
      <c r="Q170" s="4">
        <f t="shared" si="359"/>
        <v>-0.5016722408</v>
      </c>
      <c r="R170" s="4">
        <f t="shared" si="359"/>
        <v>0.4376063627</v>
      </c>
      <c r="S170" s="28">
        <v>0.0</v>
      </c>
      <c r="T170" s="4">
        <f t="shared" ref="T170:U170" si="360">((H170-H169)/H169)*100</f>
        <v>-0.7932787654</v>
      </c>
      <c r="U170" s="4">
        <f t="shared" si="360"/>
        <v>-1.984686871</v>
      </c>
      <c r="V170" s="6">
        <f t="shared" si="11"/>
        <v>-0.2978406799</v>
      </c>
      <c r="W170" s="6">
        <f t="shared" si="12"/>
        <v>0.5042254537</v>
      </c>
      <c r="X170" s="4"/>
      <c r="Y170" s="4"/>
      <c r="Z170" s="81" t="s">
        <v>111</v>
      </c>
      <c r="AK170" s="81"/>
      <c r="AL170" s="81" t="s">
        <v>111</v>
      </c>
      <c r="AW170" s="77"/>
      <c r="AX170" s="77"/>
      <c r="AY170" s="77"/>
      <c r="AZ170" s="77"/>
      <c r="BA170" s="77"/>
      <c r="BB170" s="77"/>
      <c r="BC170" s="77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</row>
    <row r="171">
      <c r="A171" s="75" t="s">
        <v>112</v>
      </c>
      <c r="B171" s="76">
        <v>1945.15</v>
      </c>
      <c r="C171" s="76">
        <v>1414.3</v>
      </c>
      <c r="D171" s="77">
        <v>94.1</v>
      </c>
      <c r="E171" s="77">
        <v>496.3</v>
      </c>
      <c r="F171" s="76">
        <v>4396.05</v>
      </c>
      <c r="G171" s="4"/>
      <c r="H171" s="76">
        <v>1354.95</v>
      </c>
      <c r="I171" s="76">
        <v>2616.15</v>
      </c>
      <c r="J171" s="77">
        <v>18118.3</v>
      </c>
      <c r="K171" s="78">
        <f t="shared" si="2"/>
        <v>51519028</v>
      </c>
      <c r="L171" s="79"/>
      <c r="M171" s="77" t="s">
        <v>112</v>
      </c>
      <c r="N171" s="4">
        <f t="shared" ref="N171:R171" si="361">((B171-B170)/B170)*100</f>
        <v>0.7379978248</v>
      </c>
      <c r="O171" s="4">
        <f t="shared" si="361"/>
        <v>2.008727325</v>
      </c>
      <c r="P171" s="4">
        <f t="shared" si="361"/>
        <v>-0.2120890774</v>
      </c>
      <c r="Q171" s="4">
        <f t="shared" si="361"/>
        <v>-1.868512111</v>
      </c>
      <c r="R171" s="4">
        <f t="shared" si="361"/>
        <v>1.341678481</v>
      </c>
      <c r="S171" s="28">
        <v>0.0</v>
      </c>
      <c r="T171" s="4">
        <f t="shared" ref="T171:U171" si="362">((H171-H170)/H170)*100</f>
        <v>-1.504743212</v>
      </c>
      <c r="U171" s="4">
        <f t="shared" si="362"/>
        <v>0.4241679782</v>
      </c>
      <c r="V171" s="6">
        <f t="shared" si="11"/>
        <v>0.2179218745</v>
      </c>
      <c r="W171" s="6">
        <f t="shared" si="12"/>
        <v>-0.001379801364</v>
      </c>
      <c r="X171" s="4"/>
      <c r="Y171" s="4"/>
      <c r="Z171" s="81" t="s">
        <v>112</v>
      </c>
      <c r="AK171" s="81"/>
      <c r="AL171" s="81" t="s">
        <v>112</v>
      </c>
      <c r="AW171" s="77"/>
      <c r="AX171" s="77"/>
      <c r="AY171" s="77"/>
      <c r="AZ171" s="77"/>
      <c r="BA171" s="77"/>
      <c r="BB171" s="77"/>
      <c r="BC171" s="77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</row>
    <row r="172">
      <c r="A172" s="75" t="s">
        <v>113</v>
      </c>
      <c r="B172" s="76">
        <v>1969.25</v>
      </c>
      <c r="C172" s="76">
        <v>1431.9</v>
      </c>
      <c r="D172" s="77">
        <v>92.1</v>
      </c>
      <c r="E172" s="77">
        <v>482.95</v>
      </c>
      <c r="F172" s="76">
        <v>4388.15</v>
      </c>
      <c r="G172" s="4"/>
      <c r="H172" s="76">
        <v>1342.35</v>
      </c>
      <c r="I172" s="76">
        <v>2634.95</v>
      </c>
      <c r="J172" s="77">
        <v>17891.95</v>
      </c>
      <c r="K172" s="78">
        <f t="shared" si="2"/>
        <v>51320054.95</v>
      </c>
      <c r="L172" s="79"/>
      <c r="M172" s="77" t="s">
        <v>113</v>
      </c>
      <c r="N172" s="4">
        <f t="shared" ref="N172:R172" si="363">((B172-B171)/B171)*100</f>
        <v>1.238978999</v>
      </c>
      <c r="O172" s="4">
        <f t="shared" si="363"/>
        <v>1.244431874</v>
      </c>
      <c r="P172" s="4">
        <f t="shared" si="363"/>
        <v>-2.125398512</v>
      </c>
      <c r="Q172" s="4">
        <f t="shared" si="363"/>
        <v>-2.689905299</v>
      </c>
      <c r="R172" s="4">
        <f t="shared" si="363"/>
        <v>-0.1797067822</v>
      </c>
      <c r="S172" s="28">
        <v>0.0</v>
      </c>
      <c r="T172" s="4">
        <f t="shared" ref="T172:U172" si="364">((H172-H171)/H171)*100</f>
        <v>-0.9299236134</v>
      </c>
      <c r="U172" s="4">
        <f t="shared" si="364"/>
        <v>0.7186132294</v>
      </c>
      <c r="V172" s="6">
        <f t="shared" si="11"/>
        <v>-0.3862127407</v>
      </c>
      <c r="W172" s="6">
        <f t="shared" si="12"/>
        <v>-1.249289392</v>
      </c>
      <c r="X172" s="4"/>
      <c r="Y172" s="4"/>
      <c r="Z172" s="81" t="s">
        <v>113</v>
      </c>
      <c r="AK172" s="81"/>
      <c r="AL172" s="81" t="s">
        <v>113</v>
      </c>
      <c r="AW172" s="77"/>
      <c r="AX172" s="77"/>
      <c r="AY172" s="77"/>
      <c r="AZ172" s="77"/>
      <c r="BA172" s="77"/>
      <c r="BB172" s="77"/>
      <c r="BC172" s="77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</row>
    <row r="173">
      <c r="A173" s="75" t="s">
        <v>114</v>
      </c>
      <c r="B173" s="76">
        <v>1953.95</v>
      </c>
      <c r="C173" s="76">
        <v>1406.85</v>
      </c>
      <c r="D173" s="77">
        <v>90.5</v>
      </c>
      <c r="E173" s="77">
        <v>474.95</v>
      </c>
      <c r="F173" s="76">
        <v>4380.4</v>
      </c>
      <c r="G173" s="4"/>
      <c r="H173" s="76">
        <v>1356.5</v>
      </c>
      <c r="I173" s="76">
        <v>2607.2</v>
      </c>
      <c r="J173" s="77">
        <v>17604.35</v>
      </c>
      <c r="K173" s="78">
        <f t="shared" si="2"/>
        <v>50998772.4</v>
      </c>
      <c r="L173" s="79"/>
      <c r="M173" s="77" t="s">
        <v>114</v>
      </c>
      <c r="N173" s="4">
        <f t="shared" ref="N173:R173" si="365">((B173-B172)/B172)*100</f>
        <v>-0.7769455376</v>
      </c>
      <c r="O173" s="4">
        <f t="shared" si="365"/>
        <v>-1.749423842</v>
      </c>
      <c r="P173" s="4">
        <f t="shared" si="365"/>
        <v>-1.737242128</v>
      </c>
      <c r="Q173" s="4">
        <f t="shared" si="365"/>
        <v>-1.656486179</v>
      </c>
      <c r="R173" s="4">
        <f t="shared" si="365"/>
        <v>-0.1766120119</v>
      </c>
      <c r="S173" s="28">
        <v>0.0</v>
      </c>
      <c r="T173" s="4">
        <f t="shared" ref="T173:U173" si="366">((H173-H172)/H172)*100</f>
        <v>1.054121503</v>
      </c>
      <c r="U173" s="4">
        <f t="shared" si="366"/>
        <v>-1.053150914</v>
      </c>
      <c r="V173" s="6">
        <f t="shared" si="11"/>
        <v>-0.6260370343</v>
      </c>
      <c r="W173" s="6">
        <f t="shared" si="12"/>
        <v>-1.607426804</v>
      </c>
      <c r="X173" s="4"/>
      <c r="Y173" s="4"/>
      <c r="Z173" s="81" t="s">
        <v>114</v>
      </c>
      <c r="AA173" s="86">
        <f t="shared" ref="AA173:AE173" si="367">100*(B178-B173)/B173</f>
        <v>3.904910566</v>
      </c>
      <c r="AB173" s="86">
        <f t="shared" si="367"/>
        <v>6.329743754</v>
      </c>
      <c r="AC173" s="86">
        <f t="shared" si="367"/>
        <v>-1.82320442</v>
      </c>
      <c r="AD173" s="86">
        <f t="shared" si="367"/>
        <v>-0.6000631645</v>
      </c>
      <c r="AE173" s="86">
        <f t="shared" si="367"/>
        <v>5.671856451</v>
      </c>
      <c r="AF173" s="82"/>
      <c r="AG173" s="86">
        <f t="shared" ref="AG173:AI173" si="368">100*(H178-H173)/H173</f>
        <v>-10.70401769</v>
      </c>
      <c r="AH173" s="86">
        <f t="shared" si="368"/>
        <v>1.179426204</v>
      </c>
      <c r="AI173" s="86">
        <f t="shared" si="368"/>
        <v>1.41839943</v>
      </c>
      <c r="AJ173" s="86">
        <f>100*(J178-J173)/J173</f>
        <v>1.41839943</v>
      </c>
      <c r="AK173" s="81"/>
      <c r="AL173" s="81" t="s">
        <v>114</v>
      </c>
      <c r="AW173" s="77"/>
      <c r="AX173" s="77"/>
      <c r="AY173" s="77"/>
      <c r="AZ173" s="77"/>
      <c r="BA173" s="77"/>
      <c r="BB173" s="77"/>
      <c r="BC173" s="77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</row>
    <row r="174">
      <c r="A174" s="75" t="s">
        <v>115</v>
      </c>
      <c r="B174" s="76">
        <v>1942.95</v>
      </c>
      <c r="C174" s="76">
        <v>1422.6</v>
      </c>
      <c r="D174" s="77">
        <v>91.6</v>
      </c>
      <c r="E174" s="77">
        <v>487.3</v>
      </c>
      <c r="F174" s="76">
        <v>4406.75</v>
      </c>
      <c r="G174" s="4"/>
      <c r="H174" s="76">
        <v>1310.55</v>
      </c>
      <c r="I174" s="76">
        <v>2599.55</v>
      </c>
      <c r="J174" s="77">
        <v>17648.95</v>
      </c>
      <c r="K174" s="78">
        <f t="shared" si="2"/>
        <v>51150435.7</v>
      </c>
      <c r="L174" s="79"/>
      <c r="M174" s="77" t="s">
        <v>115</v>
      </c>
      <c r="N174" s="4">
        <f t="shared" ref="N174:R174" si="369">((B174-B173)/B173)*100</f>
        <v>-0.5629622048</v>
      </c>
      <c r="O174" s="4">
        <f t="shared" si="369"/>
        <v>1.119522337</v>
      </c>
      <c r="P174" s="4">
        <f t="shared" si="369"/>
        <v>1.215469613</v>
      </c>
      <c r="Q174" s="4">
        <f t="shared" si="369"/>
        <v>2.600273713</v>
      </c>
      <c r="R174" s="4">
        <f t="shared" si="369"/>
        <v>0.6015432381</v>
      </c>
      <c r="S174" s="28">
        <v>0.0</v>
      </c>
      <c r="T174" s="4">
        <f t="shared" ref="T174:U174" si="370">((H174-H173)/H173)*100</f>
        <v>-3.387394029</v>
      </c>
      <c r="U174" s="4">
        <f t="shared" si="370"/>
        <v>-0.2934182264</v>
      </c>
      <c r="V174" s="6">
        <f t="shared" si="11"/>
        <v>0.2973861779</v>
      </c>
      <c r="W174" s="6">
        <f t="shared" si="12"/>
        <v>0.253346474</v>
      </c>
      <c r="X174" s="4"/>
      <c r="Y174" s="4"/>
      <c r="Z174" s="81" t="s">
        <v>115</v>
      </c>
      <c r="AK174" s="81"/>
      <c r="AL174" s="81" t="s">
        <v>115</v>
      </c>
      <c r="AW174" s="77"/>
      <c r="AX174" s="77"/>
      <c r="AY174" s="77"/>
      <c r="AZ174" s="77"/>
      <c r="BA174" s="77"/>
      <c r="BB174" s="77"/>
      <c r="BC174" s="77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</row>
    <row r="175">
      <c r="A175" s="75" t="s">
        <v>116</v>
      </c>
      <c r="B175" s="76">
        <v>1997.0</v>
      </c>
      <c r="C175" s="76">
        <v>1452.6</v>
      </c>
      <c r="D175" s="77">
        <v>93.95</v>
      </c>
      <c r="E175" s="77">
        <v>511.95</v>
      </c>
      <c r="F175" s="76">
        <v>4317.6</v>
      </c>
      <c r="G175" s="4"/>
      <c r="H175" s="76">
        <v>1301.0</v>
      </c>
      <c r="I175" s="76">
        <v>2629.3</v>
      </c>
      <c r="J175" s="77">
        <v>17662.15</v>
      </c>
      <c r="K175" s="78">
        <f t="shared" si="2"/>
        <v>51562569.9</v>
      </c>
      <c r="L175" s="79"/>
      <c r="M175" s="77" t="s">
        <v>116</v>
      </c>
      <c r="N175" s="4">
        <f t="shared" ref="N175:R175" si="371">((B175-B174)/B174)*100</f>
        <v>2.781852338</v>
      </c>
      <c r="O175" s="4">
        <f t="shared" si="371"/>
        <v>2.108814846</v>
      </c>
      <c r="P175" s="4">
        <f t="shared" si="371"/>
        <v>2.565502183</v>
      </c>
      <c r="Q175" s="4">
        <f t="shared" si="371"/>
        <v>5.058485533</v>
      </c>
      <c r="R175" s="4">
        <f t="shared" si="371"/>
        <v>-2.023032847</v>
      </c>
      <c r="S175" s="28">
        <v>0.0</v>
      </c>
      <c r="T175" s="4">
        <f t="shared" ref="T175:U175" si="372">((H175-H174)/H174)*100</f>
        <v>-0.7287016901</v>
      </c>
      <c r="U175" s="4">
        <f t="shared" si="372"/>
        <v>1.144428843</v>
      </c>
      <c r="V175" s="6">
        <f t="shared" si="11"/>
        <v>0.8057295981</v>
      </c>
      <c r="W175" s="6">
        <f t="shared" si="12"/>
        <v>0.07479198479</v>
      </c>
      <c r="X175" s="4"/>
      <c r="Y175" s="4"/>
      <c r="Z175" s="81" t="s">
        <v>116</v>
      </c>
      <c r="AK175" s="81"/>
      <c r="AL175" s="81" t="s">
        <v>116</v>
      </c>
      <c r="AW175" s="77"/>
      <c r="AX175" s="77"/>
      <c r="AY175" s="77"/>
      <c r="AZ175" s="77"/>
      <c r="BA175" s="77"/>
      <c r="BB175" s="77"/>
      <c r="BC175" s="77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</row>
    <row r="176">
      <c r="A176" s="83">
        <v>44928.0</v>
      </c>
      <c r="B176" s="76">
        <v>1986.9</v>
      </c>
      <c r="C176" s="76">
        <v>1465.5</v>
      </c>
      <c r="D176" s="77">
        <v>92.4</v>
      </c>
      <c r="E176" s="77">
        <v>484.05</v>
      </c>
      <c r="F176" s="76">
        <v>4370.95</v>
      </c>
      <c r="G176" s="4"/>
      <c r="H176" s="76">
        <v>1262.4</v>
      </c>
      <c r="I176" s="76">
        <v>2667.05</v>
      </c>
      <c r="J176" s="77">
        <v>17616.3</v>
      </c>
      <c r="K176" s="78">
        <f t="shared" si="2"/>
        <v>51193136.15</v>
      </c>
      <c r="L176" s="79"/>
      <c r="M176" s="84">
        <v>44928.0</v>
      </c>
      <c r="N176" s="4">
        <f t="shared" ref="N176:R176" si="373">((B176-B175)/B175)*100</f>
        <v>-0.505758638</v>
      </c>
      <c r="O176" s="4">
        <f t="shared" si="373"/>
        <v>0.888062784</v>
      </c>
      <c r="P176" s="4">
        <f t="shared" si="373"/>
        <v>-1.649813731</v>
      </c>
      <c r="Q176" s="4">
        <f t="shared" si="373"/>
        <v>-5.449750952</v>
      </c>
      <c r="R176" s="4">
        <f t="shared" si="373"/>
        <v>1.23564017</v>
      </c>
      <c r="S176" s="28">
        <v>0.0</v>
      </c>
      <c r="T176" s="4">
        <f t="shared" ref="T176:U176" si="374">((H176-H175)/H175)*100</f>
        <v>-2.966948501</v>
      </c>
      <c r="U176" s="4">
        <f t="shared" si="374"/>
        <v>1.435743354</v>
      </c>
      <c r="V176" s="6">
        <f t="shared" si="11"/>
        <v>-0.7164766045</v>
      </c>
      <c r="W176" s="6">
        <f t="shared" si="12"/>
        <v>-0.25959467</v>
      </c>
      <c r="X176" s="4"/>
      <c r="Y176" s="4"/>
      <c r="Z176" s="85">
        <v>44928.0</v>
      </c>
      <c r="AK176" s="85"/>
      <c r="AL176" s="85">
        <v>44928.0</v>
      </c>
      <c r="AM176" s="77">
        <f t="shared" ref="AM176:AQ176" si="375">100*(B195-B176)/B176</f>
        <v>-9.170063919</v>
      </c>
      <c r="AN176" s="77">
        <f t="shared" si="375"/>
        <v>-4.82429205</v>
      </c>
      <c r="AO176" s="77">
        <f t="shared" si="375"/>
        <v>13.58225108</v>
      </c>
      <c r="AP176" s="77">
        <f t="shared" si="375"/>
        <v>-6.610887305</v>
      </c>
      <c r="AQ176" s="77">
        <f t="shared" si="375"/>
        <v>2.077351605</v>
      </c>
      <c r="AR176" s="77">
        <v>0.0</v>
      </c>
      <c r="AS176" s="77">
        <f t="shared" ref="AS176:AT176" si="376">100*(H195-H176)/H176</f>
        <v>4.408269962</v>
      </c>
      <c r="AT176" s="77">
        <f t="shared" si="376"/>
        <v>-6.195984327</v>
      </c>
      <c r="AU176" s="77">
        <f>100*(K195-K176)/K176</f>
        <v>-1.228597713</v>
      </c>
      <c r="AV176" s="77">
        <f>100*(J195-J176)/J176</f>
        <v>-1.773073801</v>
      </c>
      <c r="AW176" s="77"/>
      <c r="AX176" s="77"/>
      <c r="AY176" s="77"/>
      <c r="AZ176" s="77"/>
      <c r="BA176" s="77"/>
      <c r="BB176" s="77"/>
      <c r="BC176" s="77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</row>
    <row r="177">
      <c r="A177" s="83">
        <v>44959.0</v>
      </c>
      <c r="B177" s="76">
        <v>1980.2</v>
      </c>
      <c r="C177" s="76">
        <v>1452.75</v>
      </c>
      <c r="D177" s="77">
        <v>91.35</v>
      </c>
      <c r="E177" s="77">
        <v>485.15</v>
      </c>
      <c r="F177" s="76">
        <v>4573.05</v>
      </c>
      <c r="G177" s="4"/>
      <c r="H177" s="76">
        <v>1276.1</v>
      </c>
      <c r="I177" s="76">
        <v>2685.3</v>
      </c>
      <c r="J177" s="77">
        <v>17610.4</v>
      </c>
      <c r="K177" s="78">
        <f t="shared" si="2"/>
        <v>51939546.5</v>
      </c>
      <c r="L177" s="79"/>
      <c r="M177" s="84">
        <v>44959.0</v>
      </c>
      <c r="N177" s="4">
        <f t="shared" ref="N177:R177" si="377">((B177-B176)/B176)*100</f>
        <v>-0.3372087171</v>
      </c>
      <c r="O177" s="4">
        <f t="shared" si="377"/>
        <v>-0.8700102354</v>
      </c>
      <c r="P177" s="4">
        <f t="shared" si="377"/>
        <v>-1.136363636</v>
      </c>
      <c r="Q177" s="4">
        <f t="shared" si="377"/>
        <v>0.2272492511</v>
      </c>
      <c r="R177" s="4">
        <f t="shared" si="377"/>
        <v>4.623708805</v>
      </c>
      <c r="S177" s="28">
        <v>0.0</v>
      </c>
      <c r="T177" s="4">
        <f t="shared" ref="T177:U177" si="378">((H177-H176)/H176)*100</f>
        <v>1.085234474</v>
      </c>
      <c r="U177" s="4">
        <f t="shared" si="378"/>
        <v>0.6842766352</v>
      </c>
      <c r="V177" s="6">
        <f t="shared" si="11"/>
        <v>1.458028177</v>
      </c>
      <c r="W177" s="6">
        <f t="shared" si="12"/>
        <v>-0.03349170938</v>
      </c>
      <c r="X177" s="4"/>
      <c r="Y177" s="4"/>
      <c r="Z177" s="85">
        <v>44959.0</v>
      </c>
      <c r="AK177" s="85"/>
      <c r="AL177" s="85">
        <v>44959.0</v>
      </c>
      <c r="AW177" s="77"/>
      <c r="AX177" s="77"/>
      <c r="AY177" s="77"/>
      <c r="AZ177" s="77"/>
      <c r="BA177" s="77"/>
      <c r="BB177" s="77"/>
      <c r="BC177" s="77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</row>
    <row r="178">
      <c r="A178" s="83">
        <v>44987.0</v>
      </c>
      <c r="B178" s="76">
        <v>2030.25</v>
      </c>
      <c r="C178" s="76">
        <v>1495.9</v>
      </c>
      <c r="D178" s="77">
        <v>88.85</v>
      </c>
      <c r="E178" s="77">
        <v>472.1</v>
      </c>
      <c r="F178" s="76">
        <v>4628.85</v>
      </c>
      <c r="G178" s="4"/>
      <c r="H178" s="76">
        <v>1211.3</v>
      </c>
      <c r="I178" s="76">
        <v>2637.95</v>
      </c>
      <c r="J178" s="77">
        <v>17854.05</v>
      </c>
      <c r="K178" s="78">
        <f t="shared" si="2"/>
        <v>51778033</v>
      </c>
      <c r="L178" s="79"/>
      <c r="M178" s="84">
        <v>44987.0</v>
      </c>
      <c r="N178" s="4">
        <f t="shared" ref="N178:R178" si="379">((B178-B177)/B177)*100</f>
        <v>2.527522472</v>
      </c>
      <c r="O178" s="4">
        <f t="shared" si="379"/>
        <v>2.970228876</v>
      </c>
      <c r="P178" s="4">
        <f t="shared" si="379"/>
        <v>-2.736726875</v>
      </c>
      <c r="Q178" s="4">
        <f t="shared" si="379"/>
        <v>-2.689889725</v>
      </c>
      <c r="R178" s="4">
        <f t="shared" si="379"/>
        <v>1.220192213</v>
      </c>
      <c r="S178" s="28">
        <v>0.0</v>
      </c>
      <c r="T178" s="4">
        <f t="shared" ref="T178:U178" si="380">((H178-H177)/H177)*100</f>
        <v>-5.077971946</v>
      </c>
      <c r="U178" s="4">
        <f t="shared" si="380"/>
        <v>-1.763303914</v>
      </c>
      <c r="V178" s="6">
        <f t="shared" si="11"/>
        <v>-0.3109644017</v>
      </c>
      <c r="W178" s="6">
        <f t="shared" si="12"/>
        <v>1.383557443</v>
      </c>
      <c r="X178" s="4"/>
      <c r="Y178" s="4"/>
      <c r="Z178" s="85">
        <v>44987.0</v>
      </c>
      <c r="AA178" s="86">
        <f t="shared" ref="AA178:AE178" si="381">100*(B183-B178)/B178</f>
        <v>-0.2807536018</v>
      </c>
      <c r="AB178" s="86">
        <f t="shared" si="381"/>
        <v>-1.383782338</v>
      </c>
      <c r="AC178" s="86">
        <f t="shared" si="381"/>
        <v>14.29375352</v>
      </c>
      <c r="AD178" s="86">
        <f t="shared" si="381"/>
        <v>1.38741792</v>
      </c>
      <c r="AE178" s="86">
        <f t="shared" si="381"/>
        <v>-0.132862374</v>
      </c>
      <c r="AF178" s="82"/>
      <c r="AG178" s="86">
        <f t="shared" ref="AG178:AI178" si="382">100*(H183-H178)/H178</f>
        <v>8.503260959</v>
      </c>
      <c r="AH178" s="86">
        <f t="shared" si="382"/>
        <v>-1.235808109</v>
      </c>
      <c r="AI178" s="86">
        <f t="shared" si="382"/>
        <v>0.01372237672</v>
      </c>
      <c r="AJ178" s="86">
        <f>100*(J183-J178)/J178</f>
        <v>0.01372237672</v>
      </c>
      <c r="AK178" s="85"/>
      <c r="AL178" s="85">
        <v>44987.0</v>
      </c>
      <c r="AW178" s="77"/>
      <c r="AX178" s="77"/>
      <c r="AY178" s="77"/>
      <c r="AZ178" s="77"/>
      <c r="BA178" s="77"/>
      <c r="BB178" s="77"/>
      <c r="BC178" s="77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</row>
    <row r="179">
      <c r="A179" s="83">
        <v>45079.0</v>
      </c>
      <c r="B179" s="76">
        <v>2084.1</v>
      </c>
      <c r="C179" s="76">
        <v>1504.45</v>
      </c>
      <c r="D179" s="77">
        <v>90.15</v>
      </c>
      <c r="E179" s="77">
        <v>478.15</v>
      </c>
      <c r="F179" s="76">
        <v>4625.65</v>
      </c>
      <c r="G179" s="4"/>
      <c r="H179" s="76">
        <v>1172.7</v>
      </c>
      <c r="I179" s="76">
        <v>2653.95</v>
      </c>
      <c r="J179" s="77">
        <v>17764.6</v>
      </c>
      <c r="K179" s="78">
        <f t="shared" si="2"/>
        <v>51976619.9</v>
      </c>
      <c r="L179" s="79"/>
      <c r="M179" s="84">
        <v>45079.0</v>
      </c>
      <c r="N179" s="4">
        <f t="shared" ref="N179:R179" si="383">((B179-B178)/B178)*100</f>
        <v>2.652382711</v>
      </c>
      <c r="O179" s="4">
        <f t="shared" si="383"/>
        <v>0.5715622702</v>
      </c>
      <c r="P179" s="4">
        <f t="shared" si="383"/>
        <v>1.463140124</v>
      </c>
      <c r="Q179" s="4">
        <f t="shared" si="383"/>
        <v>1.281508155</v>
      </c>
      <c r="R179" s="4">
        <f t="shared" si="383"/>
        <v>-0.06913164177</v>
      </c>
      <c r="S179" s="28">
        <v>0.0</v>
      </c>
      <c r="T179" s="4">
        <f t="shared" ref="T179:U179" si="384">((H179-H178)/H178)*100</f>
        <v>-3.186658961</v>
      </c>
      <c r="U179" s="4">
        <f t="shared" si="384"/>
        <v>0.606531587</v>
      </c>
      <c r="V179" s="6">
        <f t="shared" si="11"/>
        <v>0.3835350408</v>
      </c>
      <c r="W179" s="6">
        <f t="shared" si="12"/>
        <v>-0.5010067744</v>
      </c>
      <c r="X179" s="4"/>
      <c r="Y179" s="4"/>
      <c r="Z179" s="85">
        <v>45079.0</v>
      </c>
      <c r="AK179" s="85"/>
      <c r="AL179" s="85">
        <v>45079.0</v>
      </c>
      <c r="AW179" s="77"/>
      <c r="AX179" s="77"/>
      <c r="AY179" s="77"/>
      <c r="AZ179" s="77"/>
      <c r="BA179" s="77"/>
      <c r="BB179" s="77"/>
      <c r="BC179" s="77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</row>
    <row r="180">
      <c r="A180" s="83">
        <v>45109.0</v>
      </c>
      <c r="B180" s="76">
        <v>2130.3</v>
      </c>
      <c r="C180" s="76">
        <v>1512.45</v>
      </c>
      <c r="D180" s="77">
        <v>90.65</v>
      </c>
      <c r="E180" s="77">
        <v>485.4</v>
      </c>
      <c r="F180" s="76">
        <v>4606.85</v>
      </c>
      <c r="G180" s="4"/>
      <c r="H180" s="76">
        <v>1306.85</v>
      </c>
      <c r="I180" s="76">
        <v>2639.1</v>
      </c>
      <c r="J180" s="77">
        <v>17721.5</v>
      </c>
      <c r="K180" s="78">
        <f t="shared" si="2"/>
        <v>52666332.1</v>
      </c>
      <c r="L180" s="79"/>
      <c r="M180" s="84">
        <v>45109.0</v>
      </c>
      <c r="N180" s="4">
        <f t="shared" ref="N180:R180" si="385">((B180-B179)/B179)*100</f>
        <v>2.216784223</v>
      </c>
      <c r="O180" s="4">
        <f t="shared" si="385"/>
        <v>0.5317557912</v>
      </c>
      <c r="P180" s="4">
        <f t="shared" si="385"/>
        <v>0.5546311703</v>
      </c>
      <c r="Q180" s="4">
        <f t="shared" si="385"/>
        <v>1.516260588</v>
      </c>
      <c r="R180" s="4">
        <f t="shared" si="385"/>
        <v>-0.4064293667</v>
      </c>
      <c r="S180" s="28">
        <v>0.0</v>
      </c>
      <c r="T180" s="4">
        <f t="shared" ref="T180:U180" si="386">((H180-H179)/H179)*100</f>
        <v>11.43941332</v>
      </c>
      <c r="U180" s="4">
        <f t="shared" si="386"/>
        <v>-0.5595433222</v>
      </c>
      <c r="V180" s="6">
        <f t="shared" si="11"/>
        <v>1.326966242</v>
      </c>
      <c r="W180" s="6">
        <f t="shared" si="12"/>
        <v>-0.2426173401</v>
      </c>
      <c r="X180" s="4"/>
      <c r="Y180" s="4"/>
      <c r="Z180" s="85">
        <v>45109.0</v>
      </c>
      <c r="AK180" s="85"/>
      <c r="AL180" s="85">
        <v>45109.0</v>
      </c>
      <c r="AW180" s="77"/>
      <c r="AX180" s="77"/>
      <c r="AY180" s="77"/>
      <c r="AZ180" s="77"/>
      <c r="BA180" s="77"/>
      <c r="BB180" s="77"/>
      <c r="BC180" s="77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</row>
    <row r="181">
      <c r="A181" s="83">
        <v>45140.0</v>
      </c>
      <c r="B181" s="76">
        <v>2141.2</v>
      </c>
      <c r="C181" s="76">
        <v>1488.4</v>
      </c>
      <c r="D181" s="77">
        <v>92.45</v>
      </c>
      <c r="E181" s="77">
        <v>494.5</v>
      </c>
      <c r="F181" s="76">
        <v>4594.8</v>
      </c>
      <c r="G181" s="4"/>
      <c r="H181" s="76">
        <v>1338.55</v>
      </c>
      <c r="I181" s="76">
        <v>2618.4</v>
      </c>
      <c r="J181" s="77">
        <v>17871.7</v>
      </c>
      <c r="K181" s="78">
        <f t="shared" si="2"/>
        <v>52872848.7</v>
      </c>
      <c r="L181" s="79"/>
      <c r="M181" s="84">
        <v>45140.0</v>
      </c>
      <c r="N181" s="4">
        <f t="shared" ref="N181:R181" si="387">((B181-B180)/B180)*100</f>
        <v>0.5116650237</v>
      </c>
      <c r="O181" s="4">
        <f t="shared" si="387"/>
        <v>-1.590135211</v>
      </c>
      <c r="P181" s="4">
        <f t="shared" si="387"/>
        <v>1.985659129</v>
      </c>
      <c r="Q181" s="4">
        <f t="shared" si="387"/>
        <v>1.87474248</v>
      </c>
      <c r="R181" s="4">
        <f t="shared" si="387"/>
        <v>-0.2615670143</v>
      </c>
      <c r="S181" s="28">
        <v>0.0</v>
      </c>
      <c r="T181" s="4">
        <f t="shared" ref="T181:U181" si="388">((H181-H180)/H180)*100</f>
        <v>2.42568007</v>
      </c>
      <c r="U181" s="4">
        <f t="shared" si="388"/>
        <v>-0.784358304</v>
      </c>
      <c r="V181" s="6">
        <f t="shared" si="11"/>
        <v>0.3921226176</v>
      </c>
      <c r="W181" s="6">
        <f t="shared" si="12"/>
        <v>0.847558051</v>
      </c>
      <c r="X181" s="4"/>
      <c r="Y181" s="4"/>
      <c r="Z181" s="85">
        <v>45140.0</v>
      </c>
      <c r="AK181" s="85"/>
      <c r="AL181" s="85">
        <v>45140.0</v>
      </c>
      <c r="AW181" s="77"/>
      <c r="AX181" s="77"/>
      <c r="AY181" s="77"/>
      <c r="AZ181" s="77"/>
      <c r="BA181" s="77"/>
      <c r="BB181" s="77"/>
      <c r="BC181" s="77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</row>
    <row r="182">
      <c r="A182" s="83">
        <v>45171.0</v>
      </c>
      <c r="B182" s="76">
        <v>2070.15</v>
      </c>
      <c r="C182" s="76">
        <v>1470.15</v>
      </c>
      <c r="D182" s="77">
        <v>98.45</v>
      </c>
      <c r="E182" s="77">
        <v>484.05</v>
      </c>
      <c r="F182" s="76">
        <v>4637.35</v>
      </c>
      <c r="G182" s="4"/>
      <c r="H182" s="76">
        <v>1301.0</v>
      </c>
      <c r="I182" s="76">
        <v>2606.85</v>
      </c>
      <c r="J182" s="77">
        <v>17893.45</v>
      </c>
      <c r="K182" s="78">
        <f t="shared" si="2"/>
        <v>52631554.15</v>
      </c>
      <c r="L182" s="79"/>
      <c r="M182" s="84">
        <v>45171.0</v>
      </c>
      <c r="N182" s="4">
        <f t="shared" ref="N182:R182" si="389">((B182-B181)/B181)*100</f>
        <v>-3.318232767</v>
      </c>
      <c r="O182" s="4">
        <f t="shared" si="389"/>
        <v>-1.226148885</v>
      </c>
      <c r="P182" s="4">
        <f t="shared" si="389"/>
        <v>6.489994592</v>
      </c>
      <c r="Q182" s="4">
        <f t="shared" si="389"/>
        <v>-2.113245703</v>
      </c>
      <c r="R182" s="4">
        <f t="shared" si="389"/>
        <v>0.9260468356</v>
      </c>
      <c r="S182" s="28">
        <v>0.0</v>
      </c>
      <c r="T182" s="4">
        <f t="shared" ref="T182:U182" si="390">((H182-H181)/H181)*100</f>
        <v>-2.805274364</v>
      </c>
      <c r="U182" s="4">
        <f t="shared" si="390"/>
        <v>-0.4411090742</v>
      </c>
      <c r="V182" s="6">
        <f t="shared" si="11"/>
        <v>-0.4563675987</v>
      </c>
      <c r="W182" s="6">
        <f t="shared" si="12"/>
        <v>0.1217007895</v>
      </c>
      <c r="X182" s="4"/>
      <c r="Y182" s="4"/>
      <c r="Z182" s="85">
        <v>45171.0</v>
      </c>
      <c r="AK182" s="85"/>
      <c r="AL182" s="85">
        <v>45171.0</v>
      </c>
      <c r="AW182" s="77"/>
      <c r="AX182" s="77"/>
      <c r="AY182" s="77"/>
      <c r="AZ182" s="77"/>
      <c r="BA182" s="77"/>
      <c r="BB182" s="77"/>
      <c r="BC182" s="77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</row>
    <row r="183">
      <c r="A183" s="83">
        <v>45201.0</v>
      </c>
      <c r="B183" s="76">
        <v>2024.55</v>
      </c>
      <c r="C183" s="76">
        <v>1475.2</v>
      </c>
      <c r="D183" s="77">
        <v>101.55</v>
      </c>
      <c r="E183" s="77">
        <v>478.65</v>
      </c>
      <c r="F183" s="76">
        <v>4622.7</v>
      </c>
      <c r="G183" s="4"/>
      <c r="H183" s="76">
        <v>1314.3</v>
      </c>
      <c r="I183" s="76">
        <v>2605.35</v>
      </c>
      <c r="J183" s="77">
        <v>17856.5</v>
      </c>
      <c r="K183" s="78">
        <f t="shared" si="2"/>
        <v>52515956.45</v>
      </c>
      <c r="L183" s="79"/>
      <c r="M183" s="84">
        <v>45201.0</v>
      </c>
      <c r="N183" s="4">
        <f t="shared" ref="N183:R183" si="391">((B183-B182)/B182)*100</f>
        <v>-2.202738932</v>
      </c>
      <c r="O183" s="4">
        <f t="shared" si="391"/>
        <v>0.3435023637</v>
      </c>
      <c r="P183" s="4">
        <f t="shared" si="391"/>
        <v>3.148806501</v>
      </c>
      <c r="Q183" s="4">
        <f t="shared" si="391"/>
        <v>-1.115587233</v>
      </c>
      <c r="R183" s="4">
        <f t="shared" si="391"/>
        <v>-0.3159131832</v>
      </c>
      <c r="S183" s="28">
        <v>0.0</v>
      </c>
      <c r="T183" s="4">
        <f t="shared" ref="T183:U183" si="392">((H183-H182)/H182)*100</f>
        <v>1.022290546</v>
      </c>
      <c r="U183" s="4">
        <f t="shared" si="392"/>
        <v>-0.05754071005</v>
      </c>
      <c r="V183" s="6">
        <f t="shared" si="11"/>
        <v>-0.2196357335</v>
      </c>
      <c r="W183" s="6">
        <f t="shared" si="12"/>
        <v>-0.2065001439</v>
      </c>
      <c r="X183" s="4"/>
      <c r="Y183" s="4"/>
      <c r="Z183" s="85">
        <v>45201.0</v>
      </c>
      <c r="AA183" s="86">
        <f t="shared" ref="AA183:AE183" si="393">100*(B188-B183)/B183</f>
        <v>-2.412881875</v>
      </c>
      <c r="AB183" s="86">
        <f t="shared" si="393"/>
        <v>-1.23373102</v>
      </c>
      <c r="AC183" s="86">
        <f t="shared" si="393"/>
        <v>-2.166420483</v>
      </c>
      <c r="AD183" s="86">
        <f t="shared" si="393"/>
        <v>1.995194819</v>
      </c>
      <c r="AE183" s="86">
        <f t="shared" si="393"/>
        <v>-1.935016332</v>
      </c>
      <c r="AF183" s="82"/>
      <c r="AG183" s="86">
        <f t="shared" ref="AG183:AI183" si="394">100*(H188-H183)/H183</f>
        <v>-0.5554287453</v>
      </c>
      <c r="AH183" s="86">
        <f t="shared" si="394"/>
        <v>-2.558197555</v>
      </c>
      <c r="AI183" s="86">
        <f t="shared" si="394"/>
        <v>0.491137681</v>
      </c>
      <c r="AJ183" s="86">
        <f>100*(J188-J183)/J183</f>
        <v>0.491137681</v>
      </c>
      <c r="AK183" s="85"/>
      <c r="AL183" s="85">
        <v>45201.0</v>
      </c>
      <c r="AW183" s="77"/>
      <c r="AX183" s="77"/>
      <c r="AY183" s="77"/>
      <c r="AZ183" s="77"/>
      <c r="BA183" s="77"/>
      <c r="BB183" s="77"/>
      <c r="BC183" s="77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</row>
    <row r="184">
      <c r="A184" s="75" t="s">
        <v>117</v>
      </c>
      <c r="B184" s="76">
        <v>1974.55</v>
      </c>
      <c r="C184" s="76">
        <v>1479.4</v>
      </c>
      <c r="D184" s="77">
        <v>97.6</v>
      </c>
      <c r="E184" s="77">
        <v>472.35</v>
      </c>
      <c r="F184" s="76">
        <v>4588.0</v>
      </c>
      <c r="G184" s="4"/>
      <c r="H184" s="76">
        <v>1365.0</v>
      </c>
      <c r="I184" s="76">
        <v>2561.05</v>
      </c>
      <c r="J184" s="77">
        <v>17770.9</v>
      </c>
      <c r="K184" s="78">
        <f t="shared" si="2"/>
        <v>52124481.5</v>
      </c>
      <c r="L184" s="79"/>
      <c r="M184" s="77" t="s">
        <v>117</v>
      </c>
      <c r="N184" s="4">
        <f t="shared" ref="N184:R184" si="395">((B184-B183)/B183)*100</f>
        <v>-2.469684621</v>
      </c>
      <c r="O184" s="4">
        <f t="shared" si="395"/>
        <v>0.2847071584</v>
      </c>
      <c r="P184" s="4">
        <f t="shared" si="395"/>
        <v>-3.889709503</v>
      </c>
      <c r="Q184" s="4">
        <f t="shared" si="395"/>
        <v>-1.316201818</v>
      </c>
      <c r="R184" s="4">
        <f t="shared" si="395"/>
        <v>-0.7506435633</v>
      </c>
      <c r="S184" s="28">
        <v>0.0</v>
      </c>
      <c r="T184" s="4">
        <f t="shared" ref="T184:U184" si="396">((H184-H183)/H183)*100</f>
        <v>3.857566766</v>
      </c>
      <c r="U184" s="4">
        <f t="shared" si="396"/>
        <v>-1.700347362</v>
      </c>
      <c r="V184" s="6">
        <f t="shared" si="11"/>
        <v>-0.7454400081</v>
      </c>
      <c r="W184" s="6">
        <f t="shared" si="12"/>
        <v>-0.4793772576</v>
      </c>
      <c r="X184" s="4"/>
      <c r="Y184" s="4"/>
      <c r="Z184" s="81" t="s">
        <v>117</v>
      </c>
      <c r="AK184" s="81"/>
      <c r="AL184" s="81" t="s">
        <v>117</v>
      </c>
      <c r="AW184" s="77"/>
      <c r="AX184" s="77"/>
      <c r="AY184" s="77"/>
      <c r="AZ184" s="77"/>
      <c r="BA184" s="77"/>
      <c r="BB184" s="77"/>
      <c r="BC184" s="77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</row>
    <row r="185">
      <c r="A185" s="75" t="s">
        <v>118</v>
      </c>
      <c r="B185" s="76">
        <v>1992.6</v>
      </c>
      <c r="C185" s="76">
        <v>1474.25</v>
      </c>
      <c r="D185" s="77">
        <v>95.85</v>
      </c>
      <c r="E185" s="77">
        <v>495.0</v>
      </c>
      <c r="F185" s="76">
        <v>4599.85</v>
      </c>
      <c r="G185" s="4"/>
      <c r="H185" s="76">
        <v>1361.8</v>
      </c>
      <c r="I185" s="76">
        <v>2518.85</v>
      </c>
      <c r="J185" s="77">
        <v>17929.85</v>
      </c>
      <c r="K185" s="78">
        <f t="shared" si="2"/>
        <v>52418690.05</v>
      </c>
      <c r="L185" s="79"/>
      <c r="M185" s="77" t="s">
        <v>118</v>
      </c>
      <c r="N185" s="4">
        <f t="shared" ref="N185:R185" si="397">((B185-B184)/B184)*100</f>
        <v>0.9141323339</v>
      </c>
      <c r="O185" s="4">
        <f t="shared" si="397"/>
        <v>-0.3481141003</v>
      </c>
      <c r="P185" s="4">
        <f t="shared" si="397"/>
        <v>-1.793032787</v>
      </c>
      <c r="Q185" s="4">
        <f t="shared" si="397"/>
        <v>4.795173071</v>
      </c>
      <c r="R185" s="4">
        <f t="shared" si="397"/>
        <v>0.258282476</v>
      </c>
      <c r="S185" s="28">
        <v>0.0</v>
      </c>
      <c r="T185" s="4">
        <f t="shared" ref="T185:U185" si="398">((H185-H184)/H184)*100</f>
        <v>-0.2344322344</v>
      </c>
      <c r="U185" s="4">
        <f t="shared" si="398"/>
        <v>-1.64776166</v>
      </c>
      <c r="V185" s="6">
        <f t="shared" si="11"/>
        <v>0.5644344875</v>
      </c>
      <c r="W185" s="6">
        <f t="shared" si="12"/>
        <v>0.8944397864</v>
      </c>
      <c r="X185" s="4"/>
      <c r="Y185" s="4"/>
      <c r="Z185" s="81" t="s">
        <v>118</v>
      </c>
      <c r="AK185" s="81"/>
      <c r="AL185" s="81" t="s">
        <v>118</v>
      </c>
      <c r="AW185" s="77"/>
      <c r="AX185" s="77"/>
      <c r="AY185" s="77"/>
      <c r="AZ185" s="77"/>
      <c r="BA185" s="77"/>
      <c r="BB185" s="77"/>
      <c r="BC185" s="77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</row>
    <row r="186">
      <c r="A186" s="75" t="s">
        <v>119</v>
      </c>
      <c r="B186" s="76">
        <v>1966.5</v>
      </c>
      <c r="C186" s="76">
        <v>1405.95</v>
      </c>
      <c r="D186" s="77">
        <v>98.45</v>
      </c>
      <c r="E186" s="77">
        <v>492.95</v>
      </c>
      <c r="F186" s="76">
        <v>4588.45</v>
      </c>
      <c r="G186" s="4"/>
      <c r="H186" s="76">
        <v>1339.4</v>
      </c>
      <c r="I186" s="76">
        <v>2506.25</v>
      </c>
      <c r="J186" s="77">
        <v>18015.85</v>
      </c>
      <c r="K186" s="78">
        <f t="shared" si="2"/>
        <v>52065191.5</v>
      </c>
      <c r="L186" s="79"/>
      <c r="M186" s="77" t="s">
        <v>119</v>
      </c>
      <c r="N186" s="4">
        <f t="shared" ref="N186:R186" si="399">((B186-B185)/B185)*100</f>
        <v>-1.309846432</v>
      </c>
      <c r="O186" s="4">
        <f t="shared" si="399"/>
        <v>-4.632864168</v>
      </c>
      <c r="P186" s="4">
        <f t="shared" si="399"/>
        <v>2.712571727</v>
      </c>
      <c r="Q186" s="4">
        <f t="shared" si="399"/>
        <v>-0.4141414141</v>
      </c>
      <c r="R186" s="4">
        <f t="shared" si="399"/>
        <v>-0.2478341685</v>
      </c>
      <c r="S186" s="28">
        <v>0.0</v>
      </c>
      <c r="T186" s="4">
        <f t="shared" ref="T186:U186" si="400">((H186-H185)/H185)*100</f>
        <v>-1.644881774</v>
      </c>
      <c r="U186" s="4">
        <f t="shared" si="400"/>
        <v>-0.5002282788</v>
      </c>
      <c r="V186" s="6">
        <f t="shared" si="11"/>
        <v>-0.6743750171</v>
      </c>
      <c r="W186" s="6">
        <f t="shared" si="12"/>
        <v>0.479647069</v>
      </c>
      <c r="X186" s="4"/>
      <c r="Y186" s="4"/>
      <c r="Z186" s="81" t="s">
        <v>119</v>
      </c>
      <c r="AK186" s="81"/>
      <c r="AL186" s="81" t="s">
        <v>119</v>
      </c>
      <c r="AW186" s="77"/>
      <c r="AX186" s="77"/>
      <c r="AY186" s="77"/>
      <c r="AZ186" s="77"/>
      <c r="BA186" s="77"/>
      <c r="BB186" s="77"/>
      <c r="BC186" s="77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</row>
    <row r="187">
      <c r="A187" s="75" t="s">
        <v>120</v>
      </c>
      <c r="B187" s="76">
        <v>1935.8</v>
      </c>
      <c r="C187" s="76">
        <v>1471.6</v>
      </c>
      <c r="D187" s="77">
        <v>98.05</v>
      </c>
      <c r="E187" s="77">
        <v>503.1</v>
      </c>
      <c r="F187" s="76">
        <v>4572.0</v>
      </c>
      <c r="G187" s="4"/>
      <c r="H187" s="76">
        <v>1327.75</v>
      </c>
      <c r="I187" s="76">
        <v>2522.05</v>
      </c>
      <c r="J187" s="77">
        <v>18035.85</v>
      </c>
      <c r="K187" s="78">
        <f t="shared" si="2"/>
        <v>52223799.2</v>
      </c>
      <c r="L187" s="79"/>
      <c r="M187" s="77" t="s">
        <v>120</v>
      </c>
      <c r="N187" s="4">
        <f t="shared" ref="N187:R187" si="401">((B187-B186)/B186)*100</f>
        <v>-1.56114925</v>
      </c>
      <c r="O187" s="4">
        <f t="shared" si="401"/>
        <v>4.669440592</v>
      </c>
      <c r="P187" s="4">
        <f t="shared" si="401"/>
        <v>-0.406297613</v>
      </c>
      <c r="Q187" s="4">
        <f t="shared" si="401"/>
        <v>2.059032356</v>
      </c>
      <c r="R187" s="4">
        <f t="shared" si="401"/>
        <v>-0.3585088646</v>
      </c>
      <c r="S187" s="28">
        <v>0.0</v>
      </c>
      <c r="T187" s="4">
        <f t="shared" ref="T187:U187" si="402">((H187-H186)/H186)*100</f>
        <v>-0.8697924444</v>
      </c>
      <c r="U187" s="4">
        <f t="shared" si="402"/>
        <v>0.6304239401</v>
      </c>
      <c r="V187" s="6">
        <f t="shared" si="11"/>
        <v>0.3046328947</v>
      </c>
      <c r="W187" s="6">
        <f t="shared" si="12"/>
        <v>0.1110133577</v>
      </c>
      <c r="X187" s="4"/>
      <c r="Y187" s="4"/>
      <c r="Z187" s="81" t="s">
        <v>120</v>
      </c>
      <c r="AK187" s="81"/>
      <c r="AL187" s="81" t="s">
        <v>120</v>
      </c>
      <c r="AW187" s="77"/>
      <c r="AX187" s="77"/>
      <c r="AY187" s="77"/>
      <c r="AZ187" s="77"/>
      <c r="BA187" s="77"/>
      <c r="BB187" s="77"/>
      <c r="BC187" s="77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</row>
    <row r="188">
      <c r="A188" s="75" t="s">
        <v>121</v>
      </c>
      <c r="B188" s="76">
        <v>1975.7</v>
      </c>
      <c r="C188" s="76">
        <v>1457.0</v>
      </c>
      <c r="D188" s="77">
        <v>99.35</v>
      </c>
      <c r="E188" s="77">
        <v>488.2</v>
      </c>
      <c r="F188" s="76">
        <v>4533.25</v>
      </c>
      <c r="G188" s="4"/>
      <c r="H188" s="76">
        <v>1307.0</v>
      </c>
      <c r="I188" s="76">
        <v>2538.7</v>
      </c>
      <c r="J188" s="77">
        <v>17944.2</v>
      </c>
      <c r="K188" s="78">
        <f t="shared" si="2"/>
        <v>51923759.55</v>
      </c>
      <c r="L188" s="79"/>
      <c r="M188" s="77" t="s">
        <v>121</v>
      </c>
      <c r="N188" s="4">
        <f t="shared" ref="N188:R188" si="403">((B188-B187)/B187)*100</f>
        <v>2.061163343</v>
      </c>
      <c r="O188" s="4">
        <f t="shared" si="403"/>
        <v>-0.9921174232</v>
      </c>
      <c r="P188" s="4">
        <f t="shared" si="403"/>
        <v>1.325854156</v>
      </c>
      <c r="Q188" s="4">
        <f t="shared" si="403"/>
        <v>-2.961637845</v>
      </c>
      <c r="R188" s="4">
        <f t="shared" si="403"/>
        <v>-0.8475503062</v>
      </c>
      <c r="S188" s="28">
        <v>0.0</v>
      </c>
      <c r="T188" s="4">
        <f t="shared" ref="T188:U188" si="404">((H188-H187)/H187)*100</f>
        <v>-1.562794201</v>
      </c>
      <c r="U188" s="4">
        <f t="shared" si="404"/>
        <v>0.6601772368</v>
      </c>
      <c r="V188" s="6">
        <f t="shared" si="11"/>
        <v>-0.5745266614</v>
      </c>
      <c r="W188" s="6">
        <f t="shared" si="12"/>
        <v>-0.5081545921</v>
      </c>
      <c r="X188" s="4"/>
      <c r="Y188" s="4"/>
      <c r="Z188" s="81" t="s">
        <v>121</v>
      </c>
      <c r="AA188" s="86">
        <f t="shared" ref="AA188:AE188" si="405">100*(B193-B188)/B188</f>
        <v>-3.618970491</v>
      </c>
      <c r="AB188" s="86">
        <f t="shared" si="405"/>
        <v>0.4118050789</v>
      </c>
      <c r="AC188" s="86">
        <f t="shared" si="405"/>
        <v>5.234021137</v>
      </c>
      <c r="AD188" s="86">
        <f t="shared" si="405"/>
        <v>-4.834084392</v>
      </c>
      <c r="AE188" s="86">
        <f t="shared" si="405"/>
        <v>-2.000772073</v>
      </c>
      <c r="AF188" s="82"/>
      <c r="AG188" s="86">
        <f t="shared" ref="AG188:AI188" si="406">100*(H193-H188)/H188</f>
        <v>-1.43075746</v>
      </c>
      <c r="AH188" s="86">
        <f t="shared" si="406"/>
        <v>-1.022176705</v>
      </c>
      <c r="AI188" s="86">
        <f t="shared" si="406"/>
        <v>-2.66604251</v>
      </c>
      <c r="AJ188" s="86">
        <f>100*(J193-J188)/J188</f>
        <v>-2.66604251</v>
      </c>
      <c r="AK188" s="81"/>
      <c r="AL188" s="81" t="s">
        <v>121</v>
      </c>
      <c r="AW188" s="77"/>
      <c r="AX188" s="77"/>
      <c r="AY188" s="77"/>
      <c r="AZ188" s="77"/>
      <c r="BA188" s="77"/>
      <c r="BB188" s="77"/>
      <c r="BC188" s="77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</row>
    <row r="189">
      <c r="A189" s="75" t="s">
        <v>122</v>
      </c>
      <c r="B189" s="76">
        <v>1962.0</v>
      </c>
      <c r="C189" s="76">
        <v>1435.55</v>
      </c>
      <c r="D189" s="77">
        <v>100.15</v>
      </c>
      <c r="E189" s="77">
        <v>483.75</v>
      </c>
      <c r="F189" s="76">
        <v>4453.8</v>
      </c>
      <c r="G189" s="4"/>
      <c r="H189" s="76">
        <v>1305.4</v>
      </c>
      <c r="I189" s="76">
        <v>2532.85</v>
      </c>
      <c r="J189" s="77">
        <v>17844.6</v>
      </c>
      <c r="K189" s="78">
        <f t="shared" si="2"/>
        <v>51477571.8</v>
      </c>
      <c r="L189" s="79"/>
      <c r="M189" s="77" t="s">
        <v>122</v>
      </c>
      <c r="N189" s="4">
        <f t="shared" ref="N189:R189" si="407">((B189-B188)/B188)*100</f>
        <v>-0.6934251151</v>
      </c>
      <c r="O189" s="4">
        <f t="shared" si="407"/>
        <v>-1.472203157</v>
      </c>
      <c r="P189" s="4">
        <f t="shared" si="407"/>
        <v>0.8052340211</v>
      </c>
      <c r="Q189" s="4">
        <f t="shared" si="407"/>
        <v>-0.9115116755</v>
      </c>
      <c r="R189" s="4">
        <f t="shared" si="407"/>
        <v>-1.752605746</v>
      </c>
      <c r="S189" s="28">
        <v>0.0</v>
      </c>
      <c r="T189" s="4">
        <f t="shared" ref="T189:U189" si="408">((H189-H188)/H188)*100</f>
        <v>-0.1224177506</v>
      </c>
      <c r="U189" s="4">
        <f t="shared" si="408"/>
        <v>-0.2304328987</v>
      </c>
      <c r="V189" s="6">
        <f t="shared" si="11"/>
        <v>-0.8593132583</v>
      </c>
      <c r="W189" s="6">
        <f t="shared" si="12"/>
        <v>-0.5550540007</v>
      </c>
      <c r="X189" s="4"/>
      <c r="Y189" s="4"/>
      <c r="Z189" s="81" t="s">
        <v>122</v>
      </c>
      <c r="AK189" s="81"/>
      <c r="AL189" s="81" t="s">
        <v>122</v>
      </c>
      <c r="AW189" s="77"/>
      <c r="AX189" s="77"/>
      <c r="AY189" s="77"/>
      <c r="AZ189" s="77"/>
      <c r="BA189" s="77"/>
      <c r="BB189" s="77"/>
      <c r="BC189" s="77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</row>
    <row r="190">
      <c r="A190" s="75" t="s">
        <v>123</v>
      </c>
      <c r="B190" s="76">
        <v>1940.8</v>
      </c>
      <c r="C190" s="76">
        <v>1456.8</v>
      </c>
      <c r="D190" s="77">
        <v>98.8</v>
      </c>
      <c r="E190" s="77">
        <v>490.3</v>
      </c>
      <c r="F190" s="76">
        <v>4503.35</v>
      </c>
      <c r="G190" s="4"/>
      <c r="H190" s="76">
        <v>1329.65</v>
      </c>
      <c r="I190" s="76">
        <v>2536.95</v>
      </c>
      <c r="J190" s="77">
        <v>17826.7</v>
      </c>
      <c r="K190" s="78">
        <f t="shared" si="2"/>
        <v>51808039.35</v>
      </c>
      <c r="L190" s="79"/>
      <c r="M190" s="77" t="s">
        <v>123</v>
      </c>
      <c r="N190" s="4">
        <f t="shared" ref="N190:R190" si="409">((B190-B189)/B189)*100</f>
        <v>-1.080530071</v>
      </c>
      <c r="O190" s="4">
        <f t="shared" si="409"/>
        <v>1.480268886</v>
      </c>
      <c r="P190" s="4">
        <f t="shared" si="409"/>
        <v>-1.347978033</v>
      </c>
      <c r="Q190" s="4">
        <f t="shared" si="409"/>
        <v>1.354005168</v>
      </c>
      <c r="R190" s="4">
        <f t="shared" si="409"/>
        <v>1.112533118</v>
      </c>
      <c r="S190" s="28">
        <v>0.0</v>
      </c>
      <c r="T190" s="4">
        <f t="shared" ref="T190:U190" si="410">((H190-H189)/H189)*100</f>
        <v>1.857668148</v>
      </c>
      <c r="U190" s="4">
        <f t="shared" si="410"/>
        <v>0.1618729889</v>
      </c>
      <c r="V190" s="6">
        <f t="shared" si="11"/>
        <v>0.6419641379</v>
      </c>
      <c r="W190" s="6">
        <f t="shared" si="12"/>
        <v>-0.1003104581</v>
      </c>
      <c r="X190" s="4"/>
      <c r="Y190" s="4"/>
      <c r="Z190" s="81" t="s">
        <v>123</v>
      </c>
      <c r="AK190" s="81"/>
      <c r="AL190" s="81" t="s">
        <v>123</v>
      </c>
      <c r="AW190" s="77"/>
      <c r="AX190" s="77"/>
      <c r="AY190" s="77"/>
      <c r="AZ190" s="77"/>
      <c r="BA190" s="77"/>
      <c r="BB190" s="77"/>
      <c r="BC190" s="77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</row>
    <row r="191">
      <c r="A191" s="75" t="s">
        <v>124</v>
      </c>
      <c r="B191" s="76">
        <v>1949.5</v>
      </c>
      <c r="C191" s="76">
        <v>1459.35</v>
      </c>
      <c r="D191" s="77">
        <v>102.85</v>
      </c>
      <c r="E191" s="77">
        <v>469.9</v>
      </c>
      <c r="F191" s="76">
        <v>4484.5</v>
      </c>
      <c r="G191" s="4"/>
      <c r="H191" s="76">
        <v>1326.5</v>
      </c>
      <c r="I191" s="76">
        <v>2511.9</v>
      </c>
      <c r="J191" s="77">
        <v>17554.3</v>
      </c>
      <c r="K191" s="78">
        <f t="shared" si="2"/>
        <v>51514470.15</v>
      </c>
      <c r="L191" s="79"/>
      <c r="M191" s="77" t="s">
        <v>124</v>
      </c>
      <c r="N191" s="4">
        <f t="shared" ref="N191:R191" si="411">((B191-B190)/B190)*100</f>
        <v>0.4482687552</v>
      </c>
      <c r="O191" s="4">
        <f t="shared" si="411"/>
        <v>0.1750411862</v>
      </c>
      <c r="P191" s="4">
        <f t="shared" si="411"/>
        <v>4.099190283</v>
      </c>
      <c r="Q191" s="4">
        <f t="shared" si="411"/>
        <v>-4.160717928</v>
      </c>
      <c r="R191" s="4">
        <f t="shared" si="411"/>
        <v>-0.4185772814</v>
      </c>
      <c r="S191" s="28">
        <v>0.0</v>
      </c>
      <c r="T191" s="4">
        <f t="shared" ref="T191:U191" si="412">((H191-H190)/H190)*100</f>
        <v>-0.2369044485</v>
      </c>
      <c r="U191" s="4">
        <f t="shared" si="412"/>
        <v>-0.9874061373</v>
      </c>
      <c r="V191" s="6">
        <f t="shared" si="11"/>
        <v>-0.5666479637</v>
      </c>
      <c r="W191" s="6">
        <f t="shared" si="12"/>
        <v>-1.528045011</v>
      </c>
      <c r="X191" s="4"/>
      <c r="Y191" s="4"/>
      <c r="Z191" s="81" t="s">
        <v>124</v>
      </c>
      <c r="AK191" s="81"/>
      <c r="AL191" s="81" t="s">
        <v>124</v>
      </c>
      <c r="AW191" s="77"/>
      <c r="AX191" s="77"/>
      <c r="AY191" s="77"/>
      <c r="AZ191" s="77"/>
      <c r="BA191" s="77"/>
      <c r="BB191" s="77"/>
      <c r="BC191" s="77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</row>
    <row r="192">
      <c r="A192" s="75" t="s">
        <v>125</v>
      </c>
      <c r="B192" s="76">
        <v>1913.1</v>
      </c>
      <c r="C192" s="76">
        <v>1484.4</v>
      </c>
      <c r="D192" s="77">
        <v>104.7</v>
      </c>
      <c r="E192" s="77">
        <v>461.4</v>
      </c>
      <c r="F192" s="76">
        <v>4451.5</v>
      </c>
      <c r="G192" s="4"/>
      <c r="H192" s="76">
        <v>1315.7</v>
      </c>
      <c r="I192" s="76">
        <v>2529.6</v>
      </c>
      <c r="J192" s="77">
        <v>17511.25</v>
      </c>
      <c r="K192" s="78">
        <f t="shared" si="2"/>
        <v>51271029.3</v>
      </c>
      <c r="L192" s="79"/>
      <c r="M192" s="77" t="s">
        <v>125</v>
      </c>
      <c r="N192" s="4">
        <f t="shared" ref="N192:R192" si="413">((B192-B191)/B191)*100</f>
        <v>-1.867145422</v>
      </c>
      <c r="O192" s="4">
        <f t="shared" si="413"/>
        <v>1.716517628</v>
      </c>
      <c r="P192" s="4">
        <f t="shared" si="413"/>
        <v>1.798736023</v>
      </c>
      <c r="Q192" s="4">
        <f t="shared" si="413"/>
        <v>-1.80889551</v>
      </c>
      <c r="R192" s="4">
        <f t="shared" si="413"/>
        <v>-0.7358679897</v>
      </c>
      <c r="S192" s="28">
        <v>0.0</v>
      </c>
      <c r="T192" s="4">
        <f t="shared" ref="T192:U192" si="414">((H192-H191)/H191)*100</f>
        <v>-0.8141726348</v>
      </c>
      <c r="U192" s="4">
        <f t="shared" si="414"/>
        <v>0.7046458856</v>
      </c>
      <c r="V192" s="6">
        <f t="shared" si="11"/>
        <v>-0.4725679004</v>
      </c>
      <c r="W192" s="6">
        <f t="shared" si="12"/>
        <v>-0.2452390582</v>
      </c>
      <c r="X192" s="4"/>
      <c r="Y192" s="4"/>
      <c r="Z192" s="81" t="s">
        <v>125</v>
      </c>
      <c r="AK192" s="81"/>
      <c r="AL192" s="81" t="s">
        <v>125</v>
      </c>
      <c r="AW192" s="77"/>
      <c r="AX192" s="77"/>
      <c r="AY192" s="77"/>
      <c r="AZ192" s="77"/>
      <c r="BA192" s="77"/>
      <c r="BB192" s="77"/>
      <c r="BC192" s="77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</row>
    <row r="193">
      <c r="A193" s="75" t="s">
        <v>126</v>
      </c>
      <c r="B193" s="76">
        <v>1904.2</v>
      </c>
      <c r="C193" s="76">
        <v>1463.0</v>
      </c>
      <c r="D193" s="77">
        <v>104.55</v>
      </c>
      <c r="E193" s="77">
        <v>464.6</v>
      </c>
      <c r="F193" s="76">
        <v>4442.55</v>
      </c>
      <c r="G193" s="4"/>
      <c r="H193" s="76">
        <v>1288.3</v>
      </c>
      <c r="I193" s="76">
        <v>2512.75</v>
      </c>
      <c r="J193" s="77">
        <v>17465.8</v>
      </c>
      <c r="K193" s="78">
        <f t="shared" si="2"/>
        <v>51068212.25</v>
      </c>
      <c r="L193" s="79"/>
      <c r="M193" s="77" t="s">
        <v>126</v>
      </c>
      <c r="N193" s="4">
        <f t="shared" ref="N193:R193" si="415">((B193-B192)/B192)*100</f>
        <v>-0.4652135278</v>
      </c>
      <c r="O193" s="4">
        <f t="shared" si="415"/>
        <v>-1.44165993</v>
      </c>
      <c r="P193" s="4">
        <f t="shared" si="415"/>
        <v>-0.1432664756</v>
      </c>
      <c r="Q193" s="4">
        <f t="shared" si="415"/>
        <v>0.6935413958</v>
      </c>
      <c r="R193" s="4">
        <f t="shared" si="415"/>
        <v>-0.2010558239</v>
      </c>
      <c r="S193" s="28">
        <v>0.0</v>
      </c>
      <c r="T193" s="4">
        <f t="shared" ref="T193:U193" si="416">((H193-H192)/H192)*100</f>
        <v>-2.082541613</v>
      </c>
      <c r="U193" s="4">
        <f t="shared" si="416"/>
        <v>-0.6661132195</v>
      </c>
      <c r="V193" s="6">
        <f t="shared" si="11"/>
        <v>-0.3955782686</v>
      </c>
      <c r="W193" s="6">
        <f t="shared" si="12"/>
        <v>-0.2595474338</v>
      </c>
      <c r="X193" s="4"/>
      <c r="Y193" s="4"/>
      <c r="Z193" s="81" t="s">
        <v>126</v>
      </c>
      <c r="AA193" s="86">
        <f t="shared" ref="AA193:AE193" si="417">100*(B198-B193)/B193</f>
        <v>-4.652872597</v>
      </c>
      <c r="AB193" s="86">
        <f t="shared" si="417"/>
        <v>-2.211209843</v>
      </c>
      <c r="AC193" s="86">
        <f t="shared" si="417"/>
        <v>3.204208513</v>
      </c>
      <c r="AD193" s="86">
        <f t="shared" si="417"/>
        <v>0.03228583728</v>
      </c>
      <c r="AE193" s="86">
        <f t="shared" si="417"/>
        <v>-0.6887935983</v>
      </c>
      <c r="AF193" s="82"/>
      <c r="AG193" s="86">
        <f t="shared" ref="AG193:AI193" si="418">100*(H198-H193)/H193</f>
        <v>-0.492897617</v>
      </c>
      <c r="AH193" s="86">
        <f t="shared" si="418"/>
        <v>-0.26067058</v>
      </c>
      <c r="AI193" s="86">
        <f t="shared" si="418"/>
        <v>0.736009802</v>
      </c>
      <c r="AJ193" s="86">
        <f>100*(J198-J193)/J193</f>
        <v>0.736009802</v>
      </c>
      <c r="AK193" s="81"/>
      <c r="AL193" s="81" t="s">
        <v>126</v>
      </c>
      <c r="AW193" s="77"/>
      <c r="AX193" s="77"/>
      <c r="AY193" s="77"/>
      <c r="AZ193" s="77"/>
      <c r="BA193" s="77"/>
      <c r="BB193" s="77"/>
      <c r="BC193" s="77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</row>
    <row r="194">
      <c r="A194" s="75" t="s">
        <v>127</v>
      </c>
      <c r="B194" s="76">
        <v>1845.5</v>
      </c>
      <c r="C194" s="76">
        <v>1424.55</v>
      </c>
      <c r="D194" s="77">
        <v>103.4</v>
      </c>
      <c r="E194" s="77">
        <v>460.9</v>
      </c>
      <c r="F194" s="76">
        <v>4388.25</v>
      </c>
      <c r="G194" s="4"/>
      <c r="H194" s="76">
        <v>1273.3</v>
      </c>
      <c r="I194" s="76">
        <v>2522.1</v>
      </c>
      <c r="J194" s="77">
        <v>17392.7</v>
      </c>
      <c r="K194" s="78">
        <f t="shared" si="2"/>
        <v>50464514.8</v>
      </c>
      <c r="L194" s="79"/>
      <c r="M194" s="77" t="s">
        <v>127</v>
      </c>
      <c r="N194" s="4">
        <f t="shared" ref="N194:R194" si="419">((B194-B193)/B193)*100</f>
        <v>-3.082659385</v>
      </c>
      <c r="O194" s="4">
        <f t="shared" si="419"/>
        <v>-2.628161312</v>
      </c>
      <c r="P194" s="4">
        <f t="shared" si="419"/>
        <v>-1.099952176</v>
      </c>
      <c r="Q194" s="4">
        <f t="shared" si="419"/>
        <v>-0.7963839862</v>
      </c>
      <c r="R194" s="4">
        <f t="shared" si="419"/>
        <v>-1.222270993</v>
      </c>
      <c r="S194" s="28">
        <v>0.0</v>
      </c>
      <c r="T194" s="4">
        <f t="shared" ref="T194:U194" si="420">((H194-H193)/H193)*100</f>
        <v>-1.16432508</v>
      </c>
      <c r="U194" s="4">
        <f t="shared" si="420"/>
        <v>0.3721022784</v>
      </c>
      <c r="V194" s="6">
        <f t="shared" si="11"/>
        <v>-1.182139385</v>
      </c>
      <c r="W194" s="6">
        <f t="shared" si="12"/>
        <v>-0.4185322172</v>
      </c>
      <c r="X194" s="4"/>
      <c r="Y194" s="4"/>
      <c r="Z194" s="81" t="s">
        <v>127</v>
      </c>
      <c r="AK194" s="81"/>
      <c r="AL194" s="81" t="s">
        <v>127</v>
      </c>
      <c r="AW194" s="77"/>
      <c r="AX194" s="77"/>
      <c r="AY194" s="77"/>
      <c r="AZ194" s="77"/>
      <c r="BA194" s="77"/>
      <c r="BB194" s="77"/>
      <c r="BC194" s="77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</row>
    <row r="195">
      <c r="A195" s="75" t="s">
        <v>128</v>
      </c>
      <c r="B195" s="76">
        <v>1804.7</v>
      </c>
      <c r="C195" s="76">
        <v>1394.8</v>
      </c>
      <c r="D195" s="77">
        <v>104.95</v>
      </c>
      <c r="E195" s="77">
        <v>452.05</v>
      </c>
      <c r="F195" s="76">
        <v>4461.75</v>
      </c>
      <c r="G195" s="4"/>
      <c r="H195" s="76">
        <v>1318.05</v>
      </c>
      <c r="I195" s="76">
        <v>2501.8</v>
      </c>
      <c r="J195" s="77">
        <v>17303.95</v>
      </c>
      <c r="K195" s="78">
        <f t="shared" si="2"/>
        <v>50564178.45</v>
      </c>
      <c r="L195" s="79"/>
      <c r="M195" s="77" t="s">
        <v>128</v>
      </c>
      <c r="N195" s="4">
        <f t="shared" ref="N195:R195" si="421">((B195-B194)/B194)*100</f>
        <v>-2.210782986</v>
      </c>
      <c r="O195" s="4">
        <f t="shared" si="421"/>
        <v>-2.088378786</v>
      </c>
      <c r="P195" s="4">
        <f t="shared" si="421"/>
        <v>1.499032882</v>
      </c>
      <c r="Q195" s="4">
        <f t="shared" si="421"/>
        <v>-1.920156216</v>
      </c>
      <c r="R195" s="4">
        <f t="shared" si="421"/>
        <v>1.674927363</v>
      </c>
      <c r="S195" s="28">
        <v>0.0</v>
      </c>
      <c r="T195" s="4">
        <f t="shared" ref="T195:U195" si="422">((H195-H194)/H194)*100</f>
        <v>3.514489908</v>
      </c>
      <c r="U195" s="4">
        <f t="shared" si="422"/>
        <v>-0.8048848182</v>
      </c>
      <c r="V195" s="6">
        <f t="shared" si="11"/>
        <v>0.1974925359</v>
      </c>
      <c r="W195" s="6">
        <f t="shared" si="12"/>
        <v>-0.5102715507</v>
      </c>
      <c r="X195" s="4"/>
      <c r="Y195" s="4"/>
      <c r="Z195" s="81" t="s">
        <v>128</v>
      </c>
      <c r="AK195" s="81"/>
      <c r="AL195" s="81" t="s">
        <v>128</v>
      </c>
      <c r="AW195" s="77"/>
      <c r="AX195" s="77"/>
      <c r="AY195" s="77"/>
      <c r="AZ195" s="77"/>
      <c r="BA195" s="77"/>
      <c r="BB195" s="77"/>
      <c r="BC195" s="77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</row>
    <row r="196">
      <c r="A196" s="83">
        <v>44929.0</v>
      </c>
      <c r="B196" s="76">
        <v>1823.3</v>
      </c>
      <c r="C196" s="76">
        <v>1410.8</v>
      </c>
      <c r="D196" s="77">
        <v>109.1</v>
      </c>
      <c r="E196" s="77">
        <v>464.75</v>
      </c>
      <c r="F196" s="76">
        <v>4379.8</v>
      </c>
      <c r="G196" s="4"/>
      <c r="H196" s="76">
        <v>1292.75</v>
      </c>
      <c r="I196" s="76">
        <v>2507.0</v>
      </c>
      <c r="J196" s="77">
        <v>17450.9</v>
      </c>
      <c r="K196" s="78">
        <f t="shared" si="2"/>
        <v>50619787.5</v>
      </c>
      <c r="L196" s="79"/>
      <c r="M196" s="84">
        <v>44929.0</v>
      </c>
      <c r="N196" s="4">
        <f t="shared" ref="N196:R196" si="423">((B196-B195)/B195)*100</f>
        <v>1.030642212</v>
      </c>
      <c r="O196" s="4">
        <f t="shared" si="423"/>
        <v>1.147117866</v>
      </c>
      <c r="P196" s="4">
        <f t="shared" si="423"/>
        <v>3.954263935</v>
      </c>
      <c r="Q196" s="4">
        <f t="shared" si="423"/>
        <v>2.809423736</v>
      </c>
      <c r="R196" s="4">
        <f t="shared" si="423"/>
        <v>-1.836723259</v>
      </c>
      <c r="S196" s="28">
        <v>0.0</v>
      </c>
      <c r="T196" s="4">
        <f t="shared" ref="T196:U196" si="424">((H196-H195)/H195)*100</f>
        <v>-1.919502295</v>
      </c>
      <c r="U196" s="4">
        <f t="shared" si="424"/>
        <v>0.2078503477</v>
      </c>
      <c r="V196" s="6">
        <f t="shared" si="11"/>
        <v>0.1099771651</v>
      </c>
      <c r="W196" s="6">
        <f t="shared" si="12"/>
        <v>0.8492280664</v>
      </c>
      <c r="X196" s="4"/>
      <c r="Y196" s="4"/>
      <c r="Z196" s="85">
        <v>44929.0</v>
      </c>
      <c r="AK196" s="85"/>
      <c r="AL196" s="85">
        <v>44929.0</v>
      </c>
      <c r="AM196" s="77">
        <f t="shared" ref="AM196:AQ196" si="425">100*(B216-B196)/B196</f>
        <v>3.021993089</v>
      </c>
      <c r="AN196" s="77">
        <f t="shared" si="425"/>
        <v>-8.534165013</v>
      </c>
      <c r="AO196" s="77">
        <f t="shared" si="425"/>
        <v>6.736938588</v>
      </c>
      <c r="AP196" s="77">
        <f t="shared" si="425"/>
        <v>2.366863905</v>
      </c>
      <c r="AQ196" s="77">
        <f t="shared" si="425"/>
        <v>-1.316270149</v>
      </c>
      <c r="AR196" s="77">
        <v>0.0</v>
      </c>
      <c r="AS196" s="77">
        <f t="shared" ref="AS196:AT196" si="426">100*(H216-H196)/H196</f>
        <v>-1.895184684</v>
      </c>
      <c r="AT196" s="77">
        <f t="shared" si="426"/>
        <v>-14.02473075</v>
      </c>
      <c r="AU196" s="77">
        <f>100*(K216-K196)/K196</f>
        <v>-1.448572952</v>
      </c>
      <c r="AV196" s="77">
        <f>100*(J216-J196)/J196</f>
        <v>-0.5223226309</v>
      </c>
      <c r="AW196" s="77"/>
      <c r="AX196" s="77"/>
      <c r="AY196" s="77"/>
      <c r="AZ196" s="77"/>
      <c r="BA196" s="77"/>
      <c r="BB196" s="77"/>
      <c r="BC196" s="77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</row>
    <row r="197">
      <c r="A197" s="83">
        <v>44960.0</v>
      </c>
      <c r="B197" s="76">
        <v>1810.7</v>
      </c>
      <c r="C197" s="76">
        <v>1446.4</v>
      </c>
      <c r="D197" s="77">
        <v>109.2</v>
      </c>
      <c r="E197" s="77">
        <v>459.2</v>
      </c>
      <c r="F197" s="76">
        <v>4394.2</v>
      </c>
      <c r="G197" s="4"/>
      <c r="H197" s="76">
        <v>1285.45</v>
      </c>
      <c r="I197" s="76">
        <v>2513.05</v>
      </c>
      <c r="J197" s="77">
        <v>17321.9</v>
      </c>
      <c r="K197" s="78">
        <f t="shared" si="2"/>
        <v>50626175.85</v>
      </c>
      <c r="L197" s="79"/>
      <c r="M197" s="84">
        <v>44960.0</v>
      </c>
      <c r="N197" s="4">
        <f t="shared" ref="N197:R197" si="427">((B197-B196)/B196)*100</f>
        <v>-0.6910546811</v>
      </c>
      <c r="O197" s="4">
        <f t="shared" si="427"/>
        <v>2.523390984</v>
      </c>
      <c r="P197" s="4">
        <f t="shared" si="427"/>
        <v>0.09165902841</v>
      </c>
      <c r="Q197" s="4">
        <f t="shared" si="427"/>
        <v>-1.194190425</v>
      </c>
      <c r="R197" s="4">
        <f t="shared" si="427"/>
        <v>0.3287821362</v>
      </c>
      <c r="S197" s="28">
        <v>0.0</v>
      </c>
      <c r="T197" s="4">
        <f t="shared" ref="T197:U197" si="428">((H197-H196)/H196)*100</f>
        <v>-0.5646876813</v>
      </c>
      <c r="U197" s="4">
        <f t="shared" si="428"/>
        <v>0.241324292</v>
      </c>
      <c r="V197" s="6">
        <f t="shared" si="11"/>
        <v>0.01262026238</v>
      </c>
      <c r="W197" s="6">
        <f t="shared" si="12"/>
        <v>-0.7392168885</v>
      </c>
      <c r="X197" s="4"/>
      <c r="Y197" s="4"/>
      <c r="Z197" s="85">
        <v>44960.0</v>
      </c>
      <c r="AK197" s="85"/>
      <c r="AL197" s="85">
        <v>44960.0</v>
      </c>
      <c r="AW197" s="77"/>
      <c r="AX197" s="77"/>
      <c r="AY197" s="77"/>
      <c r="AZ197" s="77"/>
      <c r="BA197" s="77"/>
      <c r="BB197" s="77"/>
      <c r="BC197" s="77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</row>
    <row r="198">
      <c r="A198" s="83">
        <v>44988.0</v>
      </c>
      <c r="B198" s="76">
        <v>1815.6</v>
      </c>
      <c r="C198" s="76">
        <v>1430.65</v>
      </c>
      <c r="D198" s="77">
        <v>107.9</v>
      </c>
      <c r="E198" s="77">
        <v>464.75</v>
      </c>
      <c r="F198" s="76">
        <v>4411.95</v>
      </c>
      <c r="G198" s="4"/>
      <c r="H198" s="76">
        <v>1281.95</v>
      </c>
      <c r="I198" s="76">
        <v>2506.2</v>
      </c>
      <c r="J198" s="77">
        <v>17594.35</v>
      </c>
      <c r="K198" s="78">
        <f t="shared" si="2"/>
        <v>50684289.1</v>
      </c>
      <c r="L198" s="79"/>
      <c r="M198" s="84">
        <v>44988.0</v>
      </c>
      <c r="N198" s="4">
        <f t="shared" ref="N198:R198" si="429">((B198-B197)/B197)*100</f>
        <v>0.2706135749</v>
      </c>
      <c r="O198" s="4">
        <f t="shared" si="429"/>
        <v>-1.088910398</v>
      </c>
      <c r="P198" s="4">
        <f t="shared" si="429"/>
        <v>-1.19047619</v>
      </c>
      <c r="Q198" s="4">
        <f t="shared" si="429"/>
        <v>1.208623693</v>
      </c>
      <c r="R198" s="4">
        <f t="shared" si="429"/>
        <v>0.4039415593</v>
      </c>
      <c r="S198" s="28">
        <v>0.0</v>
      </c>
      <c r="T198" s="4">
        <f t="shared" ref="T198:U198" si="430">((H198-H197)/H197)*100</f>
        <v>-0.2722781905</v>
      </c>
      <c r="U198" s="4">
        <f t="shared" si="430"/>
        <v>-0.2725771473</v>
      </c>
      <c r="V198" s="6">
        <f t="shared" si="11"/>
        <v>0.1147889388</v>
      </c>
      <c r="W198" s="6">
        <f t="shared" si="12"/>
        <v>1.572864409</v>
      </c>
      <c r="X198" s="4"/>
      <c r="Y198" s="4"/>
      <c r="Z198" s="85">
        <v>44988.0</v>
      </c>
      <c r="AA198" s="86">
        <f t="shared" ref="AA198:AE198" si="431">100*(B202-B198)/B198</f>
        <v>0.5287508262</v>
      </c>
      <c r="AB198" s="86">
        <f t="shared" si="431"/>
        <v>3.78848775</v>
      </c>
      <c r="AC198" s="86">
        <f t="shared" si="431"/>
        <v>1.621872104</v>
      </c>
      <c r="AD198" s="86">
        <f t="shared" si="431"/>
        <v>0.6455083378</v>
      </c>
      <c r="AE198" s="86">
        <f t="shared" si="431"/>
        <v>-2.2881039</v>
      </c>
      <c r="AF198" s="82"/>
      <c r="AG198" s="86">
        <f t="shared" ref="AG198:AI198" si="432">100*(H202-H198)/H198</f>
        <v>-7.207769414</v>
      </c>
      <c r="AH198" s="86">
        <f t="shared" si="432"/>
        <v>-0.4069906632</v>
      </c>
      <c r="AI198" s="86">
        <f t="shared" si="432"/>
        <v>-1.031296979</v>
      </c>
      <c r="AJ198" s="86">
        <f>100*(J202-J198)/J198</f>
        <v>-1.031296979</v>
      </c>
      <c r="AK198" s="85"/>
      <c r="AL198" s="85">
        <v>44988.0</v>
      </c>
      <c r="AW198" s="77"/>
      <c r="AX198" s="77"/>
      <c r="AY198" s="77"/>
      <c r="AZ198" s="77"/>
      <c r="BA198" s="77"/>
      <c r="BB198" s="77"/>
      <c r="BC198" s="77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  <c r="BN198" s="75"/>
      <c r="BO198" s="75"/>
      <c r="BP198" s="75"/>
      <c r="BQ198" s="75"/>
    </row>
    <row r="199">
      <c r="A199" s="83">
        <v>45080.0</v>
      </c>
      <c r="B199" s="76">
        <v>1805.05</v>
      </c>
      <c r="C199" s="76">
        <v>1434.65</v>
      </c>
      <c r="D199" s="77">
        <v>111.15</v>
      </c>
      <c r="E199" s="77">
        <v>474.3</v>
      </c>
      <c r="F199" s="76">
        <v>4319.85</v>
      </c>
      <c r="G199" s="4"/>
      <c r="H199" s="76">
        <v>1277.55</v>
      </c>
      <c r="I199" s="76">
        <v>2494.05</v>
      </c>
      <c r="J199" s="77">
        <v>17711.45</v>
      </c>
      <c r="K199" s="78">
        <f t="shared" si="2"/>
        <v>50548795.95</v>
      </c>
      <c r="L199" s="79"/>
      <c r="M199" s="84">
        <v>45080.0</v>
      </c>
      <c r="N199" s="4">
        <f t="shared" ref="N199:R199" si="433">((B199-B198)/B198)*100</f>
        <v>-0.5810751267</v>
      </c>
      <c r="O199" s="4">
        <f t="shared" si="433"/>
        <v>0.2795931919</v>
      </c>
      <c r="P199" s="4">
        <f t="shared" si="433"/>
        <v>3.012048193</v>
      </c>
      <c r="Q199" s="4">
        <f t="shared" si="433"/>
        <v>2.054868209</v>
      </c>
      <c r="R199" s="4">
        <f t="shared" si="433"/>
        <v>-2.087512324</v>
      </c>
      <c r="S199" s="28">
        <v>0.0</v>
      </c>
      <c r="T199" s="4">
        <f t="shared" ref="T199:U199" si="434">((H199-H198)/H198)*100</f>
        <v>-0.3432271149</v>
      </c>
      <c r="U199" s="4">
        <f t="shared" si="434"/>
        <v>-0.4847977017</v>
      </c>
      <c r="V199" s="6">
        <f t="shared" si="11"/>
        <v>-0.2673277112</v>
      </c>
      <c r="W199" s="6">
        <f t="shared" si="12"/>
        <v>0.6655545672</v>
      </c>
      <c r="X199" s="4"/>
      <c r="Y199" s="4"/>
      <c r="Z199" s="85">
        <v>45080.0</v>
      </c>
      <c r="AK199" s="85"/>
      <c r="AL199" s="85">
        <v>45080.0</v>
      </c>
      <c r="AW199" s="77"/>
      <c r="AX199" s="77"/>
      <c r="AY199" s="77"/>
      <c r="AZ199" s="77"/>
      <c r="BA199" s="77"/>
      <c r="BB199" s="77"/>
      <c r="BC199" s="77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  <c r="BQ199" s="75"/>
    </row>
    <row r="200">
      <c r="A200" s="83">
        <v>45141.0</v>
      </c>
      <c r="B200" s="76">
        <v>1801.3</v>
      </c>
      <c r="C200" s="76">
        <v>1442.1</v>
      </c>
      <c r="D200" s="77">
        <v>111.05</v>
      </c>
      <c r="E200" s="77">
        <v>481.35</v>
      </c>
      <c r="F200" s="76">
        <v>4339.65</v>
      </c>
      <c r="G200" s="4"/>
      <c r="H200" s="76">
        <v>1260.8</v>
      </c>
      <c r="I200" s="76">
        <v>2511.5</v>
      </c>
      <c r="J200" s="77">
        <v>17754.4</v>
      </c>
      <c r="K200" s="78">
        <f t="shared" si="2"/>
        <v>50710982.6</v>
      </c>
      <c r="L200" s="79"/>
      <c r="M200" s="84">
        <v>45141.0</v>
      </c>
      <c r="N200" s="4">
        <f t="shared" ref="N200:R200" si="435">((B200-B199)/B199)*100</f>
        <v>-0.2077504778</v>
      </c>
      <c r="O200" s="4">
        <f t="shared" si="435"/>
        <v>0.5192904193</v>
      </c>
      <c r="P200" s="4">
        <f t="shared" si="435"/>
        <v>-0.08996851102</v>
      </c>
      <c r="Q200" s="4">
        <f t="shared" si="435"/>
        <v>1.486401012</v>
      </c>
      <c r="R200" s="4">
        <f t="shared" si="435"/>
        <v>0.4583492482</v>
      </c>
      <c r="S200" s="28">
        <v>0.0</v>
      </c>
      <c r="T200" s="4">
        <f t="shared" ref="T200:U200" si="436">((H200-H199)/H199)*100</f>
        <v>-1.311103284</v>
      </c>
      <c r="U200" s="4">
        <f t="shared" si="436"/>
        <v>0.6996652032</v>
      </c>
      <c r="V200" s="6">
        <f t="shared" si="11"/>
        <v>0.3208516582</v>
      </c>
      <c r="W200" s="6">
        <f t="shared" si="12"/>
        <v>0.2424984967</v>
      </c>
      <c r="X200" s="4"/>
      <c r="Y200" s="4"/>
      <c r="Z200" s="85">
        <v>45141.0</v>
      </c>
      <c r="AK200" s="85"/>
      <c r="AL200" s="85">
        <v>45141.0</v>
      </c>
      <c r="AW200" s="77"/>
      <c r="AX200" s="77"/>
      <c r="AY200" s="77"/>
      <c r="AZ200" s="77"/>
      <c r="BA200" s="77"/>
      <c r="BB200" s="77"/>
      <c r="BC200" s="77"/>
      <c r="BD200" s="75"/>
      <c r="BE200" s="75"/>
      <c r="BF200" s="75"/>
      <c r="BG200" s="75"/>
      <c r="BH200" s="75"/>
      <c r="BI200" s="75"/>
      <c r="BJ200" s="75"/>
      <c r="BK200" s="75"/>
      <c r="BL200" s="75"/>
      <c r="BM200" s="75"/>
      <c r="BN200" s="75"/>
      <c r="BO200" s="75"/>
      <c r="BP200" s="75"/>
      <c r="BQ200" s="75"/>
    </row>
    <row r="201">
      <c r="A201" s="83">
        <v>45172.0</v>
      </c>
      <c r="B201" s="76">
        <v>1809.5</v>
      </c>
      <c r="C201" s="76">
        <v>1397.65</v>
      </c>
      <c r="D201" s="77">
        <v>109.65</v>
      </c>
      <c r="E201" s="77">
        <v>470.25</v>
      </c>
      <c r="F201" s="76">
        <v>4291.7</v>
      </c>
      <c r="G201" s="4"/>
      <c r="H201" s="76">
        <v>1236.65</v>
      </c>
      <c r="I201" s="76">
        <v>2503.3</v>
      </c>
      <c r="J201" s="77">
        <v>17589.6</v>
      </c>
      <c r="K201" s="78">
        <f t="shared" si="2"/>
        <v>50117838.05</v>
      </c>
      <c r="L201" s="79"/>
      <c r="M201" s="84">
        <v>45172.0</v>
      </c>
      <c r="N201" s="4">
        <f t="shared" ref="N201:R201" si="437">((B201-B200)/B200)*100</f>
        <v>0.4552267807</v>
      </c>
      <c r="O201" s="4">
        <f t="shared" si="437"/>
        <v>-3.082310519</v>
      </c>
      <c r="P201" s="4">
        <f t="shared" si="437"/>
        <v>-1.260693381</v>
      </c>
      <c r="Q201" s="4">
        <f t="shared" si="437"/>
        <v>-2.306014335</v>
      </c>
      <c r="R201" s="4">
        <f t="shared" si="437"/>
        <v>-1.104927817</v>
      </c>
      <c r="S201" s="28">
        <v>0.0</v>
      </c>
      <c r="T201" s="4">
        <f t="shared" ref="T201:U201" si="438">((H201-H200)/H200)*100</f>
        <v>-1.915450508</v>
      </c>
      <c r="U201" s="4">
        <f t="shared" si="438"/>
        <v>-0.3264981087</v>
      </c>
      <c r="V201" s="6">
        <f t="shared" si="11"/>
        <v>-1.169656985</v>
      </c>
      <c r="W201" s="6">
        <f t="shared" si="12"/>
        <v>-0.9282206101</v>
      </c>
      <c r="X201" s="4"/>
      <c r="Y201" s="4"/>
      <c r="Z201" s="85">
        <v>45172.0</v>
      </c>
      <c r="AK201" s="85"/>
      <c r="AL201" s="85">
        <v>45172.0</v>
      </c>
      <c r="AW201" s="77"/>
      <c r="AX201" s="77"/>
      <c r="AY201" s="77"/>
      <c r="AZ201" s="77"/>
      <c r="BA201" s="77"/>
      <c r="BB201" s="77"/>
      <c r="BC201" s="77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</row>
    <row r="202">
      <c r="A202" s="83">
        <v>45202.0</v>
      </c>
      <c r="B202" s="76">
        <v>1825.2</v>
      </c>
      <c r="C202" s="76">
        <v>1484.85</v>
      </c>
      <c r="D202" s="77">
        <v>109.65</v>
      </c>
      <c r="E202" s="77">
        <v>467.75</v>
      </c>
      <c r="F202" s="76">
        <v>4311.0</v>
      </c>
      <c r="G202" s="4"/>
      <c r="H202" s="76">
        <v>1189.55</v>
      </c>
      <c r="I202" s="76">
        <v>2496.0</v>
      </c>
      <c r="J202" s="77">
        <v>17412.9</v>
      </c>
      <c r="K202" s="78">
        <f t="shared" si="2"/>
        <v>50232229.95</v>
      </c>
      <c r="L202" s="79"/>
      <c r="M202" s="84">
        <v>45202.0</v>
      </c>
      <c r="N202" s="4">
        <f t="shared" ref="N202:R202" si="439">((B202-B201)/B201)*100</f>
        <v>0.8676429953</v>
      </c>
      <c r="O202" s="4">
        <f t="shared" si="439"/>
        <v>6.23904411</v>
      </c>
      <c r="P202" s="4">
        <f t="shared" si="439"/>
        <v>0</v>
      </c>
      <c r="Q202" s="4">
        <f t="shared" si="439"/>
        <v>-0.5316321106</v>
      </c>
      <c r="R202" s="4">
        <f t="shared" si="439"/>
        <v>0.449705245</v>
      </c>
      <c r="S202" s="28">
        <v>0.0</v>
      </c>
      <c r="T202" s="4">
        <f t="shared" ref="T202:U202" si="440">((H202-H201)/H201)*100</f>
        <v>-3.808676667</v>
      </c>
      <c r="U202" s="4">
        <f t="shared" si="440"/>
        <v>-0.2916150681</v>
      </c>
      <c r="V202" s="6">
        <f t="shared" si="11"/>
        <v>0.228245879</v>
      </c>
      <c r="W202" s="6">
        <f t="shared" si="12"/>
        <v>-1.004570883</v>
      </c>
      <c r="X202" s="4"/>
      <c r="Y202" s="4"/>
      <c r="Z202" s="85">
        <v>45202.0</v>
      </c>
      <c r="AA202" s="86">
        <f t="shared" ref="AA202:AE202" si="441">100*(B207-B202)/B202</f>
        <v>-3.013368398</v>
      </c>
      <c r="AB202" s="86">
        <f t="shared" si="441"/>
        <v>-7.145502913</v>
      </c>
      <c r="AC202" s="86">
        <f t="shared" si="441"/>
        <v>2.827177383</v>
      </c>
      <c r="AD202" s="86">
        <f t="shared" si="441"/>
        <v>-5.077498664</v>
      </c>
      <c r="AE202" s="86">
        <f t="shared" si="441"/>
        <v>1.195778242</v>
      </c>
      <c r="AF202" s="82"/>
      <c r="AG202" s="86">
        <f t="shared" ref="AG202:AI202" si="442">100*(H207-H202)/H202</f>
        <v>-0.2521962087</v>
      </c>
      <c r="AH202" s="86">
        <f t="shared" si="442"/>
        <v>-7.708333333</v>
      </c>
      <c r="AI202" s="86">
        <f t="shared" si="442"/>
        <v>-1.796656502</v>
      </c>
      <c r="AJ202" s="86">
        <f>100*(J207-J202)/J202</f>
        <v>-1.796656502</v>
      </c>
      <c r="AK202" s="85"/>
      <c r="AL202" s="85">
        <v>45202.0</v>
      </c>
      <c r="AW202" s="77"/>
      <c r="AX202" s="77"/>
      <c r="AY202" s="77"/>
      <c r="AZ202" s="77"/>
      <c r="BA202" s="77"/>
      <c r="BB202" s="77"/>
      <c r="BC202" s="77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</row>
    <row r="203">
      <c r="A203" s="75" t="s">
        <v>129</v>
      </c>
      <c r="B203" s="76">
        <v>1813.75</v>
      </c>
      <c r="C203" s="76">
        <v>1427.75</v>
      </c>
      <c r="D203" s="77">
        <v>109.25</v>
      </c>
      <c r="E203" s="77">
        <v>454.25</v>
      </c>
      <c r="F203" s="76">
        <v>4307.6</v>
      </c>
      <c r="G203" s="4"/>
      <c r="H203" s="76">
        <v>1154.35</v>
      </c>
      <c r="I203" s="76">
        <v>2456.75</v>
      </c>
      <c r="J203" s="77">
        <v>17154.3</v>
      </c>
      <c r="K203" s="78">
        <f t="shared" si="2"/>
        <v>49599589.2</v>
      </c>
      <c r="L203" s="79"/>
      <c r="M203" s="77" t="s">
        <v>129</v>
      </c>
      <c r="N203" s="4">
        <f t="shared" ref="N203:R203" si="443">((B203-B202)/B202)*100</f>
        <v>-0.6273285119</v>
      </c>
      <c r="O203" s="4">
        <f t="shared" si="443"/>
        <v>-3.84550628</v>
      </c>
      <c r="P203" s="4">
        <f t="shared" si="443"/>
        <v>-0.3647970816</v>
      </c>
      <c r="Q203" s="4">
        <f t="shared" si="443"/>
        <v>-2.886157135</v>
      </c>
      <c r="R203" s="4">
        <f t="shared" si="443"/>
        <v>-0.07886801206</v>
      </c>
      <c r="S203" s="28">
        <v>0.0</v>
      </c>
      <c r="T203" s="4">
        <f t="shared" ref="T203:U203" si="444">((H203-H202)/H202)*100</f>
        <v>-2.959102181</v>
      </c>
      <c r="U203" s="4">
        <f t="shared" si="444"/>
        <v>-1.572516026</v>
      </c>
      <c r="V203" s="6">
        <f t="shared" si="11"/>
        <v>-1.259431944</v>
      </c>
      <c r="W203" s="6">
        <f t="shared" si="12"/>
        <v>-1.48510587</v>
      </c>
      <c r="X203" s="4"/>
      <c r="Y203" s="4"/>
      <c r="Z203" s="81" t="s">
        <v>129</v>
      </c>
      <c r="AK203" s="81"/>
      <c r="AL203" s="81" t="s">
        <v>129</v>
      </c>
      <c r="AW203" s="77"/>
      <c r="AX203" s="77"/>
      <c r="AY203" s="77"/>
      <c r="AZ203" s="77"/>
      <c r="BA203" s="77"/>
      <c r="BB203" s="77"/>
      <c r="BC203" s="77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  <c r="BN203" s="75"/>
      <c r="BO203" s="75"/>
      <c r="BP203" s="75"/>
      <c r="BQ203" s="75"/>
    </row>
    <row r="204">
      <c r="A204" s="75" t="s">
        <v>130</v>
      </c>
      <c r="B204" s="76">
        <v>1798.95</v>
      </c>
      <c r="C204" s="76">
        <v>1409.3</v>
      </c>
      <c r="D204" s="77">
        <v>108.3</v>
      </c>
      <c r="E204" s="77">
        <v>447.15</v>
      </c>
      <c r="F204" s="76">
        <v>4292.95</v>
      </c>
      <c r="G204" s="4"/>
      <c r="H204" s="76">
        <v>1186.15</v>
      </c>
      <c r="I204" s="76">
        <v>2376.85</v>
      </c>
      <c r="J204" s="77">
        <v>17043.3</v>
      </c>
      <c r="K204" s="78">
        <f t="shared" si="2"/>
        <v>49269240.85</v>
      </c>
      <c r="L204" s="79"/>
      <c r="M204" s="77" t="s">
        <v>130</v>
      </c>
      <c r="N204" s="4">
        <f t="shared" ref="N204:R204" si="445">((B204-B203)/B203)*100</f>
        <v>-0.8159889731</v>
      </c>
      <c r="O204" s="4">
        <f t="shared" si="445"/>
        <v>-1.29224304</v>
      </c>
      <c r="P204" s="4">
        <f t="shared" si="445"/>
        <v>-0.8695652174</v>
      </c>
      <c r="Q204" s="4">
        <f t="shared" si="445"/>
        <v>-1.56301596</v>
      </c>
      <c r="R204" s="4">
        <f t="shared" si="445"/>
        <v>-0.3400965735</v>
      </c>
      <c r="S204" s="28">
        <v>0.0</v>
      </c>
      <c r="T204" s="4">
        <f t="shared" ref="T204:U204" si="446">((H204-H203)/H203)*100</f>
        <v>2.754797072</v>
      </c>
      <c r="U204" s="4">
        <f t="shared" si="446"/>
        <v>-3.25226417</v>
      </c>
      <c r="V204" s="6">
        <f t="shared" si="11"/>
        <v>-0.6660304154</v>
      </c>
      <c r="W204" s="6">
        <f t="shared" si="12"/>
        <v>-0.6470680821</v>
      </c>
      <c r="X204" s="4"/>
      <c r="Y204" s="4"/>
      <c r="Z204" s="81" t="s">
        <v>130</v>
      </c>
      <c r="AK204" s="81"/>
      <c r="AL204" s="81" t="s">
        <v>130</v>
      </c>
      <c r="AW204" s="77"/>
      <c r="AX204" s="77"/>
      <c r="AY204" s="77"/>
      <c r="AZ204" s="77"/>
      <c r="BA204" s="77"/>
      <c r="BB204" s="77"/>
      <c r="BC204" s="77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  <c r="BN204" s="75"/>
      <c r="BO204" s="75"/>
      <c r="BP204" s="75"/>
      <c r="BQ204" s="75"/>
    </row>
    <row r="205">
      <c r="A205" s="75" t="s">
        <v>131</v>
      </c>
      <c r="B205" s="76">
        <v>1790.85</v>
      </c>
      <c r="C205" s="76">
        <v>1412.15</v>
      </c>
      <c r="D205" s="77">
        <v>110.65</v>
      </c>
      <c r="E205" s="77">
        <v>441.75</v>
      </c>
      <c r="F205" s="76">
        <v>4243.1</v>
      </c>
      <c r="G205" s="4"/>
      <c r="H205" s="76">
        <v>1214.45</v>
      </c>
      <c r="I205" s="76">
        <v>2365.2</v>
      </c>
      <c r="J205" s="77">
        <v>16972.15</v>
      </c>
      <c r="K205" s="78">
        <f t="shared" si="2"/>
        <v>49143575</v>
      </c>
      <c r="L205" s="79"/>
      <c r="M205" s="77" t="s">
        <v>131</v>
      </c>
      <c r="N205" s="4">
        <f t="shared" ref="N205:R205" si="447">((B205-B204)/B204)*100</f>
        <v>-0.4502626532</v>
      </c>
      <c r="O205" s="4">
        <f t="shared" si="447"/>
        <v>0.2022280565</v>
      </c>
      <c r="P205" s="4">
        <f t="shared" si="447"/>
        <v>2.16989843</v>
      </c>
      <c r="Q205" s="4">
        <f t="shared" si="447"/>
        <v>-1.20764844</v>
      </c>
      <c r="R205" s="4">
        <f t="shared" si="447"/>
        <v>-1.161206164</v>
      </c>
      <c r="S205" s="28">
        <v>0.0</v>
      </c>
      <c r="T205" s="4">
        <f t="shared" ref="T205:U205" si="448">((H205-H204)/H204)*100</f>
        <v>2.385870252</v>
      </c>
      <c r="U205" s="4">
        <f t="shared" si="448"/>
        <v>-0.490144519</v>
      </c>
      <c r="V205" s="6">
        <f t="shared" si="11"/>
        <v>-0.2550594404</v>
      </c>
      <c r="W205" s="6">
        <f t="shared" si="12"/>
        <v>-0.417466101</v>
      </c>
      <c r="X205" s="4"/>
      <c r="Y205" s="4"/>
      <c r="Z205" s="81" t="s">
        <v>131</v>
      </c>
      <c r="AK205" s="81"/>
      <c r="AL205" s="81" t="s">
        <v>131</v>
      </c>
      <c r="AW205" s="77"/>
      <c r="AX205" s="77"/>
      <c r="AY205" s="77"/>
      <c r="AZ205" s="77"/>
      <c r="BA205" s="77"/>
      <c r="BB205" s="77"/>
      <c r="BC205" s="77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5"/>
      <c r="BP205" s="75"/>
      <c r="BQ205" s="75"/>
    </row>
    <row r="206">
      <c r="A206" s="75" t="s">
        <v>132</v>
      </c>
      <c r="B206" s="76">
        <v>1775.8</v>
      </c>
      <c r="C206" s="76">
        <v>1388.2</v>
      </c>
      <c r="D206" s="77">
        <v>112.9</v>
      </c>
      <c r="E206" s="77">
        <v>437.0</v>
      </c>
      <c r="F206" s="76">
        <v>4311.2</v>
      </c>
      <c r="G206" s="4"/>
      <c r="H206" s="76">
        <v>1217.75</v>
      </c>
      <c r="I206" s="76">
        <v>2314.0</v>
      </c>
      <c r="J206" s="77">
        <v>16985.6</v>
      </c>
      <c r="K206" s="78">
        <f t="shared" si="2"/>
        <v>49188932.85</v>
      </c>
      <c r="L206" s="79"/>
      <c r="M206" s="77" t="s">
        <v>132</v>
      </c>
      <c r="N206" s="4">
        <f t="shared" ref="N206:R206" si="449">((B206-B205)/B205)*100</f>
        <v>-0.8403830583</v>
      </c>
      <c r="O206" s="4">
        <f t="shared" si="449"/>
        <v>-1.695995468</v>
      </c>
      <c r="P206" s="4">
        <f t="shared" si="449"/>
        <v>2.033438771</v>
      </c>
      <c r="Q206" s="4">
        <f t="shared" si="449"/>
        <v>-1.075268817</v>
      </c>
      <c r="R206" s="4">
        <f t="shared" si="449"/>
        <v>1.604958639</v>
      </c>
      <c r="S206" s="28">
        <v>0.0</v>
      </c>
      <c r="T206" s="4">
        <f t="shared" ref="T206:U206" si="450">((H206-H205)/H205)*100</f>
        <v>0.2717279427</v>
      </c>
      <c r="U206" s="4">
        <f t="shared" si="450"/>
        <v>-2.164721799</v>
      </c>
      <c r="V206" s="6">
        <f t="shared" si="11"/>
        <v>0.09229660235</v>
      </c>
      <c r="W206" s="6">
        <f t="shared" si="12"/>
        <v>0.07924747307</v>
      </c>
      <c r="X206" s="4"/>
      <c r="Y206" s="4"/>
      <c r="Z206" s="81" t="s">
        <v>132</v>
      </c>
      <c r="AK206" s="81"/>
      <c r="AL206" s="81" t="s">
        <v>132</v>
      </c>
      <c r="AW206" s="77"/>
      <c r="AX206" s="77"/>
      <c r="AY206" s="77"/>
      <c r="AZ206" s="77"/>
      <c r="BA206" s="77"/>
      <c r="BB206" s="77"/>
      <c r="BC206" s="77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  <c r="BQ206" s="75"/>
    </row>
    <row r="207">
      <c r="A207" s="75" t="s">
        <v>133</v>
      </c>
      <c r="B207" s="76">
        <v>1770.2</v>
      </c>
      <c r="C207" s="76">
        <v>1378.75</v>
      </c>
      <c r="D207" s="77">
        <v>112.75</v>
      </c>
      <c r="E207" s="77">
        <v>444.0</v>
      </c>
      <c r="F207" s="76">
        <v>4362.55</v>
      </c>
      <c r="G207" s="4"/>
      <c r="H207" s="76">
        <v>1186.55</v>
      </c>
      <c r="I207" s="76">
        <v>2303.6</v>
      </c>
      <c r="J207" s="77">
        <v>17100.05</v>
      </c>
      <c r="K207" s="78">
        <f t="shared" si="2"/>
        <v>49304181.4</v>
      </c>
      <c r="L207" s="79"/>
      <c r="M207" s="77" t="s">
        <v>133</v>
      </c>
      <c r="N207" s="4">
        <f t="shared" ref="N207:R207" si="451">((B207-B206)/B206)*100</f>
        <v>-0.3153508278</v>
      </c>
      <c r="O207" s="4">
        <f t="shared" si="451"/>
        <v>-0.6807376459</v>
      </c>
      <c r="P207" s="4">
        <f t="shared" si="451"/>
        <v>-0.1328609389</v>
      </c>
      <c r="Q207" s="4">
        <f t="shared" si="451"/>
        <v>1.601830664</v>
      </c>
      <c r="R207" s="4">
        <f t="shared" si="451"/>
        <v>1.191083689</v>
      </c>
      <c r="S207" s="28">
        <v>0.0</v>
      </c>
      <c r="T207" s="4">
        <f t="shared" ref="T207:U207" si="452">((H207-H206)/H206)*100</f>
        <v>-2.562102238</v>
      </c>
      <c r="U207" s="4">
        <f t="shared" si="452"/>
        <v>-0.4494382022</v>
      </c>
      <c r="V207" s="6">
        <f t="shared" si="11"/>
        <v>0.2342977237</v>
      </c>
      <c r="W207" s="6">
        <f t="shared" si="12"/>
        <v>0.6738060475</v>
      </c>
      <c r="X207" s="4"/>
      <c r="Y207" s="4"/>
      <c r="Z207" s="81" t="s">
        <v>133</v>
      </c>
      <c r="AA207" s="86">
        <f t="shared" ref="AA207:AE207" si="453">100*(B212-B207)/B207</f>
        <v>-0.7795729296</v>
      </c>
      <c r="AB207" s="86">
        <f t="shared" si="453"/>
        <v>-4.163191296</v>
      </c>
      <c r="AC207" s="86">
        <f t="shared" si="453"/>
        <v>-4.833702882</v>
      </c>
      <c r="AD207" s="86">
        <f t="shared" si="453"/>
        <v>-2.545045045</v>
      </c>
      <c r="AE207" s="86">
        <f t="shared" si="453"/>
        <v>-3.727177912</v>
      </c>
      <c r="AF207" s="82"/>
      <c r="AG207" s="86">
        <f t="shared" ref="AG207:AI207" si="454">100*(H212-H207)/H207</f>
        <v>8.061185791</v>
      </c>
      <c r="AH207" s="86">
        <f t="shared" si="454"/>
        <v>-0.3603056086</v>
      </c>
      <c r="AI207" s="86">
        <f t="shared" si="454"/>
        <v>-0.9064300982</v>
      </c>
      <c r="AJ207" s="86">
        <f>100*(J212-J207)/J207</f>
        <v>-0.9064300982</v>
      </c>
      <c r="AK207" s="81"/>
      <c r="AL207" s="81" t="s">
        <v>133</v>
      </c>
      <c r="AW207" s="77"/>
      <c r="AX207" s="77"/>
      <c r="AY207" s="77"/>
      <c r="AZ207" s="77"/>
      <c r="BA207" s="77"/>
      <c r="BB207" s="77"/>
      <c r="BC207" s="77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</row>
    <row r="208">
      <c r="A208" s="75" t="s">
        <v>134</v>
      </c>
      <c r="B208" s="76">
        <v>1814.0</v>
      </c>
      <c r="C208" s="76">
        <v>1358.35</v>
      </c>
      <c r="D208" s="77">
        <v>111.7</v>
      </c>
      <c r="E208" s="77">
        <v>460.2</v>
      </c>
      <c r="F208" s="76">
        <v>4331.85</v>
      </c>
      <c r="G208" s="4"/>
      <c r="H208" s="76">
        <v>1160.6</v>
      </c>
      <c r="I208" s="76">
        <v>2340.25</v>
      </c>
      <c r="J208" s="77">
        <v>16988.4</v>
      </c>
      <c r="K208" s="78">
        <f t="shared" si="2"/>
        <v>49473246.7</v>
      </c>
      <c r="L208" s="79"/>
      <c r="M208" s="77" t="s">
        <v>134</v>
      </c>
      <c r="N208" s="4">
        <f t="shared" ref="N208:R208" si="455">((B208-B207)/B207)*100</f>
        <v>2.47429669</v>
      </c>
      <c r="O208" s="4">
        <f t="shared" si="455"/>
        <v>-1.479601088</v>
      </c>
      <c r="P208" s="4">
        <f t="shared" si="455"/>
        <v>-0.9312638581</v>
      </c>
      <c r="Q208" s="4">
        <f t="shared" si="455"/>
        <v>3.648648649</v>
      </c>
      <c r="R208" s="4">
        <f t="shared" si="455"/>
        <v>-0.7037168628</v>
      </c>
      <c r="S208" s="28">
        <v>0.0</v>
      </c>
      <c r="T208" s="4">
        <f t="shared" ref="T208:U208" si="456">((H208-H207)/H207)*100</f>
        <v>-2.187012768</v>
      </c>
      <c r="U208" s="4">
        <f t="shared" si="456"/>
        <v>1.590988019</v>
      </c>
      <c r="V208" s="6">
        <f t="shared" si="11"/>
        <v>0.3429025596</v>
      </c>
      <c r="W208" s="6">
        <f t="shared" si="12"/>
        <v>-0.6529220675</v>
      </c>
      <c r="X208" s="4"/>
      <c r="Y208" s="4"/>
      <c r="Z208" s="81" t="s">
        <v>134</v>
      </c>
      <c r="AK208" s="81"/>
      <c r="AL208" s="81" t="s">
        <v>134</v>
      </c>
      <c r="AW208" s="77"/>
      <c r="AX208" s="77"/>
      <c r="AY208" s="77"/>
      <c r="AZ208" s="77"/>
      <c r="BA208" s="77"/>
      <c r="BB208" s="77"/>
      <c r="BC208" s="77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  <c r="BQ208" s="75"/>
    </row>
    <row r="209">
      <c r="A209" s="75" t="s">
        <v>135</v>
      </c>
      <c r="B209" s="76">
        <v>1784.45</v>
      </c>
      <c r="C209" s="76">
        <v>1396.55</v>
      </c>
      <c r="D209" s="77">
        <v>112.0</v>
      </c>
      <c r="E209" s="77">
        <v>452.35</v>
      </c>
      <c r="F209" s="76">
        <v>4264.7</v>
      </c>
      <c r="G209" s="4"/>
      <c r="H209" s="76">
        <v>1224.55</v>
      </c>
      <c r="I209" s="76">
        <v>2316.15</v>
      </c>
      <c r="J209" s="77">
        <v>17107.5</v>
      </c>
      <c r="K209" s="78">
        <f t="shared" si="2"/>
        <v>49315349.15</v>
      </c>
      <c r="L209" s="79"/>
      <c r="M209" s="77" t="s">
        <v>135</v>
      </c>
      <c r="N209" s="4">
        <f t="shared" ref="N209:R209" si="457">((B209-B208)/B208)*100</f>
        <v>-1.628996692</v>
      </c>
      <c r="O209" s="4">
        <f t="shared" si="457"/>
        <v>2.812235433</v>
      </c>
      <c r="P209" s="4">
        <f t="shared" si="457"/>
        <v>0.2685765443</v>
      </c>
      <c r="Q209" s="4">
        <f t="shared" si="457"/>
        <v>-1.705780096</v>
      </c>
      <c r="R209" s="4">
        <f t="shared" si="457"/>
        <v>-1.550146012</v>
      </c>
      <c r="S209" s="28">
        <v>0.0</v>
      </c>
      <c r="T209" s="4">
        <f t="shared" ref="T209:U209" si="458">((H209-H208)/H208)*100</f>
        <v>5.510080993</v>
      </c>
      <c r="U209" s="4">
        <f t="shared" si="458"/>
        <v>-1.029804508</v>
      </c>
      <c r="V209" s="6">
        <f t="shared" si="11"/>
        <v>-0.3191574447</v>
      </c>
      <c r="W209" s="6">
        <f t="shared" si="12"/>
        <v>0.7010666102</v>
      </c>
      <c r="X209" s="4"/>
      <c r="Y209" s="4"/>
      <c r="Z209" s="81" t="s">
        <v>135</v>
      </c>
      <c r="AK209" s="81"/>
      <c r="AL209" s="81" t="s">
        <v>135</v>
      </c>
      <c r="AW209" s="77"/>
      <c r="AX209" s="77"/>
      <c r="AY209" s="77"/>
      <c r="AZ209" s="77"/>
      <c r="BA209" s="77"/>
      <c r="BB209" s="77"/>
      <c r="BC209" s="77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  <c r="BQ209" s="75"/>
    </row>
    <row r="210">
      <c r="A210" s="75" t="s">
        <v>136</v>
      </c>
      <c r="B210" s="76">
        <v>1775.95</v>
      </c>
      <c r="C210" s="76">
        <v>1386.05</v>
      </c>
      <c r="D210" s="77">
        <v>111.55</v>
      </c>
      <c r="E210" s="77">
        <v>453.9</v>
      </c>
      <c r="F210" s="76">
        <v>4244.45</v>
      </c>
      <c r="G210" s="4"/>
      <c r="H210" s="76">
        <v>1245.8</v>
      </c>
      <c r="I210" s="76">
        <v>2312.65</v>
      </c>
      <c r="J210" s="77">
        <v>17151.9</v>
      </c>
      <c r="K210" s="78">
        <f t="shared" si="2"/>
        <v>49271784.3</v>
      </c>
      <c r="L210" s="79"/>
      <c r="M210" s="77" t="s">
        <v>136</v>
      </c>
      <c r="N210" s="4">
        <f t="shared" ref="N210:R210" si="459">((B210-B209)/B209)*100</f>
        <v>-0.4763372468</v>
      </c>
      <c r="O210" s="4">
        <f t="shared" si="459"/>
        <v>-0.7518527801</v>
      </c>
      <c r="P210" s="4">
        <f t="shared" si="459"/>
        <v>-0.4017857143</v>
      </c>
      <c r="Q210" s="4">
        <f t="shared" si="459"/>
        <v>0.3426550238</v>
      </c>
      <c r="R210" s="4">
        <f t="shared" si="459"/>
        <v>-0.4748282411</v>
      </c>
      <c r="S210" s="28">
        <v>0.0</v>
      </c>
      <c r="T210" s="4">
        <f t="shared" ref="T210:U210" si="460">((H210-H209)/H209)*100</f>
        <v>1.735331346</v>
      </c>
      <c r="U210" s="4">
        <f t="shared" si="460"/>
        <v>-0.1511128381</v>
      </c>
      <c r="V210" s="6">
        <f t="shared" si="11"/>
        <v>-0.08833933197</v>
      </c>
      <c r="W210" s="6">
        <f t="shared" si="12"/>
        <v>0.2595352915</v>
      </c>
      <c r="X210" s="4"/>
      <c r="Y210" s="4"/>
      <c r="Z210" s="81" t="s">
        <v>136</v>
      </c>
      <c r="AK210" s="81"/>
      <c r="AL210" s="81" t="s">
        <v>136</v>
      </c>
      <c r="AW210" s="77"/>
      <c r="AX210" s="77"/>
      <c r="AY210" s="77"/>
      <c r="AZ210" s="77"/>
      <c r="BA210" s="77"/>
      <c r="BB210" s="77"/>
      <c r="BC210" s="77"/>
      <c r="BD210" s="75"/>
      <c r="BE210" s="75"/>
      <c r="BF210" s="75"/>
      <c r="BG210" s="75"/>
      <c r="BH210" s="75"/>
      <c r="BI210" s="75"/>
      <c r="BJ210" s="75"/>
      <c r="BK210" s="75"/>
      <c r="BL210" s="75"/>
      <c r="BM210" s="75"/>
      <c r="BN210" s="75"/>
      <c r="BO210" s="75"/>
      <c r="BP210" s="75"/>
      <c r="BQ210" s="75"/>
    </row>
    <row r="211">
      <c r="A211" s="75" t="s">
        <v>137</v>
      </c>
      <c r="B211" s="76">
        <v>1763.1</v>
      </c>
      <c r="C211" s="76">
        <v>1355.2</v>
      </c>
      <c r="D211" s="77">
        <v>110.2</v>
      </c>
      <c r="E211" s="77">
        <v>448.5</v>
      </c>
      <c r="F211" s="76">
        <v>4242.7</v>
      </c>
      <c r="G211" s="4"/>
      <c r="H211" s="76">
        <v>1284.1</v>
      </c>
      <c r="I211" s="76">
        <v>2303.75</v>
      </c>
      <c r="J211" s="77">
        <v>17076.9</v>
      </c>
      <c r="K211" s="78">
        <f t="shared" si="2"/>
        <v>49140894.6</v>
      </c>
      <c r="L211" s="79"/>
      <c r="M211" s="77" t="s">
        <v>137</v>
      </c>
      <c r="N211" s="4">
        <f t="shared" ref="N211:R211" si="461">((B211-B210)/B210)*100</f>
        <v>-0.7235564064</v>
      </c>
      <c r="O211" s="4">
        <f t="shared" si="461"/>
        <v>-2.225749432</v>
      </c>
      <c r="P211" s="4">
        <f t="shared" si="461"/>
        <v>-1.210219632</v>
      </c>
      <c r="Q211" s="4">
        <f t="shared" si="461"/>
        <v>-1.189689359</v>
      </c>
      <c r="R211" s="4">
        <f t="shared" si="461"/>
        <v>-0.04123031253</v>
      </c>
      <c r="S211" s="28">
        <v>0.0</v>
      </c>
      <c r="T211" s="4">
        <f t="shared" ref="T211:U211" si="462">((H211-H210)/H210)*100</f>
        <v>3.074329748</v>
      </c>
      <c r="U211" s="4">
        <f t="shared" si="462"/>
        <v>-0.3848399023</v>
      </c>
      <c r="V211" s="6">
        <f t="shared" si="11"/>
        <v>-0.2656483865</v>
      </c>
      <c r="W211" s="6">
        <f t="shared" si="12"/>
        <v>-0.4372693404</v>
      </c>
      <c r="X211" s="4"/>
      <c r="Y211" s="4"/>
      <c r="Z211" s="81" t="s">
        <v>137</v>
      </c>
      <c r="AK211" s="81"/>
      <c r="AL211" s="81" t="s">
        <v>137</v>
      </c>
      <c r="AW211" s="77"/>
      <c r="AX211" s="77"/>
      <c r="AY211" s="77"/>
      <c r="AZ211" s="77"/>
      <c r="BA211" s="77"/>
      <c r="BB211" s="77"/>
      <c r="BC211" s="77"/>
      <c r="BD211" s="75"/>
      <c r="BE211" s="75"/>
      <c r="BF211" s="75"/>
      <c r="BG211" s="75"/>
      <c r="BH211" s="75"/>
      <c r="BI211" s="75"/>
      <c r="BJ211" s="75"/>
      <c r="BK211" s="75"/>
      <c r="BL211" s="75"/>
      <c r="BM211" s="75"/>
      <c r="BN211" s="75"/>
      <c r="BO211" s="75"/>
      <c r="BP211" s="75"/>
      <c r="BQ211" s="75"/>
    </row>
    <row r="212">
      <c r="A212" s="75" t="s">
        <v>138</v>
      </c>
      <c r="B212" s="76">
        <v>1756.4</v>
      </c>
      <c r="C212" s="76">
        <v>1321.35</v>
      </c>
      <c r="D212" s="77">
        <v>107.3</v>
      </c>
      <c r="E212" s="77">
        <v>432.7</v>
      </c>
      <c r="F212" s="76">
        <v>4199.95</v>
      </c>
      <c r="G212" s="4"/>
      <c r="H212" s="76">
        <v>1282.2</v>
      </c>
      <c r="I212" s="76">
        <v>2295.3</v>
      </c>
      <c r="J212" s="77">
        <v>16945.05</v>
      </c>
      <c r="K212" s="78">
        <f t="shared" si="2"/>
        <v>48507938.3</v>
      </c>
      <c r="L212" s="79"/>
      <c r="M212" s="77" t="s">
        <v>138</v>
      </c>
      <c r="N212" s="4">
        <f t="shared" ref="N212:R212" si="463">((B212-B211)/B211)*100</f>
        <v>-0.380012478</v>
      </c>
      <c r="O212" s="4">
        <f t="shared" si="463"/>
        <v>-2.497786305</v>
      </c>
      <c r="P212" s="4">
        <f t="shared" si="463"/>
        <v>-2.631578947</v>
      </c>
      <c r="Q212" s="4">
        <f t="shared" si="463"/>
        <v>-3.522853958</v>
      </c>
      <c r="R212" s="4">
        <f t="shared" si="463"/>
        <v>-1.007613077</v>
      </c>
      <c r="S212" s="28">
        <v>0.0</v>
      </c>
      <c r="T212" s="4">
        <f t="shared" ref="T212:U212" si="464">((H212-H211)/H211)*100</f>
        <v>-0.1479635542</v>
      </c>
      <c r="U212" s="4">
        <f t="shared" si="464"/>
        <v>-0.3667932718</v>
      </c>
      <c r="V212" s="6">
        <f t="shared" si="11"/>
        <v>-1.28804391</v>
      </c>
      <c r="W212" s="6">
        <f t="shared" si="12"/>
        <v>-0.772095638</v>
      </c>
      <c r="X212" s="4"/>
      <c r="Y212" s="4"/>
      <c r="Z212" s="81" t="s">
        <v>138</v>
      </c>
      <c r="AA212" s="86">
        <f t="shared" ref="AA212:AE212" si="465">100*(B216-B212)/B212</f>
        <v>6.946025962</v>
      </c>
      <c r="AB212" s="86">
        <f t="shared" si="465"/>
        <v>-2.342301434</v>
      </c>
      <c r="AC212" s="86">
        <f t="shared" si="465"/>
        <v>8.52749301</v>
      </c>
      <c r="AD212" s="86">
        <f t="shared" si="465"/>
        <v>9.949156459</v>
      </c>
      <c r="AE212" s="86">
        <f t="shared" si="465"/>
        <v>2.909558447</v>
      </c>
      <c r="AF212" s="82"/>
      <c r="AG212" s="86">
        <f t="shared" ref="AG212:AI212" si="466">100*(H216-H212)/H212</f>
        <v>-1.087973795</v>
      </c>
      <c r="AH212" s="86">
        <f t="shared" si="466"/>
        <v>-6.095063826</v>
      </c>
      <c r="AI212" s="86">
        <f t="shared" si="466"/>
        <v>2.447322374</v>
      </c>
      <c r="AJ212" s="86">
        <f>100*(J216-J212)/J212</f>
        <v>2.447322374</v>
      </c>
      <c r="AK212" s="81"/>
      <c r="AL212" s="81" t="s">
        <v>138</v>
      </c>
      <c r="AW212" s="77"/>
      <c r="AX212" s="77"/>
      <c r="AY212" s="77"/>
      <c r="AZ212" s="77"/>
      <c r="BA212" s="77"/>
      <c r="BB212" s="77"/>
      <c r="BC212" s="77"/>
      <c r="BD212" s="75"/>
      <c r="BE212" s="75"/>
      <c r="BF212" s="75"/>
      <c r="BG212" s="75"/>
      <c r="BH212" s="75"/>
      <c r="BI212" s="75"/>
      <c r="BJ212" s="75"/>
      <c r="BK212" s="75"/>
      <c r="BL212" s="75"/>
      <c r="BM212" s="75"/>
      <c r="BN212" s="75"/>
      <c r="BO212" s="75"/>
      <c r="BP212" s="75"/>
      <c r="BQ212" s="75"/>
    </row>
    <row r="213">
      <c r="A213" s="75" t="s">
        <v>139</v>
      </c>
      <c r="B213" s="76">
        <v>1763.15</v>
      </c>
      <c r="C213" s="76">
        <v>1340.7</v>
      </c>
      <c r="D213" s="77">
        <v>109.5</v>
      </c>
      <c r="E213" s="77">
        <v>414.0</v>
      </c>
      <c r="F213" s="76">
        <v>4214.8</v>
      </c>
      <c r="G213" s="4"/>
      <c r="H213" s="76">
        <v>1261.95</v>
      </c>
      <c r="I213" s="76">
        <v>2224.95</v>
      </c>
      <c r="J213" s="77">
        <v>16985.7</v>
      </c>
      <c r="K213" s="78">
        <f t="shared" si="2"/>
        <v>48188223.4</v>
      </c>
      <c r="L213" s="79"/>
      <c r="M213" s="77" t="s">
        <v>139</v>
      </c>
      <c r="N213" s="4">
        <f t="shared" ref="N213:R213" si="467">((B213-B212)/B212)*100</f>
        <v>0.3843088135</v>
      </c>
      <c r="O213" s="4">
        <f t="shared" si="467"/>
        <v>1.464411397</v>
      </c>
      <c r="P213" s="4">
        <f t="shared" si="467"/>
        <v>2.050326188</v>
      </c>
      <c r="Q213" s="4">
        <f t="shared" si="467"/>
        <v>-4.321700948</v>
      </c>
      <c r="R213" s="4">
        <f t="shared" si="467"/>
        <v>0.3535756378</v>
      </c>
      <c r="S213" s="28">
        <v>0.0</v>
      </c>
      <c r="T213" s="4">
        <f t="shared" ref="T213:U213" si="468">((H213-H212)/H212)*100</f>
        <v>-1.579316799</v>
      </c>
      <c r="U213" s="4">
        <f t="shared" si="468"/>
        <v>-3.064958829</v>
      </c>
      <c r="V213" s="6">
        <f t="shared" si="11"/>
        <v>-0.6590981007</v>
      </c>
      <c r="W213" s="6">
        <f t="shared" si="12"/>
        <v>0.2398930661</v>
      </c>
      <c r="X213" s="4"/>
      <c r="Y213" s="4"/>
      <c r="Z213" s="81" t="s">
        <v>139</v>
      </c>
      <c r="AK213" s="81"/>
      <c r="AL213" s="81" t="s">
        <v>139</v>
      </c>
      <c r="AW213" s="77"/>
      <c r="AX213" s="77"/>
      <c r="AY213" s="77"/>
      <c r="AZ213" s="77"/>
      <c r="BA213" s="77"/>
      <c r="BB213" s="77"/>
      <c r="BC213" s="77"/>
      <c r="BD213" s="75"/>
      <c r="BE213" s="75"/>
      <c r="BF213" s="75"/>
      <c r="BG213" s="75"/>
      <c r="BH213" s="75"/>
      <c r="BI213" s="75"/>
      <c r="BJ213" s="75"/>
      <c r="BK213" s="75"/>
      <c r="BL213" s="75"/>
      <c r="BM213" s="75"/>
      <c r="BN213" s="75"/>
      <c r="BO213" s="75"/>
      <c r="BP213" s="75"/>
      <c r="BQ213" s="75"/>
    </row>
    <row r="214">
      <c r="A214" s="75" t="s">
        <v>140</v>
      </c>
      <c r="B214" s="76">
        <v>1775.35</v>
      </c>
      <c r="C214" s="76">
        <v>1309.3</v>
      </c>
      <c r="D214" s="77">
        <v>112.0</v>
      </c>
      <c r="E214" s="77">
        <v>417.45</v>
      </c>
      <c r="F214" s="76">
        <v>4200.0</v>
      </c>
      <c r="G214" s="4"/>
      <c r="H214" s="76">
        <v>1254.65</v>
      </c>
      <c r="I214" s="76">
        <v>2152.7</v>
      </c>
      <c r="J214" s="77">
        <v>16951.7</v>
      </c>
      <c r="K214" s="78">
        <f t="shared" si="2"/>
        <v>48054763.35</v>
      </c>
      <c r="L214" s="79"/>
      <c r="M214" s="77" t="s">
        <v>140</v>
      </c>
      <c r="N214" s="4">
        <f t="shared" ref="N214:R214" si="469">((B214-B213)/B213)*100</f>
        <v>0.6919433968</v>
      </c>
      <c r="O214" s="4">
        <f t="shared" si="469"/>
        <v>-2.342060118</v>
      </c>
      <c r="P214" s="4">
        <f t="shared" si="469"/>
        <v>2.283105023</v>
      </c>
      <c r="Q214" s="4">
        <f t="shared" si="469"/>
        <v>0.8333333333</v>
      </c>
      <c r="R214" s="4">
        <f t="shared" si="469"/>
        <v>-0.3511435893</v>
      </c>
      <c r="S214" s="28">
        <v>0.0</v>
      </c>
      <c r="T214" s="4">
        <f t="shared" ref="T214:U214" si="470">((H214-H213)/H213)*100</f>
        <v>-0.5784698284</v>
      </c>
      <c r="U214" s="4">
        <f t="shared" si="470"/>
        <v>-3.247263983</v>
      </c>
      <c r="V214" s="6">
        <f t="shared" si="11"/>
        <v>-0.2769557385</v>
      </c>
      <c r="W214" s="6">
        <f t="shared" si="12"/>
        <v>-0.2001683769</v>
      </c>
      <c r="X214" s="4"/>
      <c r="Y214" s="4"/>
      <c r="Z214" s="81" t="s">
        <v>140</v>
      </c>
      <c r="AK214" s="81"/>
      <c r="AL214" s="81" t="s">
        <v>140</v>
      </c>
      <c r="AW214" s="77"/>
      <c r="AX214" s="77"/>
      <c r="AY214" s="77"/>
      <c r="AZ214" s="77"/>
      <c r="BA214" s="77"/>
      <c r="BB214" s="77"/>
      <c r="BC214" s="77"/>
      <c r="BD214" s="75"/>
      <c r="BE214" s="75"/>
      <c r="BF214" s="75"/>
      <c r="BG214" s="75"/>
      <c r="BH214" s="75"/>
      <c r="BI214" s="75"/>
      <c r="BJ214" s="75"/>
      <c r="BK214" s="75"/>
      <c r="BL214" s="75"/>
      <c r="BM214" s="75"/>
      <c r="BN214" s="75"/>
      <c r="BO214" s="75"/>
      <c r="BP214" s="75"/>
      <c r="BQ214" s="75"/>
    </row>
    <row r="215">
      <c r="A215" s="75" t="s">
        <v>141</v>
      </c>
      <c r="B215" s="76">
        <v>1813.65</v>
      </c>
      <c r="C215" s="76">
        <v>1298.8</v>
      </c>
      <c r="D215" s="77">
        <v>116.05</v>
      </c>
      <c r="E215" s="77">
        <v>459.0</v>
      </c>
      <c r="F215" s="76">
        <v>4276.2</v>
      </c>
      <c r="G215" s="4"/>
      <c r="H215" s="76">
        <v>1257.8</v>
      </c>
      <c r="I215" s="76">
        <v>2172.25</v>
      </c>
      <c r="J215" s="77">
        <v>17080.7</v>
      </c>
      <c r="K215" s="78">
        <f t="shared" si="2"/>
        <v>49263535.7</v>
      </c>
      <c r="L215" s="79"/>
      <c r="M215" s="77" t="s">
        <v>141</v>
      </c>
      <c r="N215" s="4">
        <f t="shared" ref="N215:R215" si="471">((B215-B214)/B214)*100</f>
        <v>2.157321092</v>
      </c>
      <c r="O215" s="4">
        <f t="shared" si="471"/>
        <v>-0.8019552433</v>
      </c>
      <c r="P215" s="4">
        <f t="shared" si="471"/>
        <v>3.616071429</v>
      </c>
      <c r="Q215" s="4">
        <f t="shared" si="471"/>
        <v>9.953287819</v>
      </c>
      <c r="R215" s="4">
        <f t="shared" si="471"/>
        <v>1.814285714</v>
      </c>
      <c r="S215" s="28">
        <v>0.0</v>
      </c>
      <c r="T215" s="4">
        <f t="shared" ref="T215:U215" si="472">((H215-H214)/H214)*100</f>
        <v>0.2510660344</v>
      </c>
      <c r="U215" s="4">
        <f t="shared" si="472"/>
        <v>0.9081618433</v>
      </c>
      <c r="V215" s="6">
        <f t="shared" si="11"/>
        <v>2.515405895</v>
      </c>
      <c r="W215" s="6">
        <f t="shared" si="12"/>
        <v>0.7609856239</v>
      </c>
      <c r="X215" s="4"/>
      <c r="Y215" s="4"/>
      <c r="Z215" s="81" t="s">
        <v>141</v>
      </c>
      <c r="AK215" s="81"/>
      <c r="AL215" s="81" t="s">
        <v>141</v>
      </c>
      <c r="AW215" s="77"/>
      <c r="AX215" s="77"/>
      <c r="AY215" s="77"/>
      <c r="AZ215" s="77"/>
      <c r="BA215" s="77"/>
      <c r="BB215" s="77"/>
      <c r="BC215" s="77"/>
      <c r="BD215" s="75"/>
      <c r="BE215" s="75"/>
      <c r="BF215" s="75"/>
      <c r="BG215" s="75"/>
      <c r="BH215" s="75"/>
      <c r="BI215" s="75"/>
      <c r="BJ215" s="75"/>
      <c r="BK215" s="75"/>
      <c r="BL215" s="75"/>
      <c r="BM215" s="75"/>
      <c r="BN215" s="75"/>
      <c r="BO215" s="75"/>
      <c r="BP215" s="75"/>
      <c r="BQ215" s="75"/>
    </row>
    <row r="216">
      <c r="A216" s="75" t="s">
        <v>142</v>
      </c>
      <c r="B216" s="76">
        <v>1878.4</v>
      </c>
      <c r="C216" s="76">
        <v>1290.4</v>
      </c>
      <c r="D216" s="77">
        <v>116.45</v>
      </c>
      <c r="E216" s="77">
        <v>475.75</v>
      </c>
      <c r="F216" s="76">
        <v>4322.15</v>
      </c>
      <c r="G216" s="4"/>
      <c r="H216" s="76">
        <v>1268.25</v>
      </c>
      <c r="I216" s="76">
        <v>2155.4</v>
      </c>
      <c r="J216" s="77">
        <v>17359.75</v>
      </c>
      <c r="K216" s="78">
        <f t="shared" si="2"/>
        <v>49886522.95</v>
      </c>
      <c r="L216" s="79"/>
      <c r="M216" s="77" t="s">
        <v>142</v>
      </c>
      <c r="N216" s="4">
        <f t="shared" ref="N216:R216" si="473">((B216-B215)/B215)*100</f>
        <v>3.570148595</v>
      </c>
      <c r="O216" s="4">
        <f t="shared" si="473"/>
        <v>-0.6467508469</v>
      </c>
      <c r="P216" s="4">
        <f t="shared" si="473"/>
        <v>0.3446790177</v>
      </c>
      <c r="Q216" s="4">
        <f t="shared" si="473"/>
        <v>3.649237473</v>
      </c>
      <c r="R216" s="4">
        <f t="shared" si="473"/>
        <v>1.074552172</v>
      </c>
      <c r="S216" s="28">
        <v>0.0</v>
      </c>
      <c r="T216" s="4">
        <f t="shared" ref="T216:U216" si="474">((H216-H215)/H215)*100</f>
        <v>0.83081571</v>
      </c>
      <c r="U216" s="4">
        <f t="shared" si="474"/>
        <v>-0.7756934055</v>
      </c>
      <c r="V216" s="6">
        <f t="shared" si="11"/>
        <v>1.264601172</v>
      </c>
      <c r="W216" s="6">
        <f t="shared" si="12"/>
        <v>1.633715246</v>
      </c>
      <c r="X216" s="4"/>
      <c r="Y216" s="4"/>
      <c r="Z216" s="81" t="s">
        <v>142</v>
      </c>
      <c r="AA216" s="86">
        <f t="shared" ref="AA216:AE216" si="475">100*(B219-B216)/B216</f>
        <v>-1.794080068</v>
      </c>
      <c r="AB216" s="86">
        <f t="shared" si="475"/>
        <v>3.921264724</v>
      </c>
      <c r="AC216" s="86">
        <f t="shared" si="475"/>
        <v>0.601116359</v>
      </c>
      <c r="AD216" s="86">
        <f t="shared" si="475"/>
        <v>2.375197057</v>
      </c>
      <c r="AE216" s="86">
        <f t="shared" si="475"/>
        <v>-0.5171037562</v>
      </c>
      <c r="AF216" s="82"/>
      <c r="AG216" s="86">
        <f t="shared" ref="AG216:AI216" si="476">100*(H219-H216)/H216</f>
        <v>-0.6623299823</v>
      </c>
      <c r="AH216" s="86">
        <f t="shared" si="476"/>
        <v>4.11524543</v>
      </c>
      <c r="AI216" s="86">
        <f t="shared" si="476"/>
        <v>1.379052118</v>
      </c>
      <c r="AJ216" s="86">
        <f>100*(J219-J216)/J216</f>
        <v>1.379052118</v>
      </c>
      <c r="AK216" s="81"/>
      <c r="AL216" s="81" t="s">
        <v>142</v>
      </c>
      <c r="AW216" s="77"/>
      <c r="AX216" s="77"/>
      <c r="AY216" s="77"/>
      <c r="AZ216" s="77"/>
      <c r="BA216" s="77"/>
      <c r="BB216" s="77"/>
      <c r="BC216" s="77"/>
      <c r="BD216" s="75"/>
      <c r="BE216" s="75"/>
      <c r="BF216" s="75"/>
      <c r="BG216" s="75"/>
      <c r="BH216" s="75"/>
      <c r="BI216" s="75"/>
      <c r="BJ216" s="75"/>
      <c r="BK216" s="75"/>
      <c r="BL216" s="75"/>
      <c r="BM216" s="75"/>
      <c r="BN216" s="75"/>
      <c r="BO216" s="75"/>
      <c r="BP216" s="75"/>
      <c r="BQ216" s="75"/>
    </row>
    <row r="217">
      <c r="A217" s="83">
        <v>44989.0</v>
      </c>
      <c r="B217" s="76">
        <v>1862.95</v>
      </c>
      <c r="C217" s="76">
        <v>1303.6</v>
      </c>
      <c r="D217" s="77">
        <v>117.5</v>
      </c>
      <c r="E217" s="77">
        <v>480.8</v>
      </c>
      <c r="F217" s="76">
        <v>4324.05</v>
      </c>
      <c r="G217" s="4"/>
      <c r="H217" s="76">
        <v>1283.45</v>
      </c>
      <c r="I217" s="76">
        <v>2216.6</v>
      </c>
      <c r="J217" s="77">
        <v>17398.05</v>
      </c>
      <c r="K217" s="78">
        <f t="shared" si="2"/>
        <v>50174499.5</v>
      </c>
      <c r="L217" s="79"/>
      <c r="M217" s="84">
        <v>44989.0</v>
      </c>
      <c r="N217" s="4">
        <f t="shared" ref="N217:R217" si="477">((B217-B216)/B216)*100</f>
        <v>-0.8225085179</v>
      </c>
      <c r="O217" s="4">
        <f t="shared" si="477"/>
        <v>1.022938624</v>
      </c>
      <c r="P217" s="4">
        <f t="shared" si="477"/>
        <v>0.9016745384</v>
      </c>
      <c r="Q217" s="4">
        <f t="shared" si="477"/>
        <v>1.061481871</v>
      </c>
      <c r="R217" s="4">
        <f t="shared" si="477"/>
        <v>0.04395960344</v>
      </c>
      <c r="S217" s="28">
        <v>0.0</v>
      </c>
      <c r="T217" s="4">
        <f t="shared" ref="T217:U217" si="478">((H217-H216)/H216)*100</f>
        <v>1.198501873</v>
      </c>
      <c r="U217" s="4">
        <f t="shared" si="478"/>
        <v>2.839380161</v>
      </c>
      <c r="V217" s="6">
        <f t="shared" si="11"/>
        <v>0.5772632226</v>
      </c>
      <c r="W217" s="6">
        <f t="shared" si="12"/>
        <v>0.220625297</v>
      </c>
      <c r="X217" s="4"/>
      <c r="Y217" s="4"/>
      <c r="Z217" s="85">
        <v>44989.0</v>
      </c>
      <c r="AK217" s="85"/>
      <c r="AL217" s="85">
        <v>44989.0</v>
      </c>
      <c r="AM217" s="77">
        <f t="shared" ref="AM217:AQ217" si="479">100*(B233-B217)/B217</f>
        <v>2.010252556</v>
      </c>
      <c r="AN217" s="77">
        <f t="shared" si="479"/>
        <v>3.981282602</v>
      </c>
      <c r="AO217" s="77">
        <f t="shared" si="479"/>
        <v>-3.063829787</v>
      </c>
      <c r="AP217" s="77">
        <f t="shared" si="479"/>
        <v>4.700499168</v>
      </c>
      <c r="AQ217" s="77">
        <f t="shared" si="479"/>
        <v>5.307524196</v>
      </c>
      <c r="AR217" s="77">
        <v>0.0</v>
      </c>
      <c r="AS217" s="77">
        <f t="shared" ref="AS217:AT217" si="480">100*(H233-H217)/H217</f>
        <v>5.870894854</v>
      </c>
      <c r="AT217" s="77">
        <f t="shared" si="480"/>
        <v>6.649824055</v>
      </c>
      <c r="AU217" s="77">
        <f>100*(K233-K217)/K217</f>
        <v>3.770976729</v>
      </c>
      <c r="AV217" s="77">
        <f>100*(J233-J217)/J217</f>
        <v>3.833475591</v>
      </c>
      <c r="AW217" s="77"/>
      <c r="AX217" s="77"/>
      <c r="AY217" s="77"/>
      <c r="AZ217" s="77"/>
      <c r="BA217" s="77"/>
      <c r="BB217" s="77"/>
      <c r="BC217" s="77"/>
      <c r="BD217" s="75"/>
      <c r="BE217" s="75"/>
      <c r="BF217" s="75"/>
      <c r="BG217" s="75"/>
      <c r="BH217" s="75"/>
      <c r="BI217" s="75"/>
      <c r="BJ217" s="75"/>
      <c r="BK217" s="75"/>
      <c r="BL217" s="75"/>
      <c r="BM217" s="75"/>
      <c r="BN217" s="75"/>
      <c r="BO217" s="75"/>
      <c r="BP217" s="75"/>
      <c r="BQ217" s="75"/>
    </row>
    <row r="218">
      <c r="A218" s="83">
        <v>45050.0</v>
      </c>
      <c r="B218" s="76">
        <v>1833.8</v>
      </c>
      <c r="C218" s="76">
        <v>1354.4</v>
      </c>
      <c r="D218" s="77">
        <v>116.45</v>
      </c>
      <c r="E218" s="77">
        <v>491.5</v>
      </c>
      <c r="F218" s="76">
        <v>4327.55</v>
      </c>
      <c r="G218" s="4"/>
      <c r="H218" s="76">
        <v>1267.3</v>
      </c>
      <c r="I218" s="76">
        <v>2226.4</v>
      </c>
      <c r="J218" s="77">
        <v>17557.05</v>
      </c>
      <c r="K218" s="78">
        <f t="shared" si="2"/>
        <v>50330280.55</v>
      </c>
      <c r="L218" s="79"/>
      <c r="M218" s="84">
        <v>45050.0</v>
      </c>
      <c r="N218" s="4">
        <f t="shared" ref="N218:R218" si="481">((B218-B217)/B217)*100</f>
        <v>-1.564722617</v>
      </c>
      <c r="O218" s="4">
        <f t="shared" si="481"/>
        <v>3.89690089</v>
      </c>
      <c r="P218" s="4">
        <f t="shared" si="481"/>
        <v>-0.8936170213</v>
      </c>
      <c r="Q218" s="4">
        <f t="shared" si="481"/>
        <v>2.225457571</v>
      </c>
      <c r="R218" s="4">
        <f t="shared" si="481"/>
        <v>0.0809426348</v>
      </c>
      <c r="S218" s="28">
        <v>0.0</v>
      </c>
      <c r="T218" s="4">
        <f t="shared" ref="T218:U218" si="482">((H218-H217)/H217)*100</f>
        <v>-1.258327165</v>
      </c>
      <c r="U218" s="4">
        <f t="shared" si="482"/>
        <v>0.44211856</v>
      </c>
      <c r="V218" s="6">
        <f t="shared" si="11"/>
        <v>0.310478533</v>
      </c>
      <c r="W218" s="6">
        <f t="shared" si="12"/>
        <v>0.9138955228</v>
      </c>
      <c r="X218" s="4"/>
      <c r="Y218" s="4"/>
      <c r="Z218" s="85">
        <v>45050.0</v>
      </c>
      <c r="AK218" s="85"/>
      <c r="AL218" s="85">
        <v>45050.0</v>
      </c>
      <c r="AW218" s="77"/>
      <c r="AX218" s="77"/>
      <c r="AY218" s="77"/>
      <c r="AZ218" s="77"/>
      <c r="BA218" s="77"/>
      <c r="BB218" s="77"/>
      <c r="BC218" s="77"/>
      <c r="BD218" s="75"/>
      <c r="BE218" s="75"/>
      <c r="BF218" s="75"/>
      <c r="BG218" s="75"/>
      <c r="BH218" s="75"/>
      <c r="BI218" s="75"/>
      <c r="BJ218" s="75"/>
      <c r="BK218" s="75"/>
      <c r="BL218" s="75"/>
      <c r="BM218" s="75"/>
      <c r="BN218" s="75"/>
      <c r="BO218" s="75"/>
      <c r="BP218" s="75"/>
      <c r="BQ218" s="75"/>
    </row>
    <row r="219">
      <c r="A219" s="83">
        <v>45081.0</v>
      </c>
      <c r="B219" s="76">
        <v>1844.7</v>
      </c>
      <c r="C219" s="76">
        <v>1341.0</v>
      </c>
      <c r="D219" s="77">
        <v>117.15</v>
      </c>
      <c r="E219" s="77">
        <v>487.05</v>
      </c>
      <c r="F219" s="76">
        <v>4299.8</v>
      </c>
      <c r="G219" s="4"/>
      <c r="H219" s="76">
        <v>1259.85</v>
      </c>
      <c r="I219" s="76">
        <v>2244.1</v>
      </c>
      <c r="J219" s="77">
        <v>17599.15</v>
      </c>
      <c r="K219" s="78">
        <f t="shared" si="2"/>
        <v>50186467.55</v>
      </c>
      <c r="L219" s="79"/>
      <c r="M219" s="84">
        <v>45081.0</v>
      </c>
      <c r="N219" s="4">
        <f t="shared" ref="N219:R219" si="483">((B219-B218)/B218)*100</f>
        <v>0.5943941542</v>
      </c>
      <c r="O219" s="4">
        <f t="shared" si="483"/>
        <v>-0.9893679858</v>
      </c>
      <c r="P219" s="4">
        <f t="shared" si="483"/>
        <v>0.601116359</v>
      </c>
      <c r="Q219" s="4">
        <f t="shared" si="483"/>
        <v>-0.9053916582</v>
      </c>
      <c r="R219" s="4">
        <f t="shared" si="483"/>
        <v>-0.6412404247</v>
      </c>
      <c r="S219" s="28">
        <v>0.0</v>
      </c>
      <c r="T219" s="4">
        <f t="shared" ref="T219:U219" si="484">((H219-H218)/H218)*100</f>
        <v>-0.5878639628</v>
      </c>
      <c r="U219" s="4">
        <f t="shared" si="484"/>
        <v>0.7950053899</v>
      </c>
      <c r="V219" s="6">
        <f t="shared" si="11"/>
        <v>-0.2857385225</v>
      </c>
      <c r="W219" s="6">
        <f t="shared" si="12"/>
        <v>0.2397897141</v>
      </c>
      <c r="X219" s="4"/>
      <c r="Y219" s="4"/>
      <c r="Z219" s="85">
        <v>45081.0</v>
      </c>
      <c r="AK219" s="85"/>
      <c r="AL219" s="85">
        <v>45081.0</v>
      </c>
      <c r="AW219" s="77"/>
      <c r="AX219" s="77"/>
      <c r="AY219" s="77"/>
      <c r="AZ219" s="77"/>
      <c r="BA219" s="77"/>
      <c r="BB219" s="77"/>
      <c r="BC219" s="77"/>
      <c r="BD219" s="75"/>
      <c r="BE219" s="75"/>
      <c r="BF219" s="75"/>
      <c r="BG219" s="75"/>
      <c r="BH219" s="75"/>
      <c r="BI219" s="75"/>
      <c r="BJ219" s="75"/>
      <c r="BK219" s="75"/>
      <c r="BL219" s="75"/>
      <c r="BM219" s="75"/>
      <c r="BN219" s="75"/>
      <c r="BO219" s="75"/>
      <c r="BP219" s="75"/>
      <c r="BQ219" s="75"/>
    </row>
    <row r="220">
      <c r="A220" s="83">
        <v>45203.0</v>
      </c>
      <c r="B220" s="76">
        <v>1832.0</v>
      </c>
      <c r="C220" s="76">
        <v>1348.15</v>
      </c>
      <c r="D220" s="77">
        <v>113.45</v>
      </c>
      <c r="E220" s="77">
        <v>486.75</v>
      </c>
      <c r="F220" s="76">
        <v>4266.4</v>
      </c>
      <c r="G220" s="4"/>
      <c r="H220" s="76">
        <v>1261.05</v>
      </c>
      <c r="I220" s="76">
        <v>2238.3</v>
      </c>
      <c r="J220" s="77">
        <v>17624.05</v>
      </c>
      <c r="K220" s="78">
        <f t="shared" si="2"/>
        <v>49915747.25</v>
      </c>
      <c r="L220" s="79"/>
      <c r="M220" s="84">
        <v>45203.0</v>
      </c>
      <c r="N220" s="4">
        <f t="shared" ref="N220:R220" si="485">((B220-B219)/B219)*100</f>
        <v>-0.688458828</v>
      </c>
      <c r="O220" s="4">
        <f t="shared" si="485"/>
        <v>0.5331841909</v>
      </c>
      <c r="P220" s="4">
        <f t="shared" si="485"/>
        <v>-3.158344003</v>
      </c>
      <c r="Q220" s="4">
        <f t="shared" si="485"/>
        <v>-0.06159531876</v>
      </c>
      <c r="R220" s="4">
        <f t="shared" si="485"/>
        <v>-0.7767803154</v>
      </c>
      <c r="S220" s="28">
        <v>0.0</v>
      </c>
      <c r="T220" s="4">
        <f t="shared" ref="T220:U220" si="486">((H220-H219)/H219)*100</f>
        <v>0.09524943446</v>
      </c>
      <c r="U220" s="4">
        <f t="shared" si="486"/>
        <v>-0.2584555055</v>
      </c>
      <c r="V220" s="6">
        <f t="shared" si="11"/>
        <v>-0.5394288804</v>
      </c>
      <c r="W220" s="6">
        <f t="shared" si="12"/>
        <v>0.1414841058</v>
      </c>
      <c r="X220" s="4"/>
      <c r="Y220" s="4"/>
      <c r="Z220" s="85">
        <v>45203.0</v>
      </c>
      <c r="AA220" s="86">
        <f t="shared" ref="AA220:AE220" si="487">100*(B223-B220)/B220</f>
        <v>5.635917031</v>
      </c>
      <c r="AB220" s="86">
        <f t="shared" si="487"/>
        <v>-0.7380484367</v>
      </c>
      <c r="AC220" s="86">
        <f t="shared" si="487"/>
        <v>0.3525782283</v>
      </c>
      <c r="AD220" s="86">
        <f t="shared" si="487"/>
        <v>-0.04108885465</v>
      </c>
      <c r="AE220" s="86">
        <f t="shared" si="487"/>
        <v>-0.05156572286</v>
      </c>
      <c r="AF220" s="82"/>
      <c r="AG220" s="86">
        <f t="shared" ref="AG220:AI220" si="488">100*(H223-H220)/H220</f>
        <v>-0.7454105706</v>
      </c>
      <c r="AH220" s="86">
        <f t="shared" si="488"/>
        <v>8.417102265</v>
      </c>
      <c r="AI220" s="86">
        <f t="shared" si="488"/>
        <v>1.157225496</v>
      </c>
      <c r="AJ220" s="86">
        <f>100*(J223-J220)/J220</f>
        <v>1.157225496</v>
      </c>
      <c r="AK220" s="85"/>
      <c r="AL220" s="85">
        <v>45203.0</v>
      </c>
      <c r="AW220" s="77"/>
      <c r="AX220" s="77"/>
      <c r="AY220" s="77"/>
      <c r="AZ220" s="77"/>
      <c r="BA220" s="77"/>
      <c r="BB220" s="77"/>
      <c r="BC220" s="77"/>
      <c r="BD220" s="75"/>
      <c r="BE220" s="75"/>
      <c r="BF220" s="75"/>
      <c r="BG220" s="75"/>
      <c r="BH220" s="75"/>
      <c r="BI220" s="75"/>
      <c r="BJ220" s="75"/>
      <c r="BK220" s="75"/>
      <c r="BL220" s="75"/>
      <c r="BM220" s="75"/>
      <c r="BN220" s="75"/>
      <c r="BO220" s="75"/>
      <c r="BP220" s="75"/>
      <c r="BQ220" s="75"/>
    </row>
    <row r="221">
      <c r="A221" s="83">
        <v>45234.0</v>
      </c>
      <c r="B221" s="76">
        <v>1860.65</v>
      </c>
      <c r="C221" s="76">
        <v>1344.7</v>
      </c>
      <c r="D221" s="77">
        <v>114.05</v>
      </c>
      <c r="E221" s="77">
        <v>490.8</v>
      </c>
      <c r="F221" s="76">
        <v>4277.35</v>
      </c>
      <c r="G221" s="4"/>
      <c r="H221" s="76">
        <v>1263.25</v>
      </c>
      <c r="I221" s="76">
        <v>2378.55</v>
      </c>
      <c r="J221" s="77">
        <v>17722.3</v>
      </c>
      <c r="K221" s="78">
        <f t="shared" si="2"/>
        <v>50402355.25</v>
      </c>
      <c r="L221" s="79"/>
      <c r="M221" s="84">
        <v>45234.0</v>
      </c>
      <c r="N221" s="4">
        <f t="shared" ref="N221:R221" si="489">((B221-B220)/B220)*100</f>
        <v>1.563864629</v>
      </c>
      <c r="O221" s="4">
        <f t="shared" si="489"/>
        <v>-0.2559062419</v>
      </c>
      <c r="P221" s="4">
        <f t="shared" si="489"/>
        <v>0.5288673424</v>
      </c>
      <c r="Q221" s="4">
        <f t="shared" si="489"/>
        <v>0.8320493066</v>
      </c>
      <c r="R221" s="4">
        <f t="shared" si="489"/>
        <v>0.256656666</v>
      </c>
      <c r="S221" s="28">
        <v>0.0</v>
      </c>
      <c r="T221" s="4">
        <f t="shared" ref="T221:U221" si="490">((H221-H220)/H220)*100</f>
        <v>0.1744577931</v>
      </c>
      <c r="U221" s="4">
        <f t="shared" si="490"/>
        <v>6.265916097</v>
      </c>
      <c r="V221" s="6">
        <f t="shared" si="11"/>
        <v>0.9748586905</v>
      </c>
      <c r="W221" s="6">
        <f t="shared" si="12"/>
        <v>0.5574768569</v>
      </c>
      <c r="X221" s="4"/>
      <c r="Y221" s="4"/>
      <c r="Z221" s="85">
        <v>45234.0</v>
      </c>
      <c r="AK221" s="85"/>
      <c r="AL221" s="85">
        <v>45234.0</v>
      </c>
      <c r="AW221" s="77"/>
      <c r="AX221" s="77"/>
      <c r="AY221" s="77"/>
      <c r="AZ221" s="77"/>
      <c r="BA221" s="77"/>
      <c r="BB221" s="77"/>
      <c r="BC221" s="77"/>
      <c r="BD221" s="75"/>
      <c r="BE221" s="75"/>
      <c r="BF221" s="75"/>
      <c r="BG221" s="75"/>
      <c r="BH221" s="75"/>
      <c r="BI221" s="75"/>
      <c r="BJ221" s="75"/>
      <c r="BK221" s="75"/>
      <c r="BL221" s="75"/>
      <c r="BM221" s="75"/>
      <c r="BN221" s="75"/>
      <c r="BO221" s="75"/>
      <c r="BP221" s="75"/>
      <c r="BQ221" s="75"/>
    </row>
    <row r="222">
      <c r="A222" s="83">
        <v>45264.0</v>
      </c>
      <c r="B222" s="76">
        <v>1897.95</v>
      </c>
      <c r="C222" s="76">
        <v>1342.5</v>
      </c>
      <c r="D222" s="77">
        <v>111.6</v>
      </c>
      <c r="E222" s="77">
        <v>490.65</v>
      </c>
      <c r="F222" s="76">
        <v>4271.3</v>
      </c>
      <c r="G222" s="4"/>
      <c r="H222" s="76">
        <v>1266.65</v>
      </c>
      <c r="I222" s="76">
        <v>2421.8</v>
      </c>
      <c r="J222" s="77">
        <v>17812.4</v>
      </c>
      <c r="K222" s="78">
        <f t="shared" si="2"/>
        <v>50502719.55</v>
      </c>
      <c r="L222" s="79"/>
      <c r="M222" s="84">
        <v>45264.0</v>
      </c>
      <c r="N222" s="4">
        <f t="shared" ref="N222:R222" si="491">((B222-B221)/B221)*100</f>
        <v>2.004675785</v>
      </c>
      <c r="O222" s="4">
        <f t="shared" si="491"/>
        <v>-0.1636052651</v>
      </c>
      <c r="P222" s="4">
        <f t="shared" si="491"/>
        <v>-2.148180623</v>
      </c>
      <c r="Q222" s="4">
        <f t="shared" si="491"/>
        <v>-0.03056234719</v>
      </c>
      <c r="R222" s="4">
        <f t="shared" si="491"/>
        <v>-0.1414427157</v>
      </c>
      <c r="S222" s="28">
        <v>0.0</v>
      </c>
      <c r="T222" s="4">
        <f t="shared" ref="T222:U222" si="492">((H222-H221)/H221)*100</f>
        <v>0.2691470414</v>
      </c>
      <c r="U222" s="4">
        <f t="shared" si="492"/>
        <v>1.8183347</v>
      </c>
      <c r="V222" s="6">
        <f t="shared" si="11"/>
        <v>0.1991262105</v>
      </c>
      <c r="W222" s="6">
        <f t="shared" si="12"/>
        <v>0.5083990227</v>
      </c>
      <c r="X222" s="4"/>
      <c r="Y222" s="4"/>
      <c r="Z222" s="85">
        <v>45264.0</v>
      </c>
      <c r="AK222" s="85"/>
      <c r="AL222" s="85">
        <v>45264.0</v>
      </c>
      <c r="AW222" s="77"/>
      <c r="AX222" s="77"/>
      <c r="AY222" s="77"/>
      <c r="AZ222" s="77"/>
      <c r="BA222" s="77"/>
      <c r="BB222" s="77"/>
      <c r="BC222" s="77"/>
      <c r="BD222" s="75"/>
      <c r="BE222" s="75"/>
      <c r="BF222" s="75"/>
      <c r="BG222" s="75"/>
      <c r="BH222" s="75"/>
      <c r="BI222" s="75"/>
      <c r="BJ222" s="75"/>
      <c r="BK222" s="75"/>
      <c r="BL222" s="75"/>
      <c r="BM222" s="75"/>
      <c r="BN222" s="75"/>
      <c r="BO222" s="75"/>
      <c r="BP222" s="75"/>
      <c r="BQ222" s="75"/>
    </row>
    <row r="223">
      <c r="A223" s="75" t="s">
        <v>143</v>
      </c>
      <c r="B223" s="76">
        <v>1935.25</v>
      </c>
      <c r="C223" s="76">
        <v>1338.2</v>
      </c>
      <c r="D223" s="77">
        <v>113.85</v>
      </c>
      <c r="E223" s="77">
        <v>486.55</v>
      </c>
      <c r="F223" s="76">
        <v>4264.2</v>
      </c>
      <c r="G223" s="4"/>
      <c r="H223" s="76">
        <v>1251.65</v>
      </c>
      <c r="I223" s="76">
        <v>2426.7</v>
      </c>
      <c r="J223" s="77">
        <v>17828.0</v>
      </c>
      <c r="K223" s="78">
        <f t="shared" si="2"/>
        <v>50537719.6</v>
      </c>
      <c r="L223" s="79"/>
      <c r="M223" s="77" t="s">
        <v>143</v>
      </c>
      <c r="N223" s="4">
        <f t="shared" ref="N223:R223" si="493">((B223-B222)/B222)*100</f>
        <v>1.965278327</v>
      </c>
      <c r="O223" s="4">
        <f t="shared" si="493"/>
        <v>-0.3202979516</v>
      </c>
      <c r="P223" s="4">
        <f t="shared" si="493"/>
        <v>2.016129032</v>
      </c>
      <c r="Q223" s="4">
        <f t="shared" si="493"/>
        <v>-0.8356262101</v>
      </c>
      <c r="R223" s="4">
        <f t="shared" si="493"/>
        <v>-0.1662257392</v>
      </c>
      <c r="S223" s="28">
        <v>0.0</v>
      </c>
      <c r="T223" s="4">
        <f t="shared" ref="T223:U223" si="494">((H223-H222)/H222)*100</f>
        <v>-1.184226108</v>
      </c>
      <c r="U223" s="4">
        <f t="shared" si="494"/>
        <v>0.2023288463</v>
      </c>
      <c r="V223" s="6">
        <f t="shared" si="11"/>
        <v>0.06930329755</v>
      </c>
      <c r="W223" s="6">
        <f t="shared" si="12"/>
        <v>0.08757943904</v>
      </c>
      <c r="X223" s="4"/>
      <c r="Y223" s="4"/>
      <c r="Z223" s="81" t="s">
        <v>143</v>
      </c>
      <c r="AK223" s="81"/>
      <c r="AL223" s="81" t="s">
        <v>143</v>
      </c>
      <c r="AW223" s="77"/>
      <c r="AX223" s="77"/>
      <c r="AY223" s="77"/>
      <c r="AZ223" s="77"/>
      <c r="BA223" s="77"/>
      <c r="BB223" s="77"/>
      <c r="BC223" s="77"/>
      <c r="BD223" s="75"/>
      <c r="BE223" s="75"/>
      <c r="BF223" s="75"/>
      <c r="BG223" s="75"/>
      <c r="BH223" s="75"/>
      <c r="BI223" s="75"/>
      <c r="BJ223" s="75"/>
      <c r="BK223" s="75"/>
      <c r="BL223" s="75"/>
      <c r="BM223" s="75"/>
      <c r="BN223" s="75"/>
      <c r="BO223" s="75"/>
      <c r="BP223" s="75"/>
      <c r="BQ223" s="75"/>
    </row>
    <row r="224">
      <c r="A224" s="75" t="s">
        <v>144</v>
      </c>
      <c r="B224" s="76">
        <v>1885.2</v>
      </c>
      <c r="C224" s="76">
        <v>1314.6</v>
      </c>
      <c r="D224" s="77">
        <v>108.55</v>
      </c>
      <c r="E224" s="77">
        <v>481.7</v>
      </c>
      <c r="F224" s="76">
        <v>4338.6</v>
      </c>
      <c r="G224" s="4"/>
      <c r="H224" s="76">
        <v>1236.4</v>
      </c>
      <c r="I224" s="76">
        <v>2392.55</v>
      </c>
      <c r="J224" s="77">
        <v>17706.85</v>
      </c>
      <c r="K224" s="78">
        <f t="shared" si="2"/>
        <v>50222935.95</v>
      </c>
      <c r="L224" s="79"/>
      <c r="M224" s="77" t="s">
        <v>144</v>
      </c>
      <c r="N224" s="4">
        <f t="shared" ref="N224:R224" si="495">((B224-B223)/B223)*100</f>
        <v>-2.586229169</v>
      </c>
      <c r="O224" s="4">
        <f t="shared" si="495"/>
        <v>-1.763562995</v>
      </c>
      <c r="P224" s="4">
        <f t="shared" si="495"/>
        <v>-4.655248134</v>
      </c>
      <c r="Q224" s="4">
        <f t="shared" si="495"/>
        <v>-0.9968143048</v>
      </c>
      <c r="R224" s="4">
        <f t="shared" si="495"/>
        <v>1.744758689</v>
      </c>
      <c r="S224" s="28">
        <v>0.0</v>
      </c>
      <c r="T224" s="4">
        <f t="shared" ref="T224:U224" si="496">((H224-H223)/H223)*100</f>
        <v>-1.218391723</v>
      </c>
      <c r="U224" s="4">
        <f t="shared" si="496"/>
        <v>-1.407260889</v>
      </c>
      <c r="V224" s="6">
        <f t="shared" si="11"/>
        <v>-0.6228687256</v>
      </c>
      <c r="W224" s="6">
        <f t="shared" si="12"/>
        <v>-0.679549024</v>
      </c>
      <c r="X224" s="4"/>
      <c r="Y224" s="4"/>
      <c r="Z224" s="81" t="s">
        <v>144</v>
      </c>
      <c r="AA224" s="86">
        <f t="shared" ref="AA224:AE224" si="497">100*(B227-B224)/B224</f>
        <v>-1.283683429</v>
      </c>
      <c r="AB224" s="86">
        <f t="shared" si="497"/>
        <v>-2.890613114</v>
      </c>
      <c r="AC224" s="86">
        <f t="shared" si="497"/>
        <v>1.70428374</v>
      </c>
      <c r="AD224" s="86">
        <f t="shared" si="497"/>
        <v>1.598505294</v>
      </c>
      <c r="AE224" s="86">
        <f t="shared" si="497"/>
        <v>-1.894620384</v>
      </c>
      <c r="AF224" s="82"/>
      <c r="AG224" s="86">
        <f t="shared" ref="AG224:AI224" si="498">100*(H227-H224)/H224</f>
        <v>10.35668069</v>
      </c>
      <c r="AH224" s="86">
        <f t="shared" si="498"/>
        <v>0.2152515099</v>
      </c>
      <c r="AI224" s="86">
        <f t="shared" si="498"/>
        <v>-0.4653566275</v>
      </c>
      <c r="AJ224" s="86">
        <f>100*(J227-J224)/J224</f>
        <v>-0.4653566275</v>
      </c>
      <c r="AK224" s="81"/>
      <c r="AL224" s="81" t="s">
        <v>144</v>
      </c>
      <c r="AW224" s="77"/>
      <c r="AX224" s="77"/>
      <c r="AY224" s="77"/>
      <c r="AZ224" s="77"/>
      <c r="BA224" s="77"/>
      <c r="BB224" s="77"/>
      <c r="BC224" s="77"/>
      <c r="BD224" s="75"/>
      <c r="BE224" s="75"/>
      <c r="BF224" s="75"/>
      <c r="BG224" s="75"/>
      <c r="BH224" s="75"/>
      <c r="BI224" s="75"/>
      <c r="BJ224" s="75"/>
      <c r="BK224" s="75"/>
      <c r="BL224" s="75"/>
      <c r="BM224" s="75"/>
      <c r="BN224" s="75"/>
      <c r="BO224" s="75"/>
      <c r="BP224" s="75"/>
      <c r="BQ224" s="75"/>
    </row>
    <row r="225">
      <c r="A225" s="75" t="s">
        <v>145</v>
      </c>
      <c r="B225" s="76">
        <v>1861.6</v>
      </c>
      <c r="C225" s="76">
        <v>1288.6</v>
      </c>
      <c r="D225" s="77">
        <v>107.25</v>
      </c>
      <c r="E225" s="77">
        <v>484.7</v>
      </c>
      <c r="F225" s="76">
        <v>4301.85</v>
      </c>
      <c r="G225" s="4"/>
      <c r="H225" s="76">
        <v>1231.55</v>
      </c>
      <c r="I225" s="76">
        <v>2432.85</v>
      </c>
      <c r="J225" s="77">
        <v>17660.15</v>
      </c>
      <c r="K225" s="78">
        <f t="shared" si="2"/>
        <v>50020896.7</v>
      </c>
      <c r="L225" s="79"/>
      <c r="M225" s="77" t="s">
        <v>145</v>
      </c>
      <c r="N225" s="4">
        <f t="shared" ref="N225:R225" si="499">((B225-B224)/B224)*100</f>
        <v>-1.251856567</v>
      </c>
      <c r="O225" s="4">
        <f t="shared" si="499"/>
        <v>-1.97778792</v>
      </c>
      <c r="P225" s="4">
        <f t="shared" si="499"/>
        <v>-1.19760479</v>
      </c>
      <c r="Q225" s="4">
        <f t="shared" si="499"/>
        <v>0.6227942703</v>
      </c>
      <c r="R225" s="4">
        <f t="shared" si="499"/>
        <v>-0.8470474347</v>
      </c>
      <c r="S225" s="28">
        <v>0.0</v>
      </c>
      <c r="T225" s="4">
        <f t="shared" ref="T225:U225" si="500">((H225-H224)/H224)*100</f>
        <v>-0.3922678745</v>
      </c>
      <c r="U225" s="4">
        <f t="shared" si="500"/>
        <v>1.68439531</v>
      </c>
      <c r="V225" s="6">
        <f t="shared" si="11"/>
        <v>-0.402284825</v>
      </c>
      <c r="W225" s="6">
        <f t="shared" si="12"/>
        <v>-0.2637397391</v>
      </c>
      <c r="X225" s="4"/>
      <c r="Y225" s="4"/>
      <c r="Z225" s="81" t="s">
        <v>145</v>
      </c>
      <c r="AK225" s="81"/>
      <c r="AL225" s="81" t="s">
        <v>145</v>
      </c>
      <c r="AW225" s="77"/>
      <c r="AX225" s="77"/>
      <c r="AY225" s="77"/>
      <c r="AZ225" s="77"/>
      <c r="BA225" s="77"/>
      <c r="BB225" s="77"/>
      <c r="BC225" s="77"/>
      <c r="BD225" s="75"/>
      <c r="BE225" s="75"/>
      <c r="BF225" s="75"/>
      <c r="BG225" s="75"/>
      <c r="BH225" s="75"/>
      <c r="BI225" s="75"/>
      <c r="BJ225" s="75"/>
      <c r="BK225" s="75"/>
      <c r="BL225" s="75"/>
      <c r="BM225" s="75"/>
      <c r="BN225" s="75"/>
      <c r="BO225" s="75"/>
      <c r="BP225" s="75"/>
      <c r="BQ225" s="75"/>
    </row>
    <row r="226">
      <c r="A226" s="75" t="s">
        <v>146</v>
      </c>
      <c r="B226" s="76">
        <v>1864.35</v>
      </c>
      <c r="C226" s="76">
        <v>1288.25</v>
      </c>
      <c r="D226" s="77">
        <v>108.8</v>
      </c>
      <c r="E226" s="77">
        <v>487.3</v>
      </c>
      <c r="F226" s="76">
        <v>4293.85</v>
      </c>
      <c r="G226" s="4"/>
      <c r="H226" s="76">
        <v>1416.95</v>
      </c>
      <c r="I226" s="76">
        <v>2443.25</v>
      </c>
      <c r="J226" s="77">
        <v>17618.75</v>
      </c>
      <c r="K226" s="78">
        <f t="shared" si="2"/>
        <v>50797801.3</v>
      </c>
      <c r="L226" s="79"/>
      <c r="M226" s="77" t="s">
        <v>146</v>
      </c>
      <c r="N226" s="4">
        <f t="shared" ref="N226:R226" si="501">((B226-B225)/B225)*100</f>
        <v>0.1477223893</v>
      </c>
      <c r="O226" s="4">
        <f t="shared" si="501"/>
        <v>-0.02716126028</v>
      </c>
      <c r="P226" s="4">
        <f t="shared" si="501"/>
        <v>1.445221445</v>
      </c>
      <c r="Q226" s="4">
        <f t="shared" si="501"/>
        <v>0.5364142769</v>
      </c>
      <c r="R226" s="4">
        <f t="shared" si="501"/>
        <v>-0.1859665028</v>
      </c>
      <c r="S226" s="28">
        <v>0.0</v>
      </c>
      <c r="T226" s="4">
        <f t="shared" ref="T226:U226" si="502">((H226-H225)/H225)*100</f>
        <v>15.05419999</v>
      </c>
      <c r="U226" s="4">
        <f t="shared" si="502"/>
        <v>0.4274821711</v>
      </c>
      <c r="V226" s="6">
        <f t="shared" si="11"/>
        <v>1.553160082</v>
      </c>
      <c r="W226" s="6">
        <f t="shared" si="12"/>
        <v>-0.2344260949</v>
      </c>
      <c r="X226" s="4"/>
      <c r="Y226" s="4"/>
      <c r="Z226" s="81" t="s">
        <v>146</v>
      </c>
      <c r="AK226" s="81"/>
      <c r="AL226" s="81" t="s">
        <v>146</v>
      </c>
      <c r="AW226" s="77"/>
      <c r="AX226" s="77"/>
      <c r="AY226" s="77"/>
      <c r="AZ226" s="77"/>
      <c r="BA226" s="77"/>
      <c r="BB226" s="77"/>
      <c r="BC226" s="77"/>
      <c r="BD226" s="75"/>
      <c r="BE226" s="75"/>
      <c r="BF226" s="75"/>
      <c r="BG226" s="75"/>
      <c r="BH226" s="75"/>
      <c r="BI226" s="75"/>
      <c r="BJ226" s="75"/>
      <c r="BK226" s="75"/>
      <c r="BL226" s="75"/>
      <c r="BM226" s="75"/>
      <c r="BN226" s="75"/>
      <c r="BO226" s="75"/>
      <c r="BP226" s="75"/>
      <c r="BQ226" s="75"/>
    </row>
    <row r="227">
      <c r="A227" s="75" t="s">
        <v>147</v>
      </c>
      <c r="B227" s="76">
        <v>1861.0</v>
      </c>
      <c r="C227" s="76">
        <v>1276.6</v>
      </c>
      <c r="D227" s="77">
        <v>110.4</v>
      </c>
      <c r="E227" s="77">
        <v>489.4</v>
      </c>
      <c r="F227" s="76">
        <v>4256.4</v>
      </c>
      <c r="G227" s="4"/>
      <c r="H227" s="76">
        <v>1364.45</v>
      </c>
      <c r="I227" s="76">
        <v>2397.7</v>
      </c>
      <c r="J227" s="77">
        <v>17624.45</v>
      </c>
      <c r="K227" s="78">
        <f t="shared" si="2"/>
        <v>50422967.65</v>
      </c>
      <c r="L227" s="79"/>
      <c r="M227" s="77" t="s">
        <v>147</v>
      </c>
      <c r="N227" s="4">
        <f t="shared" ref="N227:R227" si="503">((B227-B226)/B226)*100</f>
        <v>-0.1796872905</v>
      </c>
      <c r="O227" s="4">
        <f t="shared" si="503"/>
        <v>-0.9043275762</v>
      </c>
      <c r="P227" s="4">
        <f t="shared" si="503"/>
        <v>1.470588235</v>
      </c>
      <c r="Q227" s="4">
        <f t="shared" si="503"/>
        <v>0.4309460291</v>
      </c>
      <c r="R227" s="4">
        <f t="shared" si="503"/>
        <v>-0.8721776494</v>
      </c>
      <c r="S227" s="28">
        <v>0.0</v>
      </c>
      <c r="T227" s="4">
        <f t="shared" ref="T227:U227" si="504">((H227-H226)/H226)*100</f>
        <v>-3.705141325</v>
      </c>
      <c r="U227" s="4">
        <f t="shared" si="504"/>
        <v>-1.864320065</v>
      </c>
      <c r="V227" s="6">
        <f t="shared" si="11"/>
        <v>-0.7378934529</v>
      </c>
      <c r="W227" s="6">
        <f t="shared" si="12"/>
        <v>0.03235189784</v>
      </c>
      <c r="X227" s="4"/>
      <c r="Y227" s="4"/>
      <c r="Z227" s="81" t="s">
        <v>147</v>
      </c>
      <c r="AK227" s="81"/>
      <c r="AL227" s="81" t="s">
        <v>147</v>
      </c>
      <c r="AW227" s="77"/>
      <c r="AX227" s="77"/>
      <c r="AY227" s="77"/>
      <c r="AZ227" s="77"/>
      <c r="BA227" s="77"/>
      <c r="BB227" s="77"/>
      <c r="BC227" s="77"/>
      <c r="BD227" s="75"/>
      <c r="BE227" s="75"/>
      <c r="BF227" s="75"/>
      <c r="BG227" s="75"/>
      <c r="BH227" s="75"/>
      <c r="BI227" s="75"/>
      <c r="BJ227" s="75"/>
      <c r="BK227" s="75"/>
      <c r="BL227" s="75"/>
      <c r="BM227" s="75"/>
      <c r="BN227" s="75"/>
      <c r="BO227" s="75"/>
      <c r="BP227" s="75"/>
      <c r="BQ227" s="75"/>
    </row>
    <row r="228">
      <c r="A228" s="75" t="s">
        <v>148</v>
      </c>
      <c r="B228" s="76">
        <v>1855.6</v>
      </c>
      <c r="C228" s="76">
        <v>1318.65</v>
      </c>
      <c r="D228" s="77">
        <v>109.55</v>
      </c>
      <c r="E228" s="77">
        <v>487.8</v>
      </c>
      <c r="F228" s="76">
        <v>4327.8</v>
      </c>
      <c r="G228" s="4"/>
      <c r="H228" s="76">
        <v>1311.2</v>
      </c>
      <c r="I228" s="76">
        <v>2354.45</v>
      </c>
      <c r="J228" s="77">
        <v>17624.05</v>
      </c>
      <c r="K228" s="78">
        <f t="shared" si="2"/>
        <v>50437851.05</v>
      </c>
      <c r="L228" s="79"/>
      <c r="M228" s="77" t="s">
        <v>148</v>
      </c>
      <c r="N228" s="4">
        <f t="shared" ref="N228:R228" si="505">((B228-B227)/B227)*100</f>
        <v>-0.2901665771</v>
      </c>
      <c r="O228" s="4">
        <f t="shared" si="505"/>
        <v>3.293905687</v>
      </c>
      <c r="P228" s="4">
        <f t="shared" si="505"/>
        <v>-0.7699275362</v>
      </c>
      <c r="Q228" s="4">
        <f t="shared" si="505"/>
        <v>-0.3269309358</v>
      </c>
      <c r="R228" s="4">
        <f t="shared" si="505"/>
        <v>1.677473922</v>
      </c>
      <c r="S228" s="28">
        <v>0.0</v>
      </c>
      <c r="T228" s="4">
        <f t="shared" ref="T228:U228" si="506">((H228-H227)/H227)*100</f>
        <v>-3.902671406</v>
      </c>
      <c r="U228" s="4">
        <f t="shared" si="506"/>
        <v>-1.803811986</v>
      </c>
      <c r="V228" s="6">
        <f t="shared" si="11"/>
        <v>0.02951710439</v>
      </c>
      <c r="W228" s="6">
        <f t="shared" si="12"/>
        <v>-0.00226957437</v>
      </c>
      <c r="X228" s="4"/>
      <c r="Y228" s="4"/>
      <c r="Z228" s="81" t="s">
        <v>148</v>
      </c>
      <c r="AA228" s="86">
        <f t="shared" ref="AA228:AE228" si="507">100*(B233-B228)/B228</f>
        <v>2.41431343</v>
      </c>
      <c r="AB228" s="86">
        <f t="shared" si="507"/>
        <v>2.794524703</v>
      </c>
      <c r="AC228" s="86">
        <f t="shared" si="507"/>
        <v>3.970789594</v>
      </c>
      <c r="AD228" s="86">
        <f t="shared" si="507"/>
        <v>3.19803198</v>
      </c>
      <c r="AE228" s="86">
        <f t="shared" si="507"/>
        <v>5.216276168</v>
      </c>
      <c r="AF228" s="82"/>
      <c r="AG228" s="86">
        <f t="shared" ref="AG228:AI228" si="508">100*(H233-H228)/H228</f>
        <v>3.630262355</v>
      </c>
      <c r="AH228" s="86">
        <f t="shared" si="508"/>
        <v>0.4056148994</v>
      </c>
      <c r="AI228" s="86">
        <f t="shared" si="508"/>
        <v>2.50197883</v>
      </c>
      <c r="AJ228" s="86">
        <f>100*(J233-J228)/J228</f>
        <v>2.50197883</v>
      </c>
      <c r="AK228" s="81"/>
      <c r="AL228" s="81" t="s">
        <v>148</v>
      </c>
      <c r="AW228" s="77"/>
      <c r="AX228" s="77"/>
      <c r="AY228" s="77"/>
      <c r="AZ228" s="77"/>
      <c r="BA228" s="77"/>
      <c r="BB228" s="77"/>
      <c r="BC228" s="77"/>
      <c r="BD228" s="75"/>
      <c r="BE228" s="75"/>
      <c r="BF228" s="75"/>
      <c r="BG228" s="75"/>
      <c r="BH228" s="75"/>
      <c r="BI228" s="75"/>
      <c r="BJ228" s="75"/>
      <c r="BK228" s="75"/>
      <c r="BL228" s="75"/>
      <c r="BM228" s="75"/>
      <c r="BN228" s="75"/>
      <c r="BO228" s="75"/>
      <c r="BP228" s="75"/>
      <c r="BQ228" s="75"/>
    </row>
    <row r="229">
      <c r="A229" s="75" t="s">
        <v>149</v>
      </c>
      <c r="B229" s="76">
        <v>1841.1</v>
      </c>
      <c r="C229" s="76">
        <v>1329.0</v>
      </c>
      <c r="D229" s="77">
        <v>114.25</v>
      </c>
      <c r="E229" s="77">
        <v>502.7</v>
      </c>
      <c r="F229" s="76">
        <v>4311.0</v>
      </c>
      <c r="G229" s="4"/>
      <c r="H229" s="76">
        <v>1310.45</v>
      </c>
      <c r="I229" s="76">
        <v>2349.3</v>
      </c>
      <c r="J229" s="77">
        <v>17743.4</v>
      </c>
      <c r="K229" s="78">
        <f t="shared" si="2"/>
        <v>50738663.3</v>
      </c>
      <c r="L229" s="79"/>
      <c r="M229" s="77" t="s">
        <v>149</v>
      </c>
      <c r="N229" s="4">
        <f t="shared" ref="N229:R229" si="509">((B229-B228)/B228)*100</f>
        <v>-0.7814184091</v>
      </c>
      <c r="O229" s="4">
        <f t="shared" si="509"/>
        <v>0.7848936412</v>
      </c>
      <c r="P229" s="4">
        <f t="shared" si="509"/>
        <v>4.290278412</v>
      </c>
      <c r="Q229" s="4">
        <f t="shared" si="509"/>
        <v>3.054530545</v>
      </c>
      <c r="R229" s="4">
        <f t="shared" si="509"/>
        <v>-0.3881879939</v>
      </c>
      <c r="S229" s="28">
        <v>0.0</v>
      </c>
      <c r="T229" s="4">
        <f t="shared" ref="T229:U229" si="510">((H229-H228)/H228)*100</f>
        <v>-0.0571995119</v>
      </c>
      <c r="U229" s="4">
        <f t="shared" si="510"/>
        <v>-0.2187347364</v>
      </c>
      <c r="V229" s="6">
        <f t="shared" si="11"/>
        <v>0.5964017969</v>
      </c>
      <c r="W229" s="6">
        <f t="shared" si="12"/>
        <v>0.6771996221</v>
      </c>
      <c r="X229" s="4"/>
      <c r="Y229" s="4"/>
      <c r="Z229" s="81" t="s">
        <v>149</v>
      </c>
      <c r="AK229" s="81"/>
      <c r="AL229" s="81" t="s">
        <v>149</v>
      </c>
      <c r="AW229" s="77"/>
      <c r="AX229" s="77"/>
      <c r="AY229" s="77"/>
      <c r="AZ229" s="77"/>
      <c r="BA229" s="77"/>
      <c r="BB229" s="77"/>
      <c r="BC229" s="77"/>
      <c r="BD229" s="75"/>
      <c r="BE229" s="75"/>
      <c r="BF229" s="75"/>
      <c r="BG229" s="75"/>
      <c r="BH229" s="75"/>
      <c r="BI229" s="75"/>
      <c r="BJ229" s="75"/>
      <c r="BK229" s="75"/>
      <c r="BL229" s="75"/>
      <c r="BM229" s="75"/>
      <c r="BN229" s="75"/>
      <c r="BO229" s="75"/>
      <c r="BP229" s="75"/>
      <c r="BQ229" s="75"/>
    </row>
    <row r="230">
      <c r="A230" s="75" t="s">
        <v>150</v>
      </c>
      <c r="B230" s="76">
        <v>1837.05</v>
      </c>
      <c r="C230" s="76">
        <v>1306.9</v>
      </c>
      <c r="D230" s="77">
        <v>113.8</v>
      </c>
      <c r="E230" s="77">
        <v>497.5</v>
      </c>
      <c r="F230" s="76">
        <v>4402.55</v>
      </c>
      <c r="G230" s="4"/>
      <c r="H230" s="76">
        <v>1349.7</v>
      </c>
      <c r="I230" s="76">
        <v>2336.5</v>
      </c>
      <c r="J230" s="77">
        <v>17769.25</v>
      </c>
      <c r="K230" s="78">
        <f t="shared" si="2"/>
        <v>51021135.25</v>
      </c>
      <c r="L230" s="79"/>
      <c r="M230" s="77" t="s">
        <v>150</v>
      </c>
      <c r="N230" s="4">
        <f t="shared" ref="N230:R230" si="511">((B230-B229)/B229)*100</f>
        <v>-0.2199771876</v>
      </c>
      <c r="O230" s="4">
        <f t="shared" si="511"/>
        <v>-1.662904439</v>
      </c>
      <c r="P230" s="4">
        <f t="shared" si="511"/>
        <v>-0.3938730853</v>
      </c>
      <c r="Q230" s="4">
        <f t="shared" si="511"/>
        <v>-1.034414164</v>
      </c>
      <c r="R230" s="4">
        <f t="shared" si="511"/>
        <v>2.123637207</v>
      </c>
      <c r="S230" s="28">
        <v>0.0</v>
      </c>
      <c r="T230" s="4">
        <f t="shared" ref="T230:U230" si="512">((H230-H229)/H229)*100</f>
        <v>2.995154336</v>
      </c>
      <c r="U230" s="4">
        <f t="shared" si="512"/>
        <v>-0.5448431448</v>
      </c>
      <c r="V230" s="6">
        <f t="shared" si="11"/>
        <v>0.5567193371</v>
      </c>
      <c r="W230" s="6">
        <f t="shared" si="12"/>
        <v>0.1456879741</v>
      </c>
      <c r="X230" s="4"/>
      <c r="Y230" s="4"/>
      <c r="Z230" s="81" t="s">
        <v>150</v>
      </c>
      <c r="AK230" s="81"/>
      <c r="AL230" s="81" t="s">
        <v>150</v>
      </c>
      <c r="AW230" s="77"/>
      <c r="AX230" s="77"/>
      <c r="AY230" s="77"/>
      <c r="AZ230" s="77"/>
      <c r="BA230" s="77"/>
      <c r="BB230" s="77"/>
      <c r="BC230" s="77"/>
      <c r="BD230" s="75"/>
      <c r="BE230" s="75"/>
      <c r="BF230" s="75"/>
      <c r="BG230" s="75"/>
      <c r="BH230" s="75"/>
      <c r="BI230" s="75"/>
      <c r="BJ230" s="75"/>
      <c r="BK230" s="75"/>
      <c r="BL230" s="75"/>
      <c r="BM230" s="75"/>
      <c r="BN230" s="75"/>
      <c r="BO230" s="75"/>
      <c r="BP230" s="75"/>
      <c r="BQ230" s="75"/>
    </row>
    <row r="231">
      <c r="A231" s="75" t="s">
        <v>151</v>
      </c>
      <c r="B231" s="76">
        <v>1861.2</v>
      </c>
      <c r="C231" s="76">
        <v>1346.4</v>
      </c>
      <c r="D231" s="77">
        <v>112.55</v>
      </c>
      <c r="E231" s="77">
        <v>499.0</v>
      </c>
      <c r="F231" s="76">
        <v>4405.0</v>
      </c>
      <c r="G231" s="4"/>
      <c r="H231" s="76">
        <v>1379.2</v>
      </c>
      <c r="I231" s="76">
        <v>2347.85</v>
      </c>
      <c r="J231" s="77">
        <v>17813.6</v>
      </c>
      <c r="K231" s="78">
        <f t="shared" si="2"/>
        <v>51320063.45</v>
      </c>
      <c r="L231" s="79"/>
      <c r="M231" s="77" t="s">
        <v>151</v>
      </c>
      <c r="N231" s="4">
        <f t="shared" ref="N231:R231" si="513">((B231-B230)/B230)*100</f>
        <v>1.314607659</v>
      </c>
      <c r="O231" s="4">
        <f t="shared" si="513"/>
        <v>3.022419466</v>
      </c>
      <c r="P231" s="4">
        <f t="shared" si="513"/>
        <v>-1.098418278</v>
      </c>
      <c r="Q231" s="4">
        <f t="shared" si="513"/>
        <v>0.3015075377</v>
      </c>
      <c r="R231" s="4">
        <f t="shared" si="513"/>
        <v>0.05564956673</v>
      </c>
      <c r="S231" s="28">
        <v>0.0</v>
      </c>
      <c r="T231" s="4">
        <f t="shared" ref="T231:U231" si="514">((H231-H230)/H230)*100</f>
        <v>2.18567089</v>
      </c>
      <c r="U231" s="4">
        <f t="shared" si="514"/>
        <v>0.4857693131</v>
      </c>
      <c r="V231" s="6">
        <f t="shared" si="11"/>
        <v>0.5858909225</v>
      </c>
      <c r="W231" s="6">
        <f t="shared" si="12"/>
        <v>0.2495884745</v>
      </c>
      <c r="X231" s="4"/>
      <c r="Y231" s="4"/>
      <c r="Z231" s="81" t="s">
        <v>151</v>
      </c>
      <c r="AK231" s="81"/>
      <c r="AL231" s="81" t="s">
        <v>151</v>
      </c>
      <c r="AW231" s="77"/>
      <c r="AX231" s="77"/>
      <c r="AY231" s="77"/>
      <c r="AZ231" s="77"/>
      <c r="BA231" s="77"/>
      <c r="BB231" s="77"/>
      <c r="BC231" s="77"/>
      <c r="BD231" s="75"/>
      <c r="BE231" s="75"/>
      <c r="BF231" s="75"/>
      <c r="BG231" s="75"/>
      <c r="BH231" s="75"/>
      <c r="BI231" s="75"/>
      <c r="BJ231" s="75"/>
      <c r="BK231" s="75"/>
      <c r="BL231" s="75"/>
      <c r="BM231" s="75"/>
      <c r="BN231" s="75"/>
      <c r="BO231" s="75"/>
      <c r="BP231" s="75"/>
      <c r="BQ231" s="75"/>
    </row>
    <row r="232">
      <c r="A232" s="75" t="s">
        <v>152</v>
      </c>
      <c r="B232" s="76">
        <v>1891.3</v>
      </c>
      <c r="C232" s="76">
        <v>1340.65</v>
      </c>
      <c r="D232" s="77">
        <v>109.8</v>
      </c>
      <c r="E232" s="77">
        <v>499.2</v>
      </c>
      <c r="F232" s="76">
        <v>4415.85</v>
      </c>
      <c r="G232" s="4"/>
      <c r="H232" s="76">
        <v>1367.7</v>
      </c>
      <c r="I232" s="76">
        <v>2327.5</v>
      </c>
      <c r="J232" s="77">
        <v>17915.05</v>
      </c>
      <c r="K232" s="78">
        <f t="shared" si="2"/>
        <v>51265222.5</v>
      </c>
      <c r="L232" s="79"/>
      <c r="M232" s="77" t="s">
        <v>152</v>
      </c>
      <c r="N232" s="4">
        <f t="shared" ref="N232:R232" si="515">((B232-B231)/B231)*100</f>
        <v>1.617236192</v>
      </c>
      <c r="O232" s="4">
        <f t="shared" si="515"/>
        <v>-0.4270647653</v>
      </c>
      <c r="P232" s="4">
        <f t="shared" si="515"/>
        <v>-2.443358507</v>
      </c>
      <c r="Q232" s="4">
        <f t="shared" si="515"/>
        <v>0.04008016032</v>
      </c>
      <c r="R232" s="4">
        <f t="shared" si="515"/>
        <v>0.2463110102</v>
      </c>
      <c r="S232" s="28">
        <v>0.0</v>
      </c>
      <c r="T232" s="4">
        <f t="shared" ref="T232:U232" si="516">((H232-H231)/H231)*100</f>
        <v>-0.8338167053</v>
      </c>
      <c r="U232" s="4">
        <f t="shared" si="516"/>
        <v>-0.8667504312</v>
      </c>
      <c r="V232" s="6">
        <f t="shared" si="11"/>
        <v>-0.1068606434</v>
      </c>
      <c r="W232" s="6">
        <f t="shared" si="12"/>
        <v>0.56950869</v>
      </c>
      <c r="X232" s="4"/>
      <c r="Y232" s="4"/>
      <c r="Z232" s="81" t="s">
        <v>152</v>
      </c>
      <c r="AK232" s="81"/>
      <c r="AL232" s="81" t="s">
        <v>152</v>
      </c>
      <c r="AW232" s="77"/>
      <c r="AX232" s="77"/>
      <c r="AY232" s="77"/>
      <c r="AZ232" s="77"/>
      <c r="BA232" s="77"/>
      <c r="BB232" s="77"/>
      <c r="BC232" s="77"/>
      <c r="BD232" s="75"/>
      <c r="BE232" s="75"/>
      <c r="BF232" s="75"/>
      <c r="BG232" s="75"/>
      <c r="BH232" s="75"/>
      <c r="BI232" s="75"/>
      <c r="BJ232" s="75"/>
      <c r="BK232" s="75"/>
      <c r="BL232" s="75"/>
      <c r="BM232" s="75"/>
      <c r="BN232" s="75"/>
      <c r="BO232" s="75"/>
      <c r="BP232" s="75"/>
      <c r="BQ232" s="75"/>
    </row>
    <row r="233">
      <c r="A233" s="75" t="s">
        <v>153</v>
      </c>
      <c r="B233" s="76">
        <v>1900.4</v>
      </c>
      <c r="C233" s="76">
        <v>1355.5</v>
      </c>
      <c r="D233" s="77">
        <v>113.9</v>
      </c>
      <c r="E233" s="77">
        <v>503.4</v>
      </c>
      <c r="F233" s="76">
        <v>4553.55</v>
      </c>
      <c r="G233" s="4"/>
      <c r="H233" s="76">
        <v>1358.8</v>
      </c>
      <c r="I233" s="76">
        <v>2364.0</v>
      </c>
      <c r="J233" s="77">
        <v>18065.0</v>
      </c>
      <c r="K233" s="78">
        <f t="shared" si="2"/>
        <v>52066568.2</v>
      </c>
      <c r="L233" s="79"/>
      <c r="M233" s="77" t="s">
        <v>153</v>
      </c>
      <c r="N233" s="4">
        <f t="shared" ref="N233:R233" si="517">((B233-B232)/B232)*100</f>
        <v>0.4811505314</v>
      </c>
      <c r="O233" s="4">
        <f t="shared" si="517"/>
        <v>1.107671652</v>
      </c>
      <c r="P233" s="4">
        <f t="shared" si="517"/>
        <v>3.734061931</v>
      </c>
      <c r="Q233" s="4">
        <f t="shared" si="517"/>
        <v>0.8413461538</v>
      </c>
      <c r="R233" s="4">
        <f t="shared" si="517"/>
        <v>3.118312443</v>
      </c>
      <c r="S233" s="28">
        <v>0.0</v>
      </c>
      <c r="T233" s="4">
        <f t="shared" ref="T233:U233" si="518">((H233-H232)/H232)*100</f>
        <v>-0.6507274987</v>
      </c>
      <c r="U233" s="4">
        <f t="shared" si="518"/>
        <v>1.56820623</v>
      </c>
      <c r="V233" s="6">
        <f t="shared" si="11"/>
        <v>1.563137076</v>
      </c>
      <c r="W233" s="6">
        <f t="shared" si="12"/>
        <v>0.8370057577</v>
      </c>
      <c r="X233" s="4"/>
      <c r="Y233" s="4"/>
      <c r="Z233" s="81" t="s">
        <v>153</v>
      </c>
      <c r="AA233" s="86">
        <f t="shared" ref="AA233:AE233" si="519">100*(B237-B233)/B233</f>
        <v>-0.1499684277</v>
      </c>
      <c r="AB233" s="86">
        <f t="shared" si="519"/>
        <v>2.600516415</v>
      </c>
      <c r="AC233" s="86">
        <f t="shared" si="519"/>
        <v>-1.053555751</v>
      </c>
      <c r="AD233" s="86">
        <f t="shared" si="519"/>
        <v>9.147794994</v>
      </c>
      <c r="AE233" s="86">
        <f t="shared" si="519"/>
        <v>1.591066311</v>
      </c>
      <c r="AF233" s="82"/>
      <c r="AG233" s="86">
        <f t="shared" ref="AG233:AI233" si="520">100*(H237-H233)/H233</f>
        <v>2.851780983</v>
      </c>
      <c r="AH233" s="86">
        <f t="shared" si="520"/>
        <v>5.960236887</v>
      </c>
      <c r="AI233" s="86">
        <f t="shared" si="520"/>
        <v>0.02214226405</v>
      </c>
      <c r="AJ233" s="86">
        <f>100*(J237-J233)/J233</f>
        <v>0.02214226405</v>
      </c>
      <c r="AK233" s="81"/>
      <c r="AL233" s="81" t="s">
        <v>153</v>
      </c>
      <c r="AW233" s="77"/>
      <c r="AX233" s="77"/>
      <c r="AY233" s="77"/>
      <c r="AZ233" s="77"/>
      <c r="BA233" s="77"/>
      <c r="BB233" s="77"/>
      <c r="BC233" s="77"/>
      <c r="BD233" s="75"/>
      <c r="BE233" s="75"/>
      <c r="BF233" s="75"/>
      <c r="BG233" s="75"/>
      <c r="BH233" s="75"/>
      <c r="BI233" s="75"/>
      <c r="BJ233" s="75"/>
      <c r="BK233" s="75"/>
      <c r="BL233" s="75"/>
      <c r="BM233" s="75"/>
      <c r="BN233" s="75"/>
      <c r="BO233" s="75"/>
      <c r="BP233" s="75"/>
      <c r="BQ233" s="75"/>
    </row>
    <row r="234">
      <c r="A234" s="83">
        <v>44962.0</v>
      </c>
      <c r="B234" s="76">
        <v>1890.85</v>
      </c>
      <c r="C234" s="76">
        <v>1374.25</v>
      </c>
      <c r="D234" s="77">
        <v>112.1</v>
      </c>
      <c r="E234" s="77">
        <v>535.1</v>
      </c>
      <c r="F234" s="76">
        <v>4511.05</v>
      </c>
      <c r="G234" s="4"/>
      <c r="H234" s="76">
        <v>1375.7</v>
      </c>
      <c r="I234" s="76">
        <v>2583.85</v>
      </c>
      <c r="J234" s="77">
        <v>18147.65</v>
      </c>
      <c r="K234" s="78">
        <f t="shared" si="2"/>
        <v>52883407.25</v>
      </c>
      <c r="L234" s="79"/>
      <c r="M234" s="84">
        <v>44962.0</v>
      </c>
      <c r="N234" s="4">
        <f t="shared" ref="N234:R234" si="521">((B234-B233)/B233)*100</f>
        <v>-0.502525784</v>
      </c>
      <c r="O234" s="4">
        <f t="shared" si="521"/>
        <v>1.383253412</v>
      </c>
      <c r="P234" s="4">
        <f t="shared" si="521"/>
        <v>-1.580333626</v>
      </c>
      <c r="Q234" s="4">
        <f t="shared" si="521"/>
        <v>6.297179182</v>
      </c>
      <c r="R234" s="4">
        <f t="shared" si="521"/>
        <v>-0.9333377255</v>
      </c>
      <c r="S234" s="28">
        <v>0.0</v>
      </c>
      <c r="T234" s="4">
        <f t="shared" ref="T234:U234" si="522">((H234-H233)/H233)*100</f>
        <v>1.24374448</v>
      </c>
      <c r="U234" s="4">
        <f t="shared" si="522"/>
        <v>9.299915398</v>
      </c>
      <c r="V234" s="6">
        <f t="shared" si="11"/>
        <v>1.568835969</v>
      </c>
      <c r="W234" s="6">
        <f t="shared" si="12"/>
        <v>0.4575145309</v>
      </c>
      <c r="X234" s="4"/>
      <c r="Y234" s="4"/>
      <c r="Z234" s="85">
        <v>44962.0</v>
      </c>
      <c r="AK234" s="85"/>
      <c r="AL234" s="85">
        <v>44962.0</v>
      </c>
      <c r="AM234" s="77">
        <f t="shared" ref="AM234:AQ234" si="523">100*(B255-B234)/B234</f>
        <v>10.3762858</v>
      </c>
      <c r="AN234" s="77">
        <f t="shared" si="523"/>
        <v>18.5883209</v>
      </c>
      <c r="AO234" s="77">
        <f t="shared" si="523"/>
        <v>-4.103479037</v>
      </c>
      <c r="AP234" s="77">
        <f t="shared" si="523"/>
        <v>-7.232293029</v>
      </c>
      <c r="AQ234" s="77">
        <f t="shared" si="523"/>
        <v>3.236497046</v>
      </c>
      <c r="AR234" s="77">
        <v>0.0</v>
      </c>
      <c r="AS234" s="77">
        <f t="shared" ref="AS234:AT234" si="524">100*(H255-H234)/H234</f>
        <v>-32.83055899</v>
      </c>
      <c r="AT234" s="77">
        <f t="shared" si="524"/>
        <v>-4.15465294</v>
      </c>
      <c r="AU234" s="77">
        <f>100*(K255-K234)/K234</f>
        <v>-1.662624811</v>
      </c>
      <c r="AV234" s="77">
        <f>100*(J255-J234)/J234</f>
        <v>2.131129926</v>
      </c>
      <c r="AW234" s="77"/>
      <c r="AX234" s="77"/>
      <c r="AY234" s="77"/>
      <c r="AZ234" s="77"/>
      <c r="BA234" s="77"/>
      <c r="BB234" s="77"/>
      <c r="BC234" s="77"/>
      <c r="BD234" s="75"/>
      <c r="BE234" s="75"/>
      <c r="BF234" s="75"/>
      <c r="BG234" s="75"/>
      <c r="BH234" s="75"/>
      <c r="BI234" s="75"/>
      <c r="BJ234" s="75"/>
      <c r="BK234" s="75"/>
      <c r="BL234" s="75"/>
      <c r="BM234" s="75"/>
      <c r="BN234" s="75"/>
      <c r="BO234" s="75"/>
      <c r="BP234" s="75"/>
      <c r="BQ234" s="75"/>
    </row>
    <row r="235">
      <c r="A235" s="83">
        <v>44990.0</v>
      </c>
      <c r="B235" s="76">
        <v>1914.75</v>
      </c>
      <c r="C235" s="76">
        <v>1374.35</v>
      </c>
      <c r="D235" s="77">
        <v>112.75</v>
      </c>
      <c r="E235" s="77">
        <v>551.75</v>
      </c>
      <c r="F235" s="76">
        <v>4527.1</v>
      </c>
      <c r="G235" s="4"/>
      <c r="H235" s="76">
        <v>1370.7</v>
      </c>
      <c r="I235" s="76">
        <v>2577.45</v>
      </c>
      <c r="J235" s="77">
        <v>18089.85</v>
      </c>
      <c r="K235" s="78">
        <f t="shared" si="2"/>
        <v>53269372.15</v>
      </c>
      <c r="L235" s="79"/>
      <c r="M235" s="84">
        <v>44990.0</v>
      </c>
      <c r="N235" s="4">
        <f t="shared" ref="N235:R235" si="525">((B235-B234)/B234)*100</f>
        <v>1.263981807</v>
      </c>
      <c r="O235" s="4">
        <f t="shared" si="525"/>
        <v>0.00727669638</v>
      </c>
      <c r="P235" s="4">
        <f t="shared" si="525"/>
        <v>0.5798394291</v>
      </c>
      <c r="Q235" s="4">
        <f t="shared" si="525"/>
        <v>3.111567931</v>
      </c>
      <c r="R235" s="4">
        <f t="shared" si="525"/>
        <v>0.3557929972</v>
      </c>
      <c r="S235" s="28">
        <v>0.0</v>
      </c>
      <c r="T235" s="4">
        <f t="shared" ref="T235:U235" si="526">((H235-H234)/H234)*100</f>
        <v>-0.3634513339</v>
      </c>
      <c r="U235" s="4">
        <f t="shared" si="526"/>
        <v>-0.247692397</v>
      </c>
      <c r="V235" s="6">
        <f t="shared" si="11"/>
        <v>0.7298412112</v>
      </c>
      <c r="W235" s="6">
        <f t="shared" si="12"/>
        <v>-0.3184985384</v>
      </c>
      <c r="X235" s="4"/>
      <c r="Y235" s="4"/>
      <c r="Z235" s="85">
        <v>44990.0</v>
      </c>
      <c r="AK235" s="85"/>
      <c r="AL235" s="85">
        <v>44990.0</v>
      </c>
      <c r="AW235" s="77"/>
      <c r="AX235" s="77"/>
      <c r="AY235" s="77"/>
      <c r="AZ235" s="77"/>
      <c r="BA235" s="77"/>
      <c r="BB235" s="77"/>
      <c r="BC235" s="77"/>
      <c r="BD235" s="75"/>
      <c r="BE235" s="75"/>
      <c r="BF235" s="75"/>
      <c r="BG235" s="75"/>
      <c r="BH235" s="75"/>
      <c r="BI235" s="75"/>
      <c r="BJ235" s="75"/>
      <c r="BK235" s="75"/>
      <c r="BL235" s="75"/>
      <c r="BM235" s="75"/>
      <c r="BN235" s="75"/>
      <c r="BO235" s="75"/>
      <c r="BP235" s="75"/>
      <c r="BQ235" s="75"/>
    </row>
    <row r="236">
      <c r="A236" s="83">
        <v>45021.0</v>
      </c>
      <c r="B236" s="76">
        <v>1896.9</v>
      </c>
      <c r="C236" s="76">
        <v>1379.85</v>
      </c>
      <c r="D236" s="77">
        <v>113.95</v>
      </c>
      <c r="E236" s="77">
        <v>550.0</v>
      </c>
      <c r="F236" s="76">
        <v>4587.05</v>
      </c>
      <c r="G236" s="4"/>
      <c r="H236" s="76">
        <v>1371.7</v>
      </c>
      <c r="I236" s="76">
        <v>2546.0</v>
      </c>
      <c r="J236" s="77">
        <v>18255.8</v>
      </c>
      <c r="K236" s="78">
        <f t="shared" si="2"/>
        <v>53398695.45</v>
      </c>
      <c r="L236" s="79"/>
      <c r="M236" s="84">
        <v>45021.0</v>
      </c>
      <c r="N236" s="4">
        <f t="shared" ref="N236:R236" si="527">((B236-B235)/B235)*100</f>
        <v>-0.9322365844</v>
      </c>
      <c r="O236" s="4">
        <f t="shared" si="527"/>
        <v>0.4001891803</v>
      </c>
      <c r="P236" s="4">
        <f t="shared" si="527"/>
        <v>1.064301552</v>
      </c>
      <c r="Q236" s="4">
        <f t="shared" si="527"/>
        <v>-0.3171726325</v>
      </c>
      <c r="R236" s="4">
        <f t="shared" si="527"/>
        <v>1.324247311</v>
      </c>
      <c r="S236" s="28">
        <v>0.0</v>
      </c>
      <c r="T236" s="4">
        <f t="shared" ref="T236:U236" si="528">((H236-H235)/H235)*100</f>
        <v>0.07295542424</v>
      </c>
      <c r="U236" s="4">
        <f t="shared" si="528"/>
        <v>-1.220198258</v>
      </c>
      <c r="V236" s="6">
        <f t="shared" si="11"/>
        <v>0.2427723376</v>
      </c>
      <c r="W236" s="6">
        <f t="shared" si="12"/>
        <v>0.9173652628</v>
      </c>
      <c r="X236" s="4"/>
      <c r="Y236" s="4"/>
      <c r="Z236" s="85">
        <v>45021.0</v>
      </c>
      <c r="AK236" s="85"/>
      <c r="AL236" s="85">
        <v>45021.0</v>
      </c>
      <c r="AW236" s="77"/>
      <c r="AX236" s="77"/>
      <c r="AY236" s="77"/>
      <c r="AZ236" s="77"/>
      <c r="BA236" s="77"/>
      <c r="BB236" s="77"/>
      <c r="BC236" s="77"/>
      <c r="BD236" s="75"/>
      <c r="BE236" s="75"/>
      <c r="BF236" s="75"/>
      <c r="BG236" s="75"/>
      <c r="BH236" s="75"/>
      <c r="BI236" s="75"/>
      <c r="BJ236" s="75"/>
      <c r="BK236" s="75"/>
      <c r="BL236" s="75"/>
      <c r="BM236" s="75"/>
      <c r="BN236" s="75"/>
      <c r="BO236" s="75"/>
      <c r="BP236" s="75"/>
      <c r="BQ236" s="75"/>
    </row>
    <row r="237">
      <c r="A237" s="83">
        <v>45051.0</v>
      </c>
      <c r="B237" s="76">
        <v>1897.55</v>
      </c>
      <c r="C237" s="76">
        <v>1390.75</v>
      </c>
      <c r="D237" s="77">
        <v>112.7</v>
      </c>
      <c r="E237" s="77">
        <v>549.45</v>
      </c>
      <c r="F237" s="76">
        <v>4626.0</v>
      </c>
      <c r="G237" s="4"/>
      <c r="H237" s="76">
        <v>1397.55</v>
      </c>
      <c r="I237" s="76">
        <v>2504.9</v>
      </c>
      <c r="J237" s="77">
        <v>18069.0</v>
      </c>
      <c r="K237" s="78">
        <f t="shared" si="2"/>
        <v>53534391.35</v>
      </c>
      <c r="L237" s="79"/>
      <c r="M237" s="84">
        <v>45051.0</v>
      </c>
      <c r="N237" s="4">
        <f t="shared" ref="N237:R237" si="529">((B237-B236)/B236)*100</f>
        <v>0.03426643471</v>
      </c>
      <c r="O237" s="4">
        <f t="shared" si="529"/>
        <v>0.7899409356</v>
      </c>
      <c r="P237" s="4">
        <f t="shared" si="529"/>
        <v>-1.096972356</v>
      </c>
      <c r="Q237" s="4">
        <f t="shared" si="529"/>
        <v>-0.1</v>
      </c>
      <c r="R237" s="4">
        <f t="shared" si="529"/>
        <v>0.8491296149</v>
      </c>
      <c r="S237" s="28">
        <v>0.0</v>
      </c>
      <c r="T237" s="4">
        <f t="shared" ref="T237:U237" si="530">((H237-H236)/H236)*100</f>
        <v>1.884522855</v>
      </c>
      <c r="U237" s="4">
        <f t="shared" si="530"/>
        <v>-1.614296936</v>
      </c>
      <c r="V237" s="6">
        <f t="shared" si="11"/>
        <v>0.2541183803</v>
      </c>
      <c r="W237" s="6">
        <f t="shared" si="12"/>
        <v>-1.023236451</v>
      </c>
      <c r="X237" s="4"/>
      <c r="Y237" s="4"/>
      <c r="Z237" s="85">
        <v>45051.0</v>
      </c>
      <c r="AA237" s="86">
        <f t="shared" ref="AA237:AE237" si="531">100*(B242-B237)/B237</f>
        <v>4.879976812</v>
      </c>
      <c r="AB237" s="86">
        <f t="shared" si="531"/>
        <v>-5.072802445</v>
      </c>
      <c r="AC237" s="86">
        <f t="shared" si="531"/>
        <v>2.617568767</v>
      </c>
      <c r="AD237" s="86">
        <f t="shared" si="531"/>
        <v>-1.810901811</v>
      </c>
      <c r="AE237" s="86">
        <f t="shared" si="531"/>
        <v>-0.205361003</v>
      </c>
      <c r="AF237" s="82"/>
      <c r="AG237" s="86">
        <f t="shared" ref="AG237:AI237" si="532">100*(H242-H237)/H237</f>
        <v>-2.797753211</v>
      </c>
      <c r="AH237" s="86">
        <f t="shared" si="532"/>
        <v>1.42919877</v>
      </c>
      <c r="AI237" s="86">
        <f t="shared" si="532"/>
        <v>1.360340915</v>
      </c>
      <c r="AJ237" s="86">
        <f>100*(J242-J237)/J237</f>
        <v>1.360340915</v>
      </c>
      <c r="AK237" s="85"/>
      <c r="AL237" s="85">
        <v>45051.0</v>
      </c>
      <c r="AW237" s="77"/>
      <c r="AX237" s="77"/>
      <c r="AY237" s="77"/>
      <c r="AZ237" s="77"/>
      <c r="BA237" s="77"/>
      <c r="BB237" s="77"/>
      <c r="BC237" s="77"/>
      <c r="BD237" s="75"/>
      <c r="BE237" s="75"/>
      <c r="BF237" s="75"/>
      <c r="BG237" s="75"/>
      <c r="BH237" s="75"/>
      <c r="BI237" s="75"/>
      <c r="BJ237" s="75"/>
      <c r="BK237" s="75"/>
      <c r="BL237" s="75"/>
      <c r="BM237" s="75"/>
      <c r="BN237" s="75"/>
      <c r="BO237" s="75"/>
      <c r="BP237" s="75"/>
      <c r="BQ237" s="75"/>
    </row>
    <row r="238">
      <c r="A238" s="83">
        <v>45143.0</v>
      </c>
      <c r="B238" s="76">
        <v>1891.3</v>
      </c>
      <c r="C238" s="76">
        <v>1392.55</v>
      </c>
      <c r="D238" s="77">
        <v>115.2</v>
      </c>
      <c r="E238" s="77">
        <v>551.15</v>
      </c>
      <c r="F238" s="76">
        <v>4598.4</v>
      </c>
      <c r="G238" s="4"/>
      <c r="H238" s="76">
        <v>1388.25</v>
      </c>
      <c r="I238" s="76">
        <v>2530.75</v>
      </c>
      <c r="J238" s="77">
        <v>18264.4</v>
      </c>
      <c r="K238" s="78">
        <f t="shared" si="2"/>
        <v>53545765.2</v>
      </c>
      <c r="L238" s="79"/>
      <c r="M238" s="84">
        <v>45143.0</v>
      </c>
      <c r="N238" s="4">
        <f t="shared" ref="N238:R238" si="533">((B238-B237)/B237)*100</f>
        <v>-0.3293720851</v>
      </c>
      <c r="O238" s="4">
        <f t="shared" si="533"/>
        <v>0.1294265684</v>
      </c>
      <c r="P238" s="4">
        <f t="shared" si="533"/>
        <v>2.218278616</v>
      </c>
      <c r="Q238" s="4">
        <f t="shared" si="533"/>
        <v>0.3094003094</v>
      </c>
      <c r="R238" s="4">
        <f t="shared" si="533"/>
        <v>-0.5966277562</v>
      </c>
      <c r="S238" s="28">
        <v>0.0</v>
      </c>
      <c r="T238" s="4">
        <f t="shared" ref="T238:U238" si="534">((H238-H237)/H237)*100</f>
        <v>-0.6654502522</v>
      </c>
      <c r="U238" s="4">
        <f t="shared" si="534"/>
        <v>1.031977324</v>
      </c>
      <c r="V238" s="6">
        <f t="shared" si="11"/>
        <v>0.02124587525</v>
      </c>
      <c r="W238" s="6">
        <f t="shared" si="12"/>
        <v>1.08141015</v>
      </c>
      <c r="X238" s="4"/>
      <c r="Y238" s="4"/>
      <c r="Z238" s="85">
        <v>45143.0</v>
      </c>
      <c r="AK238" s="85"/>
      <c r="AL238" s="85">
        <v>45143.0</v>
      </c>
      <c r="AW238" s="77"/>
      <c r="AX238" s="77"/>
      <c r="AY238" s="77"/>
      <c r="AZ238" s="77"/>
      <c r="BA238" s="77"/>
      <c r="BB238" s="77"/>
      <c r="BC238" s="77"/>
      <c r="BD238" s="75"/>
      <c r="BE238" s="75"/>
      <c r="BF238" s="75"/>
      <c r="BG238" s="75"/>
      <c r="BH238" s="75"/>
      <c r="BI238" s="75"/>
      <c r="BJ238" s="75"/>
      <c r="BK238" s="75"/>
      <c r="BL238" s="75"/>
      <c r="BM238" s="75"/>
      <c r="BN238" s="75"/>
      <c r="BO238" s="75"/>
      <c r="BP238" s="75"/>
      <c r="BQ238" s="75"/>
    </row>
    <row r="239">
      <c r="A239" s="83">
        <v>45174.0</v>
      </c>
      <c r="B239" s="76">
        <v>1879.65</v>
      </c>
      <c r="C239" s="76">
        <v>1354.25</v>
      </c>
      <c r="D239" s="77">
        <v>114.4</v>
      </c>
      <c r="E239" s="77">
        <v>531.35</v>
      </c>
      <c r="F239" s="76">
        <v>4595.15</v>
      </c>
      <c r="G239" s="4"/>
      <c r="H239" s="76">
        <v>1395.9</v>
      </c>
      <c r="I239" s="76">
        <v>2536.45</v>
      </c>
      <c r="J239" s="77">
        <v>18265.95</v>
      </c>
      <c r="K239" s="78">
        <f t="shared" si="2"/>
        <v>53095931.8</v>
      </c>
      <c r="L239" s="79"/>
      <c r="M239" s="84">
        <v>45174.0</v>
      </c>
      <c r="N239" s="4">
        <f t="shared" ref="N239:R239" si="535">((B239-B238)/B238)*100</f>
        <v>-0.6159784275</v>
      </c>
      <c r="O239" s="4">
        <f t="shared" si="535"/>
        <v>-2.750350077</v>
      </c>
      <c r="P239" s="4">
        <f t="shared" si="535"/>
        <v>-0.6944444444</v>
      </c>
      <c r="Q239" s="4">
        <f t="shared" si="535"/>
        <v>-3.592488433</v>
      </c>
      <c r="R239" s="4">
        <f t="shared" si="535"/>
        <v>-0.07067675713</v>
      </c>
      <c r="S239" s="28">
        <v>0.0</v>
      </c>
      <c r="T239" s="4">
        <f t="shared" ref="T239:U239" si="536">((H239-H238)/H238)*100</f>
        <v>0.5510534846</v>
      </c>
      <c r="U239" s="4">
        <f t="shared" si="536"/>
        <v>0.225229675</v>
      </c>
      <c r="V239" s="6">
        <f t="shared" si="11"/>
        <v>-0.8400914588</v>
      </c>
      <c r="W239" s="6">
        <f t="shared" si="12"/>
        <v>0.008486454524</v>
      </c>
      <c r="X239" s="4"/>
      <c r="Y239" s="4"/>
      <c r="Z239" s="85">
        <v>45174.0</v>
      </c>
      <c r="AK239" s="85"/>
      <c r="AL239" s="85">
        <v>45174.0</v>
      </c>
      <c r="AW239" s="77"/>
      <c r="AX239" s="77"/>
      <c r="AY239" s="77"/>
      <c r="AZ239" s="77"/>
      <c r="BA239" s="77"/>
      <c r="BB239" s="77"/>
      <c r="BC239" s="77"/>
      <c r="BD239" s="75"/>
      <c r="BE239" s="75"/>
      <c r="BF239" s="75"/>
      <c r="BG239" s="75"/>
      <c r="BH239" s="75"/>
      <c r="BI239" s="75"/>
      <c r="BJ239" s="75"/>
      <c r="BK239" s="75"/>
      <c r="BL239" s="75"/>
      <c r="BM239" s="75"/>
      <c r="BN239" s="75"/>
      <c r="BO239" s="75"/>
      <c r="BP239" s="75"/>
      <c r="BQ239" s="75"/>
    </row>
    <row r="240">
      <c r="A240" s="83">
        <v>45204.0</v>
      </c>
      <c r="B240" s="76">
        <v>1899.5</v>
      </c>
      <c r="C240" s="76">
        <v>1347.45</v>
      </c>
      <c r="D240" s="77">
        <v>117.25</v>
      </c>
      <c r="E240" s="77">
        <v>539.45</v>
      </c>
      <c r="F240" s="76">
        <v>4604.95</v>
      </c>
      <c r="G240" s="4"/>
      <c r="H240" s="76">
        <v>1403.15</v>
      </c>
      <c r="I240" s="76">
        <v>2554.1</v>
      </c>
      <c r="J240" s="77">
        <v>18315.1</v>
      </c>
      <c r="K240" s="78">
        <f t="shared" si="2"/>
        <v>53456230.45</v>
      </c>
      <c r="L240" s="79"/>
      <c r="M240" s="84">
        <v>45204.0</v>
      </c>
      <c r="N240" s="4">
        <f t="shared" ref="N240:R240" si="537">((B240-B239)/B239)*100</f>
        <v>1.056047668</v>
      </c>
      <c r="O240" s="4">
        <f t="shared" si="537"/>
        <v>-0.5021229463</v>
      </c>
      <c r="P240" s="4">
        <f t="shared" si="537"/>
        <v>2.491258741</v>
      </c>
      <c r="Q240" s="4">
        <f t="shared" si="537"/>
        <v>1.524418933</v>
      </c>
      <c r="R240" s="4">
        <f t="shared" si="537"/>
        <v>0.2132683373</v>
      </c>
      <c r="S240" s="28">
        <v>0.0</v>
      </c>
      <c r="T240" s="4">
        <f t="shared" ref="T240:U240" si="538">((H240-H239)/H239)*100</f>
        <v>0.519378179</v>
      </c>
      <c r="U240" s="4">
        <f t="shared" si="538"/>
        <v>0.6958544422</v>
      </c>
      <c r="V240" s="6">
        <f t="shared" si="11"/>
        <v>0.6785805198</v>
      </c>
      <c r="W240" s="6">
        <f t="shared" si="12"/>
        <v>0.2690799</v>
      </c>
      <c r="X240" s="4"/>
      <c r="Y240" s="4"/>
      <c r="Z240" s="85">
        <v>45204.0</v>
      </c>
      <c r="AK240" s="85"/>
      <c r="AL240" s="85">
        <v>45204.0</v>
      </c>
      <c r="AW240" s="77"/>
      <c r="AX240" s="77"/>
      <c r="AY240" s="77"/>
      <c r="AZ240" s="77"/>
      <c r="BA240" s="77"/>
      <c r="BB240" s="77"/>
      <c r="BC240" s="77"/>
      <c r="BD240" s="75"/>
      <c r="BE240" s="75"/>
      <c r="BF240" s="75"/>
      <c r="BG240" s="75"/>
      <c r="BH240" s="75"/>
      <c r="BI240" s="75"/>
      <c r="BJ240" s="75"/>
      <c r="BK240" s="75"/>
      <c r="BL240" s="75"/>
      <c r="BM240" s="75"/>
      <c r="BN240" s="75"/>
      <c r="BO240" s="75"/>
      <c r="BP240" s="75"/>
      <c r="BQ240" s="75"/>
    </row>
    <row r="241">
      <c r="A241" s="83">
        <v>45235.0</v>
      </c>
      <c r="B241" s="76">
        <v>1900.3</v>
      </c>
      <c r="C241" s="76">
        <v>1342.15</v>
      </c>
      <c r="D241" s="77">
        <v>115.85</v>
      </c>
      <c r="E241" s="77">
        <v>532.55</v>
      </c>
      <c r="F241" s="76">
        <v>4635.15</v>
      </c>
      <c r="G241" s="4"/>
      <c r="H241" s="76">
        <v>1384.35</v>
      </c>
      <c r="I241" s="76">
        <v>2555.55</v>
      </c>
      <c r="J241" s="77">
        <v>18297.0</v>
      </c>
      <c r="K241" s="78">
        <f t="shared" si="2"/>
        <v>53331193.45</v>
      </c>
      <c r="L241" s="79"/>
      <c r="M241" s="84">
        <v>45235.0</v>
      </c>
      <c r="N241" s="4">
        <f t="shared" ref="N241:R241" si="539">((B241-B240)/B240)*100</f>
        <v>0.04211634641</v>
      </c>
      <c r="O241" s="4">
        <f t="shared" si="539"/>
        <v>-0.3933355598</v>
      </c>
      <c r="P241" s="4">
        <f t="shared" si="539"/>
        <v>-1.194029851</v>
      </c>
      <c r="Q241" s="4">
        <f t="shared" si="539"/>
        <v>-1.279080545</v>
      </c>
      <c r="R241" s="4">
        <f t="shared" si="539"/>
        <v>0.6558160241</v>
      </c>
      <c r="S241" s="28">
        <v>0.0</v>
      </c>
      <c r="T241" s="4">
        <f t="shared" ref="T241:U241" si="540">((H241-H240)/H240)*100</f>
        <v>-1.339842497</v>
      </c>
      <c r="U241" s="4">
        <f t="shared" si="540"/>
        <v>0.05677146549</v>
      </c>
      <c r="V241" s="6">
        <f t="shared" si="11"/>
        <v>-0.2339053819</v>
      </c>
      <c r="W241" s="6">
        <f t="shared" si="12"/>
        <v>-0.09882555924</v>
      </c>
      <c r="X241" s="4"/>
      <c r="Y241" s="4"/>
      <c r="Z241" s="85">
        <v>45235.0</v>
      </c>
      <c r="AK241" s="85"/>
      <c r="AL241" s="85">
        <v>45235.0</v>
      </c>
      <c r="AW241" s="77"/>
      <c r="AX241" s="77"/>
      <c r="AY241" s="77"/>
      <c r="AZ241" s="77"/>
      <c r="BA241" s="77"/>
      <c r="BB241" s="77"/>
      <c r="BC241" s="77"/>
      <c r="BD241" s="75"/>
      <c r="BE241" s="75"/>
      <c r="BF241" s="75"/>
      <c r="BG241" s="75"/>
      <c r="BH241" s="75"/>
      <c r="BI241" s="75"/>
      <c r="BJ241" s="75"/>
      <c r="BK241" s="75"/>
      <c r="BL241" s="75"/>
      <c r="BM241" s="75"/>
      <c r="BN241" s="75"/>
      <c r="BO241" s="75"/>
      <c r="BP241" s="75"/>
      <c r="BQ241" s="75"/>
    </row>
    <row r="242">
      <c r="A242" s="83">
        <v>45265.0</v>
      </c>
      <c r="B242" s="76">
        <v>1990.15</v>
      </c>
      <c r="C242" s="76">
        <v>1320.2</v>
      </c>
      <c r="D242" s="77">
        <v>115.65</v>
      </c>
      <c r="E242" s="77">
        <v>539.5</v>
      </c>
      <c r="F242" s="76">
        <v>4616.5</v>
      </c>
      <c r="G242" s="4"/>
      <c r="H242" s="76">
        <v>1358.45</v>
      </c>
      <c r="I242" s="76">
        <v>2540.7</v>
      </c>
      <c r="J242" s="77">
        <v>18314.8</v>
      </c>
      <c r="K242" s="78">
        <f t="shared" si="2"/>
        <v>53453417.65</v>
      </c>
      <c r="L242" s="79"/>
      <c r="M242" s="84">
        <v>45265.0</v>
      </c>
      <c r="N242" s="4">
        <f t="shared" ref="N242:R242" si="541">((B242-B241)/B241)*100</f>
        <v>4.72820081</v>
      </c>
      <c r="O242" s="4">
        <f t="shared" si="541"/>
        <v>-1.635435682</v>
      </c>
      <c r="P242" s="4">
        <f t="shared" si="541"/>
        <v>-0.1726370306</v>
      </c>
      <c r="Q242" s="4">
        <f t="shared" si="541"/>
        <v>1.30504178</v>
      </c>
      <c r="R242" s="4">
        <f t="shared" si="541"/>
        <v>-0.4023602257</v>
      </c>
      <c r="S242" s="28">
        <v>0.0</v>
      </c>
      <c r="T242" s="4">
        <f t="shared" ref="T242:U242" si="542">((H242-H241)/H241)*100</f>
        <v>-1.870914147</v>
      </c>
      <c r="U242" s="4">
        <f t="shared" si="542"/>
        <v>-0.5810882198</v>
      </c>
      <c r="V242" s="6">
        <f t="shared" si="11"/>
        <v>0.2291795703</v>
      </c>
      <c r="W242" s="6">
        <f t="shared" si="12"/>
        <v>0.09728370771</v>
      </c>
      <c r="X242" s="4"/>
      <c r="Y242" s="4"/>
      <c r="Z242" s="85">
        <v>45265.0</v>
      </c>
      <c r="AA242" s="86">
        <f t="shared" ref="AA242:AE242" si="543">100*(B247-B242)/B242</f>
        <v>4.783559028</v>
      </c>
      <c r="AB242" s="86">
        <f t="shared" si="543"/>
        <v>5.643084381</v>
      </c>
      <c r="AC242" s="86">
        <f t="shared" si="543"/>
        <v>-3.069606572</v>
      </c>
      <c r="AD242" s="86">
        <f t="shared" si="543"/>
        <v>0.4911955514</v>
      </c>
      <c r="AE242" s="86">
        <f t="shared" si="543"/>
        <v>-2.526806022</v>
      </c>
      <c r="AF242" s="82"/>
      <c r="AG242" s="86">
        <f t="shared" ref="AG242:AI242" si="544">100*(H247-H242)/H242</f>
        <v>-21.55765762</v>
      </c>
      <c r="AH242" s="86">
        <f t="shared" si="544"/>
        <v>-0.4329515488</v>
      </c>
      <c r="AI242" s="86">
        <f t="shared" si="544"/>
        <v>-0.6082512504</v>
      </c>
      <c r="AJ242" s="86">
        <f>100*(J247-J242)/J242</f>
        <v>-0.6082512504</v>
      </c>
      <c r="AK242" s="85"/>
      <c r="AL242" s="85">
        <v>45265.0</v>
      </c>
      <c r="AW242" s="77"/>
      <c r="AX242" s="77"/>
      <c r="AY242" s="77"/>
      <c r="AZ242" s="77"/>
      <c r="BA242" s="77"/>
      <c r="BB242" s="77"/>
      <c r="BC242" s="77"/>
      <c r="BD242" s="75"/>
      <c r="BE242" s="75"/>
      <c r="BF242" s="75"/>
      <c r="BG242" s="75"/>
      <c r="BH242" s="75"/>
      <c r="BI242" s="75"/>
      <c r="BJ242" s="75"/>
      <c r="BK242" s="75"/>
      <c r="BL242" s="75"/>
      <c r="BM242" s="75"/>
      <c r="BN242" s="75"/>
      <c r="BO242" s="75"/>
      <c r="BP242" s="75"/>
      <c r="BQ242" s="75"/>
    </row>
    <row r="243">
      <c r="A243" s="75" t="s">
        <v>154</v>
      </c>
      <c r="B243" s="76">
        <v>1976.65</v>
      </c>
      <c r="C243" s="76">
        <v>1326.5</v>
      </c>
      <c r="D243" s="77">
        <v>114.3</v>
      </c>
      <c r="E243" s="77">
        <v>538.55</v>
      </c>
      <c r="F243" s="76">
        <v>4630.85</v>
      </c>
      <c r="G243" s="4"/>
      <c r="H243" s="76">
        <v>1370.5</v>
      </c>
      <c r="I243" s="76">
        <v>2514.05</v>
      </c>
      <c r="J243" s="77">
        <v>18398.85</v>
      </c>
      <c r="K243" s="78">
        <f t="shared" si="2"/>
        <v>53414371.7</v>
      </c>
      <c r="L243" s="79"/>
      <c r="M243" s="77" t="s">
        <v>154</v>
      </c>
      <c r="N243" s="4">
        <f t="shared" ref="N243:R243" si="545">((B243-B242)/B242)*100</f>
        <v>-0.6783408286</v>
      </c>
      <c r="O243" s="4">
        <f t="shared" si="545"/>
        <v>0.4772004242</v>
      </c>
      <c r="P243" s="4">
        <f t="shared" si="545"/>
        <v>-1.167315175</v>
      </c>
      <c r="Q243" s="4">
        <f t="shared" si="545"/>
        <v>-0.1760889713</v>
      </c>
      <c r="R243" s="4">
        <f t="shared" si="545"/>
        <v>0.3108415466</v>
      </c>
      <c r="S243" s="28">
        <v>0.0</v>
      </c>
      <c r="T243" s="4">
        <f t="shared" ref="T243:U243" si="546">((H243-H242)/H242)*100</f>
        <v>0.8870403769</v>
      </c>
      <c r="U243" s="4">
        <f t="shared" si="546"/>
        <v>-1.048923525</v>
      </c>
      <c r="V243" s="6">
        <f t="shared" si="11"/>
        <v>-0.07304668572</v>
      </c>
      <c r="W243" s="6">
        <f t="shared" si="12"/>
        <v>0.4589184703</v>
      </c>
      <c r="X243" s="4"/>
      <c r="Y243" s="4"/>
      <c r="Z243" s="81" t="s">
        <v>154</v>
      </c>
      <c r="AK243" s="81"/>
      <c r="AL243" s="81" t="s">
        <v>154</v>
      </c>
      <c r="AW243" s="77"/>
      <c r="AX243" s="77"/>
      <c r="AY243" s="77"/>
      <c r="AZ243" s="77"/>
      <c r="BA243" s="77"/>
      <c r="BB243" s="77"/>
      <c r="BC243" s="77"/>
      <c r="BD243" s="75"/>
      <c r="BE243" s="75"/>
      <c r="BF243" s="75"/>
      <c r="BG243" s="75"/>
      <c r="BH243" s="75"/>
      <c r="BI243" s="75"/>
      <c r="BJ243" s="75"/>
      <c r="BK243" s="75"/>
      <c r="BL243" s="75"/>
      <c r="BM243" s="75"/>
      <c r="BN243" s="75"/>
      <c r="BO243" s="75"/>
      <c r="BP243" s="75"/>
      <c r="BQ243" s="75"/>
    </row>
    <row r="244">
      <c r="A244" s="75" t="s">
        <v>155</v>
      </c>
      <c r="B244" s="76">
        <v>2062.1</v>
      </c>
      <c r="C244" s="76">
        <v>1334.65</v>
      </c>
      <c r="D244" s="77">
        <v>114.2</v>
      </c>
      <c r="E244" s="77">
        <v>552.3</v>
      </c>
      <c r="F244" s="76">
        <v>4606.9</v>
      </c>
      <c r="G244" s="4"/>
      <c r="H244" s="76">
        <v>1354.7</v>
      </c>
      <c r="I244" s="76">
        <v>2537.05</v>
      </c>
      <c r="J244" s="77">
        <v>18286.5</v>
      </c>
      <c r="K244" s="78">
        <f t="shared" si="2"/>
        <v>53807644.8</v>
      </c>
      <c r="L244" s="79"/>
      <c r="M244" s="77" t="s">
        <v>155</v>
      </c>
      <c r="N244" s="4">
        <f t="shared" ref="N244:R244" si="547">((B244-B243)/B243)*100</f>
        <v>4.322970683</v>
      </c>
      <c r="O244" s="4">
        <f t="shared" si="547"/>
        <v>0.6143987938</v>
      </c>
      <c r="P244" s="4">
        <f t="shared" si="547"/>
        <v>-0.08748906387</v>
      </c>
      <c r="Q244" s="4">
        <f t="shared" si="547"/>
        <v>2.553151982</v>
      </c>
      <c r="R244" s="4">
        <f t="shared" si="547"/>
        <v>-0.5171836704</v>
      </c>
      <c r="S244" s="28">
        <v>0.0</v>
      </c>
      <c r="T244" s="4">
        <f t="shared" ref="T244:U244" si="548">((H244-H243)/H243)*100</f>
        <v>-1.152863918</v>
      </c>
      <c r="U244" s="4">
        <f t="shared" si="548"/>
        <v>0.9148584953</v>
      </c>
      <c r="V244" s="6">
        <f t="shared" si="11"/>
        <v>0.7362683253</v>
      </c>
      <c r="W244" s="6">
        <f t="shared" si="12"/>
        <v>-0.6106359908</v>
      </c>
      <c r="X244" s="4"/>
      <c r="Y244" s="4"/>
      <c r="Z244" s="81" t="s">
        <v>155</v>
      </c>
      <c r="AK244" s="81"/>
      <c r="AL244" s="81" t="s">
        <v>155</v>
      </c>
      <c r="AW244" s="77"/>
      <c r="AX244" s="77"/>
      <c r="AY244" s="77"/>
      <c r="AZ244" s="77"/>
      <c r="BA244" s="77"/>
      <c r="BB244" s="77"/>
      <c r="BC244" s="77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  <c r="BN244" s="75"/>
      <c r="BO244" s="75"/>
      <c r="BP244" s="75"/>
      <c r="BQ244" s="75"/>
    </row>
    <row r="245">
      <c r="A245" s="75" t="s">
        <v>156</v>
      </c>
      <c r="B245" s="76">
        <v>2071.25</v>
      </c>
      <c r="C245" s="76">
        <v>1353.5</v>
      </c>
      <c r="D245" s="77">
        <v>115.5</v>
      </c>
      <c r="E245" s="77">
        <v>552.6</v>
      </c>
      <c r="F245" s="76">
        <v>4631.9</v>
      </c>
      <c r="G245" s="4"/>
      <c r="H245" s="76">
        <v>1338.7</v>
      </c>
      <c r="I245" s="76">
        <v>2545.6</v>
      </c>
      <c r="J245" s="77">
        <v>18181.75</v>
      </c>
      <c r="K245" s="78">
        <f t="shared" si="2"/>
        <v>53978549.55</v>
      </c>
      <c r="L245" s="79"/>
      <c r="M245" s="77" t="s">
        <v>156</v>
      </c>
      <c r="N245" s="4">
        <f t="shared" ref="N245:R245" si="549">((B245-B244)/B244)*100</f>
        <v>0.4437224189</v>
      </c>
      <c r="O245" s="4">
        <f t="shared" si="549"/>
        <v>1.412355299</v>
      </c>
      <c r="P245" s="4">
        <f t="shared" si="549"/>
        <v>1.138353765</v>
      </c>
      <c r="Q245" s="4">
        <f t="shared" si="549"/>
        <v>0.05431830527</v>
      </c>
      <c r="R245" s="4">
        <f t="shared" si="549"/>
        <v>0.5426642645</v>
      </c>
      <c r="S245" s="28">
        <v>0.0</v>
      </c>
      <c r="T245" s="4">
        <f t="shared" ref="T245:U245" si="550">((H245-H244)/H244)*100</f>
        <v>-1.1810733</v>
      </c>
      <c r="U245" s="4">
        <f t="shared" si="550"/>
        <v>0.3370055773</v>
      </c>
      <c r="V245" s="6">
        <f t="shared" si="11"/>
        <v>0.3176216886</v>
      </c>
      <c r="W245" s="6">
        <f t="shared" si="12"/>
        <v>-0.5728269488</v>
      </c>
      <c r="X245" s="4"/>
      <c r="Y245" s="4"/>
      <c r="Z245" s="81" t="s">
        <v>156</v>
      </c>
      <c r="AK245" s="81"/>
      <c r="AL245" s="81" t="s">
        <v>156</v>
      </c>
      <c r="AW245" s="77"/>
      <c r="AX245" s="77"/>
      <c r="AY245" s="77"/>
      <c r="AZ245" s="77"/>
      <c r="BA245" s="77"/>
      <c r="BB245" s="77"/>
      <c r="BC245" s="77"/>
      <c r="BD245" s="75"/>
      <c r="BE245" s="75"/>
      <c r="BF245" s="75"/>
      <c r="BG245" s="75"/>
      <c r="BH245" s="75"/>
      <c r="BI245" s="75"/>
      <c r="BJ245" s="75"/>
      <c r="BK245" s="75"/>
      <c r="BL245" s="75"/>
      <c r="BM245" s="75"/>
      <c r="BN245" s="75"/>
      <c r="BO245" s="75"/>
      <c r="BP245" s="75"/>
      <c r="BQ245" s="75"/>
    </row>
    <row r="246">
      <c r="A246" s="75" t="s">
        <v>157</v>
      </c>
      <c r="B246" s="76">
        <v>2056.8</v>
      </c>
      <c r="C246" s="76">
        <v>1377.3</v>
      </c>
      <c r="D246" s="77">
        <v>115.7</v>
      </c>
      <c r="E246" s="77">
        <v>546.25</v>
      </c>
      <c r="F246" s="76">
        <v>4564.35</v>
      </c>
      <c r="G246" s="4"/>
      <c r="H246" s="76">
        <v>1331.95</v>
      </c>
      <c r="I246" s="76">
        <v>2539.65</v>
      </c>
      <c r="J246" s="77">
        <v>18129.95</v>
      </c>
      <c r="K246" s="78">
        <f t="shared" si="2"/>
        <v>53621797.1</v>
      </c>
      <c r="L246" s="79"/>
      <c r="M246" s="77" t="s">
        <v>157</v>
      </c>
      <c r="N246" s="4">
        <f t="shared" ref="N246:R246" si="551">((B246-B245)/B245)*100</f>
        <v>-0.6976463488</v>
      </c>
      <c r="O246" s="4">
        <f t="shared" si="551"/>
        <v>1.758404137</v>
      </c>
      <c r="P246" s="4">
        <f t="shared" si="551"/>
        <v>0.1731601732</v>
      </c>
      <c r="Q246" s="4">
        <f t="shared" si="551"/>
        <v>-1.149113283</v>
      </c>
      <c r="R246" s="4">
        <f t="shared" si="551"/>
        <v>-1.458364818</v>
      </c>
      <c r="S246" s="28">
        <v>0.0</v>
      </c>
      <c r="T246" s="4">
        <f t="shared" ref="T246:U246" si="552">((H246-H245)/H245)*100</f>
        <v>-0.5042205124</v>
      </c>
      <c r="U246" s="4">
        <f t="shared" si="552"/>
        <v>-0.2337366436</v>
      </c>
      <c r="V246" s="6">
        <f t="shared" si="11"/>
        <v>-0.6609152209</v>
      </c>
      <c r="W246" s="6">
        <f t="shared" si="12"/>
        <v>-0.2849010684</v>
      </c>
      <c r="X246" s="4"/>
      <c r="Y246" s="4"/>
      <c r="Z246" s="81" t="s">
        <v>157</v>
      </c>
      <c r="AK246" s="81"/>
      <c r="AL246" s="81" t="s">
        <v>157</v>
      </c>
      <c r="AW246" s="77"/>
      <c r="AX246" s="77"/>
      <c r="AY246" s="77"/>
      <c r="AZ246" s="77"/>
      <c r="BA246" s="77"/>
      <c r="BB246" s="77"/>
      <c r="BC246" s="77"/>
      <c r="BD246" s="75"/>
      <c r="BE246" s="75"/>
      <c r="BF246" s="75"/>
      <c r="BG246" s="75"/>
      <c r="BH246" s="75"/>
      <c r="BI246" s="75"/>
      <c r="BJ246" s="75"/>
      <c r="BK246" s="75"/>
      <c r="BL246" s="75"/>
      <c r="BM246" s="75"/>
      <c r="BN246" s="75"/>
      <c r="BO246" s="75"/>
      <c r="BP246" s="75"/>
      <c r="BQ246" s="75"/>
    </row>
    <row r="247">
      <c r="A247" s="75" t="s">
        <v>158</v>
      </c>
      <c r="B247" s="76">
        <v>2085.35</v>
      </c>
      <c r="C247" s="76">
        <v>1394.7</v>
      </c>
      <c r="D247" s="77">
        <v>112.1</v>
      </c>
      <c r="E247" s="77">
        <v>542.15</v>
      </c>
      <c r="F247" s="76">
        <v>4499.85</v>
      </c>
      <c r="G247" s="4"/>
      <c r="H247" s="76">
        <v>1065.6</v>
      </c>
      <c r="I247" s="76">
        <v>2529.7</v>
      </c>
      <c r="J247" s="77">
        <v>18203.4</v>
      </c>
      <c r="K247" s="78">
        <f t="shared" si="2"/>
        <v>52331998.4</v>
      </c>
      <c r="L247" s="79"/>
      <c r="M247" s="77" t="s">
        <v>158</v>
      </c>
      <c r="N247" s="4">
        <f t="shared" ref="N247:R247" si="553">((B247-B246)/B246)*100</f>
        <v>1.388078569</v>
      </c>
      <c r="O247" s="4">
        <f t="shared" si="553"/>
        <v>1.26334132</v>
      </c>
      <c r="P247" s="4">
        <f t="shared" si="553"/>
        <v>-3.111495246</v>
      </c>
      <c r="Q247" s="4">
        <f t="shared" si="553"/>
        <v>-0.7505720824</v>
      </c>
      <c r="R247" s="4">
        <f t="shared" si="553"/>
        <v>-1.413125637</v>
      </c>
      <c r="S247" s="28">
        <v>0.0</v>
      </c>
      <c r="T247" s="4">
        <f t="shared" ref="T247:U247" si="554">((H247-H246)/H246)*100</f>
        <v>-19.99699688</v>
      </c>
      <c r="U247" s="4">
        <f t="shared" si="554"/>
        <v>-0.3917862698</v>
      </c>
      <c r="V247" s="6">
        <f t="shared" si="11"/>
        <v>-2.405362688</v>
      </c>
      <c r="W247" s="6">
        <f t="shared" si="12"/>
        <v>0.4051307367</v>
      </c>
      <c r="X247" s="4"/>
      <c r="Y247" s="4"/>
      <c r="Z247" s="81" t="s">
        <v>158</v>
      </c>
      <c r="AA247" s="86">
        <f t="shared" ref="AA247:AE247" si="555">100*(B252-B247)/B247</f>
        <v>-1.028604311</v>
      </c>
      <c r="AB247" s="86">
        <f t="shared" si="555"/>
        <v>10.29612103</v>
      </c>
      <c r="AC247" s="86">
        <f t="shared" si="555"/>
        <v>-3.657448707</v>
      </c>
      <c r="AD247" s="86">
        <f t="shared" si="555"/>
        <v>-11.61117772</v>
      </c>
      <c r="AE247" s="86">
        <f t="shared" si="555"/>
        <v>2.141182484</v>
      </c>
      <c r="AF247" s="82"/>
      <c r="AG247" s="86">
        <f t="shared" ref="AG247:AI247" si="556">100*(H252-H247)/H247</f>
        <v>-12.79560811</v>
      </c>
      <c r="AH247" s="86">
        <f t="shared" si="556"/>
        <v>-2.020002372</v>
      </c>
      <c r="AI247" s="86">
        <f t="shared" si="556"/>
        <v>1.625795181</v>
      </c>
      <c r="AJ247" s="86">
        <f>100*(J252-J247)/J247</f>
        <v>1.625795181</v>
      </c>
      <c r="AK247" s="81"/>
      <c r="AL247" s="81" t="s">
        <v>158</v>
      </c>
      <c r="AW247" s="77"/>
      <c r="AX247" s="77"/>
      <c r="AY247" s="77"/>
      <c r="AZ247" s="77"/>
      <c r="BA247" s="77"/>
      <c r="BB247" s="77"/>
      <c r="BC247" s="77"/>
      <c r="BD247" s="75"/>
      <c r="BE247" s="75"/>
      <c r="BF247" s="75"/>
      <c r="BG247" s="75"/>
      <c r="BH247" s="75"/>
      <c r="BI247" s="75"/>
      <c r="BJ247" s="75"/>
      <c r="BK247" s="75"/>
      <c r="BL247" s="75"/>
      <c r="BM247" s="75"/>
      <c r="BN247" s="75"/>
      <c r="BO247" s="75"/>
      <c r="BP247" s="75"/>
      <c r="BQ247" s="75"/>
    </row>
    <row r="248">
      <c r="A248" s="75" t="s">
        <v>159</v>
      </c>
      <c r="B248" s="76">
        <v>2072.0</v>
      </c>
      <c r="C248" s="76">
        <v>1428.5</v>
      </c>
      <c r="D248" s="77">
        <v>110.95</v>
      </c>
      <c r="E248" s="77">
        <v>485.75</v>
      </c>
      <c r="F248" s="76">
        <v>4498.95</v>
      </c>
      <c r="G248" s="4"/>
      <c r="H248" s="77">
        <v>893.55</v>
      </c>
      <c r="I248" s="76">
        <v>2477.6</v>
      </c>
      <c r="J248" s="77">
        <v>18314.4</v>
      </c>
      <c r="K248" s="78">
        <f t="shared" si="2"/>
        <v>50695092.75</v>
      </c>
      <c r="L248" s="79"/>
      <c r="M248" s="77" t="s">
        <v>159</v>
      </c>
      <c r="N248" s="4">
        <f t="shared" ref="N248:R248" si="557">((B248-B247)/B247)*100</f>
        <v>-0.6401803055</v>
      </c>
      <c r="O248" s="4">
        <f t="shared" si="557"/>
        <v>2.423460242</v>
      </c>
      <c r="P248" s="4">
        <f t="shared" si="557"/>
        <v>-1.025869759</v>
      </c>
      <c r="Q248" s="4">
        <f t="shared" si="557"/>
        <v>-10.40302499</v>
      </c>
      <c r="R248" s="4">
        <f t="shared" si="557"/>
        <v>-0.02000066669</v>
      </c>
      <c r="S248" s="28">
        <v>0.0</v>
      </c>
      <c r="T248" s="4">
        <f t="shared" ref="T248:U248" si="558">((H248-H247)/H247)*100</f>
        <v>-16.14583333</v>
      </c>
      <c r="U248" s="4">
        <f t="shared" si="558"/>
        <v>-2.059532751</v>
      </c>
      <c r="V248" s="6">
        <f t="shared" si="11"/>
        <v>-3.127924979</v>
      </c>
      <c r="W248" s="6">
        <f t="shared" si="12"/>
        <v>0.6097761957</v>
      </c>
      <c r="X248" s="4"/>
      <c r="Y248" s="4"/>
      <c r="Z248" s="81" t="s">
        <v>159</v>
      </c>
      <c r="AK248" s="81"/>
      <c r="AL248" s="81" t="s">
        <v>159</v>
      </c>
      <c r="AW248" s="77"/>
      <c r="AX248" s="77"/>
      <c r="AY248" s="77"/>
      <c r="AZ248" s="77"/>
      <c r="BA248" s="77"/>
      <c r="BB248" s="77"/>
      <c r="BC248" s="77"/>
      <c r="BD248" s="75"/>
      <c r="BE248" s="75"/>
      <c r="BF248" s="75"/>
      <c r="BG248" s="75"/>
      <c r="BH248" s="75"/>
      <c r="BI248" s="75"/>
      <c r="BJ248" s="75"/>
      <c r="BK248" s="75"/>
      <c r="BL248" s="75"/>
      <c r="BM248" s="75"/>
      <c r="BN248" s="75"/>
      <c r="BO248" s="75"/>
      <c r="BP248" s="75"/>
      <c r="BQ248" s="75"/>
    </row>
    <row r="249">
      <c r="A249" s="75" t="s">
        <v>160</v>
      </c>
      <c r="B249" s="76">
        <v>2014.35</v>
      </c>
      <c r="C249" s="76">
        <v>1456.15</v>
      </c>
      <c r="D249" s="77">
        <v>111.55</v>
      </c>
      <c r="E249" s="77">
        <v>487.15</v>
      </c>
      <c r="F249" s="76">
        <v>4521.65</v>
      </c>
      <c r="G249" s="4"/>
      <c r="H249" s="77">
        <v>941.4</v>
      </c>
      <c r="I249" s="76">
        <v>2504.75</v>
      </c>
      <c r="J249" s="77">
        <v>18348.0</v>
      </c>
      <c r="K249" s="78">
        <f t="shared" si="2"/>
        <v>50950483.75</v>
      </c>
      <c r="L249" s="79"/>
      <c r="M249" s="77" t="s">
        <v>160</v>
      </c>
      <c r="N249" s="4">
        <f t="shared" ref="N249:R249" si="559">((B249-B248)/B248)*100</f>
        <v>-2.782335907</v>
      </c>
      <c r="O249" s="4">
        <f t="shared" si="559"/>
        <v>1.93559678</v>
      </c>
      <c r="P249" s="4">
        <f t="shared" si="559"/>
        <v>0.540784137</v>
      </c>
      <c r="Q249" s="4">
        <f t="shared" si="559"/>
        <v>0.2882141019</v>
      </c>
      <c r="R249" s="4">
        <f t="shared" si="559"/>
        <v>0.5045621756</v>
      </c>
      <c r="S249" s="28">
        <v>0.0</v>
      </c>
      <c r="T249" s="4">
        <f t="shared" ref="T249:U249" si="560">((H249-H248)/H248)*100</f>
        <v>5.355044485</v>
      </c>
      <c r="U249" s="4">
        <f t="shared" si="560"/>
        <v>1.095818534</v>
      </c>
      <c r="V249" s="6">
        <f t="shared" si="11"/>
        <v>0.5037785437</v>
      </c>
      <c r="W249" s="6">
        <f t="shared" si="12"/>
        <v>0.1834621937</v>
      </c>
      <c r="X249" s="4"/>
      <c r="Y249" s="4"/>
      <c r="Z249" s="81" t="s">
        <v>160</v>
      </c>
      <c r="AK249" s="81"/>
      <c r="AL249" s="81" t="s">
        <v>160</v>
      </c>
      <c r="AW249" s="77"/>
      <c r="AX249" s="77"/>
      <c r="AY249" s="77"/>
      <c r="AZ249" s="77"/>
      <c r="BA249" s="77"/>
      <c r="BB249" s="77"/>
      <c r="BC249" s="77"/>
      <c r="BD249" s="75"/>
      <c r="BE249" s="75"/>
      <c r="BF249" s="75"/>
      <c r="BG249" s="75"/>
      <c r="BH249" s="75"/>
      <c r="BI249" s="75"/>
      <c r="BJ249" s="75"/>
      <c r="BK249" s="75"/>
      <c r="BL249" s="75"/>
      <c r="BM249" s="75"/>
      <c r="BN249" s="75"/>
      <c r="BO249" s="75"/>
      <c r="BP249" s="75"/>
      <c r="BQ249" s="75"/>
    </row>
    <row r="250">
      <c r="A250" s="75" t="s">
        <v>161</v>
      </c>
      <c r="B250" s="76">
        <v>2045.35</v>
      </c>
      <c r="C250" s="76">
        <v>1480.85</v>
      </c>
      <c r="D250" s="77">
        <v>114.65</v>
      </c>
      <c r="E250" s="77">
        <v>487.75</v>
      </c>
      <c r="F250" s="76">
        <v>4519.8</v>
      </c>
      <c r="G250" s="4"/>
      <c r="H250" s="77">
        <v>934.45</v>
      </c>
      <c r="I250" s="76">
        <v>2481.0</v>
      </c>
      <c r="J250" s="77">
        <v>18285.4</v>
      </c>
      <c r="K250" s="78">
        <f t="shared" si="2"/>
        <v>51136902.3</v>
      </c>
      <c r="L250" s="79"/>
      <c r="M250" s="77" t="s">
        <v>161</v>
      </c>
      <c r="N250" s="4">
        <f t="shared" ref="N250:R250" si="561">((B250-B249)/B249)*100</f>
        <v>1.538957977</v>
      </c>
      <c r="O250" s="4">
        <f t="shared" si="561"/>
        <v>1.69625382</v>
      </c>
      <c r="P250" s="4">
        <f t="shared" si="561"/>
        <v>2.77902286</v>
      </c>
      <c r="Q250" s="4">
        <f t="shared" si="561"/>
        <v>0.1231653495</v>
      </c>
      <c r="R250" s="4">
        <f t="shared" si="561"/>
        <v>-0.04091426802</v>
      </c>
      <c r="S250" s="28">
        <v>0.0</v>
      </c>
      <c r="T250" s="4">
        <f t="shared" ref="T250:U250" si="562">((H250-H249)/H249)*100</f>
        <v>-0.7382621627</v>
      </c>
      <c r="U250" s="4">
        <f t="shared" si="562"/>
        <v>-0.948198423</v>
      </c>
      <c r="V250" s="6">
        <f t="shared" si="11"/>
        <v>0.3658818058</v>
      </c>
      <c r="W250" s="6">
        <f t="shared" si="12"/>
        <v>-0.3411816002</v>
      </c>
      <c r="X250" s="4"/>
      <c r="Y250" s="4"/>
      <c r="Z250" s="81" t="s">
        <v>161</v>
      </c>
      <c r="AK250" s="81"/>
      <c r="AL250" s="81" t="s">
        <v>161</v>
      </c>
      <c r="AW250" s="77"/>
      <c r="AX250" s="77"/>
      <c r="AY250" s="77"/>
      <c r="AZ250" s="77"/>
      <c r="BA250" s="77"/>
      <c r="BB250" s="77"/>
      <c r="BC250" s="77"/>
      <c r="BD250" s="75"/>
      <c r="BE250" s="75"/>
      <c r="BF250" s="75"/>
      <c r="BG250" s="75"/>
      <c r="BH250" s="75"/>
      <c r="BI250" s="75"/>
      <c r="BJ250" s="75"/>
      <c r="BK250" s="75"/>
      <c r="BL250" s="75"/>
      <c r="BM250" s="75"/>
      <c r="BN250" s="75"/>
      <c r="BO250" s="75"/>
      <c r="BP250" s="75"/>
      <c r="BQ250" s="75"/>
    </row>
    <row r="251">
      <c r="A251" s="75" t="s">
        <v>162</v>
      </c>
      <c r="B251" s="76">
        <v>2040.5</v>
      </c>
      <c r="C251" s="76">
        <v>1411.15</v>
      </c>
      <c r="D251" s="77">
        <v>111.3</v>
      </c>
      <c r="E251" s="77">
        <v>472.95</v>
      </c>
      <c r="F251" s="76">
        <v>4563.3</v>
      </c>
      <c r="G251" s="4"/>
      <c r="H251" s="77">
        <v>924.15</v>
      </c>
      <c r="I251" s="76">
        <v>2486.55</v>
      </c>
      <c r="J251" s="77">
        <v>18321.15</v>
      </c>
      <c r="K251" s="78">
        <f t="shared" si="2"/>
        <v>50725356.4</v>
      </c>
      <c r="L251" s="79"/>
      <c r="M251" s="77" t="s">
        <v>162</v>
      </c>
      <c r="N251" s="4">
        <f t="shared" ref="N251:R251" si="563">((B251-B250)/B250)*100</f>
        <v>-0.2371232307</v>
      </c>
      <c r="O251" s="4">
        <f t="shared" si="563"/>
        <v>-4.706756255</v>
      </c>
      <c r="P251" s="4">
        <f t="shared" si="563"/>
        <v>-2.921936328</v>
      </c>
      <c r="Q251" s="4">
        <f t="shared" si="563"/>
        <v>-3.034341363</v>
      </c>
      <c r="R251" s="4">
        <f t="shared" si="563"/>
        <v>0.962431966</v>
      </c>
      <c r="S251" s="28">
        <v>0.0</v>
      </c>
      <c r="T251" s="4">
        <f t="shared" ref="T251:U251" si="564">((H251-H250)/H250)*100</f>
        <v>-1.102252662</v>
      </c>
      <c r="U251" s="4">
        <f t="shared" si="564"/>
        <v>0.2237001209</v>
      </c>
      <c r="V251" s="6">
        <f t="shared" si="11"/>
        <v>-0.8047923935</v>
      </c>
      <c r="W251" s="6">
        <f t="shared" si="12"/>
        <v>0.1955111728</v>
      </c>
      <c r="X251" s="4"/>
      <c r="Y251" s="4"/>
      <c r="Z251" s="81" t="s">
        <v>162</v>
      </c>
      <c r="AK251" s="81"/>
      <c r="AL251" s="81" t="s">
        <v>162</v>
      </c>
      <c r="AW251" s="77"/>
      <c r="AX251" s="77"/>
      <c r="AY251" s="77"/>
      <c r="AZ251" s="77"/>
      <c r="BA251" s="77"/>
      <c r="BB251" s="77"/>
      <c r="BC251" s="77"/>
      <c r="BD251" s="75"/>
      <c r="BE251" s="75"/>
      <c r="BF251" s="75"/>
      <c r="BG251" s="75"/>
      <c r="BH251" s="75"/>
      <c r="BI251" s="75"/>
      <c r="BJ251" s="75"/>
      <c r="BK251" s="75"/>
      <c r="BL251" s="75"/>
      <c r="BM251" s="75"/>
      <c r="BN251" s="75"/>
      <c r="BO251" s="75"/>
      <c r="BP251" s="75"/>
      <c r="BQ251" s="75"/>
    </row>
    <row r="252">
      <c r="A252" s="75" t="s">
        <v>163</v>
      </c>
      <c r="B252" s="76">
        <v>2063.9</v>
      </c>
      <c r="C252" s="76">
        <v>1538.3</v>
      </c>
      <c r="D252" s="77">
        <v>108.0</v>
      </c>
      <c r="E252" s="77">
        <v>479.2</v>
      </c>
      <c r="F252" s="76">
        <v>4596.2</v>
      </c>
      <c r="G252" s="4"/>
      <c r="H252" s="77">
        <v>929.25</v>
      </c>
      <c r="I252" s="76">
        <v>2478.6</v>
      </c>
      <c r="J252" s="77">
        <v>18499.35</v>
      </c>
      <c r="K252" s="78">
        <f t="shared" si="2"/>
        <v>51241574.35</v>
      </c>
      <c r="L252" s="79"/>
      <c r="M252" s="77" t="s">
        <v>163</v>
      </c>
      <c r="N252" s="4">
        <f t="shared" ref="N252:R252" si="565">((B252-B251)/B251)*100</f>
        <v>1.146777751</v>
      </c>
      <c r="O252" s="4">
        <f t="shared" si="565"/>
        <v>9.010381604</v>
      </c>
      <c r="P252" s="4">
        <f t="shared" si="565"/>
        <v>-2.964959569</v>
      </c>
      <c r="Q252" s="4">
        <f t="shared" si="565"/>
        <v>1.321492758</v>
      </c>
      <c r="R252" s="4">
        <f t="shared" si="565"/>
        <v>0.7209694738</v>
      </c>
      <c r="S252" s="28">
        <v>0.0</v>
      </c>
      <c r="T252" s="4">
        <f t="shared" ref="T252:U252" si="566">((H252-H251)/H251)*100</f>
        <v>0.5518584645</v>
      </c>
      <c r="U252" s="4">
        <f t="shared" si="566"/>
        <v>-0.3197200941</v>
      </c>
      <c r="V252" s="6">
        <f t="shared" si="11"/>
        <v>1.017672396</v>
      </c>
      <c r="W252" s="6">
        <f t="shared" si="12"/>
        <v>0.9726463677</v>
      </c>
      <c r="X252" s="4"/>
      <c r="Y252" s="4"/>
      <c r="Z252" s="81" t="s">
        <v>163</v>
      </c>
      <c r="AA252" s="86">
        <f t="shared" ref="AA252:AE252" si="567">100*(B257-B252)/B252</f>
        <v>1.245215369</v>
      </c>
      <c r="AB252" s="86">
        <f t="shared" si="567"/>
        <v>4.843008516</v>
      </c>
      <c r="AC252" s="86">
        <f t="shared" si="567"/>
        <v>2.453703704</v>
      </c>
      <c r="AD252" s="86">
        <f t="shared" si="567"/>
        <v>4.611853088</v>
      </c>
      <c r="AE252" s="86">
        <f t="shared" si="567"/>
        <v>1.260824159</v>
      </c>
      <c r="AF252" s="82"/>
      <c r="AG252" s="86">
        <f t="shared" ref="AG252:AI252" si="568">100*(H257-H252)/H252</f>
        <v>-0.7532956685</v>
      </c>
      <c r="AH252" s="86">
        <f t="shared" si="568"/>
        <v>-1.50286452</v>
      </c>
      <c r="AI252" s="86">
        <f t="shared" si="568"/>
        <v>0.1878444378</v>
      </c>
      <c r="AJ252" s="86">
        <f>100*(J257-J252)/J252</f>
        <v>0.1878444378</v>
      </c>
      <c r="AK252" s="81"/>
      <c r="AL252" s="81" t="s">
        <v>163</v>
      </c>
      <c r="AW252" s="77"/>
      <c r="AX252" s="77"/>
      <c r="AY252" s="77"/>
      <c r="AZ252" s="77"/>
      <c r="BA252" s="77"/>
      <c r="BB252" s="77"/>
      <c r="BC252" s="77"/>
      <c r="BD252" s="75"/>
      <c r="BE252" s="75"/>
      <c r="BF252" s="75"/>
      <c r="BG252" s="75"/>
      <c r="BH252" s="75"/>
      <c r="BI252" s="75"/>
      <c r="BJ252" s="75"/>
      <c r="BK252" s="75"/>
      <c r="BL252" s="75"/>
      <c r="BM252" s="75"/>
      <c r="BN252" s="75"/>
      <c r="BO252" s="75"/>
      <c r="BP252" s="75"/>
      <c r="BQ252" s="75"/>
    </row>
    <row r="253">
      <c r="A253" s="75" t="s">
        <v>164</v>
      </c>
      <c r="B253" s="76">
        <v>2113.2</v>
      </c>
      <c r="C253" s="76">
        <v>1612.65</v>
      </c>
      <c r="D253" s="77">
        <v>109.0</v>
      </c>
      <c r="E253" s="77">
        <v>486.95</v>
      </c>
      <c r="F253" s="76">
        <v>4575.25</v>
      </c>
      <c r="G253" s="4"/>
      <c r="H253" s="77">
        <v>911.6</v>
      </c>
      <c r="I253" s="76">
        <v>2468.85</v>
      </c>
      <c r="J253" s="77">
        <v>18598.65</v>
      </c>
      <c r="K253" s="78">
        <f t="shared" si="2"/>
        <v>51577974.95</v>
      </c>
      <c r="L253" s="79"/>
      <c r="M253" s="77" t="s">
        <v>164</v>
      </c>
      <c r="N253" s="4">
        <f t="shared" ref="N253:R253" si="569">((B253-B252)/B252)*100</f>
        <v>2.388681622</v>
      </c>
      <c r="O253" s="4">
        <f t="shared" si="569"/>
        <v>4.833257492</v>
      </c>
      <c r="P253" s="4">
        <f t="shared" si="569"/>
        <v>0.9259259259</v>
      </c>
      <c r="Q253" s="4">
        <f t="shared" si="569"/>
        <v>1.617278798</v>
      </c>
      <c r="R253" s="4">
        <f t="shared" si="569"/>
        <v>-0.4558113224</v>
      </c>
      <c r="S253" s="28">
        <v>0.0</v>
      </c>
      <c r="T253" s="4">
        <f t="shared" ref="T253:U253" si="570">((H253-H252)/H252)*100</f>
        <v>-1.899381221</v>
      </c>
      <c r="U253" s="4">
        <f t="shared" si="570"/>
        <v>-0.3933672234</v>
      </c>
      <c r="V253" s="6">
        <f t="shared" si="11"/>
        <v>0.656499345</v>
      </c>
      <c r="W253" s="6">
        <f t="shared" si="12"/>
        <v>0.5367756164</v>
      </c>
      <c r="X253" s="4"/>
      <c r="Y253" s="4"/>
      <c r="Z253" s="81" t="s">
        <v>164</v>
      </c>
      <c r="AK253" s="81"/>
      <c r="AL253" s="81" t="s">
        <v>164</v>
      </c>
      <c r="AW253" s="77"/>
      <c r="AX253" s="77"/>
      <c r="AY253" s="77"/>
      <c r="AZ253" s="77"/>
      <c r="BA253" s="77"/>
      <c r="BB253" s="77"/>
      <c r="BC253" s="77"/>
      <c r="BD253" s="75"/>
      <c r="BE253" s="75"/>
      <c r="BF253" s="75"/>
      <c r="BG253" s="75"/>
      <c r="BH253" s="75"/>
      <c r="BI253" s="75"/>
      <c r="BJ253" s="75"/>
      <c r="BK253" s="75"/>
      <c r="BL253" s="75"/>
      <c r="BM253" s="75"/>
      <c r="BN253" s="75"/>
      <c r="BO253" s="75"/>
      <c r="BP253" s="75"/>
      <c r="BQ253" s="75"/>
    </row>
    <row r="254">
      <c r="A254" s="75" t="s">
        <v>165</v>
      </c>
      <c r="B254" s="76">
        <v>2121.15</v>
      </c>
      <c r="C254" s="76">
        <v>1616.95</v>
      </c>
      <c r="D254" s="77">
        <v>107.0</v>
      </c>
      <c r="E254" s="77">
        <v>494.8</v>
      </c>
      <c r="F254" s="76">
        <v>4573.25</v>
      </c>
      <c r="G254" s="4"/>
      <c r="H254" s="77">
        <v>907.7</v>
      </c>
      <c r="I254" s="76">
        <v>2472.75</v>
      </c>
      <c r="J254" s="77">
        <v>18633.85</v>
      </c>
      <c r="K254" s="78">
        <f t="shared" si="2"/>
        <v>51660338.95</v>
      </c>
      <c r="L254" s="79"/>
      <c r="M254" s="77" t="s">
        <v>165</v>
      </c>
      <c r="N254" s="4">
        <f t="shared" ref="N254:R254" si="571">((B254-B253)/B253)*100</f>
        <v>0.3762067007</v>
      </c>
      <c r="O254" s="4">
        <f t="shared" si="571"/>
        <v>0.2666418628</v>
      </c>
      <c r="P254" s="4">
        <f t="shared" si="571"/>
        <v>-1.834862385</v>
      </c>
      <c r="Q254" s="4">
        <f t="shared" si="571"/>
        <v>1.612075162</v>
      </c>
      <c r="R254" s="4">
        <f t="shared" si="571"/>
        <v>-0.04371345828</v>
      </c>
      <c r="S254" s="28">
        <v>0.0</v>
      </c>
      <c r="T254" s="4">
        <f t="shared" ref="T254:U254" si="572">((H254-H253)/H253)*100</f>
        <v>-0.427819219</v>
      </c>
      <c r="U254" s="4">
        <f t="shared" si="572"/>
        <v>0.1579682848</v>
      </c>
      <c r="V254" s="6">
        <f t="shared" si="11"/>
        <v>0.1596883167</v>
      </c>
      <c r="W254" s="6">
        <f t="shared" si="12"/>
        <v>0.1892610485</v>
      </c>
      <c r="X254" s="4"/>
      <c r="Y254" s="4"/>
      <c r="Z254" s="81" t="s">
        <v>165</v>
      </c>
      <c r="AK254" s="81"/>
      <c r="AL254" s="81" t="s">
        <v>165</v>
      </c>
      <c r="AW254" s="77"/>
      <c r="AX254" s="77"/>
      <c r="AY254" s="77"/>
      <c r="AZ254" s="77"/>
      <c r="BA254" s="77"/>
      <c r="BB254" s="77"/>
      <c r="BC254" s="77"/>
      <c r="BD254" s="75"/>
      <c r="BE254" s="75"/>
      <c r="BF254" s="75"/>
      <c r="BG254" s="75"/>
      <c r="BH254" s="75"/>
      <c r="BI254" s="75"/>
      <c r="BJ254" s="75"/>
      <c r="BK254" s="75"/>
      <c r="BL254" s="75"/>
      <c r="BM254" s="75"/>
      <c r="BN254" s="75"/>
      <c r="BO254" s="75"/>
      <c r="BP254" s="75"/>
      <c r="BQ254" s="75"/>
    </row>
    <row r="255">
      <c r="A255" s="75" t="s">
        <v>166</v>
      </c>
      <c r="B255" s="76">
        <v>2087.05</v>
      </c>
      <c r="C255" s="76">
        <v>1629.7</v>
      </c>
      <c r="D255" s="77">
        <v>107.5</v>
      </c>
      <c r="E255" s="77">
        <v>496.4</v>
      </c>
      <c r="F255" s="76">
        <v>4657.05</v>
      </c>
      <c r="G255" s="4"/>
      <c r="H255" s="77">
        <v>924.05</v>
      </c>
      <c r="I255" s="76">
        <v>2476.5</v>
      </c>
      <c r="J255" s="77">
        <v>18534.4</v>
      </c>
      <c r="K255" s="78">
        <f t="shared" si="2"/>
        <v>52004154.6</v>
      </c>
      <c r="L255" s="79"/>
      <c r="M255" s="77" t="s">
        <v>166</v>
      </c>
      <c r="N255" s="4">
        <f t="shared" ref="N255:R255" si="573">((B255-B254)/B254)*100</f>
        <v>-1.607618509</v>
      </c>
      <c r="O255" s="4">
        <f t="shared" si="573"/>
        <v>0.7885215993</v>
      </c>
      <c r="P255" s="4">
        <f t="shared" si="573"/>
        <v>0.4672897196</v>
      </c>
      <c r="Q255" s="4">
        <f t="shared" si="573"/>
        <v>0.3233629749</v>
      </c>
      <c r="R255" s="4">
        <f t="shared" si="573"/>
        <v>1.832394905</v>
      </c>
      <c r="S255" s="28">
        <v>0.0</v>
      </c>
      <c r="T255" s="4">
        <f t="shared" ref="T255:U255" si="574">((H255-H254)/H254)*100</f>
        <v>1.801255922</v>
      </c>
      <c r="U255" s="4">
        <f t="shared" si="574"/>
        <v>0.1516530179</v>
      </c>
      <c r="V255" s="6">
        <f t="shared" si="11"/>
        <v>0.665531154</v>
      </c>
      <c r="W255" s="6">
        <f t="shared" si="12"/>
        <v>-0.5337061316</v>
      </c>
      <c r="X255" s="4"/>
      <c r="Y255" s="4"/>
      <c r="Z255" s="81" t="s">
        <v>166</v>
      </c>
      <c r="AK255" s="81"/>
      <c r="AL255" s="81" t="s">
        <v>166</v>
      </c>
      <c r="AW255" s="77"/>
      <c r="AX255" s="77"/>
      <c r="AY255" s="77"/>
      <c r="AZ255" s="77"/>
      <c r="BA255" s="77"/>
      <c r="BB255" s="77"/>
      <c r="BC255" s="77"/>
      <c r="BD255" s="75"/>
      <c r="BE255" s="75"/>
      <c r="BF255" s="75"/>
      <c r="BG255" s="75"/>
      <c r="BH255" s="75"/>
      <c r="BI255" s="75"/>
      <c r="BJ255" s="75"/>
      <c r="BK255" s="75"/>
      <c r="BL255" s="75"/>
      <c r="BM255" s="75"/>
      <c r="BN255" s="75"/>
      <c r="BO255" s="75"/>
      <c r="BP255" s="75"/>
      <c r="BQ255" s="75"/>
    </row>
    <row r="256">
      <c r="A256" s="83">
        <v>44932.0</v>
      </c>
      <c r="B256" s="76">
        <v>2116.95</v>
      </c>
      <c r="C256" s="76">
        <v>1607.9</v>
      </c>
      <c r="D256" s="77">
        <v>110.2</v>
      </c>
      <c r="E256" s="77">
        <v>498.8</v>
      </c>
      <c r="F256" s="76">
        <v>4635.25</v>
      </c>
      <c r="G256" s="4"/>
      <c r="H256" s="77">
        <v>932.45</v>
      </c>
      <c r="I256" s="76">
        <v>2469.8</v>
      </c>
      <c r="J256" s="77">
        <v>18487.75</v>
      </c>
      <c r="K256" s="78">
        <f t="shared" si="2"/>
        <v>52100930</v>
      </c>
      <c r="L256" s="79"/>
      <c r="M256" s="84">
        <v>44932.0</v>
      </c>
      <c r="N256" s="4">
        <f t="shared" ref="N256:R256" si="575">((B256-B255)/B255)*100</f>
        <v>1.432644163</v>
      </c>
      <c r="O256" s="4">
        <f t="shared" si="575"/>
        <v>-1.33766951</v>
      </c>
      <c r="P256" s="4">
        <f t="shared" si="575"/>
        <v>2.511627907</v>
      </c>
      <c r="Q256" s="4">
        <f t="shared" si="575"/>
        <v>0.4834810637</v>
      </c>
      <c r="R256" s="4">
        <f t="shared" si="575"/>
        <v>-0.4681074929</v>
      </c>
      <c r="S256" s="28">
        <v>0.0</v>
      </c>
      <c r="T256" s="4">
        <f t="shared" ref="T256:U256" si="576">((H256-H255)/H255)*100</f>
        <v>0.9090417185</v>
      </c>
      <c r="U256" s="4">
        <f t="shared" si="576"/>
        <v>-0.2705431052</v>
      </c>
      <c r="V256" s="6">
        <f t="shared" si="11"/>
        <v>0.1860916705</v>
      </c>
      <c r="W256" s="6">
        <f t="shared" si="12"/>
        <v>-0.2516941471</v>
      </c>
      <c r="X256" s="4"/>
      <c r="Y256" s="4"/>
      <c r="Z256" s="85">
        <v>44932.0</v>
      </c>
      <c r="AK256" s="85"/>
      <c r="AL256" s="85">
        <v>44932.0</v>
      </c>
      <c r="AM256" s="77">
        <f t="shared" ref="AM256:AQ256" si="577">100*(B276-B256)/B256</f>
        <v>7.723375611</v>
      </c>
      <c r="AN256" s="77">
        <f t="shared" si="577"/>
        <v>1.060389328</v>
      </c>
      <c r="AO256" s="77">
        <f t="shared" si="577"/>
        <v>11.43375681</v>
      </c>
      <c r="AP256" s="77">
        <f t="shared" si="577"/>
        <v>13.43223737</v>
      </c>
      <c r="AQ256" s="77">
        <f t="shared" si="577"/>
        <v>8.398683998</v>
      </c>
      <c r="AR256" s="77">
        <v>0.0</v>
      </c>
      <c r="AS256" s="77">
        <f t="shared" ref="AS256:AT256" si="578">100*(H276-H256)/H256</f>
        <v>13.94712853</v>
      </c>
      <c r="AT256" s="77">
        <f t="shared" si="578"/>
        <v>10.34699166</v>
      </c>
      <c r="AU256" s="77">
        <f>100*(K276-K256)/K256</f>
        <v>8.452330985</v>
      </c>
      <c r="AV256" s="77">
        <f>100*(J276-J256)/J256</f>
        <v>3.793322606</v>
      </c>
      <c r="AW256" s="77"/>
      <c r="AX256" s="77"/>
      <c r="AY256" s="77"/>
      <c r="AZ256" s="77"/>
      <c r="BA256" s="77"/>
      <c r="BB256" s="77"/>
      <c r="BC256" s="77"/>
      <c r="BD256" s="75"/>
      <c r="BE256" s="75"/>
      <c r="BF256" s="75"/>
      <c r="BG256" s="75"/>
      <c r="BH256" s="75"/>
      <c r="BI256" s="75"/>
      <c r="BJ256" s="75"/>
      <c r="BK256" s="75"/>
      <c r="BL256" s="75"/>
      <c r="BM256" s="75"/>
      <c r="BN256" s="75"/>
      <c r="BO256" s="75"/>
      <c r="BP256" s="75"/>
      <c r="BQ256" s="75"/>
    </row>
    <row r="257">
      <c r="A257" s="83">
        <v>44963.0</v>
      </c>
      <c r="B257" s="76">
        <v>2089.6</v>
      </c>
      <c r="C257" s="76">
        <v>1612.8</v>
      </c>
      <c r="D257" s="77">
        <v>110.65</v>
      </c>
      <c r="E257" s="77">
        <v>501.3</v>
      </c>
      <c r="F257" s="76">
        <v>4654.15</v>
      </c>
      <c r="G257" s="4"/>
      <c r="H257" s="77">
        <v>922.25</v>
      </c>
      <c r="I257" s="76">
        <v>2441.35</v>
      </c>
      <c r="J257" s="77">
        <v>18534.1</v>
      </c>
      <c r="K257" s="78">
        <f t="shared" si="2"/>
        <v>52060943.4</v>
      </c>
      <c r="L257" s="79"/>
      <c r="M257" s="84">
        <v>44963.0</v>
      </c>
      <c r="N257" s="4">
        <f t="shared" ref="N257:R257" si="579">((B257-B256)/B256)*100</f>
        <v>-1.291953046</v>
      </c>
      <c r="O257" s="4">
        <f t="shared" si="579"/>
        <v>0.30474532</v>
      </c>
      <c r="P257" s="4">
        <f t="shared" si="579"/>
        <v>0.4083484574</v>
      </c>
      <c r="Q257" s="4">
        <f t="shared" si="579"/>
        <v>0.5012028869</v>
      </c>
      <c r="R257" s="4">
        <f t="shared" si="579"/>
        <v>0.4077449976</v>
      </c>
      <c r="S257" s="28">
        <v>0.0</v>
      </c>
      <c r="T257" s="4">
        <f t="shared" ref="T257:U257" si="580">((H257-H256)/H256)*100</f>
        <v>-1.093892434</v>
      </c>
      <c r="U257" s="4">
        <f t="shared" si="580"/>
        <v>-1.151915135</v>
      </c>
      <c r="V257" s="6">
        <f t="shared" si="11"/>
        <v>-0.07674834211</v>
      </c>
      <c r="W257" s="6">
        <f t="shared" si="12"/>
        <v>0.2507065489</v>
      </c>
      <c r="X257" s="4"/>
      <c r="Y257" s="4"/>
      <c r="Z257" s="85">
        <v>44963.0</v>
      </c>
      <c r="AA257" s="86">
        <f t="shared" ref="AA257:AE257" si="581">100*(B262-B257)/B257</f>
        <v>0.9068721286</v>
      </c>
      <c r="AB257" s="86">
        <f t="shared" si="581"/>
        <v>6.206597222</v>
      </c>
      <c r="AC257" s="86">
        <f t="shared" si="581"/>
        <v>1.762313601</v>
      </c>
      <c r="AD257" s="86">
        <f t="shared" si="581"/>
        <v>7.67005785</v>
      </c>
      <c r="AE257" s="86">
        <f t="shared" si="581"/>
        <v>4.82580063</v>
      </c>
      <c r="AF257" s="82"/>
      <c r="AG257" s="86">
        <f t="shared" ref="AG257:AI257" si="582">100*(H262-H257)/H257</f>
        <v>4.044456492</v>
      </c>
      <c r="AH257" s="86">
        <f t="shared" si="582"/>
        <v>2.76691175</v>
      </c>
      <c r="AI257" s="86">
        <f t="shared" si="582"/>
        <v>0.1580869856</v>
      </c>
      <c r="AJ257" s="86">
        <f>100*(J262-J257)/J257</f>
        <v>0.1580869856</v>
      </c>
      <c r="AK257" s="85"/>
      <c r="AL257" s="85">
        <v>44963.0</v>
      </c>
      <c r="AW257" s="77"/>
      <c r="AX257" s="77"/>
      <c r="AY257" s="77"/>
      <c r="AZ257" s="77"/>
      <c r="BA257" s="77"/>
      <c r="BB257" s="77"/>
      <c r="BC257" s="77"/>
      <c r="BD257" s="75"/>
      <c r="BE257" s="75"/>
      <c r="BF257" s="75"/>
      <c r="BG257" s="75"/>
      <c r="BH257" s="75"/>
      <c r="BI257" s="75"/>
      <c r="BJ257" s="75"/>
      <c r="BK257" s="75"/>
      <c r="BL257" s="75"/>
      <c r="BM257" s="75"/>
      <c r="BN257" s="75"/>
      <c r="BO257" s="75"/>
      <c r="BP257" s="75"/>
      <c r="BQ257" s="75"/>
    </row>
    <row r="258">
      <c r="A258" s="83">
        <v>45052.0</v>
      </c>
      <c r="B258" s="76">
        <v>2089.35</v>
      </c>
      <c r="C258" s="76">
        <v>1714.8</v>
      </c>
      <c r="D258" s="77">
        <v>111.3</v>
      </c>
      <c r="E258" s="77">
        <v>558.9</v>
      </c>
      <c r="F258" s="76">
        <v>4682.6</v>
      </c>
      <c r="G258" s="4"/>
      <c r="H258" s="77">
        <v>935.25</v>
      </c>
      <c r="I258" s="76">
        <v>2460.9</v>
      </c>
      <c r="J258" s="77">
        <v>18593.85</v>
      </c>
      <c r="K258" s="78">
        <f t="shared" si="2"/>
        <v>53460254.3</v>
      </c>
      <c r="L258" s="79"/>
      <c r="M258" s="84">
        <v>45052.0</v>
      </c>
      <c r="N258" s="4">
        <f t="shared" ref="N258:R258" si="583">((B258-B257)/B257)*100</f>
        <v>-0.01196401225</v>
      </c>
      <c r="O258" s="4">
        <f t="shared" si="583"/>
        <v>6.324404762</v>
      </c>
      <c r="P258" s="4">
        <f t="shared" si="583"/>
        <v>0.5874378671</v>
      </c>
      <c r="Q258" s="4">
        <f t="shared" si="583"/>
        <v>11.49012567</v>
      </c>
      <c r="R258" s="4">
        <f t="shared" si="583"/>
        <v>0.6112824039</v>
      </c>
      <c r="S258" s="28">
        <v>0.0</v>
      </c>
      <c r="T258" s="4">
        <f t="shared" ref="T258:U258" si="584">((H258-H257)/H257)*100</f>
        <v>1.409596097</v>
      </c>
      <c r="U258" s="4">
        <f t="shared" si="584"/>
        <v>0.8007864501</v>
      </c>
      <c r="V258" s="6">
        <f t="shared" si="11"/>
        <v>2.687832391</v>
      </c>
      <c r="W258" s="6">
        <f t="shared" si="12"/>
        <v>0.3223787505</v>
      </c>
      <c r="X258" s="4"/>
      <c r="Y258" s="4"/>
      <c r="Z258" s="85">
        <v>45052.0</v>
      </c>
      <c r="AK258" s="85"/>
      <c r="AL258" s="85">
        <v>45052.0</v>
      </c>
      <c r="AW258" s="77"/>
      <c r="AX258" s="77"/>
      <c r="AY258" s="77"/>
      <c r="AZ258" s="77"/>
      <c r="BA258" s="77"/>
      <c r="BB258" s="77"/>
      <c r="BC258" s="77"/>
      <c r="BD258" s="75"/>
      <c r="BE258" s="75"/>
      <c r="BF258" s="75"/>
      <c r="BG258" s="75"/>
      <c r="BH258" s="75"/>
      <c r="BI258" s="75"/>
      <c r="BJ258" s="75"/>
      <c r="BK258" s="75"/>
      <c r="BL258" s="75"/>
      <c r="BM258" s="75"/>
      <c r="BN258" s="75"/>
      <c r="BO258" s="75"/>
      <c r="BP258" s="75"/>
      <c r="BQ258" s="75"/>
    </row>
    <row r="259">
      <c r="A259" s="83">
        <v>45083.0</v>
      </c>
      <c r="B259" s="76">
        <v>2056.7</v>
      </c>
      <c r="C259" s="76">
        <v>1710.4</v>
      </c>
      <c r="D259" s="77">
        <v>110.85</v>
      </c>
      <c r="E259" s="77">
        <v>572.35</v>
      </c>
      <c r="F259" s="76">
        <v>4705.4</v>
      </c>
      <c r="G259" s="4"/>
      <c r="H259" s="77">
        <v>942.0</v>
      </c>
      <c r="I259" s="76">
        <v>2463.1</v>
      </c>
      <c r="J259" s="77">
        <v>18599.0</v>
      </c>
      <c r="K259" s="78">
        <f t="shared" si="2"/>
        <v>53664606.1</v>
      </c>
      <c r="L259" s="79"/>
      <c r="M259" s="84">
        <v>45083.0</v>
      </c>
      <c r="N259" s="4">
        <f t="shared" ref="N259:R259" si="585">((B259-B258)/B258)*100</f>
        <v>-1.56268696</v>
      </c>
      <c r="O259" s="4">
        <f t="shared" si="585"/>
        <v>-0.2565896898</v>
      </c>
      <c r="P259" s="4">
        <f t="shared" si="585"/>
        <v>-0.4043126685</v>
      </c>
      <c r="Q259" s="4">
        <f t="shared" si="585"/>
        <v>2.406512793</v>
      </c>
      <c r="R259" s="4">
        <f t="shared" si="585"/>
        <v>0.4869089822</v>
      </c>
      <c r="S259" s="28">
        <v>0.0</v>
      </c>
      <c r="T259" s="4">
        <f t="shared" ref="T259:U259" si="586">((H259-H258)/H258)*100</f>
        <v>0.7217321572</v>
      </c>
      <c r="U259" s="4">
        <f t="shared" si="586"/>
        <v>0.08939818765</v>
      </c>
      <c r="V259" s="6">
        <f t="shared" si="11"/>
        <v>0.3822499587</v>
      </c>
      <c r="W259" s="6">
        <f t="shared" si="12"/>
        <v>0.02769733003</v>
      </c>
      <c r="X259" s="4"/>
      <c r="Y259" s="4"/>
      <c r="Z259" s="85">
        <v>45083.0</v>
      </c>
      <c r="AK259" s="85"/>
      <c r="AL259" s="85">
        <v>45083.0</v>
      </c>
      <c r="AW259" s="77"/>
      <c r="AX259" s="77"/>
      <c r="AY259" s="77"/>
      <c r="AZ259" s="77"/>
      <c r="BA259" s="77"/>
      <c r="BB259" s="77"/>
      <c r="BC259" s="77"/>
      <c r="BD259" s="75"/>
      <c r="BE259" s="75"/>
      <c r="BF259" s="75"/>
      <c r="BG259" s="75"/>
      <c r="BH259" s="75"/>
      <c r="BI259" s="75"/>
      <c r="BJ259" s="75"/>
      <c r="BK259" s="75"/>
      <c r="BL259" s="75"/>
      <c r="BM259" s="75"/>
      <c r="BN259" s="75"/>
      <c r="BO259" s="75"/>
      <c r="BP259" s="75"/>
      <c r="BQ259" s="75"/>
    </row>
    <row r="260">
      <c r="A260" s="83">
        <v>45113.0</v>
      </c>
      <c r="B260" s="76">
        <v>2109.1</v>
      </c>
      <c r="C260" s="76">
        <v>1684.9</v>
      </c>
      <c r="D260" s="77">
        <v>111.4</v>
      </c>
      <c r="E260" s="77">
        <v>553.6</v>
      </c>
      <c r="F260" s="76">
        <v>4893.15</v>
      </c>
      <c r="G260" s="4"/>
      <c r="H260" s="77">
        <v>943.0</v>
      </c>
      <c r="I260" s="76">
        <v>2508.05</v>
      </c>
      <c r="J260" s="77">
        <v>18726.4</v>
      </c>
      <c r="K260" s="78">
        <f t="shared" si="2"/>
        <v>54240844.3</v>
      </c>
      <c r="L260" s="79"/>
      <c r="M260" s="84">
        <v>45113.0</v>
      </c>
      <c r="N260" s="4">
        <f t="shared" ref="N260:R260" si="587">((B260-B259)/B259)*100</f>
        <v>2.547770701</v>
      </c>
      <c r="O260" s="4">
        <f t="shared" si="587"/>
        <v>-1.490879326</v>
      </c>
      <c r="P260" s="4">
        <f t="shared" si="587"/>
        <v>0.4961659901</v>
      </c>
      <c r="Q260" s="4">
        <f t="shared" si="587"/>
        <v>-3.275967502</v>
      </c>
      <c r="R260" s="4">
        <f t="shared" si="587"/>
        <v>3.990096485</v>
      </c>
      <c r="S260" s="28">
        <v>0.0</v>
      </c>
      <c r="T260" s="4">
        <f t="shared" ref="T260:U260" si="588">((H260-H259)/H259)*100</f>
        <v>0.1061571125</v>
      </c>
      <c r="U260" s="4">
        <f t="shared" si="588"/>
        <v>1.824936056</v>
      </c>
      <c r="V260" s="6">
        <f t="shared" si="11"/>
        <v>1.073777005</v>
      </c>
      <c r="W260" s="6">
        <f t="shared" si="12"/>
        <v>0.6849830636</v>
      </c>
      <c r="X260" s="4"/>
      <c r="Y260" s="4"/>
      <c r="Z260" s="85">
        <v>45113.0</v>
      </c>
      <c r="AK260" s="85"/>
      <c r="AL260" s="85">
        <v>45113.0</v>
      </c>
      <c r="AW260" s="77"/>
      <c r="AX260" s="77"/>
      <c r="AY260" s="77"/>
      <c r="AZ260" s="77"/>
      <c r="BA260" s="77"/>
      <c r="BB260" s="77"/>
      <c r="BC260" s="77"/>
      <c r="BD260" s="75"/>
      <c r="BE260" s="75"/>
      <c r="BF260" s="75"/>
      <c r="BG260" s="75"/>
      <c r="BH260" s="75"/>
      <c r="BI260" s="75"/>
      <c r="BJ260" s="75"/>
      <c r="BK260" s="75"/>
      <c r="BL260" s="75"/>
      <c r="BM260" s="75"/>
      <c r="BN260" s="75"/>
      <c r="BO260" s="75"/>
      <c r="BP260" s="75"/>
      <c r="BQ260" s="75"/>
    </row>
    <row r="261">
      <c r="A261" s="83">
        <v>45144.0</v>
      </c>
      <c r="B261" s="76">
        <v>2138.3</v>
      </c>
      <c r="C261" s="76">
        <v>1704.25</v>
      </c>
      <c r="D261" s="77">
        <v>113.85</v>
      </c>
      <c r="E261" s="77">
        <v>543.25</v>
      </c>
      <c r="F261" s="76">
        <v>4875.05</v>
      </c>
      <c r="G261" s="4"/>
      <c r="H261" s="77">
        <v>951.85</v>
      </c>
      <c r="I261" s="76">
        <v>2561.5</v>
      </c>
      <c r="J261" s="77">
        <v>18634.55</v>
      </c>
      <c r="K261" s="78">
        <f t="shared" si="2"/>
        <v>54364578.15</v>
      </c>
      <c r="L261" s="79"/>
      <c r="M261" s="84">
        <v>45144.0</v>
      </c>
      <c r="N261" s="4">
        <f t="shared" ref="N261:R261" si="589">((B261-B260)/B260)*100</f>
        <v>1.384476791</v>
      </c>
      <c r="O261" s="4">
        <f t="shared" si="589"/>
        <v>1.148436109</v>
      </c>
      <c r="P261" s="4">
        <f t="shared" si="589"/>
        <v>2.199281867</v>
      </c>
      <c r="Q261" s="4">
        <f t="shared" si="589"/>
        <v>-1.869580925</v>
      </c>
      <c r="R261" s="4">
        <f t="shared" si="589"/>
        <v>-0.369904867</v>
      </c>
      <c r="S261" s="28">
        <v>0.0</v>
      </c>
      <c r="T261" s="4">
        <f t="shared" ref="T261:U261" si="590">((H261-H260)/H260)*100</f>
        <v>0.9384941676</v>
      </c>
      <c r="U261" s="4">
        <f t="shared" si="590"/>
        <v>2.131137736</v>
      </c>
      <c r="V261" s="6">
        <f t="shared" si="11"/>
        <v>0.2281193289</v>
      </c>
      <c r="W261" s="6">
        <f t="shared" si="12"/>
        <v>-0.4904840226</v>
      </c>
      <c r="X261" s="4"/>
      <c r="Y261" s="4"/>
      <c r="Z261" s="85">
        <v>45144.0</v>
      </c>
      <c r="AK261" s="85"/>
      <c r="AL261" s="85">
        <v>45144.0</v>
      </c>
      <c r="AW261" s="77"/>
      <c r="AX261" s="77"/>
      <c r="AY261" s="77"/>
      <c r="AZ261" s="77"/>
      <c r="BA261" s="77"/>
      <c r="BB261" s="77"/>
      <c r="BC261" s="77"/>
      <c r="BD261" s="75"/>
      <c r="BE261" s="75"/>
      <c r="BF261" s="75"/>
      <c r="BG261" s="75"/>
      <c r="BH261" s="75"/>
      <c r="BI261" s="75"/>
      <c r="BJ261" s="75"/>
      <c r="BK261" s="75"/>
      <c r="BL261" s="75"/>
      <c r="BM261" s="75"/>
      <c r="BN261" s="75"/>
      <c r="BO261" s="75"/>
      <c r="BP261" s="75"/>
      <c r="BQ261" s="75"/>
    </row>
    <row r="262">
      <c r="A262" s="83">
        <v>45175.0</v>
      </c>
      <c r="B262" s="76">
        <v>2108.55</v>
      </c>
      <c r="C262" s="76">
        <v>1712.9</v>
      </c>
      <c r="D262" s="77">
        <v>112.6</v>
      </c>
      <c r="E262" s="77">
        <v>539.75</v>
      </c>
      <c r="F262" s="76">
        <v>4878.75</v>
      </c>
      <c r="G262" s="4"/>
      <c r="H262" s="77">
        <v>959.55</v>
      </c>
      <c r="I262" s="76">
        <v>2508.9</v>
      </c>
      <c r="J262" s="77">
        <v>18563.4</v>
      </c>
      <c r="K262" s="78">
        <f t="shared" si="2"/>
        <v>54139652.05</v>
      </c>
      <c r="L262" s="79"/>
      <c r="M262" s="84">
        <v>45175.0</v>
      </c>
      <c r="N262" s="4">
        <f t="shared" ref="N262:R262" si="591">((B262-B261)/B261)*100</f>
        <v>-1.391292148</v>
      </c>
      <c r="O262" s="4">
        <f t="shared" si="591"/>
        <v>0.5075546428</v>
      </c>
      <c r="P262" s="4">
        <f t="shared" si="591"/>
        <v>-1.097935881</v>
      </c>
      <c r="Q262" s="4">
        <f t="shared" si="591"/>
        <v>-0.6442705936</v>
      </c>
      <c r="R262" s="4">
        <f t="shared" si="591"/>
        <v>0.07589665747</v>
      </c>
      <c r="S262" s="28">
        <v>0.0</v>
      </c>
      <c r="T262" s="4">
        <f t="shared" ref="T262:U262" si="592">((H262-H261)/H261)*100</f>
        <v>0.8089509902</v>
      </c>
      <c r="U262" s="4">
        <f t="shared" si="592"/>
        <v>-2.053484287</v>
      </c>
      <c r="V262" s="6">
        <f t="shared" si="11"/>
        <v>-0.4137364947</v>
      </c>
      <c r="W262" s="6">
        <f t="shared" si="12"/>
        <v>-0.3818176452</v>
      </c>
      <c r="X262" s="4"/>
      <c r="Y262" s="4"/>
      <c r="Z262" s="85">
        <v>45175.0</v>
      </c>
      <c r="AA262" s="86">
        <f t="shared" ref="AA262:AE262" si="593">100*(B267-B262)/B262</f>
        <v>2.788646226</v>
      </c>
      <c r="AB262" s="86">
        <f t="shared" si="593"/>
        <v>-3.135034153</v>
      </c>
      <c r="AC262" s="86">
        <f t="shared" si="593"/>
        <v>2.797513321</v>
      </c>
      <c r="AD262" s="86">
        <f t="shared" si="593"/>
        <v>7.299675776</v>
      </c>
      <c r="AE262" s="86">
        <f t="shared" si="593"/>
        <v>3.401486036</v>
      </c>
      <c r="AF262" s="82"/>
      <c r="AG262" s="86">
        <f t="shared" ref="AG262:AI262" si="594">100*(H267-H262)/H262</f>
        <v>5.158668126</v>
      </c>
      <c r="AH262" s="86">
        <f t="shared" si="594"/>
        <v>9.577902667</v>
      </c>
      <c r="AI262" s="86">
        <f t="shared" si="594"/>
        <v>1.414611547</v>
      </c>
      <c r="AJ262" s="86">
        <f>100*(J267-J262)/J262</f>
        <v>1.414611547</v>
      </c>
      <c r="AK262" s="85"/>
      <c r="AL262" s="85">
        <v>45175.0</v>
      </c>
      <c r="AW262" s="77"/>
      <c r="AX262" s="77"/>
      <c r="AY262" s="77"/>
      <c r="AZ262" s="77"/>
      <c r="BA262" s="77"/>
      <c r="BB262" s="77"/>
      <c r="BC262" s="77"/>
      <c r="BD262" s="75"/>
      <c r="BE262" s="75"/>
      <c r="BF262" s="75"/>
      <c r="BG262" s="75"/>
      <c r="BH262" s="75"/>
      <c r="BI262" s="75"/>
      <c r="BJ262" s="75"/>
      <c r="BK262" s="75"/>
      <c r="BL262" s="75"/>
      <c r="BM262" s="75"/>
      <c r="BN262" s="75"/>
      <c r="BO262" s="75"/>
      <c r="BP262" s="75"/>
      <c r="BQ262" s="75"/>
    </row>
    <row r="263">
      <c r="A263" s="83">
        <v>45266.0</v>
      </c>
      <c r="B263" s="76">
        <v>2094.0</v>
      </c>
      <c r="C263" s="76">
        <v>1714.2</v>
      </c>
      <c r="D263" s="77">
        <v>114.1</v>
      </c>
      <c r="E263" s="77">
        <v>558.0</v>
      </c>
      <c r="F263" s="76">
        <v>4900.25</v>
      </c>
      <c r="G263" s="4"/>
      <c r="H263" s="77">
        <v>955.45</v>
      </c>
      <c r="I263" s="76">
        <v>2565.95</v>
      </c>
      <c r="J263" s="77">
        <v>18601.5</v>
      </c>
      <c r="K263" s="78">
        <f t="shared" si="2"/>
        <v>54616569.15</v>
      </c>
      <c r="L263" s="79"/>
      <c r="M263" s="84">
        <v>45266.0</v>
      </c>
      <c r="N263" s="4">
        <f t="shared" ref="N263:R263" si="595">((B263-B262)/B262)*100</f>
        <v>-0.6900476631</v>
      </c>
      <c r="O263" s="4">
        <f t="shared" si="595"/>
        <v>0.07589468153</v>
      </c>
      <c r="P263" s="4">
        <f t="shared" si="595"/>
        <v>1.332149201</v>
      </c>
      <c r="Q263" s="4">
        <f t="shared" si="595"/>
        <v>3.381194998</v>
      </c>
      <c r="R263" s="4">
        <f t="shared" si="595"/>
        <v>0.4406866513</v>
      </c>
      <c r="S263" s="28">
        <v>0.0</v>
      </c>
      <c r="T263" s="4">
        <f t="shared" ref="T263:U263" si="596">((H263-H262)/H262)*100</f>
        <v>-0.4272836225</v>
      </c>
      <c r="U263" s="4">
        <f t="shared" si="596"/>
        <v>2.273904899</v>
      </c>
      <c r="V263" s="6">
        <f t="shared" si="11"/>
        <v>0.8809016718</v>
      </c>
      <c r="W263" s="6">
        <f t="shared" si="12"/>
        <v>0.2052425741</v>
      </c>
      <c r="X263" s="4"/>
      <c r="Y263" s="4"/>
      <c r="Z263" s="85">
        <v>45266.0</v>
      </c>
      <c r="AK263" s="85"/>
      <c r="AL263" s="85">
        <v>45266.0</v>
      </c>
      <c r="AW263" s="77"/>
      <c r="AX263" s="77"/>
      <c r="AY263" s="77"/>
      <c r="AZ263" s="77"/>
      <c r="BA263" s="77"/>
      <c r="BB263" s="77"/>
      <c r="BC263" s="77"/>
      <c r="BD263" s="75"/>
      <c r="BE263" s="75"/>
      <c r="BF263" s="75"/>
      <c r="BG263" s="75"/>
      <c r="BH263" s="75"/>
      <c r="BI263" s="75"/>
      <c r="BJ263" s="75"/>
      <c r="BK263" s="75"/>
      <c r="BL263" s="75"/>
      <c r="BM263" s="75"/>
      <c r="BN263" s="75"/>
      <c r="BO263" s="75"/>
      <c r="BP263" s="75"/>
      <c r="BQ263" s="75"/>
    </row>
    <row r="264">
      <c r="A264" s="75" t="s">
        <v>167</v>
      </c>
      <c r="B264" s="76">
        <v>2108.55</v>
      </c>
      <c r="C264" s="76">
        <v>1668.6</v>
      </c>
      <c r="D264" s="77">
        <v>114.5</v>
      </c>
      <c r="E264" s="77">
        <v>551.5</v>
      </c>
      <c r="F264" s="76">
        <v>4940.1</v>
      </c>
      <c r="G264" s="4"/>
      <c r="H264" s="77">
        <v>993.7</v>
      </c>
      <c r="I264" s="76">
        <v>2664.5</v>
      </c>
      <c r="J264" s="77">
        <v>18716.15</v>
      </c>
      <c r="K264" s="78">
        <f t="shared" si="2"/>
        <v>54930665.75</v>
      </c>
      <c r="L264" s="79"/>
      <c r="M264" s="77" t="s">
        <v>167</v>
      </c>
      <c r="N264" s="4">
        <f t="shared" ref="N264:R264" si="597">((B264-B263)/B263)*100</f>
        <v>0.6948424069</v>
      </c>
      <c r="O264" s="4">
        <f t="shared" si="597"/>
        <v>-2.660133007</v>
      </c>
      <c r="P264" s="4">
        <f t="shared" si="597"/>
        <v>0.3505696757</v>
      </c>
      <c r="Q264" s="4">
        <f t="shared" si="597"/>
        <v>-1.164874552</v>
      </c>
      <c r="R264" s="4">
        <f t="shared" si="597"/>
        <v>0.8132238151</v>
      </c>
      <c r="S264" s="28">
        <v>0.0</v>
      </c>
      <c r="T264" s="4">
        <f t="shared" ref="T264:U264" si="598">((H264-H263)/H263)*100</f>
        <v>4.003349207</v>
      </c>
      <c r="U264" s="4">
        <f t="shared" si="598"/>
        <v>3.840682788</v>
      </c>
      <c r="V264" s="6">
        <f t="shared" si="11"/>
        <v>0.5750939777</v>
      </c>
      <c r="W264" s="6">
        <f t="shared" si="12"/>
        <v>0.616348144</v>
      </c>
      <c r="X264" s="4"/>
      <c r="Y264" s="4"/>
      <c r="Z264" s="81" t="s">
        <v>167</v>
      </c>
      <c r="AK264" s="81"/>
      <c r="AL264" s="81" t="s">
        <v>167</v>
      </c>
      <c r="AW264" s="77"/>
      <c r="AX264" s="77"/>
      <c r="AY264" s="77"/>
      <c r="AZ264" s="77"/>
      <c r="BA264" s="77"/>
      <c r="BB264" s="77"/>
      <c r="BC264" s="77"/>
      <c r="BD264" s="75"/>
      <c r="BE264" s="75"/>
      <c r="BF264" s="75"/>
      <c r="BG264" s="75"/>
      <c r="BH264" s="75"/>
      <c r="BI264" s="75"/>
      <c r="BJ264" s="75"/>
      <c r="BK264" s="75"/>
      <c r="BL264" s="75"/>
      <c r="BM264" s="75"/>
      <c r="BN264" s="75"/>
      <c r="BO264" s="75"/>
      <c r="BP264" s="75"/>
      <c r="BQ264" s="75"/>
    </row>
    <row r="265">
      <c r="A265" s="75" t="s">
        <v>168</v>
      </c>
      <c r="B265" s="76">
        <v>2126.85</v>
      </c>
      <c r="C265" s="76">
        <v>1598.95</v>
      </c>
      <c r="D265" s="77">
        <v>113.2</v>
      </c>
      <c r="E265" s="77">
        <v>548.9</v>
      </c>
      <c r="F265" s="76">
        <v>4941.65</v>
      </c>
      <c r="G265" s="4"/>
      <c r="H265" s="76">
        <v>1001.1</v>
      </c>
      <c r="I265" s="76">
        <v>2711.95</v>
      </c>
      <c r="J265" s="77">
        <v>18755.9</v>
      </c>
      <c r="K265" s="78">
        <f t="shared" si="2"/>
        <v>54847264.15</v>
      </c>
      <c r="L265" s="79"/>
      <c r="M265" s="77" t="s">
        <v>168</v>
      </c>
      <c r="N265" s="4">
        <f t="shared" ref="N265:R265" si="599">((B265-B264)/B264)*100</f>
        <v>0.8678949989</v>
      </c>
      <c r="O265" s="4">
        <f t="shared" si="599"/>
        <v>-4.174157977</v>
      </c>
      <c r="P265" s="4">
        <f t="shared" si="599"/>
        <v>-1.135371179</v>
      </c>
      <c r="Q265" s="4">
        <f t="shared" si="599"/>
        <v>-0.4714415231</v>
      </c>
      <c r="R265" s="4">
        <f t="shared" si="599"/>
        <v>0.03137588308</v>
      </c>
      <c r="S265" s="28">
        <v>0.0</v>
      </c>
      <c r="T265" s="4">
        <f t="shared" ref="T265:U265" si="600">((H265-H264)/H264)*100</f>
        <v>0.7446915568</v>
      </c>
      <c r="U265" s="4">
        <f t="shared" si="600"/>
        <v>1.780821918</v>
      </c>
      <c r="V265" s="6">
        <f t="shared" si="11"/>
        <v>-0.1518306739</v>
      </c>
      <c r="W265" s="6">
        <f t="shared" si="12"/>
        <v>0.2123834229</v>
      </c>
      <c r="X265" s="4"/>
      <c r="Y265" s="4"/>
      <c r="Z265" s="81" t="s">
        <v>168</v>
      </c>
      <c r="AK265" s="81"/>
      <c r="AL265" s="81" t="s">
        <v>168</v>
      </c>
      <c r="AW265" s="77"/>
      <c r="AX265" s="77"/>
      <c r="AY265" s="77"/>
      <c r="AZ265" s="77"/>
      <c r="BA265" s="77"/>
      <c r="BB265" s="77"/>
      <c r="BC265" s="77"/>
      <c r="BD265" s="75"/>
      <c r="BE265" s="75"/>
      <c r="BF265" s="75"/>
      <c r="BG265" s="75"/>
      <c r="BH265" s="75"/>
      <c r="BI265" s="75"/>
      <c r="BJ265" s="75"/>
      <c r="BK265" s="75"/>
      <c r="BL265" s="75"/>
      <c r="BM265" s="75"/>
      <c r="BN265" s="75"/>
      <c r="BO265" s="75"/>
      <c r="BP265" s="75"/>
      <c r="BQ265" s="75"/>
    </row>
    <row r="266">
      <c r="A266" s="75" t="s">
        <v>169</v>
      </c>
      <c r="B266" s="76">
        <v>2103.6</v>
      </c>
      <c r="C266" s="76">
        <v>1632.5</v>
      </c>
      <c r="D266" s="77">
        <v>115.5</v>
      </c>
      <c r="E266" s="77">
        <v>557.2</v>
      </c>
      <c r="F266" s="76">
        <v>4975.45</v>
      </c>
      <c r="G266" s="4"/>
      <c r="H266" s="76">
        <v>1008.45</v>
      </c>
      <c r="I266" s="76">
        <v>2695.0</v>
      </c>
      <c r="J266" s="77">
        <v>18688.1</v>
      </c>
      <c r="K266" s="78">
        <f t="shared" si="2"/>
        <v>55188260.45</v>
      </c>
      <c r="L266" s="79"/>
      <c r="M266" s="77" t="s">
        <v>169</v>
      </c>
      <c r="N266" s="4">
        <f t="shared" ref="N266:R266" si="601">((B266-B265)/B265)*100</f>
        <v>-1.09316595</v>
      </c>
      <c r="O266" s="4">
        <f t="shared" si="601"/>
        <v>2.098251978</v>
      </c>
      <c r="P266" s="4">
        <f t="shared" si="601"/>
        <v>2.03180212</v>
      </c>
      <c r="Q266" s="4">
        <f t="shared" si="601"/>
        <v>1.512115139</v>
      </c>
      <c r="R266" s="4">
        <f t="shared" si="601"/>
        <v>0.6839820708</v>
      </c>
      <c r="S266" s="28">
        <v>0.0</v>
      </c>
      <c r="T266" s="4">
        <f t="shared" ref="T266:U266" si="602">((H266-H265)/H265)*100</f>
        <v>0.7341923884</v>
      </c>
      <c r="U266" s="4">
        <f t="shared" si="602"/>
        <v>-0.6250115231</v>
      </c>
      <c r="V266" s="6">
        <f t="shared" si="11"/>
        <v>0.6217197982</v>
      </c>
      <c r="W266" s="6">
        <f t="shared" si="12"/>
        <v>-0.3614862523</v>
      </c>
      <c r="X266" s="4"/>
      <c r="Y266" s="4"/>
      <c r="Z266" s="81" t="s">
        <v>169</v>
      </c>
      <c r="AK266" s="81"/>
      <c r="AL266" s="81" t="s">
        <v>169</v>
      </c>
      <c r="AW266" s="77"/>
      <c r="AX266" s="77"/>
      <c r="AY266" s="77"/>
      <c r="AZ266" s="77"/>
      <c r="BA266" s="77"/>
      <c r="BB266" s="77"/>
      <c r="BC266" s="77"/>
      <c r="BD266" s="75"/>
      <c r="BE266" s="75"/>
      <c r="BF266" s="75"/>
      <c r="BG266" s="75"/>
      <c r="BH266" s="75"/>
      <c r="BI266" s="75"/>
      <c r="BJ266" s="75"/>
      <c r="BK266" s="75"/>
      <c r="BL266" s="75"/>
      <c r="BM266" s="75"/>
      <c r="BN266" s="75"/>
      <c r="BO266" s="75"/>
      <c r="BP266" s="75"/>
      <c r="BQ266" s="75"/>
    </row>
    <row r="267">
      <c r="A267" s="75" t="s">
        <v>170</v>
      </c>
      <c r="B267" s="76">
        <v>2167.35</v>
      </c>
      <c r="C267" s="76">
        <v>1659.2</v>
      </c>
      <c r="D267" s="77">
        <v>115.75</v>
      </c>
      <c r="E267" s="77">
        <v>579.15</v>
      </c>
      <c r="F267" s="76">
        <v>5044.7</v>
      </c>
      <c r="G267" s="4"/>
      <c r="H267" s="76">
        <v>1009.05</v>
      </c>
      <c r="I267" s="76">
        <v>2749.2</v>
      </c>
      <c r="J267" s="77">
        <v>18826.0</v>
      </c>
      <c r="K267" s="78">
        <f t="shared" si="2"/>
        <v>56166925</v>
      </c>
      <c r="L267" s="79"/>
      <c r="M267" s="77" t="s">
        <v>170</v>
      </c>
      <c r="N267" s="4">
        <f t="shared" ref="N267:R267" si="603">((B267-B266)/B266)*100</f>
        <v>3.03051911</v>
      </c>
      <c r="O267" s="4">
        <f t="shared" si="603"/>
        <v>1.635528331</v>
      </c>
      <c r="P267" s="4">
        <f t="shared" si="603"/>
        <v>0.2164502165</v>
      </c>
      <c r="Q267" s="4">
        <f t="shared" si="603"/>
        <v>3.939339555</v>
      </c>
      <c r="R267" s="4">
        <f t="shared" si="603"/>
        <v>1.391833904</v>
      </c>
      <c r="S267" s="28">
        <v>0.0</v>
      </c>
      <c r="T267" s="4">
        <f t="shared" ref="T267:U267" si="604">((H267-H266)/H266)*100</f>
        <v>0.05949724825</v>
      </c>
      <c r="U267" s="4">
        <f t="shared" si="604"/>
        <v>2.011131725</v>
      </c>
      <c r="V267" s="6">
        <f t="shared" si="11"/>
        <v>1.773320163</v>
      </c>
      <c r="W267" s="6">
        <f t="shared" si="12"/>
        <v>0.7379027295</v>
      </c>
      <c r="X267" s="4"/>
      <c r="Y267" s="4"/>
      <c r="Z267" s="81" t="s">
        <v>170</v>
      </c>
      <c r="AA267" s="86">
        <f t="shared" ref="AA267:AE267" si="605">100*(B272-B267)/B267</f>
        <v>1.524903684</v>
      </c>
      <c r="AB267" s="86">
        <f t="shared" si="605"/>
        <v>2.094382835</v>
      </c>
      <c r="AC267" s="86">
        <f t="shared" si="605"/>
        <v>-1.51187905</v>
      </c>
      <c r="AD267" s="86">
        <f t="shared" si="605"/>
        <v>-1.217301217</v>
      </c>
      <c r="AE267" s="86">
        <f t="shared" si="605"/>
        <v>-1.46490376</v>
      </c>
      <c r="AF267" s="82"/>
      <c r="AG267" s="86">
        <f t="shared" ref="AG267:AI267" si="606">100*(H272-H267)/H267</f>
        <v>-2.878945543</v>
      </c>
      <c r="AH267" s="86">
        <f t="shared" si="606"/>
        <v>-5.176051215</v>
      </c>
      <c r="AI267" s="86">
        <f t="shared" si="606"/>
        <v>-0.8525443536</v>
      </c>
      <c r="AJ267" s="86">
        <f>100*(J272-J267)/J267</f>
        <v>-0.8525443536</v>
      </c>
      <c r="AK267" s="81"/>
      <c r="AL267" s="81" t="s">
        <v>170</v>
      </c>
      <c r="AW267" s="77"/>
      <c r="AX267" s="77"/>
      <c r="AY267" s="77"/>
      <c r="AZ267" s="77"/>
      <c r="BA267" s="77"/>
      <c r="BB267" s="77"/>
      <c r="BC267" s="77"/>
      <c r="BD267" s="75"/>
      <c r="BE267" s="75"/>
      <c r="BF267" s="75"/>
      <c r="BG267" s="75"/>
      <c r="BH267" s="75"/>
      <c r="BI267" s="75"/>
      <c r="BJ267" s="75"/>
      <c r="BK267" s="75"/>
      <c r="BL267" s="75"/>
      <c r="BM267" s="75"/>
      <c r="BN267" s="75"/>
      <c r="BO267" s="75"/>
      <c r="BP267" s="75"/>
      <c r="BQ267" s="75"/>
    </row>
    <row r="268">
      <c r="A268" s="75" t="s">
        <v>171</v>
      </c>
      <c r="B268" s="76">
        <v>2164.7</v>
      </c>
      <c r="C268" s="76">
        <v>1780.0</v>
      </c>
      <c r="D268" s="77">
        <v>114.1</v>
      </c>
      <c r="E268" s="77">
        <v>592.7</v>
      </c>
      <c r="F268" s="76">
        <v>5021.05</v>
      </c>
      <c r="G268" s="4"/>
      <c r="H268" s="76">
        <v>1023.75</v>
      </c>
      <c r="I268" s="76">
        <v>2725.35</v>
      </c>
      <c r="J268" s="77">
        <v>18755.45</v>
      </c>
      <c r="K268" s="78">
        <f t="shared" si="2"/>
        <v>56559536.25</v>
      </c>
      <c r="L268" s="79"/>
      <c r="M268" s="77" t="s">
        <v>171</v>
      </c>
      <c r="N268" s="4">
        <f t="shared" ref="N268:R268" si="607">((B268-B267)/B267)*100</f>
        <v>-0.1222691305</v>
      </c>
      <c r="O268" s="4">
        <f t="shared" si="607"/>
        <v>7.280617165</v>
      </c>
      <c r="P268" s="4">
        <f t="shared" si="607"/>
        <v>-1.425485961</v>
      </c>
      <c r="Q268" s="4">
        <f t="shared" si="607"/>
        <v>2.339635673</v>
      </c>
      <c r="R268" s="4">
        <f t="shared" si="607"/>
        <v>-0.4688088489</v>
      </c>
      <c r="S268" s="28">
        <v>0.0</v>
      </c>
      <c r="T268" s="4">
        <f t="shared" ref="T268:U268" si="608">((H268-H267)/H267)*100</f>
        <v>1.456815817</v>
      </c>
      <c r="U268" s="4">
        <f t="shared" si="608"/>
        <v>-0.8675250982</v>
      </c>
      <c r="V268" s="6">
        <f t="shared" si="11"/>
        <v>0.6990079126</v>
      </c>
      <c r="W268" s="6">
        <f t="shared" si="12"/>
        <v>-0.3747476894</v>
      </c>
      <c r="X268" s="4"/>
      <c r="Y268" s="4"/>
      <c r="Z268" s="81" t="s">
        <v>171</v>
      </c>
      <c r="AK268" s="81"/>
      <c r="AL268" s="81" t="s">
        <v>171</v>
      </c>
      <c r="AW268" s="77"/>
      <c r="AX268" s="77"/>
      <c r="AY268" s="77"/>
      <c r="AZ268" s="77"/>
      <c r="BA268" s="77"/>
      <c r="BB268" s="77"/>
      <c r="BC268" s="77"/>
      <c r="BD268" s="75"/>
      <c r="BE268" s="75"/>
      <c r="BF268" s="75"/>
      <c r="BG268" s="75"/>
      <c r="BH268" s="75"/>
      <c r="BI268" s="75"/>
      <c r="BJ268" s="75"/>
      <c r="BK268" s="75"/>
      <c r="BL268" s="75"/>
      <c r="BM268" s="75"/>
      <c r="BN268" s="75"/>
      <c r="BO268" s="75"/>
      <c r="BP268" s="75"/>
      <c r="BQ268" s="75"/>
    </row>
    <row r="269">
      <c r="A269" s="75" t="s">
        <v>172</v>
      </c>
      <c r="B269" s="76">
        <v>2220.65</v>
      </c>
      <c r="C269" s="76">
        <v>1762.6</v>
      </c>
      <c r="D269" s="77">
        <v>115.55</v>
      </c>
      <c r="E269" s="77">
        <v>595.65</v>
      </c>
      <c r="F269" s="76">
        <v>5056.45</v>
      </c>
      <c r="G269" s="4"/>
      <c r="H269" s="76">
        <v>1022.0</v>
      </c>
      <c r="I269" s="76">
        <v>2697.7</v>
      </c>
      <c r="J269" s="77">
        <v>18816.7</v>
      </c>
      <c r="K269" s="78">
        <f t="shared" si="2"/>
        <v>56840781.45</v>
      </c>
      <c r="L269" s="79"/>
      <c r="M269" s="77" t="s">
        <v>172</v>
      </c>
      <c r="N269" s="4">
        <f t="shared" ref="N269:R269" si="609">((B269-B268)/B268)*100</f>
        <v>2.584653763</v>
      </c>
      <c r="O269" s="4">
        <f t="shared" si="609"/>
        <v>-0.9775280899</v>
      </c>
      <c r="P269" s="4">
        <f t="shared" si="609"/>
        <v>1.270815074</v>
      </c>
      <c r="Q269" s="4">
        <f t="shared" si="609"/>
        <v>0.4977222878</v>
      </c>
      <c r="R269" s="4">
        <f t="shared" si="609"/>
        <v>0.7050318161</v>
      </c>
      <c r="S269" s="28">
        <v>0.0</v>
      </c>
      <c r="T269" s="4">
        <f t="shared" ref="T269:U269" si="610">((H269-H268)/H268)*100</f>
        <v>-0.1709401709</v>
      </c>
      <c r="U269" s="4">
        <f t="shared" si="610"/>
        <v>-1.01454859</v>
      </c>
      <c r="V269" s="6">
        <f t="shared" si="11"/>
        <v>0.4972551379</v>
      </c>
      <c r="W269" s="6">
        <f t="shared" si="12"/>
        <v>0.3265717431</v>
      </c>
      <c r="X269" s="4"/>
      <c r="Y269" s="4"/>
      <c r="Z269" s="81" t="s">
        <v>172</v>
      </c>
      <c r="AK269" s="81"/>
      <c r="AL269" s="81" t="s">
        <v>172</v>
      </c>
      <c r="AW269" s="77"/>
      <c r="AX269" s="77"/>
      <c r="AY269" s="77"/>
      <c r="AZ269" s="77"/>
      <c r="BA269" s="77"/>
      <c r="BB269" s="77"/>
      <c r="BC269" s="77"/>
      <c r="BD269" s="75"/>
      <c r="BE269" s="75"/>
      <c r="BF269" s="75"/>
      <c r="BG269" s="75"/>
      <c r="BH269" s="75"/>
      <c r="BI269" s="75"/>
      <c r="BJ269" s="75"/>
      <c r="BK269" s="75"/>
      <c r="BL269" s="75"/>
      <c r="BM269" s="75"/>
      <c r="BN269" s="75"/>
      <c r="BO269" s="75"/>
      <c r="BP269" s="75"/>
      <c r="BQ269" s="75"/>
    </row>
    <row r="270">
      <c r="A270" s="75" t="s">
        <v>173</v>
      </c>
      <c r="B270" s="76">
        <v>2245.65</v>
      </c>
      <c r="C270" s="76">
        <v>1733.45</v>
      </c>
      <c r="D270" s="77">
        <v>115.25</v>
      </c>
      <c r="E270" s="77">
        <v>586.7</v>
      </c>
      <c r="F270" s="76">
        <v>5069.55</v>
      </c>
      <c r="G270" s="4"/>
      <c r="H270" s="76">
        <v>1006.35</v>
      </c>
      <c r="I270" s="76">
        <v>2637.45</v>
      </c>
      <c r="J270" s="77">
        <v>18856.85</v>
      </c>
      <c r="K270" s="78">
        <f t="shared" si="2"/>
        <v>56555573.25</v>
      </c>
      <c r="L270" s="79"/>
      <c r="M270" s="77" t="s">
        <v>173</v>
      </c>
      <c r="N270" s="4">
        <f t="shared" ref="N270:R270" si="611">((B270-B269)/B269)*100</f>
        <v>1.125796501</v>
      </c>
      <c r="O270" s="4">
        <f t="shared" si="611"/>
        <v>-1.653806876</v>
      </c>
      <c r="P270" s="4">
        <f t="shared" si="611"/>
        <v>-0.2596278667</v>
      </c>
      <c r="Q270" s="4">
        <f t="shared" si="611"/>
        <v>-1.502560228</v>
      </c>
      <c r="R270" s="4">
        <f t="shared" si="611"/>
        <v>0.2590750428</v>
      </c>
      <c r="S270" s="28">
        <v>0.0</v>
      </c>
      <c r="T270" s="4">
        <f t="shared" ref="T270:U270" si="612">((H270-H269)/H269)*100</f>
        <v>-1.531311155</v>
      </c>
      <c r="U270" s="4">
        <f t="shared" si="612"/>
        <v>-2.233383994</v>
      </c>
      <c r="V270" s="6">
        <f t="shared" si="11"/>
        <v>-0.5017668525</v>
      </c>
      <c r="W270" s="6">
        <f t="shared" si="12"/>
        <v>0.2133742899</v>
      </c>
      <c r="X270" s="4"/>
      <c r="Y270" s="4"/>
      <c r="Z270" s="81" t="s">
        <v>173</v>
      </c>
      <c r="AK270" s="81"/>
      <c r="AL270" s="81" t="s">
        <v>173</v>
      </c>
      <c r="AW270" s="77"/>
      <c r="AX270" s="77"/>
      <c r="AY270" s="77"/>
      <c r="AZ270" s="77"/>
      <c r="BA270" s="77"/>
      <c r="BB270" s="77"/>
      <c r="BC270" s="77"/>
      <c r="BD270" s="75"/>
      <c r="BE270" s="75"/>
      <c r="BF270" s="75"/>
      <c r="BG270" s="75"/>
      <c r="BH270" s="75"/>
      <c r="BI270" s="75"/>
      <c r="BJ270" s="75"/>
      <c r="BK270" s="75"/>
      <c r="BL270" s="75"/>
      <c r="BM270" s="75"/>
      <c r="BN270" s="75"/>
      <c r="BO270" s="75"/>
      <c r="BP270" s="75"/>
      <c r="BQ270" s="75"/>
    </row>
    <row r="271">
      <c r="A271" s="75" t="s">
        <v>174</v>
      </c>
      <c r="B271" s="76">
        <v>2215.0</v>
      </c>
      <c r="C271" s="76">
        <v>1752.3</v>
      </c>
      <c r="D271" s="77">
        <v>113.9</v>
      </c>
      <c r="E271" s="77">
        <v>584.6</v>
      </c>
      <c r="F271" s="76">
        <v>4987.05</v>
      </c>
      <c r="G271" s="4"/>
      <c r="H271" s="77">
        <v>997.4</v>
      </c>
      <c r="I271" s="76">
        <v>2652.5</v>
      </c>
      <c r="J271" s="77">
        <v>18771.25</v>
      </c>
      <c r="K271" s="78">
        <f t="shared" si="2"/>
        <v>56135661.8</v>
      </c>
      <c r="L271" s="79"/>
      <c r="M271" s="77" t="s">
        <v>174</v>
      </c>
      <c r="N271" s="4">
        <f t="shared" ref="N271:R271" si="613">((B271-B270)/B270)*100</f>
        <v>-1.364860953</v>
      </c>
      <c r="O271" s="4">
        <f t="shared" si="613"/>
        <v>1.087426808</v>
      </c>
      <c r="P271" s="4">
        <f t="shared" si="613"/>
        <v>-1.171366594</v>
      </c>
      <c r="Q271" s="4">
        <f t="shared" si="613"/>
        <v>-0.3579342083</v>
      </c>
      <c r="R271" s="4">
        <f t="shared" si="613"/>
        <v>-1.627363375</v>
      </c>
      <c r="S271" s="28">
        <v>0.0</v>
      </c>
      <c r="T271" s="4">
        <f t="shared" ref="T271:U271" si="614">((H271-H270)/H270)*100</f>
        <v>-0.8893526109</v>
      </c>
      <c r="U271" s="4">
        <f t="shared" si="614"/>
        <v>0.5706269313</v>
      </c>
      <c r="V271" s="6">
        <f t="shared" si="11"/>
        <v>-0.742475809</v>
      </c>
      <c r="W271" s="6">
        <f t="shared" si="12"/>
        <v>-0.4539464439</v>
      </c>
      <c r="X271" s="4"/>
      <c r="Y271" s="4"/>
      <c r="Z271" s="81" t="s">
        <v>174</v>
      </c>
      <c r="AK271" s="81"/>
      <c r="AL271" s="81" t="s">
        <v>174</v>
      </c>
      <c r="AW271" s="77"/>
      <c r="AX271" s="77"/>
      <c r="AY271" s="77"/>
      <c r="AZ271" s="77"/>
      <c r="BA271" s="77"/>
      <c r="BB271" s="77"/>
      <c r="BC271" s="77"/>
      <c r="BD271" s="75"/>
      <c r="BE271" s="75"/>
      <c r="BF271" s="75"/>
      <c r="BG271" s="75"/>
      <c r="BH271" s="75"/>
      <c r="BI271" s="75"/>
      <c r="BJ271" s="75"/>
      <c r="BK271" s="75"/>
      <c r="BL271" s="75"/>
      <c r="BM271" s="75"/>
      <c r="BN271" s="75"/>
      <c r="BO271" s="75"/>
      <c r="BP271" s="75"/>
      <c r="BQ271" s="75"/>
    </row>
    <row r="272">
      <c r="A272" s="75" t="s">
        <v>175</v>
      </c>
      <c r="B272" s="76">
        <v>2200.4</v>
      </c>
      <c r="C272" s="76">
        <v>1693.95</v>
      </c>
      <c r="D272" s="77">
        <v>114.0</v>
      </c>
      <c r="E272" s="77">
        <v>572.1</v>
      </c>
      <c r="F272" s="76">
        <v>4970.8</v>
      </c>
      <c r="G272" s="4"/>
      <c r="H272" s="77">
        <v>980.0</v>
      </c>
      <c r="I272" s="76">
        <v>2606.9</v>
      </c>
      <c r="J272" s="77">
        <v>18665.5</v>
      </c>
      <c r="K272" s="78">
        <f t="shared" si="2"/>
        <v>55529496.5</v>
      </c>
      <c r="L272" s="79"/>
      <c r="M272" s="77" t="s">
        <v>175</v>
      </c>
      <c r="N272" s="4">
        <f t="shared" ref="N272:R272" si="615">((B272-B271)/B271)*100</f>
        <v>-0.6591422122</v>
      </c>
      <c r="O272" s="4">
        <f t="shared" si="615"/>
        <v>-3.329909262</v>
      </c>
      <c r="P272" s="4">
        <f t="shared" si="615"/>
        <v>0.08779631255</v>
      </c>
      <c r="Q272" s="4">
        <f t="shared" si="615"/>
        <v>-2.138214164</v>
      </c>
      <c r="R272" s="4">
        <f t="shared" si="615"/>
        <v>-0.3258439358</v>
      </c>
      <c r="S272" s="28">
        <v>0.0</v>
      </c>
      <c r="T272" s="4">
        <f t="shared" ref="T272:U272" si="616">((H272-H271)/H271)*100</f>
        <v>-1.744535793</v>
      </c>
      <c r="U272" s="4">
        <f t="shared" si="616"/>
        <v>-1.719132893</v>
      </c>
      <c r="V272" s="6">
        <f t="shared" si="11"/>
        <v>-1.079822132</v>
      </c>
      <c r="W272" s="6">
        <f t="shared" si="12"/>
        <v>-0.5633615236</v>
      </c>
      <c r="X272" s="4"/>
      <c r="Y272" s="4"/>
      <c r="Z272" s="81" t="s">
        <v>175</v>
      </c>
      <c r="AA272" s="86">
        <f t="shared" ref="AA272:AE272" si="617">100*(B276-B272)/B272</f>
        <v>3.637974914</v>
      </c>
      <c r="AB272" s="86">
        <f t="shared" si="617"/>
        <v>-4.073319756</v>
      </c>
      <c r="AC272" s="86">
        <f t="shared" si="617"/>
        <v>7.719298246</v>
      </c>
      <c r="AD272" s="86">
        <f t="shared" si="617"/>
        <v>-1.101206083</v>
      </c>
      <c r="AE272" s="86">
        <f t="shared" si="617"/>
        <v>1.081314879</v>
      </c>
      <c r="AF272" s="82"/>
      <c r="AG272" s="86">
        <f t="shared" ref="AG272:AI272" si="618">100*(H276-H272)/H272</f>
        <v>8.418367347</v>
      </c>
      <c r="AH272" s="86">
        <f t="shared" si="618"/>
        <v>4.543710921</v>
      </c>
      <c r="AI272" s="86">
        <f t="shared" si="618"/>
        <v>2.80490745</v>
      </c>
      <c r="AJ272" s="86">
        <f>100*(J276-J272)/J272</f>
        <v>2.80490745</v>
      </c>
      <c r="AK272" s="81"/>
      <c r="AL272" s="81" t="s">
        <v>175</v>
      </c>
      <c r="AW272" s="77"/>
      <c r="AX272" s="77"/>
      <c r="AY272" s="77"/>
      <c r="AZ272" s="77"/>
      <c r="BA272" s="77"/>
      <c r="BB272" s="77"/>
      <c r="BC272" s="77"/>
      <c r="BD272" s="75"/>
      <c r="BE272" s="75"/>
      <c r="BF272" s="75"/>
      <c r="BG272" s="75"/>
      <c r="BH272" s="75"/>
      <c r="BI272" s="75"/>
      <c r="BJ272" s="75"/>
      <c r="BK272" s="75"/>
      <c r="BL272" s="75"/>
      <c r="BM272" s="75"/>
      <c r="BN272" s="75"/>
      <c r="BO272" s="75"/>
      <c r="BP272" s="75"/>
      <c r="BQ272" s="75"/>
    </row>
    <row r="273">
      <c r="A273" s="75" t="s">
        <v>176</v>
      </c>
      <c r="B273" s="76">
        <v>2243.5</v>
      </c>
      <c r="C273" s="76">
        <v>1736.65</v>
      </c>
      <c r="D273" s="77">
        <v>116.9</v>
      </c>
      <c r="E273" s="77">
        <v>586.25</v>
      </c>
      <c r="F273" s="76">
        <v>5009.2</v>
      </c>
      <c r="G273" s="4"/>
      <c r="H273" s="76">
        <v>1021.0</v>
      </c>
      <c r="I273" s="76">
        <v>2646.65</v>
      </c>
      <c r="J273" s="77">
        <v>18691.2</v>
      </c>
      <c r="K273" s="78">
        <f t="shared" si="2"/>
        <v>56458359.75</v>
      </c>
      <c r="L273" s="79"/>
      <c r="M273" s="77" t="s">
        <v>176</v>
      </c>
      <c r="N273" s="4">
        <f t="shared" ref="N273:R273" si="619">((B273-B272)/B272)*100</f>
        <v>1.958734775</v>
      </c>
      <c r="O273" s="4">
        <f t="shared" si="619"/>
        <v>2.520735559</v>
      </c>
      <c r="P273" s="4">
        <f t="shared" si="619"/>
        <v>2.543859649</v>
      </c>
      <c r="Q273" s="4">
        <f t="shared" si="619"/>
        <v>2.473343821</v>
      </c>
      <c r="R273" s="4">
        <f t="shared" si="619"/>
        <v>0.772511467</v>
      </c>
      <c r="S273" s="28">
        <v>0.0</v>
      </c>
      <c r="T273" s="4">
        <f t="shared" ref="T273:U273" si="620">((H273-H272)/H272)*100</f>
        <v>4.183673469</v>
      </c>
      <c r="U273" s="4">
        <f t="shared" si="620"/>
        <v>1.52479957</v>
      </c>
      <c r="V273" s="6">
        <f t="shared" si="11"/>
        <v>1.67273847</v>
      </c>
      <c r="W273" s="6">
        <f t="shared" si="12"/>
        <v>0.1376871769</v>
      </c>
      <c r="X273" s="4"/>
      <c r="Y273" s="4"/>
      <c r="Z273" s="81" t="s">
        <v>176</v>
      </c>
      <c r="AK273" s="81"/>
      <c r="AL273" s="81" t="s">
        <v>176</v>
      </c>
      <c r="AW273" s="77"/>
      <c r="AX273" s="77"/>
      <c r="AY273" s="77"/>
      <c r="AZ273" s="77"/>
      <c r="BA273" s="77"/>
      <c r="BB273" s="77"/>
      <c r="BC273" s="77"/>
      <c r="BD273" s="75"/>
      <c r="BE273" s="75"/>
      <c r="BF273" s="75"/>
      <c r="BG273" s="75"/>
      <c r="BH273" s="75"/>
      <c r="BI273" s="75"/>
      <c r="BJ273" s="75"/>
      <c r="BK273" s="75"/>
      <c r="BL273" s="75"/>
      <c r="BM273" s="75"/>
      <c r="BN273" s="75"/>
      <c r="BO273" s="75"/>
      <c r="BP273" s="75"/>
      <c r="BQ273" s="75"/>
    </row>
    <row r="274">
      <c r="A274" s="75" t="s">
        <v>177</v>
      </c>
      <c r="B274" s="76">
        <v>2286.6</v>
      </c>
      <c r="C274" s="76">
        <v>1693.1</v>
      </c>
      <c r="D274" s="77">
        <v>121.75</v>
      </c>
      <c r="E274" s="77">
        <v>579.8</v>
      </c>
      <c r="F274" s="76">
        <v>4954.25</v>
      </c>
      <c r="G274" s="4"/>
      <c r="H274" s="76">
        <v>1014.95</v>
      </c>
      <c r="I274" s="76">
        <v>2636.15</v>
      </c>
      <c r="J274" s="77">
        <v>18817.4</v>
      </c>
      <c r="K274" s="78">
        <f t="shared" si="2"/>
        <v>56284496.9</v>
      </c>
      <c r="L274" s="79"/>
      <c r="M274" s="77" t="s">
        <v>177</v>
      </c>
      <c r="N274" s="4">
        <f t="shared" ref="N274:R274" si="621">((B274-B273)/B273)*100</f>
        <v>1.921105416</v>
      </c>
      <c r="O274" s="4">
        <f t="shared" si="621"/>
        <v>-2.507701609</v>
      </c>
      <c r="P274" s="4">
        <f t="shared" si="621"/>
        <v>4.148845167</v>
      </c>
      <c r="Q274" s="4">
        <f t="shared" si="621"/>
        <v>-1.10021322</v>
      </c>
      <c r="R274" s="4">
        <f t="shared" si="621"/>
        <v>-1.096981554</v>
      </c>
      <c r="S274" s="28">
        <v>0.0</v>
      </c>
      <c r="T274" s="4">
        <f t="shared" ref="T274:U274" si="622">((H274-H273)/H273)*100</f>
        <v>-0.5925563173</v>
      </c>
      <c r="U274" s="4">
        <f t="shared" si="622"/>
        <v>-0.3967279391</v>
      </c>
      <c r="V274" s="6">
        <f t="shared" si="11"/>
        <v>-0.3079488153</v>
      </c>
      <c r="W274" s="6">
        <f t="shared" si="12"/>
        <v>0.6751840438</v>
      </c>
      <c r="X274" s="4"/>
      <c r="Y274" s="4"/>
      <c r="Z274" s="81" t="s">
        <v>177</v>
      </c>
      <c r="AK274" s="81"/>
      <c r="AL274" s="81" t="s">
        <v>177</v>
      </c>
      <c r="AW274" s="77"/>
      <c r="AX274" s="77"/>
      <c r="AY274" s="77"/>
      <c r="AZ274" s="77"/>
      <c r="BA274" s="77"/>
      <c r="BB274" s="77"/>
      <c r="BC274" s="77"/>
      <c r="BD274" s="75"/>
      <c r="BE274" s="75"/>
      <c r="BF274" s="75"/>
      <c r="BG274" s="75"/>
      <c r="BH274" s="75"/>
      <c r="BI274" s="75"/>
      <c r="BJ274" s="75"/>
      <c r="BK274" s="75"/>
      <c r="BL274" s="75"/>
      <c r="BM274" s="75"/>
      <c r="BN274" s="75"/>
      <c r="BO274" s="75"/>
      <c r="BP274" s="75"/>
      <c r="BQ274" s="75"/>
    </row>
    <row r="275">
      <c r="A275" s="75" t="s">
        <v>178</v>
      </c>
      <c r="B275" s="76">
        <v>2262.75</v>
      </c>
      <c r="C275" s="76">
        <v>1687.9</v>
      </c>
      <c r="D275" s="77">
        <v>121.3</v>
      </c>
      <c r="E275" s="77">
        <v>563.6</v>
      </c>
      <c r="F275" s="76">
        <v>4992.15</v>
      </c>
      <c r="G275" s="4"/>
      <c r="H275" s="76">
        <v>1065.15</v>
      </c>
      <c r="I275" s="76">
        <v>2649.25</v>
      </c>
      <c r="J275" s="77">
        <v>18972.1</v>
      </c>
      <c r="K275" s="78">
        <f t="shared" si="2"/>
        <v>56274201.1</v>
      </c>
      <c r="L275" s="79"/>
      <c r="M275" s="77" t="s">
        <v>178</v>
      </c>
      <c r="N275" s="4">
        <f t="shared" ref="N275:R275" si="623">((B275-B274)/B274)*100</f>
        <v>-1.043033325</v>
      </c>
      <c r="O275" s="4">
        <f t="shared" si="623"/>
        <v>-0.3071289351</v>
      </c>
      <c r="P275" s="4">
        <f t="shared" si="623"/>
        <v>-0.3696098563</v>
      </c>
      <c r="Q275" s="4">
        <f t="shared" si="623"/>
        <v>-2.79406692</v>
      </c>
      <c r="R275" s="4">
        <f t="shared" si="623"/>
        <v>0.7649997477</v>
      </c>
      <c r="S275" s="28">
        <v>0.0</v>
      </c>
      <c r="T275" s="4">
        <f t="shared" ref="T275:U275" si="624">((H275-H274)/H274)*100</f>
        <v>4.946056456</v>
      </c>
      <c r="U275" s="4">
        <f t="shared" si="624"/>
        <v>0.4969368207</v>
      </c>
      <c r="V275" s="6">
        <f t="shared" si="11"/>
        <v>-0.0182924261</v>
      </c>
      <c r="W275" s="6">
        <f t="shared" si="12"/>
        <v>0.82211145</v>
      </c>
      <c r="X275" s="4"/>
      <c r="Y275" s="4"/>
      <c r="Z275" s="81" t="s">
        <v>178</v>
      </c>
      <c r="AK275" s="81"/>
      <c r="AL275" s="81" t="s">
        <v>178</v>
      </c>
      <c r="AW275" s="77"/>
      <c r="AX275" s="77"/>
      <c r="AY275" s="77"/>
      <c r="AZ275" s="77"/>
      <c r="BA275" s="77"/>
      <c r="BB275" s="77"/>
      <c r="BC275" s="77"/>
      <c r="BD275" s="75"/>
      <c r="BE275" s="75"/>
      <c r="BF275" s="75"/>
      <c r="BG275" s="75"/>
      <c r="BH275" s="75"/>
      <c r="BI275" s="75"/>
      <c r="BJ275" s="75"/>
      <c r="BK275" s="75"/>
      <c r="BL275" s="75"/>
      <c r="BM275" s="75"/>
      <c r="BN275" s="75"/>
      <c r="BO275" s="75"/>
      <c r="BP275" s="75"/>
      <c r="BQ275" s="75"/>
    </row>
    <row r="276">
      <c r="A276" s="75" t="s">
        <v>179</v>
      </c>
      <c r="B276" s="76">
        <v>2280.45</v>
      </c>
      <c r="C276" s="76">
        <v>1624.95</v>
      </c>
      <c r="D276" s="77">
        <v>122.8</v>
      </c>
      <c r="E276" s="77">
        <v>565.8</v>
      </c>
      <c r="F276" s="76">
        <v>5024.55</v>
      </c>
      <c r="G276" s="4"/>
      <c r="H276" s="76">
        <v>1062.5</v>
      </c>
      <c r="I276" s="76">
        <v>2725.35</v>
      </c>
      <c r="J276" s="77">
        <v>19189.05</v>
      </c>
      <c r="K276" s="78">
        <f t="shared" si="2"/>
        <v>56504673.05</v>
      </c>
      <c r="L276" s="79"/>
      <c r="M276" s="77" t="s">
        <v>179</v>
      </c>
      <c r="N276" s="4">
        <f t="shared" ref="N276:R276" si="625">((B276-B275)/B275)*100</f>
        <v>0.7822340073</v>
      </c>
      <c r="O276" s="4">
        <f t="shared" si="625"/>
        <v>-3.729486344</v>
      </c>
      <c r="P276" s="4">
        <f t="shared" si="625"/>
        <v>1.236603462</v>
      </c>
      <c r="Q276" s="4">
        <f t="shared" si="625"/>
        <v>0.3903477644</v>
      </c>
      <c r="R276" s="4">
        <f t="shared" si="625"/>
        <v>0.6490189598</v>
      </c>
      <c r="S276" s="28">
        <v>0.0</v>
      </c>
      <c r="T276" s="4">
        <f t="shared" ref="T276:U276" si="626">((H276-H275)/H275)*100</f>
        <v>-0.2487912501</v>
      </c>
      <c r="U276" s="4">
        <f t="shared" si="626"/>
        <v>2.872511088</v>
      </c>
      <c r="V276" s="6">
        <f t="shared" si="11"/>
        <v>0.4095517049</v>
      </c>
      <c r="W276" s="6">
        <f t="shared" si="12"/>
        <v>1.143521276</v>
      </c>
      <c r="X276" s="4"/>
      <c r="Y276" s="4"/>
      <c r="Z276" s="81" t="s">
        <v>179</v>
      </c>
      <c r="AA276" s="86">
        <f t="shared" ref="AA276:AE276" si="627">100*(B281-B276)/B276</f>
        <v>-3.525619943</v>
      </c>
      <c r="AB276" s="86">
        <f t="shared" si="627"/>
        <v>4.153973968</v>
      </c>
      <c r="AC276" s="86">
        <f t="shared" si="627"/>
        <v>-3.949511401</v>
      </c>
      <c r="AD276" s="86">
        <f t="shared" si="627"/>
        <v>2.43902439</v>
      </c>
      <c r="AE276" s="86">
        <f t="shared" si="627"/>
        <v>0.5960732802</v>
      </c>
      <c r="AF276" s="82"/>
      <c r="AG276" s="86">
        <f t="shared" ref="AG276:AI276" si="628">100*(H281-H276)/H276</f>
        <v>-1.538823529</v>
      </c>
      <c r="AH276" s="86">
        <f t="shared" si="628"/>
        <v>-4.21597226</v>
      </c>
      <c r="AI276" s="86">
        <f t="shared" si="628"/>
        <v>0.7439138467</v>
      </c>
      <c r="AJ276" s="86">
        <f>100*(J281-J276)/J276</f>
        <v>0.7439138467</v>
      </c>
      <c r="AK276" s="81"/>
      <c r="AL276" s="81" t="s">
        <v>179</v>
      </c>
      <c r="AW276" s="77"/>
      <c r="AX276" s="77"/>
      <c r="AY276" s="77"/>
      <c r="AZ276" s="77"/>
      <c r="BA276" s="77"/>
      <c r="BB276" s="77"/>
      <c r="BC276" s="77"/>
      <c r="BD276" s="75"/>
      <c r="BE276" s="75"/>
      <c r="BF276" s="75"/>
      <c r="BG276" s="75"/>
      <c r="BH276" s="75"/>
      <c r="BI276" s="75"/>
      <c r="BJ276" s="75"/>
      <c r="BK276" s="75"/>
      <c r="BL276" s="75"/>
      <c r="BM276" s="75"/>
      <c r="BN276" s="75"/>
      <c r="BO276" s="75"/>
      <c r="BP276" s="75"/>
      <c r="BQ276" s="75"/>
    </row>
    <row r="277">
      <c r="A277" s="83">
        <v>44992.0</v>
      </c>
      <c r="B277" s="76">
        <v>2245.85</v>
      </c>
      <c r="C277" s="76">
        <v>1643.85</v>
      </c>
      <c r="D277" s="77">
        <v>122.15</v>
      </c>
      <c r="E277" s="77">
        <v>567.15</v>
      </c>
      <c r="F277" s="76">
        <v>5008.3</v>
      </c>
      <c r="G277" s="4"/>
      <c r="H277" s="76">
        <v>1066.15</v>
      </c>
      <c r="I277" s="76">
        <v>2732.25</v>
      </c>
      <c r="J277" s="77">
        <v>19322.55</v>
      </c>
      <c r="K277" s="78">
        <f t="shared" si="2"/>
        <v>56420407.9</v>
      </c>
      <c r="L277" s="79"/>
      <c r="M277" s="84">
        <v>44992.0</v>
      </c>
      <c r="N277" s="4">
        <f t="shared" ref="N277:R277" si="629">((B277-B276)/B276)*100</f>
        <v>-1.517244404</v>
      </c>
      <c r="O277" s="4">
        <f t="shared" si="629"/>
        <v>1.163112711</v>
      </c>
      <c r="P277" s="4">
        <f t="shared" si="629"/>
        <v>-0.5293159609</v>
      </c>
      <c r="Q277" s="4">
        <f t="shared" si="629"/>
        <v>0.2386002121</v>
      </c>
      <c r="R277" s="4">
        <f t="shared" si="629"/>
        <v>-0.3234120468</v>
      </c>
      <c r="S277" s="28">
        <v>0.0</v>
      </c>
      <c r="T277" s="4">
        <f t="shared" ref="T277:U277" si="630">((H277-H276)/H276)*100</f>
        <v>0.3435294118</v>
      </c>
      <c r="U277" s="4">
        <f t="shared" si="630"/>
        <v>0.2531784908</v>
      </c>
      <c r="V277" s="6">
        <f t="shared" si="11"/>
        <v>-0.1491295241</v>
      </c>
      <c r="W277" s="6">
        <f t="shared" si="12"/>
        <v>0.6957092717</v>
      </c>
      <c r="X277" s="4"/>
      <c r="Y277" s="4"/>
      <c r="Z277" s="85">
        <v>44992.0</v>
      </c>
      <c r="AK277" s="85"/>
      <c r="AL277" s="85">
        <v>44992.0</v>
      </c>
      <c r="AM277" s="77">
        <f t="shared" ref="AM277:AQ277" si="631">100*(B297-B277)/B277</f>
        <v>3.212592114</v>
      </c>
      <c r="AN277" s="77">
        <f t="shared" si="631"/>
        <v>4.589834839</v>
      </c>
      <c r="AO277" s="77">
        <f t="shared" si="631"/>
        <v>2.169463774</v>
      </c>
      <c r="AP277" s="77">
        <f t="shared" si="631"/>
        <v>17.96702812</v>
      </c>
      <c r="AQ277" s="77">
        <f t="shared" si="631"/>
        <v>-4.279895374</v>
      </c>
      <c r="AR277" s="77">
        <v>0.0</v>
      </c>
      <c r="AS277" s="77">
        <f t="shared" ref="AS277:AT277" si="632">100*(H297-H277)/H277</f>
        <v>22.64221732</v>
      </c>
      <c r="AT277" s="77">
        <f t="shared" si="632"/>
        <v>-10.42364352</v>
      </c>
      <c r="AU277" s="77">
        <f>100*(K297-K277)/K277</f>
        <v>2.987744972</v>
      </c>
      <c r="AV277" s="77">
        <f>100*(J297-J277)/J277</f>
        <v>2.231848281</v>
      </c>
      <c r="AW277" s="77"/>
      <c r="AX277" s="77"/>
      <c r="AY277" s="77"/>
      <c r="AZ277" s="77"/>
      <c r="BA277" s="77"/>
      <c r="BB277" s="77"/>
      <c r="BC277" s="77"/>
      <c r="BD277" s="75"/>
      <c r="BE277" s="75"/>
      <c r="BF277" s="75"/>
      <c r="BG277" s="75"/>
      <c r="BH277" s="75"/>
      <c r="BI277" s="75"/>
      <c r="BJ277" s="75"/>
      <c r="BK277" s="75"/>
      <c r="BL277" s="75"/>
      <c r="BM277" s="75"/>
      <c r="BN277" s="75"/>
      <c r="BO277" s="75"/>
      <c r="BP277" s="75"/>
      <c r="BQ277" s="75"/>
    </row>
    <row r="278">
      <c r="A278" s="83">
        <v>45023.0</v>
      </c>
      <c r="B278" s="76">
        <v>2228.6</v>
      </c>
      <c r="C278" s="76">
        <v>1641.2</v>
      </c>
      <c r="D278" s="77">
        <v>120.5</v>
      </c>
      <c r="E278" s="77">
        <v>559.6</v>
      </c>
      <c r="F278" s="76">
        <v>5010.15</v>
      </c>
      <c r="G278" s="4"/>
      <c r="H278" s="76">
        <v>1051.8</v>
      </c>
      <c r="I278" s="76">
        <v>2700.6</v>
      </c>
      <c r="J278" s="77">
        <v>19389.0</v>
      </c>
      <c r="K278" s="78">
        <f t="shared" si="2"/>
        <v>56078661.8</v>
      </c>
      <c r="L278" s="79"/>
      <c r="M278" s="84">
        <v>45023.0</v>
      </c>
      <c r="N278" s="4">
        <f t="shared" ref="N278:R278" si="633">((B278-B277)/B277)*100</f>
        <v>-0.7680833537</v>
      </c>
      <c r="O278" s="4">
        <f t="shared" si="633"/>
        <v>-0.1612069228</v>
      </c>
      <c r="P278" s="4">
        <f t="shared" si="633"/>
        <v>-1.350798199</v>
      </c>
      <c r="Q278" s="4">
        <f t="shared" si="633"/>
        <v>-1.331217491</v>
      </c>
      <c r="R278" s="4">
        <f t="shared" si="633"/>
        <v>0.03693868179</v>
      </c>
      <c r="S278" s="28">
        <v>0.0</v>
      </c>
      <c r="T278" s="4">
        <f t="shared" ref="T278:U278" si="634">((H278-H277)/H277)*100</f>
        <v>-1.345964452</v>
      </c>
      <c r="U278" s="4">
        <f t="shared" si="634"/>
        <v>-1.158385946</v>
      </c>
      <c r="V278" s="6">
        <f t="shared" si="11"/>
        <v>-0.6057136287</v>
      </c>
      <c r="W278" s="6">
        <f t="shared" si="12"/>
        <v>0.343898709</v>
      </c>
      <c r="X278" s="4"/>
      <c r="Y278" s="4"/>
      <c r="Z278" s="85">
        <v>45023.0</v>
      </c>
      <c r="AK278" s="85"/>
      <c r="AL278" s="85">
        <v>45023.0</v>
      </c>
      <c r="AW278" s="77"/>
      <c r="AX278" s="77"/>
      <c r="AY278" s="77"/>
      <c r="AZ278" s="77"/>
      <c r="BA278" s="77"/>
      <c r="BB278" s="77"/>
      <c r="BC278" s="77"/>
      <c r="BD278" s="75"/>
      <c r="BE278" s="75"/>
      <c r="BF278" s="75"/>
      <c r="BG278" s="75"/>
      <c r="BH278" s="75"/>
      <c r="BI278" s="75"/>
      <c r="BJ278" s="75"/>
      <c r="BK278" s="75"/>
      <c r="BL278" s="75"/>
      <c r="BM278" s="75"/>
      <c r="BN278" s="75"/>
      <c r="BO278" s="75"/>
      <c r="BP278" s="75"/>
      <c r="BQ278" s="75"/>
    </row>
    <row r="279">
      <c r="A279" s="83">
        <v>45053.0</v>
      </c>
      <c r="B279" s="76">
        <v>2211.4</v>
      </c>
      <c r="C279" s="76">
        <v>1615.1</v>
      </c>
      <c r="D279" s="77">
        <v>121.5</v>
      </c>
      <c r="E279" s="77">
        <v>562.0</v>
      </c>
      <c r="F279" s="76">
        <v>5096.1</v>
      </c>
      <c r="G279" s="4"/>
      <c r="H279" s="76">
        <v>1064.05</v>
      </c>
      <c r="I279" s="76">
        <v>2664.6</v>
      </c>
      <c r="J279" s="77">
        <v>19398.5</v>
      </c>
      <c r="K279" s="78">
        <f t="shared" si="2"/>
        <v>56314108.55</v>
      </c>
      <c r="L279" s="79"/>
      <c r="M279" s="84">
        <v>45053.0</v>
      </c>
      <c r="N279" s="4">
        <f t="shared" ref="N279:R279" si="635">((B279-B278)/B278)*100</f>
        <v>-0.7717849771</v>
      </c>
      <c r="O279" s="4">
        <f t="shared" si="635"/>
        <v>-1.590299781</v>
      </c>
      <c r="P279" s="4">
        <f t="shared" si="635"/>
        <v>0.8298755187</v>
      </c>
      <c r="Q279" s="4">
        <f t="shared" si="635"/>
        <v>0.4288777698</v>
      </c>
      <c r="R279" s="4">
        <f t="shared" si="635"/>
        <v>1.715517499</v>
      </c>
      <c r="S279" s="28">
        <v>0.0</v>
      </c>
      <c r="T279" s="4">
        <f t="shared" ref="T279:U279" si="636">((H279-H278)/H278)*100</f>
        <v>1.164670089</v>
      </c>
      <c r="U279" s="4">
        <f t="shared" si="636"/>
        <v>-1.333037103</v>
      </c>
      <c r="V279" s="6">
        <f t="shared" si="11"/>
        <v>0.419850871</v>
      </c>
      <c r="W279" s="6">
        <f t="shared" si="12"/>
        <v>0.04899685389</v>
      </c>
      <c r="X279" s="4"/>
      <c r="Y279" s="4"/>
      <c r="Z279" s="85">
        <v>45053.0</v>
      </c>
      <c r="AK279" s="85"/>
      <c r="AL279" s="85">
        <v>45053.0</v>
      </c>
      <c r="AW279" s="77"/>
      <c r="AX279" s="77"/>
      <c r="AY279" s="77"/>
      <c r="AZ279" s="77"/>
      <c r="BA279" s="77"/>
      <c r="BB279" s="77"/>
      <c r="BC279" s="77"/>
      <c r="BD279" s="75"/>
      <c r="BE279" s="75"/>
      <c r="BF279" s="75"/>
      <c r="BG279" s="75"/>
      <c r="BH279" s="75"/>
      <c r="BI279" s="75"/>
      <c r="BJ279" s="75"/>
      <c r="BK279" s="75"/>
      <c r="BL279" s="75"/>
      <c r="BM279" s="75"/>
      <c r="BN279" s="75"/>
      <c r="BO279" s="75"/>
      <c r="BP279" s="75"/>
      <c r="BQ279" s="75"/>
    </row>
    <row r="280">
      <c r="A280" s="83">
        <v>45084.0</v>
      </c>
      <c r="B280" s="76">
        <v>2191.25</v>
      </c>
      <c r="C280" s="76">
        <v>1677.45</v>
      </c>
      <c r="D280" s="77">
        <v>118.9</v>
      </c>
      <c r="E280" s="77">
        <v>576.85</v>
      </c>
      <c r="F280" s="76">
        <v>5173.55</v>
      </c>
      <c r="G280" s="4"/>
      <c r="H280" s="76">
        <v>1060.45</v>
      </c>
      <c r="I280" s="76">
        <v>2626.95</v>
      </c>
      <c r="J280" s="77">
        <v>19497.3</v>
      </c>
      <c r="K280" s="78">
        <f t="shared" si="2"/>
        <v>56762183.15</v>
      </c>
      <c r="L280" s="79"/>
      <c r="M280" s="84">
        <v>45084.0</v>
      </c>
      <c r="N280" s="4">
        <f t="shared" ref="N280:R280" si="637">((B280-B279)/B279)*100</f>
        <v>-0.911187483</v>
      </c>
      <c r="O280" s="4">
        <f t="shared" si="637"/>
        <v>3.860442078</v>
      </c>
      <c r="P280" s="4">
        <f t="shared" si="637"/>
        <v>-2.139917695</v>
      </c>
      <c r="Q280" s="4">
        <f t="shared" si="637"/>
        <v>2.642348754</v>
      </c>
      <c r="R280" s="4">
        <f t="shared" si="637"/>
        <v>1.519789643</v>
      </c>
      <c r="S280" s="28">
        <v>0.0</v>
      </c>
      <c r="T280" s="4">
        <f t="shared" ref="T280:U280" si="638">((H280-H279)/H279)*100</f>
        <v>-0.3383299657</v>
      </c>
      <c r="U280" s="4">
        <f t="shared" si="638"/>
        <v>-1.412970052</v>
      </c>
      <c r="V280" s="6">
        <f t="shared" si="11"/>
        <v>0.7956702353</v>
      </c>
      <c r="W280" s="6">
        <f t="shared" si="12"/>
        <v>0.5093177308</v>
      </c>
      <c r="X280" s="4"/>
      <c r="Y280" s="4"/>
      <c r="Z280" s="85">
        <v>45084.0</v>
      </c>
      <c r="AK280" s="85"/>
      <c r="AL280" s="85">
        <v>45084.0</v>
      </c>
      <c r="AW280" s="77"/>
      <c r="AX280" s="77"/>
      <c r="AY280" s="77"/>
      <c r="AZ280" s="77"/>
      <c r="BA280" s="77"/>
      <c r="BB280" s="77"/>
      <c r="BC280" s="77"/>
      <c r="BD280" s="75"/>
      <c r="BE280" s="75"/>
      <c r="BF280" s="75"/>
      <c r="BG280" s="75"/>
      <c r="BH280" s="75"/>
      <c r="BI280" s="75"/>
      <c r="BJ280" s="75"/>
      <c r="BK280" s="75"/>
      <c r="BL280" s="75"/>
      <c r="BM280" s="75"/>
      <c r="BN280" s="75"/>
      <c r="BO280" s="75"/>
      <c r="BP280" s="75"/>
      <c r="BQ280" s="75"/>
    </row>
    <row r="281">
      <c r="A281" s="83">
        <v>45114.0</v>
      </c>
      <c r="B281" s="76">
        <v>2200.05</v>
      </c>
      <c r="C281" s="76">
        <v>1692.45</v>
      </c>
      <c r="D281" s="77">
        <v>117.95</v>
      </c>
      <c r="E281" s="77">
        <v>579.6</v>
      </c>
      <c r="F281" s="76">
        <v>5054.5</v>
      </c>
      <c r="G281" s="4"/>
      <c r="H281" s="76">
        <v>1046.15</v>
      </c>
      <c r="I281" s="76">
        <v>2610.45</v>
      </c>
      <c r="J281" s="77">
        <v>19331.8</v>
      </c>
      <c r="K281" s="78">
        <f t="shared" si="2"/>
        <v>56325887.95</v>
      </c>
      <c r="L281" s="79"/>
      <c r="M281" s="84">
        <v>45114.0</v>
      </c>
      <c r="N281" s="4">
        <f t="shared" ref="N281:R281" si="639">((B281-B280)/B280)*100</f>
        <v>0.4015972618</v>
      </c>
      <c r="O281" s="4">
        <f t="shared" si="639"/>
        <v>0.8942144326</v>
      </c>
      <c r="P281" s="4">
        <f t="shared" si="639"/>
        <v>-0.7989907485</v>
      </c>
      <c r="Q281" s="4">
        <f t="shared" si="639"/>
        <v>0.4767270521</v>
      </c>
      <c r="R281" s="4">
        <f t="shared" si="639"/>
        <v>-2.301127852</v>
      </c>
      <c r="S281" s="28">
        <v>0.0</v>
      </c>
      <c r="T281" s="4">
        <f t="shared" ref="T281:U281" si="640">((H281-H280)/H280)*100</f>
        <v>-1.348484134</v>
      </c>
      <c r="U281" s="4">
        <f t="shared" si="640"/>
        <v>-0.6281048364</v>
      </c>
      <c r="V281" s="6">
        <f t="shared" si="11"/>
        <v>-0.7686371027</v>
      </c>
      <c r="W281" s="6">
        <f t="shared" si="12"/>
        <v>-0.8488354798</v>
      </c>
      <c r="X281" s="4"/>
      <c r="Y281" s="4"/>
      <c r="Z281" s="85">
        <v>45114.0</v>
      </c>
      <c r="AA281" s="86">
        <f t="shared" ref="AA281:AE281" si="641">100*(B286-B281)/B281</f>
        <v>-2.222676757</v>
      </c>
      <c r="AB281" s="86">
        <f t="shared" si="641"/>
        <v>2.319123165</v>
      </c>
      <c r="AC281" s="86">
        <f t="shared" si="641"/>
        <v>1.822806274</v>
      </c>
      <c r="AD281" s="86">
        <f t="shared" si="641"/>
        <v>8.64389234</v>
      </c>
      <c r="AE281" s="86">
        <f t="shared" si="641"/>
        <v>1.557028391</v>
      </c>
      <c r="AF281" s="82"/>
      <c r="AG281" s="86">
        <f t="shared" ref="AG281:AI281" si="642">100*(H286-H281)/H281</f>
        <v>8.660325957</v>
      </c>
      <c r="AH281" s="86">
        <f t="shared" si="642"/>
        <v>-5.730812695</v>
      </c>
      <c r="AI281" s="86">
        <f t="shared" si="642"/>
        <v>1.203716157</v>
      </c>
      <c r="AJ281" s="86">
        <f>100*(J286-J281)/J281</f>
        <v>1.203716157</v>
      </c>
      <c r="AK281" s="85"/>
      <c r="AL281" s="85">
        <v>45114.0</v>
      </c>
      <c r="AW281" s="77"/>
      <c r="AX281" s="77"/>
      <c r="AY281" s="77"/>
      <c r="AZ281" s="77"/>
      <c r="BA281" s="77"/>
      <c r="BB281" s="77"/>
      <c r="BC281" s="77"/>
      <c r="BD281" s="75"/>
      <c r="BE281" s="75"/>
      <c r="BF281" s="75"/>
      <c r="BG281" s="75"/>
      <c r="BH281" s="75"/>
      <c r="BI281" s="75"/>
      <c r="BJ281" s="75"/>
      <c r="BK281" s="75"/>
      <c r="BL281" s="75"/>
      <c r="BM281" s="75"/>
      <c r="BN281" s="75"/>
      <c r="BO281" s="75"/>
      <c r="BP281" s="75"/>
      <c r="BQ281" s="75"/>
    </row>
    <row r="282">
      <c r="A282" s="83">
        <v>45206.0</v>
      </c>
      <c r="B282" s="76">
        <v>2167.1</v>
      </c>
      <c r="C282" s="76">
        <v>1753.0</v>
      </c>
      <c r="D282" s="77">
        <v>119.3</v>
      </c>
      <c r="E282" s="77">
        <v>582.6</v>
      </c>
      <c r="F282" s="76">
        <v>5031.85</v>
      </c>
      <c r="G282" s="4"/>
      <c r="H282" s="76">
        <v>1084.75</v>
      </c>
      <c r="I282" s="76">
        <v>2531.3</v>
      </c>
      <c r="J282" s="77">
        <v>19355.9</v>
      </c>
      <c r="K282" s="78">
        <f t="shared" si="2"/>
        <v>56381299.45</v>
      </c>
      <c r="L282" s="79"/>
      <c r="M282" s="84">
        <v>45206.0</v>
      </c>
      <c r="N282" s="4">
        <f t="shared" ref="N282:R282" si="643">((B282-B281)/B281)*100</f>
        <v>-1.497693234</v>
      </c>
      <c r="O282" s="4">
        <f t="shared" si="643"/>
        <v>3.577653697</v>
      </c>
      <c r="P282" s="4">
        <f t="shared" si="643"/>
        <v>1.144552777</v>
      </c>
      <c r="Q282" s="4">
        <f t="shared" si="643"/>
        <v>0.5175983437</v>
      </c>
      <c r="R282" s="4">
        <f t="shared" si="643"/>
        <v>-0.4481155406</v>
      </c>
      <c r="S282" s="28">
        <v>0.0</v>
      </c>
      <c r="T282" s="4">
        <f t="shared" ref="T282:U282" si="644">((H282-H281)/H281)*100</f>
        <v>3.689719447</v>
      </c>
      <c r="U282" s="4">
        <f t="shared" si="644"/>
        <v>-3.032044284</v>
      </c>
      <c r="V282" s="6">
        <f t="shared" si="11"/>
        <v>0.09837661157</v>
      </c>
      <c r="W282" s="6">
        <f t="shared" si="12"/>
        <v>0.1246650596</v>
      </c>
      <c r="X282" s="4"/>
      <c r="Y282" s="4"/>
      <c r="Z282" s="85">
        <v>45206.0</v>
      </c>
      <c r="AK282" s="85"/>
      <c r="AL282" s="85">
        <v>45206.0</v>
      </c>
      <c r="AW282" s="77"/>
      <c r="AX282" s="77"/>
      <c r="AY282" s="77"/>
      <c r="AZ282" s="77"/>
      <c r="BA282" s="77"/>
      <c r="BB282" s="77"/>
      <c r="BC282" s="77"/>
      <c r="BD282" s="75"/>
      <c r="BE282" s="75"/>
      <c r="BF282" s="75"/>
      <c r="BG282" s="75"/>
      <c r="BH282" s="75"/>
      <c r="BI282" s="75"/>
      <c r="BJ282" s="75"/>
      <c r="BK282" s="75"/>
      <c r="BL282" s="75"/>
      <c r="BM282" s="75"/>
      <c r="BN282" s="75"/>
      <c r="BO282" s="75"/>
      <c r="BP282" s="75"/>
      <c r="BQ282" s="75"/>
    </row>
    <row r="283">
      <c r="A283" s="83">
        <v>45237.0</v>
      </c>
      <c r="B283" s="76">
        <v>2149.35</v>
      </c>
      <c r="C283" s="76">
        <v>1772.25</v>
      </c>
      <c r="D283" s="77">
        <v>122.2</v>
      </c>
      <c r="E283" s="77">
        <v>647.3</v>
      </c>
      <c r="F283" s="76">
        <v>5083.9</v>
      </c>
      <c r="G283" s="4"/>
      <c r="H283" s="76">
        <v>1104.3</v>
      </c>
      <c r="I283" s="76">
        <v>2502.25</v>
      </c>
      <c r="J283" s="77">
        <v>19439.4</v>
      </c>
      <c r="K283" s="78">
        <f t="shared" si="2"/>
        <v>57712384.75</v>
      </c>
      <c r="L283" s="79"/>
      <c r="M283" s="84">
        <v>45237.0</v>
      </c>
      <c r="N283" s="4">
        <f t="shared" ref="N283:R283" si="645">((B283-B282)/B282)*100</f>
        <v>-0.8190669558</v>
      </c>
      <c r="O283" s="4">
        <f t="shared" si="645"/>
        <v>1.098117513</v>
      </c>
      <c r="P283" s="4">
        <f t="shared" si="645"/>
        <v>2.430846605</v>
      </c>
      <c r="Q283" s="4">
        <f t="shared" si="645"/>
        <v>11.10538963</v>
      </c>
      <c r="R283" s="4">
        <f t="shared" si="645"/>
        <v>1.034410803</v>
      </c>
      <c r="S283" s="28">
        <v>0.0</v>
      </c>
      <c r="T283" s="4">
        <f t="shared" ref="T283:U283" si="646">((H283-H282)/H282)*100</f>
        <v>1.802258585</v>
      </c>
      <c r="U283" s="4">
        <f t="shared" si="646"/>
        <v>-1.147631652</v>
      </c>
      <c r="V283" s="6">
        <f t="shared" si="11"/>
        <v>2.360863111</v>
      </c>
      <c r="W283" s="6">
        <f t="shared" si="12"/>
        <v>0.4313930119</v>
      </c>
      <c r="X283" s="4"/>
      <c r="Y283" s="4"/>
      <c r="Z283" s="85">
        <v>45237.0</v>
      </c>
      <c r="AK283" s="85"/>
      <c r="AL283" s="85">
        <v>45237.0</v>
      </c>
      <c r="AW283" s="77"/>
      <c r="AX283" s="77"/>
      <c r="AY283" s="77"/>
      <c r="AZ283" s="77"/>
      <c r="BA283" s="77"/>
      <c r="BB283" s="77"/>
      <c r="BC283" s="77"/>
      <c r="BD283" s="75"/>
      <c r="BE283" s="75"/>
      <c r="BF283" s="75"/>
      <c r="BG283" s="75"/>
      <c r="BH283" s="75"/>
      <c r="BI283" s="75"/>
      <c r="BJ283" s="75"/>
      <c r="BK283" s="75"/>
      <c r="BL283" s="75"/>
      <c r="BM283" s="75"/>
      <c r="BN283" s="75"/>
      <c r="BO283" s="75"/>
      <c r="BP283" s="75"/>
      <c r="BQ283" s="75"/>
    </row>
    <row r="284">
      <c r="A284" s="83">
        <v>45267.0</v>
      </c>
      <c r="B284" s="76">
        <v>2180.05</v>
      </c>
      <c r="C284" s="76">
        <v>1742.7</v>
      </c>
      <c r="D284" s="77">
        <v>122.0</v>
      </c>
      <c r="E284" s="77">
        <v>643.4</v>
      </c>
      <c r="F284" s="76">
        <v>5073.9</v>
      </c>
      <c r="G284" s="4"/>
      <c r="H284" s="76">
        <v>1092.7</v>
      </c>
      <c r="I284" s="76">
        <v>2475.7</v>
      </c>
      <c r="J284" s="77">
        <v>19384.3</v>
      </c>
      <c r="K284" s="78">
        <f t="shared" si="2"/>
        <v>57525919.05</v>
      </c>
      <c r="L284" s="79"/>
      <c r="M284" s="84">
        <v>45267.0</v>
      </c>
      <c r="N284" s="4">
        <f t="shared" ref="N284:R284" si="647">((B284-B283)/B283)*100</f>
        <v>1.4283388</v>
      </c>
      <c r="O284" s="4">
        <f t="shared" si="647"/>
        <v>-1.667371985</v>
      </c>
      <c r="P284" s="4">
        <f t="shared" si="647"/>
        <v>-0.1636661211</v>
      </c>
      <c r="Q284" s="4">
        <f t="shared" si="647"/>
        <v>-0.6025027035</v>
      </c>
      <c r="R284" s="4">
        <f t="shared" si="647"/>
        <v>-0.1966993843</v>
      </c>
      <c r="S284" s="28">
        <v>0.0</v>
      </c>
      <c r="T284" s="4">
        <f t="shared" ref="T284:U284" si="648">((H284-H283)/H283)*100</f>
        <v>-1.050439192</v>
      </c>
      <c r="U284" s="4">
        <f t="shared" si="648"/>
        <v>-1.061045059</v>
      </c>
      <c r="V284" s="6">
        <f t="shared" si="11"/>
        <v>-0.3230947756</v>
      </c>
      <c r="W284" s="6">
        <f t="shared" si="12"/>
        <v>-0.2834449623</v>
      </c>
      <c r="X284" s="4"/>
      <c r="Y284" s="4"/>
      <c r="Z284" s="85">
        <v>45267.0</v>
      </c>
      <c r="AK284" s="85"/>
      <c r="AL284" s="85">
        <v>45267.0</v>
      </c>
      <c r="AW284" s="77"/>
      <c r="AX284" s="77"/>
      <c r="AY284" s="77"/>
      <c r="AZ284" s="77"/>
      <c r="BA284" s="77"/>
      <c r="BB284" s="77"/>
      <c r="BC284" s="77"/>
      <c r="BD284" s="75"/>
      <c r="BE284" s="75"/>
      <c r="BF284" s="75"/>
      <c r="BG284" s="75"/>
      <c r="BH284" s="75"/>
      <c r="BI284" s="75"/>
      <c r="BJ284" s="75"/>
      <c r="BK284" s="75"/>
      <c r="BL284" s="75"/>
      <c r="BM284" s="75"/>
      <c r="BN284" s="75"/>
      <c r="BO284" s="75"/>
      <c r="BP284" s="75"/>
      <c r="BQ284" s="75"/>
    </row>
    <row r="285">
      <c r="A285" s="75" t="s">
        <v>180</v>
      </c>
      <c r="B285" s="76">
        <v>2178.25</v>
      </c>
      <c r="C285" s="76">
        <v>1698.05</v>
      </c>
      <c r="D285" s="77">
        <v>119.55</v>
      </c>
      <c r="E285" s="77">
        <v>637.3</v>
      </c>
      <c r="F285" s="76">
        <v>5090.35</v>
      </c>
      <c r="G285" s="4"/>
      <c r="H285" s="76">
        <v>1105.8</v>
      </c>
      <c r="I285" s="76">
        <v>2460.8</v>
      </c>
      <c r="J285" s="77">
        <v>19413.75</v>
      </c>
      <c r="K285" s="78">
        <f t="shared" si="2"/>
        <v>57305682.3</v>
      </c>
      <c r="L285" s="79"/>
      <c r="M285" s="77" t="s">
        <v>180</v>
      </c>
      <c r="N285" s="4">
        <f t="shared" ref="N285:R285" si="649">((B285-B284)/B284)*100</f>
        <v>-0.0825669136</v>
      </c>
      <c r="O285" s="4">
        <f t="shared" si="649"/>
        <v>-2.562116256</v>
      </c>
      <c r="P285" s="4">
        <f t="shared" si="649"/>
        <v>-2.008196721</v>
      </c>
      <c r="Q285" s="4">
        <f t="shared" si="649"/>
        <v>-0.948088281</v>
      </c>
      <c r="R285" s="4">
        <f t="shared" si="649"/>
        <v>0.3242082028</v>
      </c>
      <c r="S285" s="28">
        <v>0.0</v>
      </c>
      <c r="T285" s="4">
        <f t="shared" ref="T285:U285" si="650">((H285-H284)/H284)*100</f>
        <v>1.198865196</v>
      </c>
      <c r="U285" s="4">
        <f t="shared" si="650"/>
        <v>-0.6018499818</v>
      </c>
      <c r="V285" s="6">
        <f t="shared" si="11"/>
        <v>-0.38284786</v>
      </c>
      <c r="W285" s="6">
        <f t="shared" si="12"/>
        <v>0.151927075</v>
      </c>
      <c r="X285" s="4"/>
      <c r="Y285" s="4"/>
      <c r="Z285" s="81" t="s">
        <v>180</v>
      </c>
      <c r="AK285" s="81"/>
      <c r="AL285" s="81" t="s">
        <v>180</v>
      </c>
      <c r="AW285" s="77"/>
      <c r="AX285" s="77"/>
      <c r="AY285" s="77"/>
      <c r="AZ285" s="77"/>
      <c r="BA285" s="77"/>
      <c r="BB285" s="77"/>
      <c r="BC285" s="77"/>
      <c r="BD285" s="75"/>
      <c r="BE285" s="75"/>
      <c r="BF285" s="75"/>
      <c r="BG285" s="75"/>
      <c r="BH285" s="75"/>
      <c r="BI285" s="75"/>
      <c r="BJ285" s="75"/>
      <c r="BK285" s="75"/>
      <c r="BL285" s="75"/>
      <c r="BM285" s="75"/>
      <c r="BN285" s="75"/>
      <c r="BO285" s="75"/>
      <c r="BP285" s="75"/>
      <c r="BQ285" s="75"/>
    </row>
    <row r="286">
      <c r="A286" s="75" t="s">
        <v>181</v>
      </c>
      <c r="B286" s="76">
        <v>2151.15</v>
      </c>
      <c r="C286" s="76">
        <v>1731.7</v>
      </c>
      <c r="D286" s="77">
        <v>120.1</v>
      </c>
      <c r="E286" s="77">
        <v>629.7</v>
      </c>
      <c r="F286" s="76">
        <v>5133.2</v>
      </c>
      <c r="G286" s="4"/>
      <c r="H286" s="76">
        <v>1136.75</v>
      </c>
      <c r="I286" s="76">
        <v>2460.85</v>
      </c>
      <c r="J286" s="77">
        <v>19564.5</v>
      </c>
      <c r="K286" s="78">
        <f t="shared" si="2"/>
        <v>57477773.9</v>
      </c>
      <c r="L286" s="79"/>
      <c r="M286" s="77" t="s">
        <v>181</v>
      </c>
      <c r="N286" s="4">
        <f t="shared" ref="N286:R286" si="651">((B286-B285)/B285)*100</f>
        <v>-1.244117985</v>
      </c>
      <c r="O286" s="4">
        <f t="shared" si="651"/>
        <v>1.981684874</v>
      </c>
      <c r="P286" s="4">
        <f t="shared" si="651"/>
        <v>0.4600585529</v>
      </c>
      <c r="Q286" s="4">
        <f t="shared" si="651"/>
        <v>-1.19253099</v>
      </c>
      <c r="R286" s="4">
        <f t="shared" si="651"/>
        <v>0.841788875</v>
      </c>
      <c r="S286" s="28">
        <v>0.0</v>
      </c>
      <c r="T286" s="4">
        <f t="shared" ref="T286:U286" si="652">((H286-H285)/H285)*100</f>
        <v>2.79887864</v>
      </c>
      <c r="U286" s="4">
        <f t="shared" si="652"/>
        <v>0.002031859558</v>
      </c>
      <c r="V286" s="6">
        <f t="shared" si="11"/>
        <v>0.3003046</v>
      </c>
      <c r="W286" s="6">
        <f t="shared" si="12"/>
        <v>0.7765114931</v>
      </c>
      <c r="X286" s="4"/>
      <c r="Y286" s="4"/>
      <c r="Z286" s="81" t="s">
        <v>181</v>
      </c>
      <c r="AA286" s="86">
        <f t="shared" ref="AA286:AE286" si="653">100*(B291-B286)/B286</f>
        <v>1.650280083</v>
      </c>
      <c r="AB286" s="86">
        <f t="shared" si="653"/>
        <v>2.151065427</v>
      </c>
      <c r="AC286" s="86">
        <f t="shared" si="653"/>
        <v>1.748542881</v>
      </c>
      <c r="AD286" s="86">
        <f t="shared" si="653"/>
        <v>5.95521677</v>
      </c>
      <c r="AE286" s="86">
        <f t="shared" si="653"/>
        <v>-1.679264396</v>
      </c>
      <c r="AF286" s="82"/>
      <c r="AG286" s="86">
        <f t="shared" ref="AG286:AI286" si="654">100*(H291-H286)/H286</f>
        <v>8.700241918</v>
      </c>
      <c r="AH286" s="86">
        <f t="shared" si="654"/>
        <v>-1.046386411</v>
      </c>
      <c r="AI286" s="86">
        <f t="shared" si="654"/>
        <v>0.9225893838</v>
      </c>
      <c r="AJ286" s="86">
        <f>100*(J291-J286)/J286</f>
        <v>0.9225893838</v>
      </c>
      <c r="AK286" s="81"/>
      <c r="AL286" s="81" t="s">
        <v>181</v>
      </c>
      <c r="AW286" s="77"/>
      <c r="AX286" s="77"/>
      <c r="AY286" s="77"/>
      <c r="AZ286" s="77"/>
      <c r="BA286" s="77"/>
      <c r="BB286" s="77"/>
      <c r="BC286" s="77"/>
      <c r="BD286" s="75"/>
      <c r="BE286" s="75"/>
      <c r="BF286" s="75"/>
      <c r="BG286" s="75"/>
      <c r="BH286" s="75"/>
      <c r="BI286" s="75"/>
      <c r="BJ286" s="75"/>
      <c r="BK286" s="75"/>
      <c r="BL286" s="75"/>
      <c r="BM286" s="75"/>
      <c r="BN286" s="75"/>
      <c r="BO286" s="75"/>
      <c r="BP286" s="75"/>
      <c r="BQ286" s="75"/>
    </row>
    <row r="287">
      <c r="A287" s="75" t="s">
        <v>182</v>
      </c>
      <c r="B287" s="76">
        <v>2195.6</v>
      </c>
      <c r="C287" s="76">
        <v>1827.7</v>
      </c>
      <c r="D287" s="77">
        <v>121.6</v>
      </c>
      <c r="E287" s="77">
        <v>659.35</v>
      </c>
      <c r="F287" s="76">
        <v>5143.45</v>
      </c>
      <c r="G287" s="4"/>
      <c r="H287" s="76">
        <v>1171.4</v>
      </c>
      <c r="I287" s="76">
        <v>2499.15</v>
      </c>
      <c r="J287" s="77">
        <v>19711.45</v>
      </c>
      <c r="K287" s="78">
        <f t="shared" si="2"/>
        <v>58625054.95</v>
      </c>
      <c r="L287" s="79"/>
      <c r="M287" s="77" t="s">
        <v>182</v>
      </c>
      <c r="N287" s="4">
        <f t="shared" ref="N287:R287" si="655">((B287-B286)/B286)*100</f>
        <v>2.066336611</v>
      </c>
      <c r="O287" s="4">
        <f t="shared" si="655"/>
        <v>5.543685396</v>
      </c>
      <c r="P287" s="4">
        <f t="shared" si="655"/>
        <v>1.248959201</v>
      </c>
      <c r="Q287" s="4">
        <f t="shared" si="655"/>
        <v>4.708591393</v>
      </c>
      <c r="R287" s="4">
        <f t="shared" si="655"/>
        <v>0.1996805112</v>
      </c>
      <c r="S287" s="28">
        <v>0.0</v>
      </c>
      <c r="T287" s="4">
        <f t="shared" ref="T287:U287" si="656">((H287-H286)/H286)*100</f>
        <v>3.048163624</v>
      </c>
      <c r="U287" s="4">
        <f t="shared" si="656"/>
        <v>1.556372798</v>
      </c>
      <c r="V287" s="6">
        <f t="shared" si="11"/>
        <v>1.996042943</v>
      </c>
      <c r="W287" s="6">
        <f t="shared" si="12"/>
        <v>0.7511053183</v>
      </c>
      <c r="X287" s="4"/>
      <c r="Y287" s="4"/>
      <c r="Z287" s="81" t="s">
        <v>182</v>
      </c>
      <c r="AK287" s="81"/>
      <c r="AL287" s="81" t="s">
        <v>182</v>
      </c>
      <c r="AW287" s="77"/>
      <c r="AX287" s="77"/>
      <c r="AY287" s="77"/>
      <c r="AZ287" s="77"/>
      <c r="BA287" s="77"/>
      <c r="BB287" s="77"/>
      <c r="BC287" s="77"/>
      <c r="BD287" s="75"/>
      <c r="BE287" s="75"/>
      <c r="BF287" s="75"/>
      <c r="BG287" s="75"/>
      <c r="BH287" s="75"/>
      <c r="BI287" s="75"/>
      <c r="BJ287" s="75"/>
      <c r="BK287" s="75"/>
      <c r="BL287" s="75"/>
      <c r="BM287" s="75"/>
      <c r="BN287" s="75"/>
      <c r="BO287" s="75"/>
      <c r="BP287" s="75"/>
      <c r="BQ287" s="75"/>
    </row>
    <row r="288">
      <c r="A288" s="75" t="s">
        <v>183</v>
      </c>
      <c r="B288" s="76">
        <v>2173.95</v>
      </c>
      <c r="C288" s="76">
        <v>1809.85</v>
      </c>
      <c r="D288" s="77">
        <v>120.65</v>
      </c>
      <c r="E288" s="77">
        <v>660.5</v>
      </c>
      <c r="F288" s="76">
        <v>5064.15</v>
      </c>
      <c r="G288" s="4"/>
      <c r="H288" s="76">
        <v>1161.2</v>
      </c>
      <c r="I288" s="76">
        <v>2498.55</v>
      </c>
      <c r="J288" s="77">
        <v>19749.25</v>
      </c>
      <c r="K288" s="78">
        <f t="shared" si="2"/>
        <v>58177175.8</v>
      </c>
      <c r="L288" s="79"/>
      <c r="M288" s="77" t="s">
        <v>183</v>
      </c>
      <c r="N288" s="4">
        <f t="shared" ref="N288:R288" si="657">((B288-B287)/B287)*100</f>
        <v>-0.9860630352</v>
      </c>
      <c r="O288" s="4">
        <f t="shared" si="657"/>
        <v>-0.9766373037</v>
      </c>
      <c r="P288" s="4">
        <f t="shared" si="657"/>
        <v>-0.78125</v>
      </c>
      <c r="Q288" s="4">
        <f t="shared" si="657"/>
        <v>0.1744141958</v>
      </c>
      <c r="R288" s="4">
        <f t="shared" si="657"/>
        <v>-1.541766713</v>
      </c>
      <c r="S288" s="28">
        <v>0.0</v>
      </c>
      <c r="T288" s="4">
        <f t="shared" ref="T288:U288" si="658">((H288-H287)/H287)*100</f>
        <v>-0.8707529452</v>
      </c>
      <c r="U288" s="4">
        <f t="shared" si="658"/>
        <v>-0.02400816278</v>
      </c>
      <c r="V288" s="6">
        <f t="shared" si="11"/>
        <v>-0.7639722477</v>
      </c>
      <c r="W288" s="6">
        <f t="shared" si="12"/>
        <v>0.1917667143</v>
      </c>
      <c r="X288" s="4"/>
      <c r="Y288" s="4"/>
      <c r="Z288" s="81" t="s">
        <v>183</v>
      </c>
      <c r="AK288" s="81"/>
      <c r="AL288" s="81" t="s">
        <v>183</v>
      </c>
      <c r="AW288" s="77"/>
      <c r="AX288" s="77"/>
      <c r="AY288" s="77"/>
      <c r="AZ288" s="77"/>
      <c r="BA288" s="77"/>
      <c r="BB288" s="77"/>
      <c r="BC288" s="77"/>
      <c r="BD288" s="75"/>
      <c r="BE288" s="75"/>
      <c r="BF288" s="75"/>
      <c r="BG288" s="75"/>
      <c r="BH288" s="75"/>
      <c r="BI288" s="75"/>
      <c r="BJ288" s="75"/>
      <c r="BK288" s="75"/>
      <c r="BL288" s="75"/>
      <c r="BM288" s="75"/>
      <c r="BN288" s="75"/>
      <c r="BO288" s="75"/>
      <c r="BP288" s="75"/>
      <c r="BQ288" s="75"/>
    </row>
    <row r="289">
      <c r="A289" s="75" t="s">
        <v>184</v>
      </c>
      <c r="B289" s="76">
        <v>2171.9</v>
      </c>
      <c r="C289" s="76">
        <v>1791.4</v>
      </c>
      <c r="D289" s="77">
        <v>121.4</v>
      </c>
      <c r="E289" s="77">
        <v>655.65</v>
      </c>
      <c r="F289" s="76">
        <v>5065.9</v>
      </c>
      <c r="G289" s="4"/>
      <c r="H289" s="76">
        <v>1191.15</v>
      </c>
      <c r="I289" s="76">
        <v>2489.7</v>
      </c>
      <c r="J289" s="77">
        <v>19833.15</v>
      </c>
      <c r="K289" s="78">
        <f t="shared" si="2"/>
        <v>58168999.7</v>
      </c>
      <c r="L289" s="79"/>
      <c r="M289" s="77" t="s">
        <v>184</v>
      </c>
      <c r="N289" s="4">
        <f t="shared" ref="N289:R289" si="659">((B289-B288)/B288)*100</f>
        <v>-0.09429839693</v>
      </c>
      <c r="O289" s="4">
        <f t="shared" si="659"/>
        <v>-1.019421499</v>
      </c>
      <c r="P289" s="4">
        <f t="shared" si="659"/>
        <v>0.6216328222</v>
      </c>
      <c r="Q289" s="4">
        <f t="shared" si="659"/>
        <v>-0.7342922029</v>
      </c>
      <c r="R289" s="4">
        <f t="shared" si="659"/>
        <v>0.03455663833</v>
      </c>
      <c r="S289" s="28">
        <v>0.0</v>
      </c>
      <c r="T289" s="4">
        <f t="shared" ref="T289:U289" si="660">((H289-H288)/H288)*100</f>
        <v>2.579228384</v>
      </c>
      <c r="U289" s="4">
        <f t="shared" si="660"/>
        <v>-0.3542054392</v>
      </c>
      <c r="V289" s="6">
        <f t="shared" si="11"/>
        <v>-0.01405379324</v>
      </c>
      <c r="W289" s="6">
        <f t="shared" si="12"/>
        <v>0.4248262592</v>
      </c>
      <c r="X289" s="4"/>
      <c r="Y289" s="4"/>
      <c r="Z289" s="81" t="s">
        <v>184</v>
      </c>
      <c r="AK289" s="81"/>
      <c r="AL289" s="81" t="s">
        <v>184</v>
      </c>
      <c r="AW289" s="77"/>
      <c r="AX289" s="77"/>
      <c r="AY289" s="77"/>
      <c r="AZ289" s="77"/>
      <c r="BA289" s="77"/>
      <c r="BB289" s="77"/>
      <c r="BC289" s="77"/>
      <c r="BD289" s="75"/>
      <c r="BE289" s="75"/>
      <c r="BF289" s="75"/>
      <c r="BG289" s="75"/>
      <c r="BH289" s="75"/>
      <c r="BI289" s="75"/>
      <c r="BJ289" s="75"/>
      <c r="BK289" s="75"/>
      <c r="BL289" s="75"/>
      <c r="BM289" s="75"/>
      <c r="BN289" s="75"/>
      <c r="BO289" s="75"/>
      <c r="BP289" s="75"/>
      <c r="BQ289" s="75"/>
    </row>
    <row r="290">
      <c r="A290" s="75" t="s">
        <v>185</v>
      </c>
      <c r="B290" s="76">
        <v>2203.85</v>
      </c>
      <c r="C290" s="76">
        <v>1764.55</v>
      </c>
      <c r="D290" s="77">
        <v>120.75</v>
      </c>
      <c r="E290" s="77">
        <v>667.05</v>
      </c>
      <c r="F290" s="76">
        <v>5052.55</v>
      </c>
      <c r="G290" s="4"/>
      <c r="H290" s="76">
        <v>1237.05</v>
      </c>
      <c r="I290" s="76">
        <v>2464.15</v>
      </c>
      <c r="J290" s="77">
        <v>19979.15</v>
      </c>
      <c r="K290" s="78">
        <f t="shared" si="2"/>
        <v>58426912.6</v>
      </c>
      <c r="L290" s="79"/>
      <c r="M290" s="77" t="s">
        <v>185</v>
      </c>
      <c r="N290" s="4">
        <f t="shared" ref="N290:R290" si="661">((B290-B289)/B289)*100</f>
        <v>1.471062204</v>
      </c>
      <c r="O290" s="4">
        <f t="shared" si="661"/>
        <v>-1.498827732</v>
      </c>
      <c r="P290" s="4">
        <f t="shared" si="661"/>
        <v>-0.5354200988</v>
      </c>
      <c r="Q290" s="4">
        <f t="shared" si="661"/>
        <v>1.738732555</v>
      </c>
      <c r="R290" s="4">
        <f t="shared" si="661"/>
        <v>-0.2635267179</v>
      </c>
      <c r="S290" s="28">
        <v>0.0</v>
      </c>
      <c r="T290" s="4">
        <f t="shared" ref="T290:U290" si="662">((H290-H289)/H289)*100</f>
        <v>3.853418965</v>
      </c>
      <c r="U290" s="4">
        <f t="shared" si="662"/>
        <v>-1.02622806</v>
      </c>
      <c r="V290" s="6">
        <f t="shared" si="11"/>
        <v>0.4433854825</v>
      </c>
      <c r="W290" s="6">
        <f t="shared" si="12"/>
        <v>0.7361412584</v>
      </c>
      <c r="X290" s="4"/>
      <c r="Y290" s="4"/>
      <c r="Z290" s="81" t="s">
        <v>185</v>
      </c>
      <c r="AK290" s="81"/>
      <c r="AL290" s="81" t="s">
        <v>185</v>
      </c>
      <c r="AW290" s="77"/>
      <c r="AX290" s="77"/>
      <c r="AY290" s="77"/>
      <c r="AZ290" s="77"/>
      <c r="BA290" s="77"/>
      <c r="BB290" s="77"/>
      <c r="BC290" s="77"/>
      <c r="BD290" s="75"/>
      <c r="BE290" s="75"/>
      <c r="BF290" s="75"/>
      <c r="BG290" s="75"/>
      <c r="BH290" s="75"/>
      <c r="BI290" s="75"/>
      <c r="BJ290" s="75"/>
      <c r="BK290" s="75"/>
      <c r="BL290" s="75"/>
      <c r="BM290" s="75"/>
      <c r="BN290" s="75"/>
      <c r="BO290" s="75"/>
      <c r="BP290" s="75"/>
      <c r="BQ290" s="75"/>
    </row>
    <row r="291">
      <c r="A291" s="75" t="s">
        <v>186</v>
      </c>
      <c r="B291" s="76">
        <v>2186.65</v>
      </c>
      <c r="C291" s="76">
        <v>1768.95</v>
      </c>
      <c r="D291" s="77">
        <v>122.2</v>
      </c>
      <c r="E291" s="77">
        <v>667.2</v>
      </c>
      <c r="F291" s="76">
        <v>5047.0</v>
      </c>
      <c r="G291" s="4"/>
      <c r="H291" s="76">
        <v>1235.65</v>
      </c>
      <c r="I291" s="76">
        <v>2435.1</v>
      </c>
      <c r="J291" s="77">
        <v>19745.0</v>
      </c>
      <c r="K291" s="78">
        <f t="shared" si="2"/>
        <v>58353530.8</v>
      </c>
      <c r="L291" s="79"/>
      <c r="M291" s="77" t="s">
        <v>186</v>
      </c>
      <c r="N291" s="4">
        <f t="shared" ref="N291:R291" si="663">((B291-B290)/B290)*100</f>
        <v>-0.7804523901</v>
      </c>
      <c r="O291" s="4">
        <f t="shared" si="663"/>
        <v>0.2493553597</v>
      </c>
      <c r="P291" s="4">
        <f t="shared" si="663"/>
        <v>1.200828157</v>
      </c>
      <c r="Q291" s="4">
        <f t="shared" si="663"/>
        <v>0.02248706993</v>
      </c>
      <c r="R291" s="4">
        <f t="shared" si="663"/>
        <v>-0.1098455235</v>
      </c>
      <c r="S291" s="28">
        <v>0.0</v>
      </c>
      <c r="T291" s="4">
        <f t="shared" ref="T291:U291" si="664">((H291-H290)/H290)*100</f>
        <v>-0.1131724668</v>
      </c>
      <c r="U291" s="4">
        <f t="shared" si="664"/>
        <v>-1.178905505</v>
      </c>
      <c r="V291" s="6">
        <f t="shared" si="11"/>
        <v>-0.1255958885</v>
      </c>
      <c r="W291" s="6">
        <f t="shared" si="12"/>
        <v>-1.171971781</v>
      </c>
      <c r="X291" s="4"/>
      <c r="Y291" s="4"/>
      <c r="Z291" s="81" t="s">
        <v>186</v>
      </c>
      <c r="AA291" s="86">
        <f t="shared" ref="AA291:AE291" si="665">100*(B296-B291)/B291</f>
        <v>-0.4984794091</v>
      </c>
      <c r="AB291" s="86">
        <f t="shared" si="665"/>
        <v>-3.179852455</v>
      </c>
      <c r="AC291" s="86">
        <f t="shared" si="665"/>
        <v>-2.209492635</v>
      </c>
      <c r="AD291" s="86">
        <f t="shared" si="665"/>
        <v>2.075839329</v>
      </c>
      <c r="AE291" s="86">
        <f t="shared" si="665"/>
        <v>-2.846245294</v>
      </c>
      <c r="AF291" s="82"/>
      <c r="AG291" s="86">
        <f t="shared" ref="AG291:AI291" si="666">100*(H296-H291)/H291</f>
        <v>4.560352851</v>
      </c>
      <c r="AH291" s="86">
        <f t="shared" si="666"/>
        <v>1.31411441</v>
      </c>
      <c r="AI291" s="86">
        <f t="shared" si="666"/>
        <v>-0.501139529</v>
      </c>
      <c r="AJ291" s="86">
        <f>100*(J296-J291)/J291</f>
        <v>-0.501139529</v>
      </c>
      <c r="AK291" s="81"/>
      <c r="AL291" s="81" t="s">
        <v>186</v>
      </c>
      <c r="AW291" s="77"/>
      <c r="AX291" s="77"/>
      <c r="AY291" s="77"/>
      <c r="AZ291" s="77"/>
      <c r="BA291" s="77"/>
      <c r="BB291" s="77"/>
      <c r="BC291" s="77"/>
      <c r="BD291" s="75"/>
      <c r="BE291" s="75"/>
      <c r="BF291" s="75"/>
      <c r="BG291" s="75"/>
      <c r="BH291" s="75"/>
      <c r="BI291" s="75"/>
      <c r="BJ291" s="75"/>
      <c r="BK291" s="75"/>
      <c r="BL291" s="75"/>
      <c r="BM291" s="75"/>
      <c r="BN291" s="75"/>
      <c r="BO291" s="75"/>
      <c r="BP291" s="75"/>
      <c r="BQ291" s="75"/>
    </row>
    <row r="292">
      <c r="A292" s="75" t="s">
        <v>187</v>
      </c>
      <c r="B292" s="76">
        <v>2149.9</v>
      </c>
      <c r="C292" s="76">
        <v>1775.15</v>
      </c>
      <c r="D292" s="77">
        <v>122.4</v>
      </c>
      <c r="E292" s="77">
        <v>680.7</v>
      </c>
      <c r="F292" s="76">
        <v>4968.9</v>
      </c>
      <c r="G292" s="4"/>
      <c r="H292" s="76">
        <v>1239.35</v>
      </c>
      <c r="I292" s="76">
        <v>2401.6</v>
      </c>
      <c r="J292" s="77">
        <v>19672.35</v>
      </c>
      <c r="K292" s="78">
        <f t="shared" si="2"/>
        <v>58149026.35</v>
      </c>
      <c r="L292" s="79"/>
      <c r="M292" s="77" t="s">
        <v>187</v>
      </c>
      <c r="N292" s="4">
        <f t="shared" ref="N292:R292" si="667">((B292-B291)/B291)*100</f>
        <v>-1.680653054</v>
      </c>
      <c r="O292" s="4">
        <f t="shared" si="667"/>
        <v>0.3504904039</v>
      </c>
      <c r="P292" s="4">
        <f t="shared" si="667"/>
        <v>0.1636661211</v>
      </c>
      <c r="Q292" s="4">
        <f t="shared" si="667"/>
        <v>2.023381295</v>
      </c>
      <c r="R292" s="4">
        <f t="shared" si="667"/>
        <v>-1.547453933</v>
      </c>
      <c r="S292" s="28">
        <v>0.0</v>
      </c>
      <c r="T292" s="4">
        <f t="shared" ref="T292:U292" si="668">((H292-H291)/H291)*100</f>
        <v>0.299437543</v>
      </c>
      <c r="U292" s="4">
        <f t="shared" si="668"/>
        <v>-1.375713523</v>
      </c>
      <c r="V292" s="6">
        <f t="shared" si="11"/>
        <v>-0.3504577139</v>
      </c>
      <c r="W292" s="6">
        <f t="shared" si="12"/>
        <v>-0.3679412509</v>
      </c>
      <c r="X292" s="4"/>
      <c r="Y292" s="4"/>
      <c r="Z292" s="81" t="s">
        <v>187</v>
      </c>
      <c r="AK292" s="81"/>
      <c r="AL292" s="81" t="s">
        <v>187</v>
      </c>
      <c r="AW292" s="77"/>
      <c r="AX292" s="77"/>
      <c r="AY292" s="77"/>
      <c r="AZ292" s="77"/>
      <c r="BA292" s="77"/>
      <c r="BB292" s="77"/>
      <c r="BC292" s="77"/>
      <c r="BD292" s="75"/>
      <c r="BE292" s="75"/>
      <c r="BF292" s="75"/>
      <c r="BG292" s="75"/>
      <c r="BH292" s="75"/>
      <c r="BI292" s="75"/>
      <c r="BJ292" s="75"/>
      <c r="BK292" s="75"/>
      <c r="BL292" s="75"/>
      <c r="BM292" s="75"/>
      <c r="BN292" s="75"/>
      <c r="BO292" s="75"/>
      <c r="BP292" s="75"/>
      <c r="BQ292" s="75"/>
    </row>
    <row r="293">
      <c r="A293" s="75" t="s">
        <v>188</v>
      </c>
      <c r="B293" s="76">
        <v>2115.6</v>
      </c>
      <c r="C293" s="76">
        <v>1729.0</v>
      </c>
      <c r="D293" s="77">
        <v>123.75</v>
      </c>
      <c r="E293" s="77">
        <v>688.1</v>
      </c>
      <c r="F293" s="76">
        <v>4885.6</v>
      </c>
      <c r="G293" s="4"/>
      <c r="H293" s="76">
        <v>1227.15</v>
      </c>
      <c r="I293" s="76">
        <v>2416.25</v>
      </c>
      <c r="J293" s="77">
        <v>19680.6</v>
      </c>
      <c r="K293" s="78">
        <f t="shared" si="2"/>
        <v>57772732.7</v>
      </c>
      <c r="L293" s="79"/>
      <c r="M293" s="77" t="s">
        <v>188</v>
      </c>
      <c r="N293" s="4">
        <f t="shared" ref="N293:R293" si="669">((B293-B292)/B292)*100</f>
        <v>-1.595423043</v>
      </c>
      <c r="O293" s="4">
        <f t="shared" si="669"/>
        <v>-2.5997803</v>
      </c>
      <c r="P293" s="4">
        <f t="shared" si="669"/>
        <v>1.102941176</v>
      </c>
      <c r="Q293" s="4">
        <f t="shared" si="669"/>
        <v>1.087116204</v>
      </c>
      <c r="R293" s="4">
        <f t="shared" si="669"/>
        <v>-1.676427378</v>
      </c>
      <c r="S293" s="28">
        <v>0.0</v>
      </c>
      <c r="T293" s="4">
        <f t="shared" ref="T293:U293" si="670">((H293-H292)/H292)*100</f>
        <v>-0.984386977</v>
      </c>
      <c r="U293" s="4">
        <f t="shared" si="670"/>
        <v>0.6100099933</v>
      </c>
      <c r="V293" s="6">
        <f t="shared" si="11"/>
        <v>-0.6471194337</v>
      </c>
      <c r="W293" s="6">
        <f t="shared" si="12"/>
        <v>0.04193703345</v>
      </c>
      <c r="X293" s="4"/>
      <c r="Y293" s="4"/>
      <c r="Z293" s="81" t="s">
        <v>188</v>
      </c>
      <c r="AK293" s="81"/>
      <c r="AL293" s="81" t="s">
        <v>188</v>
      </c>
      <c r="AW293" s="77"/>
      <c r="AX293" s="77"/>
      <c r="AY293" s="77"/>
      <c r="AZ293" s="77"/>
      <c r="BA293" s="77"/>
      <c r="BB293" s="77"/>
      <c r="BC293" s="77"/>
      <c r="BD293" s="75"/>
      <c r="BE293" s="75"/>
      <c r="BF293" s="75"/>
      <c r="BG293" s="75"/>
      <c r="BH293" s="75"/>
      <c r="BI293" s="75"/>
      <c r="BJ293" s="75"/>
      <c r="BK293" s="75"/>
      <c r="BL293" s="75"/>
      <c r="BM293" s="75"/>
      <c r="BN293" s="75"/>
      <c r="BO293" s="75"/>
      <c r="BP293" s="75"/>
      <c r="BQ293" s="75"/>
    </row>
    <row r="294">
      <c r="A294" s="75" t="s">
        <v>189</v>
      </c>
      <c r="B294" s="76">
        <v>2162.25</v>
      </c>
      <c r="C294" s="76">
        <v>1696.85</v>
      </c>
      <c r="D294" s="77">
        <v>120.25</v>
      </c>
      <c r="E294" s="77">
        <v>681.1</v>
      </c>
      <c r="F294" s="76">
        <v>4983.6</v>
      </c>
      <c r="G294" s="4"/>
      <c r="H294" s="76">
        <v>1194.55</v>
      </c>
      <c r="I294" s="76">
        <v>2421.7</v>
      </c>
      <c r="J294" s="77">
        <v>19778.3</v>
      </c>
      <c r="K294" s="78">
        <f t="shared" si="2"/>
        <v>57846053.85</v>
      </c>
      <c r="L294" s="79"/>
      <c r="M294" s="77" t="s">
        <v>189</v>
      </c>
      <c r="N294" s="4">
        <f t="shared" ref="N294:R294" si="671">((B294-B293)/B293)*100</f>
        <v>2.205048213</v>
      </c>
      <c r="O294" s="4">
        <f t="shared" si="671"/>
        <v>-1.859456333</v>
      </c>
      <c r="P294" s="4">
        <f t="shared" si="671"/>
        <v>-2.828282828</v>
      </c>
      <c r="Q294" s="4">
        <f t="shared" si="671"/>
        <v>-1.017293998</v>
      </c>
      <c r="R294" s="4">
        <f t="shared" si="671"/>
        <v>2.005894875</v>
      </c>
      <c r="S294" s="28">
        <v>0.0</v>
      </c>
      <c r="T294" s="4">
        <f t="shared" ref="T294:U294" si="672">((H294-H293)/H293)*100</f>
        <v>-2.656561952</v>
      </c>
      <c r="U294" s="4">
        <f t="shared" si="672"/>
        <v>0.2255561304</v>
      </c>
      <c r="V294" s="6">
        <f t="shared" si="11"/>
        <v>0.1269130723</v>
      </c>
      <c r="W294" s="6">
        <f t="shared" si="12"/>
        <v>0.4964279544</v>
      </c>
      <c r="X294" s="4"/>
      <c r="Y294" s="4"/>
      <c r="Z294" s="81" t="s">
        <v>189</v>
      </c>
      <c r="AK294" s="81"/>
      <c r="AL294" s="81" t="s">
        <v>189</v>
      </c>
      <c r="AW294" s="77"/>
      <c r="AX294" s="77"/>
      <c r="AY294" s="77"/>
      <c r="AZ294" s="77"/>
      <c r="BA294" s="77"/>
      <c r="BB294" s="77"/>
      <c r="BC294" s="77"/>
      <c r="BD294" s="75"/>
      <c r="BE294" s="75"/>
      <c r="BF294" s="75"/>
      <c r="BG294" s="75"/>
      <c r="BH294" s="75"/>
      <c r="BI294" s="75"/>
      <c r="BJ294" s="75"/>
      <c r="BK294" s="75"/>
      <c r="BL294" s="75"/>
      <c r="BM294" s="75"/>
      <c r="BN294" s="75"/>
      <c r="BO294" s="75"/>
      <c r="BP294" s="75"/>
      <c r="BQ294" s="75"/>
    </row>
    <row r="295">
      <c r="A295" s="75" t="s">
        <v>190</v>
      </c>
      <c r="B295" s="76">
        <v>2160.15</v>
      </c>
      <c r="C295" s="76">
        <v>1650.05</v>
      </c>
      <c r="D295" s="77">
        <v>118.9</v>
      </c>
      <c r="E295" s="77">
        <v>670.95</v>
      </c>
      <c r="F295" s="76">
        <v>4873.4</v>
      </c>
      <c r="G295" s="4"/>
      <c r="H295" s="76">
        <v>1266.6</v>
      </c>
      <c r="I295" s="76">
        <v>2423.1</v>
      </c>
      <c r="J295" s="77">
        <v>19659.9</v>
      </c>
      <c r="K295" s="78">
        <f t="shared" si="2"/>
        <v>57383667.7</v>
      </c>
      <c r="L295" s="79"/>
      <c r="M295" s="77" t="s">
        <v>190</v>
      </c>
      <c r="N295" s="4">
        <f t="shared" ref="N295:R295" si="673">((B295-B294)/B294)*100</f>
        <v>-0.09712105446</v>
      </c>
      <c r="O295" s="4">
        <f t="shared" si="673"/>
        <v>-2.758051684</v>
      </c>
      <c r="P295" s="4">
        <f t="shared" si="673"/>
        <v>-1.122661123</v>
      </c>
      <c r="Q295" s="4">
        <f t="shared" si="673"/>
        <v>-1.490236382</v>
      </c>
      <c r="R295" s="4">
        <f t="shared" si="673"/>
        <v>-2.21125291</v>
      </c>
      <c r="S295" s="28">
        <v>0.0</v>
      </c>
      <c r="T295" s="4">
        <f t="shared" ref="T295:U295" si="674">((H295-H294)/H294)*100</f>
        <v>6.031560002</v>
      </c>
      <c r="U295" s="4">
        <f t="shared" si="674"/>
        <v>0.0578106289</v>
      </c>
      <c r="V295" s="6">
        <f t="shared" si="11"/>
        <v>-0.7993391411</v>
      </c>
      <c r="W295" s="6">
        <f t="shared" si="12"/>
        <v>-0.5986358787</v>
      </c>
      <c r="X295" s="4"/>
      <c r="Y295" s="4"/>
      <c r="Z295" s="81" t="s">
        <v>190</v>
      </c>
      <c r="AK295" s="81"/>
      <c r="AL295" s="81" t="s">
        <v>190</v>
      </c>
      <c r="AW295" s="77"/>
      <c r="AX295" s="77"/>
      <c r="AY295" s="77"/>
      <c r="AZ295" s="77"/>
      <c r="BA295" s="77"/>
      <c r="BB295" s="77"/>
      <c r="BC295" s="77"/>
      <c r="BD295" s="75"/>
      <c r="BE295" s="75"/>
      <c r="BF295" s="75"/>
      <c r="BG295" s="75"/>
      <c r="BH295" s="75"/>
      <c r="BI295" s="75"/>
      <c r="BJ295" s="75"/>
      <c r="BK295" s="75"/>
      <c r="BL295" s="75"/>
      <c r="BM295" s="75"/>
      <c r="BN295" s="75"/>
      <c r="BO295" s="75"/>
      <c r="BP295" s="75"/>
      <c r="BQ295" s="75"/>
    </row>
    <row r="296">
      <c r="A296" s="75" t="s">
        <v>191</v>
      </c>
      <c r="B296" s="76">
        <v>2175.75</v>
      </c>
      <c r="C296" s="76">
        <v>1712.7</v>
      </c>
      <c r="D296" s="77">
        <v>119.5</v>
      </c>
      <c r="E296" s="77">
        <v>681.05</v>
      </c>
      <c r="F296" s="76">
        <v>4903.35</v>
      </c>
      <c r="G296" s="4"/>
      <c r="H296" s="76">
        <v>1292.0</v>
      </c>
      <c r="I296" s="76">
        <v>2467.1</v>
      </c>
      <c r="J296" s="77">
        <v>19646.05</v>
      </c>
      <c r="K296" s="78">
        <f t="shared" si="2"/>
        <v>58063901.3</v>
      </c>
      <c r="L296" s="79"/>
      <c r="M296" s="77" t="s">
        <v>191</v>
      </c>
      <c r="N296" s="4">
        <f t="shared" ref="N296:R296" si="675">((B296-B295)/B295)*100</f>
        <v>0.7221720714</v>
      </c>
      <c r="O296" s="4">
        <f t="shared" si="675"/>
        <v>3.796854641</v>
      </c>
      <c r="P296" s="4">
        <f t="shared" si="675"/>
        <v>0.5046257359</v>
      </c>
      <c r="Q296" s="4">
        <f t="shared" si="675"/>
        <v>1.505328266</v>
      </c>
      <c r="R296" s="4">
        <f t="shared" si="675"/>
        <v>0.6145606763</v>
      </c>
      <c r="S296" s="28">
        <v>0.0</v>
      </c>
      <c r="T296" s="4">
        <f t="shared" ref="T296:U296" si="676">((H296-H295)/H295)*100</f>
        <v>2.005368704</v>
      </c>
      <c r="U296" s="4">
        <f t="shared" si="676"/>
        <v>1.815855722</v>
      </c>
      <c r="V296" s="6">
        <f t="shared" si="11"/>
        <v>1.18541325</v>
      </c>
      <c r="W296" s="6">
        <f t="shared" si="12"/>
        <v>-0.07044796769</v>
      </c>
      <c r="X296" s="4"/>
      <c r="Y296" s="4"/>
      <c r="Z296" s="81" t="s">
        <v>191</v>
      </c>
      <c r="AA296" s="86">
        <f t="shared" ref="AA296:AE296" si="677">100*(B301-B296)/B296</f>
        <v>4.927036654</v>
      </c>
      <c r="AB296" s="86">
        <f t="shared" si="677"/>
        <v>-0.6276639225</v>
      </c>
      <c r="AC296" s="86">
        <f t="shared" si="677"/>
        <v>0.9623430962</v>
      </c>
      <c r="AD296" s="86">
        <f t="shared" si="677"/>
        <v>-1.527053814</v>
      </c>
      <c r="AE296" s="86">
        <f t="shared" si="677"/>
        <v>-2.138333996</v>
      </c>
      <c r="AF296" s="82"/>
      <c r="AG296" s="86">
        <f t="shared" ref="AG296:AI296" si="678">100*(H301-H296)/H296</f>
        <v>3.363003096</v>
      </c>
      <c r="AH296" s="86">
        <f t="shared" si="678"/>
        <v>-1.803737181</v>
      </c>
      <c r="AI296" s="86">
        <f t="shared" si="678"/>
        <v>-0.6568750461</v>
      </c>
      <c r="AJ296" s="86">
        <f>100*(J301-J296)/J296</f>
        <v>-0.6568750461</v>
      </c>
      <c r="AK296" s="81"/>
      <c r="AL296" s="81" t="s">
        <v>191</v>
      </c>
      <c r="AW296" s="77"/>
      <c r="AX296" s="77"/>
      <c r="AY296" s="77"/>
      <c r="AZ296" s="77"/>
      <c r="BA296" s="77"/>
      <c r="BB296" s="77"/>
      <c r="BC296" s="77"/>
      <c r="BD296" s="75"/>
      <c r="BE296" s="75"/>
      <c r="BF296" s="75"/>
      <c r="BG296" s="75"/>
      <c r="BH296" s="75"/>
      <c r="BI296" s="75"/>
      <c r="BJ296" s="75"/>
      <c r="BK296" s="75"/>
      <c r="BL296" s="75"/>
      <c r="BM296" s="75"/>
      <c r="BN296" s="75"/>
      <c r="BO296" s="75"/>
      <c r="BP296" s="75"/>
      <c r="BQ296" s="75"/>
    </row>
    <row r="297">
      <c r="A297" s="75" t="s">
        <v>192</v>
      </c>
      <c r="B297" s="76">
        <v>2318.0</v>
      </c>
      <c r="C297" s="76">
        <v>1719.3</v>
      </c>
      <c r="D297" s="77">
        <v>124.8</v>
      </c>
      <c r="E297" s="77">
        <v>669.05</v>
      </c>
      <c r="F297" s="76">
        <v>4793.95</v>
      </c>
      <c r="G297" s="4"/>
      <c r="H297" s="76">
        <v>1307.55</v>
      </c>
      <c r="I297" s="76">
        <v>2447.45</v>
      </c>
      <c r="J297" s="77">
        <v>19753.8</v>
      </c>
      <c r="K297" s="78">
        <f t="shared" si="2"/>
        <v>58106105.8</v>
      </c>
      <c r="L297" s="79"/>
      <c r="M297" s="77" t="s">
        <v>192</v>
      </c>
      <c r="N297" s="4">
        <f t="shared" ref="N297:R297" si="679">((B297-B296)/B296)*100</f>
        <v>6.537975411</v>
      </c>
      <c r="O297" s="4">
        <f t="shared" si="679"/>
        <v>0.3853564547</v>
      </c>
      <c r="P297" s="4">
        <f t="shared" si="679"/>
        <v>4.435146444</v>
      </c>
      <c r="Q297" s="4">
        <f t="shared" si="679"/>
        <v>-1.76198517</v>
      </c>
      <c r="R297" s="4">
        <f t="shared" si="679"/>
        <v>-2.231127698</v>
      </c>
      <c r="S297" s="28">
        <v>0.0</v>
      </c>
      <c r="T297" s="4">
        <f t="shared" ref="T297:U297" si="680">((H297-H296)/H296)*100</f>
        <v>1.203560372</v>
      </c>
      <c r="U297" s="4">
        <f t="shared" si="680"/>
        <v>-0.7964816992</v>
      </c>
      <c r="V297" s="6">
        <f t="shared" si="11"/>
        <v>0.07268629743</v>
      </c>
      <c r="W297" s="6">
        <f t="shared" si="12"/>
        <v>0.5484563055</v>
      </c>
      <c r="X297" s="4"/>
      <c r="Y297" s="4"/>
      <c r="Z297" s="81" t="s">
        <v>192</v>
      </c>
      <c r="AK297" s="81"/>
      <c r="AL297" s="81" t="s">
        <v>192</v>
      </c>
      <c r="AW297" s="77"/>
      <c r="AX297" s="77"/>
      <c r="AY297" s="77"/>
      <c r="AZ297" s="77"/>
      <c r="BA297" s="77"/>
      <c r="BB297" s="77"/>
      <c r="BC297" s="77"/>
      <c r="BD297" s="75"/>
      <c r="BE297" s="75"/>
      <c r="BF297" s="75"/>
      <c r="BG297" s="75"/>
      <c r="BH297" s="75"/>
      <c r="BI297" s="75"/>
      <c r="BJ297" s="75"/>
      <c r="BK297" s="75"/>
      <c r="BL297" s="75"/>
      <c r="BM297" s="75"/>
      <c r="BN297" s="75"/>
      <c r="BO297" s="75"/>
      <c r="BP297" s="75"/>
      <c r="BQ297" s="75"/>
    </row>
    <row r="298">
      <c r="A298" s="83">
        <v>44934.0</v>
      </c>
      <c r="B298" s="76">
        <v>2439.5</v>
      </c>
      <c r="C298" s="76">
        <v>1716.75</v>
      </c>
      <c r="D298" s="77">
        <v>124.25</v>
      </c>
      <c r="E298" s="77">
        <v>670.2</v>
      </c>
      <c r="F298" s="76">
        <v>4817.35</v>
      </c>
      <c r="G298" s="4"/>
      <c r="H298" s="76">
        <v>1303.6</v>
      </c>
      <c r="I298" s="76">
        <v>2439.0</v>
      </c>
      <c r="J298" s="77">
        <v>19733.55</v>
      </c>
      <c r="K298" s="78">
        <f t="shared" si="2"/>
        <v>58514138.65</v>
      </c>
      <c r="L298" s="79"/>
      <c r="M298" s="84">
        <v>44934.0</v>
      </c>
      <c r="N298" s="4">
        <f t="shared" ref="N298:R298" si="681">((B298-B297)/B297)*100</f>
        <v>5.241587575</v>
      </c>
      <c r="O298" s="4">
        <f t="shared" si="681"/>
        <v>-0.1483161752</v>
      </c>
      <c r="P298" s="4">
        <f t="shared" si="681"/>
        <v>-0.4407051282</v>
      </c>
      <c r="Q298" s="4">
        <f t="shared" si="681"/>
        <v>0.1718855093</v>
      </c>
      <c r="R298" s="4">
        <f t="shared" si="681"/>
        <v>0.4881152286</v>
      </c>
      <c r="S298" s="28">
        <v>0.0</v>
      </c>
      <c r="T298" s="4">
        <f t="shared" ref="T298:U298" si="682">((H298-H297)/H297)*100</f>
        <v>-0.3020916982</v>
      </c>
      <c r="U298" s="4">
        <f t="shared" si="682"/>
        <v>-0.3452573086</v>
      </c>
      <c r="V298" s="6">
        <f t="shared" si="11"/>
        <v>0.7022202648</v>
      </c>
      <c r="W298" s="6">
        <f t="shared" si="12"/>
        <v>-0.1025119218</v>
      </c>
      <c r="X298" s="4"/>
      <c r="Y298" s="4"/>
      <c r="Z298" s="85">
        <v>44934.0</v>
      </c>
      <c r="AK298" s="85"/>
      <c r="AL298" s="85">
        <v>44934.0</v>
      </c>
      <c r="AM298" s="77">
        <f t="shared" ref="AM298:AQ298" si="683">100*(B319-B298)/B298</f>
        <v>-6.698093872</v>
      </c>
      <c r="AN298" s="77">
        <f t="shared" si="683"/>
        <v>-5.396825397</v>
      </c>
      <c r="AO298" s="77">
        <f t="shared" si="683"/>
        <v>4.547283702</v>
      </c>
      <c r="AP298" s="77">
        <f t="shared" si="683"/>
        <v>35.13876455</v>
      </c>
      <c r="AQ298" s="77">
        <f t="shared" si="683"/>
        <v>-7.257101934</v>
      </c>
      <c r="AR298" s="77">
        <v>0.0</v>
      </c>
      <c r="AS298" s="77">
        <f t="shared" ref="AS298:AT298" si="684">100*(H319-H298)/H298</f>
        <v>33.58775698</v>
      </c>
      <c r="AT298" s="77">
        <f t="shared" si="684"/>
        <v>2.394423944</v>
      </c>
      <c r="AU298" s="77">
        <f>100*(K319-K298)/K298</f>
        <v>6.338434241</v>
      </c>
      <c r="AV298" s="77">
        <f>100*(J319-J298)/J298</f>
        <v>-2.431138847</v>
      </c>
      <c r="AW298" s="77"/>
      <c r="AX298" s="77"/>
      <c r="AY298" s="77"/>
      <c r="AZ298" s="77"/>
      <c r="BA298" s="77"/>
      <c r="BB298" s="77"/>
      <c r="BC298" s="77"/>
      <c r="BD298" s="75"/>
      <c r="BE298" s="75"/>
      <c r="BF298" s="75"/>
      <c r="BG298" s="75"/>
      <c r="BH298" s="75"/>
      <c r="BI298" s="75"/>
      <c r="BJ298" s="75"/>
      <c r="BK298" s="75"/>
      <c r="BL298" s="75"/>
      <c r="BM298" s="75"/>
      <c r="BN298" s="75"/>
      <c r="BO298" s="75"/>
      <c r="BP298" s="75"/>
      <c r="BQ298" s="75"/>
    </row>
    <row r="299">
      <c r="A299" s="83">
        <v>44965.0</v>
      </c>
      <c r="B299" s="76">
        <v>2350.25</v>
      </c>
      <c r="C299" s="76">
        <v>1703.55</v>
      </c>
      <c r="D299" s="77">
        <v>121.1</v>
      </c>
      <c r="E299" s="77">
        <v>665.8</v>
      </c>
      <c r="F299" s="76">
        <v>4809.45</v>
      </c>
      <c r="G299" s="4"/>
      <c r="H299" s="76">
        <v>1288.75</v>
      </c>
      <c r="I299" s="76">
        <v>2415.25</v>
      </c>
      <c r="J299" s="77">
        <v>19526.55</v>
      </c>
      <c r="K299" s="78">
        <f t="shared" si="2"/>
        <v>57911862.4</v>
      </c>
      <c r="L299" s="79"/>
      <c r="M299" s="84">
        <v>44965.0</v>
      </c>
      <c r="N299" s="4">
        <f t="shared" ref="N299:R299" si="685">((B299-B298)/B298)*100</f>
        <v>-3.658536585</v>
      </c>
      <c r="O299" s="4">
        <f t="shared" si="685"/>
        <v>-0.7688947138</v>
      </c>
      <c r="P299" s="4">
        <f t="shared" si="685"/>
        <v>-2.535211268</v>
      </c>
      <c r="Q299" s="4">
        <f t="shared" si="685"/>
        <v>-0.6565204417</v>
      </c>
      <c r="R299" s="4">
        <f t="shared" si="685"/>
        <v>-0.1639905757</v>
      </c>
      <c r="S299" s="28">
        <v>0.0</v>
      </c>
      <c r="T299" s="4">
        <f t="shared" ref="T299:U299" si="686">((H299-H298)/H298)*100</f>
        <v>-1.139153114</v>
      </c>
      <c r="U299" s="4">
        <f t="shared" si="686"/>
        <v>-0.9737597376</v>
      </c>
      <c r="V299" s="6">
        <f t="shared" si="11"/>
        <v>-1.029283288</v>
      </c>
      <c r="W299" s="6">
        <f t="shared" si="12"/>
        <v>-1.048974969</v>
      </c>
      <c r="X299" s="4"/>
      <c r="Y299" s="4"/>
      <c r="Z299" s="85">
        <v>44965.0</v>
      </c>
      <c r="AK299" s="85"/>
      <c r="AL299" s="85">
        <v>44965.0</v>
      </c>
      <c r="AW299" s="77"/>
      <c r="AX299" s="77"/>
      <c r="AY299" s="77"/>
      <c r="AZ299" s="77"/>
      <c r="BA299" s="77"/>
      <c r="BB299" s="77"/>
      <c r="BC299" s="77"/>
      <c r="BD299" s="75"/>
      <c r="BE299" s="75"/>
      <c r="BF299" s="75"/>
      <c r="BG299" s="75"/>
      <c r="BH299" s="75"/>
      <c r="BI299" s="75"/>
      <c r="BJ299" s="75"/>
      <c r="BK299" s="75"/>
      <c r="BL299" s="75"/>
      <c r="BM299" s="75"/>
      <c r="BN299" s="75"/>
      <c r="BO299" s="75"/>
      <c r="BP299" s="75"/>
      <c r="BQ299" s="75"/>
    </row>
    <row r="300">
      <c r="A300" s="83">
        <v>44993.0</v>
      </c>
      <c r="B300" s="76">
        <v>2307.5</v>
      </c>
      <c r="C300" s="76">
        <v>1720.2</v>
      </c>
      <c r="D300" s="77">
        <v>119.25</v>
      </c>
      <c r="E300" s="77">
        <v>666.2</v>
      </c>
      <c r="F300" s="76">
        <v>4798.95</v>
      </c>
      <c r="G300" s="4"/>
      <c r="H300" s="76">
        <v>1329.0</v>
      </c>
      <c r="I300" s="76">
        <v>2400.35</v>
      </c>
      <c r="J300" s="77">
        <v>19381.65</v>
      </c>
      <c r="K300" s="78">
        <f t="shared" si="2"/>
        <v>57856497.55</v>
      </c>
      <c r="L300" s="79"/>
      <c r="M300" s="84">
        <v>44993.0</v>
      </c>
      <c r="N300" s="4">
        <f t="shared" ref="N300:R300" si="687">((B300-B299)/B299)*100</f>
        <v>-1.81895543</v>
      </c>
      <c r="O300" s="4">
        <f t="shared" si="687"/>
        <v>0.9773707845</v>
      </c>
      <c r="P300" s="4">
        <f t="shared" si="687"/>
        <v>-1.527663088</v>
      </c>
      <c r="Q300" s="4">
        <f t="shared" si="687"/>
        <v>0.06007810153</v>
      </c>
      <c r="R300" s="4">
        <f t="shared" si="687"/>
        <v>-0.2183201821</v>
      </c>
      <c r="S300" s="28">
        <v>0.0</v>
      </c>
      <c r="T300" s="4">
        <f t="shared" ref="T300:U300" si="688">((H300-H299)/H299)*100</f>
        <v>3.123181377</v>
      </c>
      <c r="U300" s="4">
        <f t="shared" si="688"/>
        <v>-0.616913363</v>
      </c>
      <c r="V300" s="6">
        <f t="shared" si="11"/>
        <v>-0.09560191592</v>
      </c>
      <c r="W300" s="6">
        <f t="shared" si="12"/>
        <v>-0.7420665709</v>
      </c>
      <c r="X300" s="4"/>
      <c r="Y300" s="4"/>
      <c r="Z300" s="85">
        <v>44993.0</v>
      </c>
      <c r="AK300" s="85"/>
      <c r="AL300" s="85">
        <v>44993.0</v>
      </c>
      <c r="AW300" s="77"/>
      <c r="AX300" s="77"/>
      <c r="AY300" s="77"/>
      <c r="AZ300" s="77"/>
      <c r="BA300" s="77"/>
      <c r="BB300" s="77"/>
      <c r="BC300" s="77"/>
      <c r="BD300" s="75"/>
      <c r="BE300" s="75"/>
      <c r="BF300" s="75"/>
      <c r="BG300" s="75"/>
      <c r="BH300" s="75"/>
      <c r="BI300" s="75"/>
      <c r="BJ300" s="75"/>
      <c r="BK300" s="75"/>
      <c r="BL300" s="75"/>
      <c r="BM300" s="75"/>
      <c r="BN300" s="75"/>
      <c r="BO300" s="75"/>
      <c r="BP300" s="75"/>
      <c r="BQ300" s="75"/>
    </row>
    <row r="301">
      <c r="A301" s="83">
        <v>45024.0</v>
      </c>
      <c r="B301" s="76">
        <v>2282.95</v>
      </c>
      <c r="C301" s="76">
        <v>1701.95</v>
      </c>
      <c r="D301" s="77">
        <v>120.65</v>
      </c>
      <c r="E301" s="77">
        <v>670.65</v>
      </c>
      <c r="F301" s="76">
        <v>4798.5</v>
      </c>
      <c r="G301" s="4"/>
      <c r="H301" s="76">
        <v>1335.45</v>
      </c>
      <c r="I301" s="76">
        <v>2422.6</v>
      </c>
      <c r="J301" s="77">
        <v>19517.0</v>
      </c>
      <c r="K301" s="78">
        <f t="shared" si="2"/>
        <v>57918988</v>
      </c>
      <c r="L301" s="79"/>
      <c r="M301" s="84">
        <v>45024.0</v>
      </c>
      <c r="N301" s="4">
        <f t="shared" ref="N301:R301" si="689">((B301-B300)/B300)*100</f>
        <v>-1.063921993</v>
      </c>
      <c r="O301" s="4">
        <f t="shared" si="689"/>
        <v>-1.060923148</v>
      </c>
      <c r="P301" s="4">
        <f t="shared" si="689"/>
        <v>1.174004193</v>
      </c>
      <c r="Q301" s="4">
        <f t="shared" si="689"/>
        <v>0.6679675773</v>
      </c>
      <c r="R301" s="4">
        <f t="shared" si="689"/>
        <v>-0.00937705123</v>
      </c>
      <c r="S301" s="28">
        <v>0.0</v>
      </c>
      <c r="T301" s="4">
        <f t="shared" ref="T301:U301" si="690">((H301-H300)/H300)*100</f>
        <v>0.4853273138</v>
      </c>
      <c r="U301" s="4">
        <f t="shared" si="690"/>
        <v>0.9269481534</v>
      </c>
      <c r="V301" s="6">
        <f t="shared" si="11"/>
        <v>0.1080093899</v>
      </c>
      <c r="W301" s="6">
        <f t="shared" si="12"/>
        <v>0.6983409565</v>
      </c>
      <c r="X301" s="4"/>
      <c r="Y301" s="4"/>
      <c r="Z301" s="85">
        <v>45024.0</v>
      </c>
      <c r="AA301" s="86">
        <f t="shared" ref="AA301:AE301" si="691">100*(B306-B301)/B301</f>
        <v>-0.6351431262</v>
      </c>
      <c r="AB301" s="86">
        <f t="shared" si="691"/>
        <v>0.440670995</v>
      </c>
      <c r="AC301" s="86">
        <f t="shared" si="691"/>
        <v>-1.11893908</v>
      </c>
      <c r="AD301" s="86">
        <f t="shared" si="691"/>
        <v>-3.697905018</v>
      </c>
      <c r="AE301" s="86">
        <f t="shared" si="691"/>
        <v>-6.006043555</v>
      </c>
      <c r="AF301" s="82"/>
      <c r="AG301" s="86">
        <f t="shared" ref="AG301:AI301" si="692">100*(H306-H301)/H301</f>
        <v>23.404096</v>
      </c>
      <c r="AH301" s="86">
        <f t="shared" si="692"/>
        <v>-3.110294725</v>
      </c>
      <c r="AI301" s="86">
        <f t="shared" si="692"/>
        <v>-0.4544755854</v>
      </c>
      <c r="AJ301" s="86">
        <f>100*(J306-J301)/J301</f>
        <v>-0.4544755854</v>
      </c>
      <c r="AK301" s="85"/>
      <c r="AL301" s="85">
        <v>45024.0</v>
      </c>
      <c r="AW301" s="77"/>
      <c r="AX301" s="77"/>
      <c r="AY301" s="77"/>
      <c r="AZ301" s="77"/>
      <c r="BA301" s="77"/>
      <c r="BB301" s="77"/>
      <c r="BC301" s="77"/>
      <c r="BD301" s="75"/>
      <c r="BE301" s="75"/>
      <c r="BF301" s="75"/>
      <c r="BG301" s="75"/>
      <c r="BH301" s="75"/>
      <c r="BI301" s="75"/>
      <c r="BJ301" s="75"/>
      <c r="BK301" s="75"/>
      <c r="BL301" s="75"/>
      <c r="BM301" s="75"/>
      <c r="BN301" s="75"/>
      <c r="BO301" s="75"/>
      <c r="BP301" s="75"/>
      <c r="BQ301" s="75"/>
    </row>
    <row r="302">
      <c r="A302" s="83">
        <v>45115.0</v>
      </c>
      <c r="B302" s="76">
        <v>2364.85</v>
      </c>
      <c r="C302" s="76">
        <v>1761.15</v>
      </c>
      <c r="D302" s="77">
        <v>122.1</v>
      </c>
      <c r="E302" s="77">
        <v>660.8</v>
      </c>
      <c r="F302" s="76">
        <v>4659.75</v>
      </c>
      <c r="G302" s="4"/>
      <c r="H302" s="76">
        <v>1342.55</v>
      </c>
      <c r="I302" s="76">
        <v>2373.45</v>
      </c>
      <c r="J302" s="77">
        <v>19597.3</v>
      </c>
      <c r="K302" s="78">
        <f t="shared" si="2"/>
        <v>57633542.2</v>
      </c>
      <c r="L302" s="79"/>
      <c r="M302" s="84">
        <v>45115.0</v>
      </c>
      <c r="N302" s="4">
        <f t="shared" ref="N302:R302" si="693">((B302-B301)/B301)*100</f>
        <v>3.587463589</v>
      </c>
      <c r="O302" s="4">
        <f t="shared" si="693"/>
        <v>3.478363054</v>
      </c>
      <c r="P302" s="4">
        <f t="shared" si="693"/>
        <v>1.201823456</v>
      </c>
      <c r="Q302" s="4">
        <f t="shared" si="693"/>
        <v>-1.468724372</v>
      </c>
      <c r="R302" s="4">
        <f t="shared" si="693"/>
        <v>-2.891528603</v>
      </c>
      <c r="S302" s="28">
        <v>0.0</v>
      </c>
      <c r="T302" s="4">
        <f t="shared" ref="T302:U302" si="694">((H302-H301)/H301)*100</f>
        <v>0.5316559961</v>
      </c>
      <c r="U302" s="4">
        <f t="shared" si="694"/>
        <v>-2.02881202</v>
      </c>
      <c r="V302" s="6">
        <f t="shared" si="11"/>
        <v>-0.4928363044</v>
      </c>
      <c r="W302" s="6">
        <f t="shared" si="12"/>
        <v>0.4114361838</v>
      </c>
      <c r="X302" s="4"/>
      <c r="Y302" s="4"/>
      <c r="Z302" s="85">
        <v>45115.0</v>
      </c>
      <c r="AK302" s="85"/>
      <c r="AL302" s="85">
        <v>45115.0</v>
      </c>
      <c r="AW302" s="77"/>
      <c r="AX302" s="77"/>
      <c r="AY302" s="77"/>
      <c r="AZ302" s="77"/>
      <c r="BA302" s="77"/>
      <c r="BB302" s="77"/>
      <c r="BC302" s="77"/>
      <c r="BD302" s="75"/>
      <c r="BE302" s="75"/>
      <c r="BF302" s="75"/>
      <c r="BG302" s="75"/>
      <c r="BH302" s="75"/>
      <c r="BI302" s="75"/>
      <c r="BJ302" s="75"/>
      <c r="BK302" s="75"/>
      <c r="BL302" s="75"/>
      <c r="BM302" s="75"/>
      <c r="BN302" s="75"/>
      <c r="BO302" s="75"/>
      <c r="BP302" s="75"/>
      <c r="BQ302" s="75"/>
    </row>
    <row r="303">
      <c r="A303" s="83">
        <v>45146.0</v>
      </c>
      <c r="B303" s="76">
        <v>2372.0</v>
      </c>
      <c r="C303" s="76">
        <v>1770.5</v>
      </c>
      <c r="D303" s="77">
        <v>123.65</v>
      </c>
      <c r="E303" s="77">
        <v>666.05</v>
      </c>
      <c r="F303" s="76">
        <v>4605.35</v>
      </c>
      <c r="G303" s="4"/>
      <c r="H303" s="76">
        <v>1611.05</v>
      </c>
      <c r="I303" s="76">
        <v>2333.0</v>
      </c>
      <c r="J303" s="77">
        <v>19570.85</v>
      </c>
      <c r="K303" s="78">
        <f t="shared" si="2"/>
        <v>58530533.25</v>
      </c>
      <c r="L303" s="79"/>
      <c r="M303" s="84">
        <v>45146.0</v>
      </c>
      <c r="N303" s="4">
        <f t="shared" ref="N303:R303" si="695">((B303-B302)/B302)*100</f>
        <v>0.3023447576</v>
      </c>
      <c r="O303" s="4">
        <f t="shared" si="695"/>
        <v>0.5309031031</v>
      </c>
      <c r="P303" s="4">
        <f t="shared" si="695"/>
        <v>1.269451269</v>
      </c>
      <c r="Q303" s="4">
        <f t="shared" si="695"/>
        <v>0.7944915254</v>
      </c>
      <c r="R303" s="4">
        <f t="shared" si="695"/>
        <v>-1.167444605</v>
      </c>
      <c r="S303" s="28">
        <v>0.0</v>
      </c>
      <c r="T303" s="4">
        <f t="shared" ref="T303:U303" si="696">((H303-H302)/H302)*100</f>
        <v>19.99925515</v>
      </c>
      <c r="U303" s="4">
        <f t="shared" si="696"/>
        <v>-1.704270155</v>
      </c>
      <c r="V303" s="6">
        <f t="shared" si="11"/>
        <v>1.556369808</v>
      </c>
      <c r="W303" s="6">
        <f t="shared" si="12"/>
        <v>-0.1349675721</v>
      </c>
      <c r="X303" s="4"/>
      <c r="Y303" s="4"/>
      <c r="Z303" s="85">
        <v>45146.0</v>
      </c>
      <c r="AK303" s="85"/>
      <c r="AL303" s="85">
        <v>45146.0</v>
      </c>
      <c r="AW303" s="77"/>
      <c r="AX303" s="77"/>
      <c r="AY303" s="77"/>
      <c r="AZ303" s="77"/>
      <c r="BA303" s="77"/>
      <c r="BB303" s="77"/>
      <c r="BC303" s="77"/>
      <c r="BD303" s="75"/>
      <c r="BE303" s="75"/>
      <c r="BF303" s="75"/>
      <c r="BG303" s="75"/>
      <c r="BH303" s="75"/>
      <c r="BI303" s="75"/>
      <c r="BJ303" s="75"/>
      <c r="BK303" s="75"/>
      <c r="BL303" s="75"/>
      <c r="BM303" s="75"/>
      <c r="BN303" s="75"/>
      <c r="BO303" s="75"/>
      <c r="BP303" s="75"/>
      <c r="BQ303" s="75"/>
    </row>
    <row r="304">
      <c r="A304" s="83">
        <v>45177.0</v>
      </c>
      <c r="B304" s="76">
        <v>2319.8</v>
      </c>
      <c r="C304" s="76">
        <v>1767.4</v>
      </c>
      <c r="D304" s="77">
        <v>120.9</v>
      </c>
      <c r="E304" s="77">
        <v>659.5</v>
      </c>
      <c r="F304" s="76">
        <v>4600.9</v>
      </c>
      <c r="G304" s="4"/>
      <c r="H304" s="76">
        <v>1671.65</v>
      </c>
      <c r="I304" s="76">
        <v>2325.05</v>
      </c>
      <c r="J304" s="77">
        <v>19632.55</v>
      </c>
      <c r="K304" s="78">
        <f t="shared" si="2"/>
        <v>58366099.55</v>
      </c>
      <c r="L304" s="79"/>
      <c r="M304" s="84">
        <v>45177.0</v>
      </c>
      <c r="N304" s="4">
        <f t="shared" ref="N304:R304" si="697">((B304-B303)/B303)*100</f>
        <v>-2.200674536</v>
      </c>
      <c r="O304" s="4">
        <f t="shared" si="697"/>
        <v>-0.175091782</v>
      </c>
      <c r="P304" s="4">
        <f t="shared" si="697"/>
        <v>-2.22401941</v>
      </c>
      <c r="Q304" s="4">
        <f t="shared" si="697"/>
        <v>-0.9834096539</v>
      </c>
      <c r="R304" s="4">
        <f t="shared" si="697"/>
        <v>-0.09662674932</v>
      </c>
      <c r="S304" s="28">
        <v>0.0</v>
      </c>
      <c r="T304" s="4">
        <f t="shared" ref="T304:U304" si="698">((H304-H303)/H303)*100</f>
        <v>3.761521989</v>
      </c>
      <c r="U304" s="4">
        <f t="shared" si="698"/>
        <v>-0.3407629661</v>
      </c>
      <c r="V304" s="6">
        <f t="shared" si="11"/>
        <v>-0.280936617</v>
      </c>
      <c r="W304" s="6">
        <f t="shared" si="12"/>
        <v>0.3152647943</v>
      </c>
      <c r="X304" s="4"/>
      <c r="Y304" s="4"/>
      <c r="Z304" s="85">
        <v>45177.0</v>
      </c>
      <c r="AK304" s="85"/>
      <c r="AL304" s="85">
        <v>45177.0</v>
      </c>
      <c r="AW304" s="77"/>
      <c r="AX304" s="77"/>
      <c r="AY304" s="77"/>
      <c r="AZ304" s="77"/>
      <c r="BA304" s="77"/>
      <c r="BB304" s="77"/>
      <c r="BC304" s="77"/>
      <c r="BD304" s="75"/>
      <c r="BE304" s="75"/>
      <c r="BF304" s="75"/>
      <c r="BG304" s="75"/>
      <c r="BH304" s="75"/>
      <c r="BI304" s="75"/>
      <c r="BJ304" s="75"/>
      <c r="BK304" s="75"/>
      <c r="BL304" s="75"/>
      <c r="BM304" s="75"/>
      <c r="BN304" s="75"/>
      <c r="BO304" s="75"/>
      <c r="BP304" s="75"/>
      <c r="BQ304" s="75"/>
    </row>
    <row r="305">
      <c r="A305" s="83">
        <v>45207.0</v>
      </c>
      <c r="B305" s="76">
        <v>2290.45</v>
      </c>
      <c r="C305" s="76">
        <v>1743.35</v>
      </c>
      <c r="D305" s="77">
        <v>120.6</v>
      </c>
      <c r="E305" s="77">
        <v>658.9</v>
      </c>
      <c r="F305" s="76">
        <v>4540.45</v>
      </c>
      <c r="G305" s="4"/>
      <c r="H305" s="76">
        <v>1660.7</v>
      </c>
      <c r="I305" s="76">
        <v>2332.95</v>
      </c>
      <c r="J305" s="77">
        <v>19543.1</v>
      </c>
      <c r="K305" s="78">
        <f t="shared" si="2"/>
        <v>57954159.55</v>
      </c>
      <c r="L305" s="79"/>
      <c r="M305" s="84">
        <v>45207.0</v>
      </c>
      <c r="N305" s="4">
        <f t="shared" ref="N305:R305" si="699">((B305-B304)/B304)*100</f>
        <v>-1.265195275</v>
      </c>
      <c r="O305" s="4">
        <f t="shared" si="699"/>
        <v>-1.360755913</v>
      </c>
      <c r="P305" s="4">
        <f t="shared" si="699"/>
        <v>-0.2481389578</v>
      </c>
      <c r="Q305" s="4">
        <f t="shared" si="699"/>
        <v>-0.09097801365</v>
      </c>
      <c r="R305" s="4">
        <f t="shared" si="699"/>
        <v>-1.313873373</v>
      </c>
      <c r="S305" s="28">
        <v>0.0</v>
      </c>
      <c r="T305" s="4">
        <f t="shared" ref="T305:U305" si="700">((H305-H304)/H304)*100</f>
        <v>-0.6550414261</v>
      </c>
      <c r="U305" s="4">
        <f t="shared" si="700"/>
        <v>0.3397776392</v>
      </c>
      <c r="V305" s="6">
        <f t="shared" si="11"/>
        <v>-0.7057864123</v>
      </c>
      <c r="W305" s="6">
        <f t="shared" si="12"/>
        <v>-0.4556208949</v>
      </c>
      <c r="X305" s="4"/>
      <c r="Y305" s="4"/>
      <c r="Z305" s="85">
        <v>45207.0</v>
      </c>
      <c r="AK305" s="85"/>
      <c r="AL305" s="85">
        <v>45207.0</v>
      </c>
      <c r="AW305" s="77"/>
      <c r="AX305" s="77"/>
      <c r="AY305" s="77"/>
      <c r="AZ305" s="77"/>
      <c r="BA305" s="77"/>
      <c r="BB305" s="77"/>
      <c r="BC305" s="77"/>
      <c r="BD305" s="75"/>
      <c r="BE305" s="75"/>
      <c r="BF305" s="75"/>
      <c r="BG305" s="75"/>
      <c r="BH305" s="75"/>
      <c r="BI305" s="75"/>
      <c r="BJ305" s="75"/>
      <c r="BK305" s="75"/>
      <c r="BL305" s="75"/>
      <c r="BM305" s="75"/>
      <c r="BN305" s="75"/>
      <c r="BO305" s="75"/>
      <c r="BP305" s="75"/>
      <c r="BQ305" s="75"/>
    </row>
    <row r="306">
      <c r="A306" s="83">
        <v>45238.0</v>
      </c>
      <c r="B306" s="76">
        <v>2268.45</v>
      </c>
      <c r="C306" s="76">
        <v>1709.45</v>
      </c>
      <c r="D306" s="77">
        <v>119.3</v>
      </c>
      <c r="E306" s="77">
        <v>645.85</v>
      </c>
      <c r="F306" s="76">
        <v>4510.3</v>
      </c>
      <c r="G306" s="4"/>
      <c r="H306" s="76">
        <v>1648.0</v>
      </c>
      <c r="I306" s="76">
        <v>2347.25</v>
      </c>
      <c r="J306" s="77">
        <v>19428.3</v>
      </c>
      <c r="K306" s="78">
        <f t="shared" si="2"/>
        <v>57421955</v>
      </c>
      <c r="L306" s="79"/>
      <c r="M306" s="84">
        <v>45238.0</v>
      </c>
      <c r="N306" s="4">
        <f t="shared" ref="N306:R306" si="701">((B306-B305)/B305)*100</f>
        <v>-0.9605099435</v>
      </c>
      <c r="O306" s="4">
        <f t="shared" si="701"/>
        <v>-1.944532079</v>
      </c>
      <c r="P306" s="4">
        <f t="shared" si="701"/>
        <v>-1.077943615</v>
      </c>
      <c r="Q306" s="4">
        <f t="shared" si="701"/>
        <v>-1.980573683</v>
      </c>
      <c r="R306" s="4">
        <f t="shared" si="701"/>
        <v>-0.6640310982</v>
      </c>
      <c r="S306" s="28">
        <v>0.0</v>
      </c>
      <c r="T306" s="4">
        <f t="shared" ref="T306:U306" si="702">((H306-H305)/H305)*100</f>
        <v>-0.7647377612</v>
      </c>
      <c r="U306" s="4">
        <f t="shared" si="702"/>
        <v>0.6129578431</v>
      </c>
      <c r="V306" s="6">
        <f t="shared" si="11"/>
        <v>-0.9183198482</v>
      </c>
      <c r="W306" s="6">
        <f t="shared" si="12"/>
        <v>-0.5874196008</v>
      </c>
      <c r="X306" s="4"/>
      <c r="Y306" s="4"/>
      <c r="Z306" s="85">
        <v>45238.0</v>
      </c>
      <c r="AA306" s="86">
        <f t="shared" ref="AA306:AE306" si="703">100*(B310-B306)/B306</f>
        <v>-3.42965461</v>
      </c>
      <c r="AB306" s="86">
        <f t="shared" si="703"/>
        <v>-3.615197871</v>
      </c>
      <c r="AC306" s="86">
        <f t="shared" si="703"/>
        <v>0.04191114837</v>
      </c>
      <c r="AD306" s="86">
        <f t="shared" si="703"/>
        <v>30.59533948</v>
      </c>
      <c r="AE306" s="86">
        <f t="shared" si="703"/>
        <v>0.548743986</v>
      </c>
      <c r="AF306" s="82"/>
      <c r="AG306" s="86">
        <f t="shared" ref="AG306:AI306" si="704">100*(H310-H306)/H306</f>
        <v>-4.811893204</v>
      </c>
      <c r="AH306" s="86">
        <f t="shared" si="704"/>
        <v>-0.01704121845</v>
      </c>
      <c r="AI306" s="86">
        <f t="shared" si="704"/>
        <v>-0.608133496</v>
      </c>
      <c r="AJ306" s="86">
        <f>100*(J310-J306)/J306</f>
        <v>-0.608133496</v>
      </c>
      <c r="AK306" s="85"/>
      <c r="AL306" s="85">
        <v>45238.0</v>
      </c>
      <c r="AW306" s="77"/>
      <c r="AX306" s="77"/>
      <c r="AY306" s="77"/>
      <c r="AZ306" s="77"/>
      <c r="BA306" s="77"/>
      <c r="BB306" s="77"/>
      <c r="BC306" s="77"/>
      <c r="BD306" s="75"/>
      <c r="BE306" s="75"/>
      <c r="BF306" s="75"/>
      <c r="BG306" s="75"/>
      <c r="BH306" s="75"/>
      <c r="BI306" s="75"/>
      <c r="BJ306" s="75"/>
      <c r="BK306" s="75"/>
      <c r="BL306" s="75"/>
      <c r="BM306" s="75"/>
      <c r="BN306" s="75"/>
      <c r="BO306" s="75"/>
      <c r="BP306" s="75"/>
      <c r="BQ306" s="75"/>
    </row>
    <row r="307">
      <c r="A307" s="75" t="s">
        <v>193</v>
      </c>
      <c r="B307" s="76">
        <v>2222.5</v>
      </c>
      <c r="C307" s="76">
        <v>1698.7</v>
      </c>
      <c r="D307" s="77">
        <v>118.6</v>
      </c>
      <c r="E307" s="77">
        <v>687.9</v>
      </c>
      <c r="F307" s="76">
        <v>4499.6</v>
      </c>
      <c r="G307" s="4"/>
      <c r="H307" s="76">
        <v>1602.8</v>
      </c>
      <c r="I307" s="76">
        <v>2336.7</v>
      </c>
      <c r="J307" s="77">
        <v>19434.55</v>
      </c>
      <c r="K307" s="78">
        <f t="shared" si="2"/>
        <v>57682581</v>
      </c>
      <c r="L307" s="79"/>
      <c r="M307" s="77" t="s">
        <v>193</v>
      </c>
      <c r="N307" s="4">
        <f t="shared" ref="N307:R307" si="705">((B307-B306)/B306)*100</f>
        <v>-2.025612202</v>
      </c>
      <c r="O307" s="4">
        <f t="shared" si="705"/>
        <v>-0.6288572348</v>
      </c>
      <c r="P307" s="4">
        <f t="shared" si="705"/>
        <v>-0.5867560771</v>
      </c>
      <c r="Q307" s="4">
        <f t="shared" si="705"/>
        <v>6.510799721</v>
      </c>
      <c r="R307" s="4">
        <f t="shared" si="705"/>
        <v>-0.2372347737</v>
      </c>
      <c r="S307" s="28">
        <v>0.0</v>
      </c>
      <c r="T307" s="4">
        <f t="shared" ref="T307:U307" si="706">((H307-H306)/H306)*100</f>
        <v>-2.742718447</v>
      </c>
      <c r="U307" s="4">
        <f t="shared" si="706"/>
        <v>-0.4494621365</v>
      </c>
      <c r="V307" s="6">
        <f t="shared" si="11"/>
        <v>0.4538786602</v>
      </c>
      <c r="W307" s="6">
        <f t="shared" si="12"/>
        <v>0.03216956707</v>
      </c>
      <c r="X307" s="4"/>
      <c r="Y307" s="4"/>
      <c r="Z307" s="81" t="s">
        <v>193</v>
      </c>
      <c r="AK307" s="81"/>
      <c r="AL307" s="81" t="s">
        <v>193</v>
      </c>
      <c r="AW307" s="77"/>
      <c r="AX307" s="77"/>
      <c r="AY307" s="77"/>
      <c r="AZ307" s="77"/>
      <c r="BA307" s="77"/>
      <c r="BB307" s="77"/>
      <c r="BC307" s="77"/>
      <c r="BD307" s="75"/>
      <c r="BE307" s="75"/>
      <c r="BF307" s="75"/>
      <c r="BG307" s="75"/>
      <c r="BH307" s="75"/>
      <c r="BI307" s="75"/>
      <c r="BJ307" s="75"/>
      <c r="BK307" s="75"/>
      <c r="BL307" s="75"/>
      <c r="BM307" s="75"/>
      <c r="BN307" s="75"/>
      <c r="BO307" s="75"/>
      <c r="BP307" s="75"/>
      <c r="BQ307" s="75"/>
    </row>
    <row r="308">
      <c r="A308" s="75" t="s">
        <v>194</v>
      </c>
      <c r="B308" s="76">
        <v>2180.25</v>
      </c>
      <c r="C308" s="76">
        <v>1642.8</v>
      </c>
      <c r="D308" s="77">
        <v>116.9</v>
      </c>
      <c r="E308" s="77">
        <v>807.85</v>
      </c>
      <c r="F308" s="76">
        <v>4498.5</v>
      </c>
      <c r="G308" s="4"/>
      <c r="H308" s="76">
        <v>1546.25</v>
      </c>
      <c r="I308" s="76">
        <v>2342.7</v>
      </c>
      <c r="J308" s="77">
        <v>19465.0</v>
      </c>
      <c r="K308" s="78">
        <f t="shared" si="2"/>
        <v>59079465.55</v>
      </c>
      <c r="L308" s="79"/>
      <c r="M308" s="77" t="s">
        <v>194</v>
      </c>
      <c r="N308" s="4">
        <f t="shared" ref="N308:R308" si="707">((B308-B307)/B307)*100</f>
        <v>-1.901012373</v>
      </c>
      <c r="O308" s="4">
        <f t="shared" si="707"/>
        <v>-3.290751751</v>
      </c>
      <c r="P308" s="4">
        <f t="shared" si="707"/>
        <v>-1.433389545</v>
      </c>
      <c r="Q308" s="4">
        <f t="shared" si="707"/>
        <v>17.43712749</v>
      </c>
      <c r="R308" s="4">
        <f t="shared" si="707"/>
        <v>-0.02444661748</v>
      </c>
      <c r="S308" s="28">
        <v>0.0</v>
      </c>
      <c r="T308" s="4">
        <f t="shared" ref="T308:U308" si="708">((H308-H307)/H307)*100</f>
        <v>-3.528200649</v>
      </c>
      <c r="U308" s="4">
        <f t="shared" si="708"/>
        <v>0.2567723713</v>
      </c>
      <c r="V308" s="6">
        <f t="shared" si="11"/>
        <v>2.421674838</v>
      </c>
      <c r="W308" s="6">
        <f t="shared" si="12"/>
        <v>0.1566797276</v>
      </c>
      <c r="X308" s="4"/>
      <c r="Y308" s="4"/>
      <c r="Z308" s="81" t="s">
        <v>194</v>
      </c>
      <c r="AK308" s="81"/>
      <c r="AL308" s="81" t="s">
        <v>194</v>
      </c>
      <c r="AW308" s="77"/>
      <c r="AX308" s="77"/>
      <c r="AY308" s="77"/>
      <c r="AZ308" s="77"/>
      <c r="BA308" s="77"/>
      <c r="BB308" s="77"/>
      <c r="BC308" s="77"/>
      <c r="BD308" s="75"/>
      <c r="BE308" s="75"/>
      <c r="BF308" s="75"/>
      <c r="BG308" s="75"/>
      <c r="BH308" s="75"/>
      <c r="BI308" s="75"/>
      <c r="BJ308" s="75"/>
      <c r="BK308" s="75"/>
      <c r="BL308" s="75"/>
      <c r="BM308" s="75"/>
      <c r="BN308" s="75"/>
      <c r="BO308" s="75"/>
      <c r="BP308" s="75"/>
      <c r="BQ308" s="75"/>
    </row>
    <row r="309">
      <c r="A309" s="75" t="s">
        <v>195</v>
      </c>
      <c r="B309" s="76">
        <v>2235.6</v>
      </c>
      <c r="C309" s="76">
        <v>1650.25</v>
      </c>
      <c r="D309" s="77">
        <v>120.15</v>
      </c>
      <c r="E309" s="77">
        <v>875.7</v>
      </c>
      <c r="F309" s="76">
        <v>4501.6</v>
      </c>
      <c r="G309" s="4"/>
      <c r="H309" s="76">
        <v>1617.55</v>
      </c>
      <c r="I309" s="76">
        <v>2314.15</v>
      </c>
      <c r="J309" s="77">
        <v>19365.25</v>
      </c>
      <c r="K309" s="78">
        <f t="shared" si="2"/>
        <v>60674821.9</v>
      </c>
      <c r="L309" s="79"/>
      <c r="M309" s="77" t="s">
        <v>195</v>
      </c>
      <c r="N309" s="4">
        <f t="shared" ref="N309:R309" si="709">((B309-B308)/B308)*100</f>
        <v>2.53869969</v>
      </c>
      <c r="O309" s="4">
        <f t="shared" si="709"/>
        <v>0.4534940346</v>
      </c>
      <c r="P309" s="4">
        <f t="shared" si="709"/>
        <v>2.780153978</v>
      </c>
      <c r="Q309" s="4">
        <f t="shared" si="709"/>
        <v>8.398836418</v>
      </c>
      <c r="R309" s="4">
        <f t="shared" si="709"/>
        <v>0.06891185951</v>
      </c>
      <c r="S309" s="28">
        <v>0.0</v>
      </c>
      <c r="T309" s="4">
        <f t="shared" ref="T309:U309" si="710">((H309-H308)/H308)*100</f>
        <v>4.611156023</v>
      </c>
      <c r="U309" s="4">
        <f t="shared" si="710"/>
        <v>-1.218679302</v>
      </c>
      <c r="V309" s="6">
        <f t="shared" si="11"/>
        <v>2.700356774</v>
      </c>
      <c r="W309" s="6">
        <f t="shared" si="12"/>
        <v>-0.5124582584</v>
      </c>
      <c r="X309" s="4"/>
      <c r="Y309" s="4"/>
      <c r="Z309" s="81" t="s">
        <v>195</v>
      </c>
      <c r="AK309" s="81"/>
      <c r="AL309" s="81" t="s">
        <v>195</v>
      </c>
      <c r="AW309" s="77"/>
      <c r="AX309" s="77"/>
      <c r="AY309" s="77"/>
      <c r="AZ309" s="77"/>
      <c r="BA309" s="77"/>
      <c r="BB309" s="77"/>
      <c r="BC309" s="77"/>
      <c r="BD309" s="75"/>
      <c r="BE309" s="75"/>
      <c r="BF309" s="75"/>
      <c r="BG309" s="75"/>
      <c r="BH309" s="75"/>
      <c r="BI309" s="75"/>
      <c r="BJ309" s="75"/>
      <c r="BK309" s="75"/>
      <c r="BL309" s="75"/>
      <c r="BM309" s="75"/>
      <c r="BN309" s="75"/>
      <c r="BO309" s="75"/>
      <c r="BP309" s="75"/>
      <c r="BQ309" s="75"/>
    </row>
    <row r="310">
      <c r="A310" s="75" t="s">
        <v>196</v>
      </c>
      <c r="B310" s="76">
        <v>2190.65</v>
      </c>
      <c r="C310" s="76">
        <v>1647.65</v>
      </c>
      <c r="D310" s="77">
        <v>119.35</v>
      </c>
      <c r="E310" s="77">
        <v>843.45</v>
      </c>
      <c r="F310" s="76">
        <v>4535.05</v>
      </c>
      <c r="G310" s="4"/>
      <c r="H310" s="76">
        <v>1568.7</v>
      </c>
      <c r="I310" s="76">
        <v>2346.85</v>
      </c>
      <c r="J310" s="77">
        <v>19310.15</v>
      </c>
      <c r="K310" s="78">
        <f t="shared" si="2"/>
        <v>59996162.25</v>
      </c>
      <c r="L310" s="79"/>
      <c r="M310" s="77" t="s">
        <v>196</v>
      </c>
      <c r="N310" s="4">
        <f t="shared" ref="N310:R310" si="711">((B310-B309)/B309)*100</f>
        <v>-2.010645912</v>
      </c>
      <c r="O310" s="4">
        <f t="shared" si="711"/>
        <v>-0.1575518861</v>
      </c>
      <c r="P310" s="4">
        <f t="shared" si="711"/>
        <v>-0.6658343737</v>
      </c>
      <c r="Q310" s="4">
        <f t="shared" si="711"/>
        <v>-3.682768071</v>
      </c>
      <c r="R310" s="4">
        <f t="shared" si="711"/>
        <v>0.743069131</v>
      </c>
      <c r="S310" s="28">
        <v>0.0</v>
      </c>
      <c r="T310" s="4">
        <f t="shared" ref="T310:U310" si="712">((H310-H309)/H309)*100</f>
        <v>-3.019999382</v>
      </c>
      <c r="U310" s="4">
        <f t="shared" si="712"/>
        <v>1.413045827</v>
      </c>
      <c r="V310" s="6">
        <f t="shared" si="11"/>
        <v>-1.118519394</v>
      </c>
      <c r="W310" s="6">
        <f t="shared" si="12"/>
        <v>-0.2845302798</v>
      </c>
      <c r="X310" s="4"/>
      <c r="Y310" s="4"/>
      <c r="Z310" s="81" t="s">
        <v>196</v>
      </c>
      <c r="AA310" s="86">
        <f t="shared" ref="AA310:AE310" si="713">100*(B315-B310)/B310</f>
        <v>2.663592998</v>
      </c>
      <c r="AB310" s="86">
        <f t="shared" si="713"/>
        <v>-2.800958942</v>
      </c>
      <c r="AC310" s="86">
        <f t="shared" si="713"/>
        <v>-2.471721827</v>
      </c>
      <c r="AD310" s="86">
        <f t="shared" si="713"/>
        <v>-0.4446025253</v>
      </c>
      <c r="AE310" s="86">
        <f t="shared" si="713"/>
        <v>-0.2039668802</v>
      </c>
      <c r="AF310" s="82"/>
      <c r="AG310" s="86">
        <f t="shared" ref="AG310:AI310" si="714">100*(H315-H310)/H310</f>
        <v>-1.408809843</v>
      </c>
      <c r="AH310" s="86">
        <f t="shared" si="714"/>
        <v>-1.267656646</v>
      </c>
      <c r="AI310" s="86">
        <f t="shared" si="714"/>
        <v>-0.2296719601</v>
      </c>
      <c r="AJ310" s="86">
        <f>100*(J315-J310)/J310</f>
        <v>-0.2296719601</v>
      </c>
      <c r="AK310" s="81"/>
      <c r="AL310" s="81" t="s">
        <v>196</v>
      </c>
      <c r="AW310" s="77"/>
      <c r="AX310" s="77"/>
      <c r="AY310" s="77"/>
      <c r="AZ310" s="77"/>
      <c r="BA310" s="77"/>
      <c r="BB310" s="77"/>
      <c r="BC310" s="77"/>
      <c r="BD310" s="75"/>
      <c r="BE310" s="75"/>
      <c r="BF310" s="75"/>
      <c r="BG310" s="75"/>
      <c r="BH310" s="75"/>
      <c r="BI310" s="75"/>
      <c r="BJ310" s="75"/>
      <c r="BK310" s="75"/>
      <c r="BL310" s="75"/>
      <c r="BM310" s="75"/>
      <c r="BN310" s="75"/>
      <c r="BO310" s="75"/>
      <c r="BP310" s="75"/>
      <c r="BQ310" s="75"/>
    </row>
    <row r="311">
      <c r="A311" s="75" t="s">
        <v>197</v>
      </c>
      <c r="B311" s="76">
        <v>2253.4</v>
      </c>
      <c r="C311" s="76">
        <v>1628.15</v>
      </c>
      <c r="D311" s="77">
        <v>119.5</v>
      </c>
      <c r="E311" s="77">
        <v>829.7</v>
      </c>
      <c r="F311" s="76">
        <v>4510.5</v>
      </c>
      <c r="G311" s="4"/>
      <c r="H311" s="76">
        <v>1589.85</v>
      </c>
      <c r="I311" s="76">
        <v>2328.85</v>
      </c>
      <c r="J311" s="77">
        <v>19393.6</v>
      </c>
      <c r="K311" s="78">
        <f t="shared" si="2"/>
        <v>59870087.15</v>
      </c>
      <c r="L311" s="79"/>
      <c r="M311" s="77" t="s">
        <v>197</v>
      </c>
      <c r="N311" s="4">
        <f t="shared" ref="N311:R311" si="715">((B311-B310)/B310)*100</f>
        <v>2.864446625</v>
      </c>
      <c r="O311" s="4">
        <f t="shared" si="715"/>
        <v>-1.183503778</v>
      </c>
      <c r="P311" s="4">
        <f t="shared" si="715"/>
        <v>0.1256807708</v>
      </c>
      <c r="Q311" s="4">
        <f t="shared" si="715"/>
        <v>-1.63020926</v>
      </c>
      <c r="R311" s="4">
        <f t="shared" si="715"/>
        <v>-0.5413391253</v>
      </c>
      <c r="S311" s="28">
        <v>0.0</v>
      </c>
      <c r="T311" s="4">
        <f t="shared" ref="T311:U311" si="716">((H311-H310)/H310)*100</f>
        <v>1.348250143</v>
      </c>
      <c r="U311" s="4">
        <f t="shared" si="716"/>
        <v>-0.7669855338</v>
      </c>
      <c r="V311" s="6">
        <f t="shared" si="11"/>
        <v>-0.2101386077</v>
      </c>
      <c r="W311" s="6">
        <f t="shared" si="12"/>
        <v>0.4321561459</v>
      </c>
      <c r="X311" s="4"/>
      <c r="Y311" s="4"/>
      <c r="Z311" s="81" t="s">
        <v>197</v>
      </c>
      <c r="AK311" s="81"/>
      <c r="AL311" s="81" t="s">
        <v>197</v>
      </c>
      <c r="AW311" s="77"/>
      <c r="AX311" s="77"/>
      <c r="AY311" s="77"/>
      <c r="AZ311" s="77"/>
      <c r="BA311" s="77"/>
      <c r="BB311" s="77"/>
      <c r="BC311" s="77"/>
      <c r="BD311" s="75"/>
      <c r="BE311" s="75"/>
      <c r="BF311" s="75"/>
      <c r="BG311" s="75"/>
      <c r="BH311" s="75"/>
      <c r="BI311" s="75"/>
      <c r="BJ311" s="75"/>
      <c r="BK311" s="75"/>
      <c r="BL311" s="75"/>
      <c r="BM311" s="75"/>
      <c r="BN311" s="75"/>
      <c r="BO311" s="75"/>
      <c r="BP311" s="75"/>
      <c r="BQ311" s="75"/>
    </row>
    <row r="312">
      <c r="A312" s="75" t="s">
        <v>198</v>
      </c>
      <c r="B312" s="76">
        <v>2281.15</v>
      </c>
      <c r="C312" s="76">
        <v>1617.0</v>
      </c>
      <c r="D312" s="77">
        <v>119.65</v>
      </c>
      <c r="E312" s="77">
        <v>825.15</v>
      </c>
      <c r="F312" s="76">
        <v>4511.65</v>
      </c>
      <c r="G312" s="4"/>
      <c r="H312" s="76">
        <v>1606.1</v>
      </c>
      <c r="I312" s="76">
        <v>2323.35</v>
      </c>
      <c r="J312" s="77">
        <v>19396.45</v>
      </c>
      <c r="K312" s="78">
        <f t="shared" si="2"/>
        <v>59908711.95</v>
      </c>
      <c r="L312" s="79"/>
      <c r="M312" s="77" t="s">
        <v>198</v>
      </c>
      <c r="N312" s="4">
        <f t="shared" ref="N312:R312" si="717">((B312-B311)/B311)*100</f>
        <v>1.231472442</v>
      </c>
      <c r="O312" s="4">
        <f t="shared" si="717"/>
        <v>-0.6848263366</v>
      </c>
      <c r="P312" s="4">
        <f t="shared" si="717"/>
        <v>0.1255230126</v>
      </c>
      <c r="Q312" s="4">
        <f t="shared" si="717"/>
        <v>-0.5483909847</v>
      </c>
      <c r="R312" s="4">
        <f t="shared" si="717"/>
        <v>0.02549606474</v>
      </c>
      <c r="S312" s="28">
        <v>0.0</v>
      </c>
      <c r="T312" s="4">
        <f t="shared" ref="T312:U312" si="718">((H312-H311)/H311)*100</f>
        <v>1.022109004</v>
      </c>
      <c r="U312" s="4">
        <f t="shared" si="718"/>
        <v>-0.2361680658</v>
      </c>
      <c r="V312" s="6">
        <f t="shared" si="11"/>
        <v>0.06451435406</v>
      </c>
      <c r="W312" s="6">
        <f t="shared" si="12"/>
        <v>0.01469556967</v>
      </c>
      <c r="X312" s="4"/>
      <c r="Y312" s="4"/>
      <c r="Z312" s="81" t="s">
        <v>198</v>
      </c>
      <c r="AK312" s="81"/>
      <c r="AL312" s="81" t="s">
        <v>198</v>
      </c>
      <c r="AW312" s="77"/>
      <c r="AX312" s="77"/>
      <c r="AY312" s="77"/>
      <c r="AZ312" s="77"/>
      <c r="BA312" s="77"/>
      <c r="BB312" s="77"/>
      <c r="BC312" s="77"/>
      <c r="BD312" s="75"/>
      <c r="BE312" s="75"/>
      <c r="BF312" s="75"/>
      <c r="BG312" s="75"/>
      <c r="BH312" s="75"/>
      <c r="BI312" s="75"/>
      <c r="BJ312" s="75"/>
      <c r="BK312" s="75"/>
      <c r="BL312" s="75"/>
      <c r="BM312" s="75"/>
      <c r="BN312" s="75"/>
      <c r="BO312" s="75"/>
      <c r="BP312" s="75"/>
      <c r="BQ312" s="75"/>
    </row>
    <row r="313">
      <c r="A313" s="75" t="s">
        <v>199</v>
      </c>
      <c r="B313" s="76">
        <v>2273.5</v>
      </c>
      <c r="C313" s="76">
        <v>1609.15</v>
      </c>
      <c r="D313" s="77">
        <v>117.75</v>
      </c>
      <c r="E313" s="77">
        <v>867.2</v>
      </c>
      <c r="F313" s="76">
        <v>4512.45</v>
      </c>
      <c r="G313" s="4"/>
      <c r="H313" s="76">
        <v>1581.2</v>
      </c>
      <c r="I313" s="76">
        <v>2318.85</v>
      </c>
      <c r="J313" s="77">
        <v>19444.0</v>
      </c>
      <c r="K313" s="78">
        <f t="shared" si="2"/>
        <v>60380609.05</v>
      </c>
      <c r="L313" s="79"/>
      <c r="M313" s="77" t="s">
        <v>199</v>
      </c>
      <c r="N313" s="4">
        <f t="shared" ref="N313:R313" si="719">((B313-B312)/B312)*100</f>
        <v>-0.3353571663</v>
      </c>
      <c r="O313" s="4">
        <f t="shared" si="719"/>
        <v>-0.485466914</v>
      </c>
      <c r="P313" s="4">
        <f t="shared" si="719"/>
        <v>-1.587964898</v>
      </c>
      <c r="Q313" s="4">
        <f t="shared" si="719"/>
        <v>5.096043144</v>
      </c>
      <c r="R313" s="4">
        <f t="shared" si="719"/>
        <v>0.01773187193</v>
      </c>
      <c r="S313" s="28">
        <v>0.0</v>
      </c>
      <c r="T313" s="4">
        <f t="shared" ref="T313:U313" si="720">((H313-H312)/H312)*100</f>
        <v>-1.550339331</v>
      </c>
      <c r="U313" s="4">
        <f t="shared" si="720"/>
        <v>-0.1936858416</v>
      </c>
      <c r="V313" s="6">
        <f t="shared" si="11"/>
        <v>0.7876936169</v>
      </c>
      <c r="W313" s="6">
        <f t="shared" si="12"/>
        <v>0.2451479523</v>
      </c>
      <c r="X313" s="4"/>
      <c r="Y313" s="4"/>
      <c r="Z313" s="81" t="s">
        <v>199</v>
      </c>
      <c r="AK313" s="81"/>
      <c r="AL313" s="81" t="s">
        <v>199</v>
      </c>
      <c r="AW313" s="77"/>
      <c r="AX313" s="77"/>
      <c r="AY313" s="77"/>
      <c r="AZ313" s="77"/>
      <c r="BA313" s="77"/>
      <c r="BB313" s="77"/>
      <c r="BC313" s="77"/>
      <c r="BD313" s="75"/>
      <c r="BE313" s="75"/>
      <c r="BF313" s="75"/>
      <c r="BG313" s="75"/>
      <c r="BH313" s="75"/>
      <c r="BI313" s="75"/>
      <c r="BJ313" s="75"/>
      <c r="BK313" s="75"/>
      <c r="BL313" s="75"/>
      <c r="BM313" s="75"/>
      <c r="BN313" s="75"/>
      <c r="BO313" s="75"/>
      <c r="BP313" s="75"/>
      <c r="BQ313" s="75"/>
    </row>
    <row r="314">
      <c r="A314" s="75" t="s">
        <v>200</v>
      </c>
      <c r="B314" s="76">
        <v>2273.0</v>
      </c>
      <c r="C314" s="76">
        <v>1600.95</v>
      </c>
      <c r="D314" s="77">
        <v>117.95</v>
      </c>
      <c r="E314" s="77">
        <v>848.75</v>
      </c>
      <c r="F314" s="76">
        <v>4542.8</v>
      </c>
      <c r="G314" s="4"/>
      <c r="H314" s="76">
        <v>1572.0</v>
      </c>
      <c r="I314" s="76">
        <v>2313.4</v>
      </c>
      <c r="J314" s="77">
        <v>19386.7</v>
      </c>
      <c r="K314" s="78">
        <f t="shared" si="2"/>
        <v>60132830.9</v>
      </c>
      <c r="L314" s="79"/>
      <c r="M314" s="77" t="s">
        <v>200</v>
      </c>
      <c r="N314" s="4">
        <f t="shared" ref="N314:R314" si="721">((B314-B313)/B313)*100</f>
        <v>-0.02199252254</v>
      </c>
      <c r="O314" s="4">
        <f t="shared" si="721"/>
        <v>-0.5095858062</v>
      </c>
      <c r="P314" s="4">
        <f t="shared" si="721"/>
        <v>0.16985138</v>
      </c>
      <c r="Q314" s="4">
        <f t="shared" si="721"/>
        <v>-2.1275369</v>
      </c>
      <c r="R314" s="4">
        <f t="shared" si="721"/>
        <v>0.6725836297</v>
      </c>
      <c r="S314" s="28">
        <v>0.0</v>
      </c>
      <c r="T314" s="4">
        <f t="shared" ref="T314:U314" si="722">((H314-H313)/H313)*100</f>
        <v>-0.5818365798</v>
      </c>
      <c r="U314" s="4">
        <f t="shared" si="722"/>
        <v>-0.2350302952</v>
      </c>
      <c r="V314" s="6">
        <f t="shared" si="11"/>
        <v>-0.4103604682</v>
      </c>
      <c r="W314" s="6">
        <f t="shared" si="12"/>
        <v>-0.2946924501</v>
      </c>
      <c r="X314" s="4"/>
      <c r="Y314" s="4"/>
      <c r="Z314" s="81" t="s">
        <v>200</v>
      </c>
      <c r="AK314" s="81"/>
      <c r="AL314" s="81" t="s">
        <v>200</v>
      </c>
      <c r="AW314" s="77"/>
      <c r="AX314" s="77"/>
      <c r="AY314" s="77"/>
      <c r="AZ314" s="77"/>
      <c r="BA314" s="77"/>
      <c r="BB314" s="77"/>
      <c r="BC314" s="77"/>
      <c r="BD314" s="75"/>
      <c r="BE314" s="75"/>
      <c r="BF314" s="75"/>
      <c r="BG314" s="75"/>
      <c r="BH314" s="75"/>
      <c r="BI314" s="75"/>
      <c r="BJ314" s="75"/>
      <c r="BK314" s="75"/>
      <c r="BL314" s="75"/>
      <c r="BM314" s="75"/>
      <c r="BN314" s="75"/>
      <c r="BO314" s="75"/>
      <c r="BP314" s="75"/>
      <c r="BQ314" s="75"/>
    </row>
    <row r="315">
      <c r="A315" s="75" t="s">
        <v>201</v>
      </c>
      <c r="B315" s="76">
        <v>2249.0</v>
      </c>
      <c r="C315" s="76">
        <v>1601.5</v>
      </c>
      <c r="D315" s="77">
        <v>116.4</v>
      </c>
      <c r="E315" s="77">
        <v>839.7</v>
      </c>
      <c r="F315" s="76">
        <v>4525.8</v>
      </c>
      <c r="G315" s="4"/>
      <c r="H315" s="76">
        <v>1546.6</v>
      </c>
      <c r="I315" s="76">
        <v>2317.1</v>
      </c>
      <c r="J315" s="77">
        <v>19265.8</v>
      </c>
      <c r="K315" s="78">
        <f t="shared" si="2"/>
        <v>59719861.5</v>
      </c>
      <c r="L315" s="79"/>
      <c r="M315" s="77" t="s">
        <v>201</v>
      </c>
      <c r="N315" s="4">
        <f t="shared" ref="N315:R315" si="723">((B315-B314)/B314)*100</f>
        <v>-1.055873295</v>
      </c>
      <c r="O315" s="4">
        <f t="shared" si="723"/>
        <v>0.03435460196</v>
      </c>
      <c r="P315" s="4">
        <f t="shared" si="723"/>
        <v>-1.314116151</v>
      </c>
      <c r="Q315" s="4">
        <f t="shared" si="723"/>
        <v>-1.066273932</v>
      </c>
      <c r="R315" s="4">
        <f t="shared" si="723"/>
        <v>-0.3742185436</v>
      </c>
      <c r="S315" s="28">
        <v>0.0</v>
      </c>
      <c r="T315" s="4">
        <f t="shared" ref="T315:U315" si="724">((H315-H314)/H314)*100</f>
        <v>-1.615776081</v>
      </c>
      <c r="U315" s="4">
        <f t="shared" si="724"/>
        <v>0.159937754</v>
      </c>
      <c r="V315" s="6">
        <f t="shared" si="11"/>
        <v>-0.6867619465</v>
      </c>
      <c r="W315" s="6">
        <f t="shared" si="12"/>
        <v>-0.6236234119</v>
      </c>
      <c r="X315" s="4"/>
      <c r="Y315" s="4"/>
      <c r="Z315" s="81" t="s">
        <v>201</v>
      </c>
      <c r="AA315" s="86">
        <f t="shared" ref="AA315:AE315" si="725">100*(B320-B315)/B315</f>
        <v>0.09115162294</v>
      </c>
      <c r="AB315" s="86">
        <f t="shared" si="725"/>
        <v>1.451763971</v>
      </c>
      <c r="AC315" s="86">
        <f t="shared" si="725"/>
        <v>11.64089347</v>
      </c>
      <c r="AD315" s="86">
        <f t="shared" si="725"/>
        <v>8.193402406</v>
      </c>
      <c r="AE315" s="86">
        <f t="shared" si="725"/>
        <v>-0.9158601794</v>
      </c>
      <c r="AF315" s="82"/>
      <c r="AG315" s="86">
        <f t="shared" ref="AG315:AI315" si="726">100*(H320-H315)/H315</f>
        <v>14.32173801</v>
      </c>
      <c r="AH315" s="86">
        <f t="shared" si="726"/>
        <v>7.457597859</v>
      </c>
      <c r="AI315" s="86">
        <f t="shared" si="726"/>
        <v>0.8797973611</v>
      </c>
      <c r="AJ315" s="86">
        <f>100*(J320-J315)/J315</f>
        <v>0.8797973611</v>
      </c>
      <c r="AK315" s="81"/>
      <c r="AL315" s="81" t="s">
        <v>201</v>
      </c>
      <c r="AW315" s="77"/>
      <c r="AX315" s="77"/>
      <c r="AY315" s="77"/>
      <c r="AZ315" s="77"/>
      <c r="BA315" s="77"/>
      <c r="BB315" s="77"/>
      <c r="BC315" s="77"/>
      <c r="BD315" s="75"/>
      <c r="BE315" s="75"/>
      <c r="BF315" s="75"/>
      <c r="BG315" s="75"/>
      <c r="BH315" s="75"/>
      <c r="BI315" s="75"/>
      <c r="BJ315" s="75"/>
      <c r="BK315" s="75"/>
      <c r="BL315" s="75"/>
      <c r="BM315" s="75"/>
      <c r="BN315" s="75"/>
      <c r="BO315" s="75"/>
      <c r="BP315" s="75"/>
      <c r="BQ315" s="75"/>
    </row>
    <row r="316">
      <c r="A316" s="75" t="s">
        <v>202</v>
      </c>
      <c r="B316" s="76">
        <v>2208.2</v>
      </c>
      <c r="C316" s="76">
        <v>1618.2</v>
      </c>
      <c r="D316" s="77">
        <v>119.5</v>
      </c>
      <c r="E316" s="77">
        <v>848.1</v>
      </c>
      <c r="F316" s="76">
        <v>4510.95</v>
      </c>
      <c r="G316" s="4"/>
      <c r="H316" s="76">
        <v>1570.75</v>
      </c>
      <c r="I316" s="76">
        <v>2318.55</v>
      </c>
      <c r="J316" s="77">
        <v>19306.05</v>
      </c>
      <c r="K316" s="78">
        <f t="shared" si="2"/>
        <v>59915520.35</v>
      </c>
      <c r="L316" s="79"/>
      <c r="M316" s="77" t="s">
        <v>202</v>
      </c>
      <c r="N316" s="4">
        <f t="shared" ref="N316:R316" si="727">((B316-B315)/B315)*100</f>
        <v>-1.814139618</v>
      </c>
      <c r="O316" s="4">
        <f t="shared" si="727"/>
        <v>1.042772401</v>
      </c>
      <c r="P316" s="4">
        <f t="shared" si="727"/>
        <v>2.663230241</v>
      </c>
      <c r="Q316" s="4">
        <f t="shared" si="727"/>
        <v>1.00035727</v>
      </c>
      <c r="R316" s="4">
        <f t="shared" si="727"/>
        <v>-0.3281187856</v>
      </c>
      <c r="S316" s="28">
        <v>0.0</v>
      </c>
      <c r="T316" s="4">
        <f t="shared" ref="T316:U316" si="728">((H316-H315)/H315)*100</f>
        <v>1.561489719</v>
      </c>
      <c r="U316" s="4">
        <f t="shared" si="728"/>
        <v>0.06257822278</v>
      </c>
      <c r="V316" s="6">
        <f t="shared" si="11"/>
        <v>0.3276277692</v>
      </c>
      <c r="W316" s="6">
        <f t="shared" si="12"/>
        <v>0.2089194324</v>
      </c>
      <c r="X316" s="4"/>
      <c r="Y316" s="4"/>
      <c r="Z316" s="81" t="s">
        <v>202</v>
      </c>
      <c r="AK316" s="81"/>
      <c r="AL316" s="81" t="s">
        <v>202</v>
      </c>
      <c r="AW316" s="77"/>
      <c r="AX316" s="77"/>
      <c r="AY316" s="77"/>
      <c r="AZ316" s="77"/>
      <c r="BA316" s="77"/>
      <c r="BB316" s="77"/>
      <c r="BC316" s="77"/>
      <c r="BD316" s="75"/>
      <c r="BE316" s="75"/>
      <c r="BF316" s="75"/>
      <c r="BG316" s="75"/>
      <c r="BH316" s="75"/>
      <c r="BI316" s="75"/>
      <c r="BJ316" s="75"/>
      <c r="BK316" s="75"/>
      <c r="BL316" s="75"/>
      <c r="BM316" s="75"/>
      <c r="BN316" s="75"/>
      <c r="BO316" s="75"/>
      <c r="BP316" s="75"/>
      <c r="BQ316" s="75"/>
    </row>
    <row r="317">
      <c r="A317" s="75" t="s">
        <v>203</v>
      </c>
      <c r="B317" s="76">
        <v>2238.45</v>
      </c>
      <c r="C317" s="76">
        <v>1631.45</v>
      </c>
      <c r="D317" s="77">
        <v>127.95</v>
      </c>
      <c r="E317" s="77">
        <v>845.3</v>
      </c>
      <c r="F317" s="76">
        <v>4530.75</v>
      </c>
      <c r="G317" s="4"/>
      <c r="H317" s="76">
        <v>1574.15</v>
      </c>
      <c r="I317" s="76">
        <v>2515.6</v>
      </c>
      <c r="J317" s="77">
        <v>19342.65</v>
      </c>
      <c r="K317" s="78">
        <f t="shared" si="2"/>
        <v>60742707.45</v>
      </c>
      <c r="L317" s="79"/>
      <c r="M317" s="77" t="s">
        <v>203</v>
      </c>
      <c r="N317" s="4">
        <f t="shared" ref="N317:R317" si="729">((B317-B316)/B316)*100</f>
        <v>1.369894031</v>
      </c>
      <c r="O317" s="4">
        <f t="shared" si="729"/>
        <v>0.8188110246</v>
      </c>
      <c r="P317" s="4">
        <f t="shared" si="729"/>
        <v>7.071129707</v>
      </c>
      <c r="Q317" s="4">
        <f t="shared" si="729"/>
        <v>-0.3301497465</v>
      </c>
      <c r="R317" s="4">
        <f t="shared" si="729"/>
        <v>0.4389319323</v>
      </c>
      <c r="S317" s="28">
        <v>0.0</v>
      </c>
      <c r="T317" s="4">
        <f t="shared" ref="T317:U317" si="730">((H317-H316)/H316)*100</f>
        <v>0.2164571065</v>
      </c>
      <c r="U317" s="4">
        <f t="shared" si="730"/>
        <v>8.498846262</v>
      </c>
      <c r="V317" s="6">
        <f t="shared" si="11"/>
        <v>1.380589028</v>
      </c>
      <c r="W317" s="6">
        <f t="shared" si="12"/>
        <v>0.1895778784</v>
      </c>
      <c r="X317" s="4"/>
      <c r="Y317" s="4"/>
      <c r="Z317" s="81" t="s">
        <v>203</v>
      </c>
      <c r="AK317" s="81"/>
      <c r="AL317" s="81" t="s">
        <v>203</v>
      </c>
      <c r="AW317" s="77"/>
      <c r="AX317" s="77"/>
      <c r="AY317" s="77"/>
      <c r="AZ317" s="77"/>
      <c r="BA317" s="77"/>
      <c r="BB317" s="77"/>
      <c r="BC317" s="77"/>
      <c r="BD317" s="75"/>
      <c r="BE317" s="75"/>
      <c r="BF317" s="75"/>
      <c r="BG317" s="75"/>
      <c r="BH317" s="75"/>
      <c r="BI317" s="75"/>
      <c r="BJ317" s="75"/>
      <c r="BK317" s="75"/>
      <c r="BL317" s="75"/>
      <c r="BM317" s="75"/>
      <c r="BN317" s="75"/>
      <c r="BO317" s="75"/>
      <c r="BP317" s="75"/>
      <c r="BQ317" s="75"/>
    </row>
    <row r="318">
      <c r="A318" s="75" t="s">
        <v>204</v>
      </c>
      <c r="B318" s="76">
        <v>2222.9</v>
      </c>
      <c r="C318" s="76">
        <v>1649.05</v>
      </c>
      <c r="D318" s="77">
        <v>130.8</v>
      </c>
      <c r="E318" s="77">
        <v>869.2</v>
      </c>
      <c r="F318" s="76">
        <v>4550.8</v>
      </c>
      <c r="G318" s="4"/>
      <c r="H318" s="76">
        <v>1595.4</v>
      </c>
      <c r="I318" s="76">
        <v>2523.05</v>
      </c>
      <c r="J318" s="77">
        <v>19347.45</v>
      </c>
      <c r="K318" s="78">
        <f t="shared" si="2"/>
        <v>61383336.4</v>
      </c>
      <c r="L318" s="79"/>
      <c r="M318" s="77" t="s">
        <v>204</v>
      </c>
      <c r="N318" s="4">
        <f t="shared" ref="N318:R318" si="731">((B318-B317)/B317)*100</f>
        <v>-0.6946771203</v>
      </c>
      <c r="O318" s="4">
        <f t="shared" si="731"/>
        <v>1.078794937</v>
      </c>
      <c r="P318" s="4">
        <f t="shared" si="731"/>
        <v>2.227432591</v>
      </c>
      <c r="Q318" s="4">
        <f t="shared" si="731"/>
        <v>2.827398557</v>
      </c>
      <c r="R318" s="4">
        <f t="shared" si="731"/>
        <v>0.4425315897</v>
      </c>
      <c r="S318" s="28">
        <v>0.0</v>
      </c>
      <c r="T318" s="4">
        <f t="shared" ref="T318:U318" si="732">((H318-H317)/H317)*100</f>
        <v>1.349934885</v>
      </c>
      <c r="U318" s="4">
        <f t="shared" si="732"/>
        <v>0.2961520114</v>
      </c>
      <c r="V318" s="6">
        <f t="shared" si="11"/>
        <v>1.054659854</v>
      </c>
      <c r="W318" s="6">
        <f t="shared" si="12"/>
        <v>0.02481562764</v>
      </c>
      <c r="X318" s="4"/>
      <c r="Y318" s="4"/>
      <c r="Z318" s="81" t="s">
        <v>204</v>
      </c>
      <c r="AK318" s="81"/>
      <c r="AL318" s="81" t="s">
        <v>204</v>
      </c>
      <c r="AW318" s="77"/>
      <c r="AX318" s="77"/>
      <c r="AY318" s="77"/>
      <c r="AZ318" s="77"/>
      <c r="BA318" s="77"/>
      <c r="BB318" s="77"/>
      <c r="BC318" s="77"/>
      <c r="BD318" s="75"/>
      <c r="BE318" s="75"/>
      <c r="BF318" s="75"/>
      <c r="BG318" s="75"/>
      <c r="BH318" s="75"/>
      <c r="BI318" s="75"/>
      <c r="BJ318" s="75"/>
      <c r="BK318" s="75"/>
      <c r="BL318" s="75"/>
      <c r="BM318" s="75"/>
      <c r="BN318" s="75"/>
      <c r="BO318" s="75"/>
      <c r="BP318" s="75"/>
      <c r="BQ318" s="75"/>
    </row>
    <row r="319">
      <c r="A319" s="75" t="s">
        <v>205</v>
      </c>
      <c r="B319" s="76">
        <v>2276.1</v>
      </c>
      <c r="C319" s="76">
        <v>1624.1</v>
      </c>
      <c r="D319" s="77">
        <v>129.9</v>
      </c>
      <c r="E319" s="77">
        <v>905.7</v>
      </c>
      <c r="F319" s="76">
        <v>4467.75</v>
      </c>
      <c r="G319" s="4"/>
      <c r="H319" s="76">
        <v>1741.45</v>
      </c>
      <c r="I319" s="76">
        <v>2497.4</v>
      </c>
      <c r="J319" s="77">
        <v>19253.8</v>
      </c>
      <c r="K319" s="78">
        <f t="shared" si="2"/>
        <v>62223018.85</v>
      </c>
      <c r="L319" s="79"/>
      <c r="M319" s="77" t="s">
        <v>205</v>
      </c>
      <c r="N319" s="4">
        <f t="shared" ref="N319:R319" si="733">((B319-B318)/B318)*100</f>
        <v>2.393270053</v>
      </c>
      <c r="O319" s="4">
        <f t="shared" si="733"/>
        <v>-1.512992329</v>
      </c>
      <c r="P319" s="4">
        <f t="shared" si="733"/>
        <v>-0.6880733945</v>
      </c>
      <c r="Q319" s="4">
        <f t="shared" si="733"/>
        <v>4.199263691</v>
      </c>
      <c r="R319" s="4">
        <f t="shared" si="733"/>
        <v>-1.824953854</v>
      </c>
      <c r="S319" s="28">
        <v>0.0</v>
      </c>
      <c r="T319" s="4">
        <f t="shared" ref="T319:U319" si="734">((H319-H318)/H318)*100</f>
        <v>9.154444027</v>
      </c>
      <c r="U319" s="4">
        <f t="shared" si="734"/>
        <v>-1.016626702</v>
      </c>
      <c r="V319" s="6">
        <f t="shared" si="11"/>
        <v>1.367932242</v>
      </c>
      <c r="W319" s="6">
        <f t="shared" si="12"/>
        <v>-0.4840431168</v>
      </c>
      <c r="X319" s="4"/>
      <c r="Y319" s="4"/>
      <c r="Z319" s="81" t="s">
        <v>205</v>
      </c>
      <c r="AK319" s="81"/>
      <c r="AL319" s="81" t="s">
        <v>205</v>
      </c>
      <c r="AW319" s="77"/>
      <c r="AX319" s="77"/>
      <c r="AY319" s="77"/>
      <c r="AZ319" s="77"/>
      <c r="BA319" s="77"/>
      <c r="BB319" s="77"/>
      <c r="BC319" s="77"/>
      <c r="BD319" s="75"/>
      <c r="BE319" s="75"/>
      <c r="BF319" s="75"/>
      <c r="BG319" s="75"/>
      <c r="BH319" s="75"/>
      <c r="BI319" s="75"/>
      <c r="BJ319" s="75"/>
      <c r="BK319" s="75"/>
      <c r="BL319" s="75"/>
      <c r="BM319" s="75"/>
      <c r="BN319" s="75"/>
      <c r="BO319" s="75"/>
      <c r="BP319" s="75"/>
      <c r="BQ319" s="75"/>
    </row>
    <row r="320">
      <c r="A320" s="83">
        <v>44935.0</v>
      </c>
      <c r="B320" s="76">
        <v>2251.05</v>
      </c>
      <c r="C320" s="76">
        <v>1624.75</v>
      </c>
      <c r="D320" s="77">
        <v>129.95</v>
      </c>
      <c r="E320" s="77">
        <v>908.5</v>
      </c>
      <c r="F320" s="76">
        <v>4484.35</v>
      </c>
      <c r="G320" s="4"/>
      <c r="H320" s="76">
        <v>1768.1</v>
      </c>
      <c r="I320" s="76">
        <v>2489.9</v>
      </c>
      <c r="J320" s="77">
        <v>19435.3</v>
      </c>
      <c r="K320" s="78">
        <f t="shared" si="2"/>
        <v>62340410.8</v>
      </c>
      <c r="L320" s="79"/>
      <c r="M320" s="84">
        <v>44935.0</v>
      </c>
      <c r="N320" s="4">
        <f t="shared" ref="N320:R320" si="735">((B320-B319)/B319)*100</f>
        <v>-1.100566759</v>
      </c>
      <c r="O320" s="4">
        <f t="shared" si="735"/>
        <v>0.04002216612</v>
      </c>
      <c r="P320" s="4">
        <f t="shared" si="735"/>
        <v>0.03849114704</v>
      </c>
      <c r="Q320" s="4">
        <f t="shared" si="735"/>
        <v>0.3091531412</v>
      </c>
      <c r="R320" s="4">
        <f t="shared" si="735"/>
        <v>0.3715516759</v>
      </c>
      <c r="S320" s="28">
        <v>0.0</v>
      </c>
      <c r="T320" s="4">
        <f t="shared" ref="T320:U320" si="736">((H320-H319)/H319)*100</f>
        <v>1.530333917</v>
      </c>
      <c r="U320" s="4">
        <f t="shared" si="736"/>
        <v>-0.3003123248</v>
      </c>
      <c r="V320" s="6">
        <f t="shared" si="11"/>
        <v>0.1886632185</v>
      </c>
      <c r="W320" s="6">
        <f t="shared" si="12"/>
        <v>0.9426710571</v>
      </c>
      <c r="X320" s="4"/>
      <c r="Y320" s="4"/>
      <c r="Z320" s="85">
        <v>44935.0</v>
      </c>
      <c r="AA320" s="86">
        <f t="shared" ref="AA320:AE320" si="737">100*(B325-B320)/B320</f>
        <v>-1.27718176</v>
      </c>
      <c r="AB320" s="86">
        <f t="shared" si="737"/>
        <v>5.216187106</v>
      </c>
      <c r="AC320" s="86">
        <f t="shared" si="737"/>
        <v>5.886879569</v>
      </c>
      <c r="AD320" s="86">
        <f t="shared" si="737"/>
        <v>33.12603192</v>
      </c>
      <c r="AE320" s="86">
        <f t="shared" si="737"/>
        <v>1.252132416</v>
      </c>
      <c r="AF320" s="82"/>
      <c r="AG320" s="86">
        <f t="shared" ref="AG320:AI320" si="738">100*(H325-H320)/H320</f>
        <v>-4.28425994</v>
      </c>
      <c r="AH320" s="86">
        <f t="shared" si="738"/>
        <v>-0.0823326238</v>
      </c>
      <c r="AI320" s="86">
        <f t="shared" si="738"/>
        <v>1.979130757</v>
      </c>
      <c r="AJ320" s="86">
        <f>100*(J325-J320)/J320</f>
        <v>1.979130757</v>
      </c>
      <c r="AK320" s="85"/>
      <c r="AL320" s="85">
        <v>44935.0</v>
      </c>
      <c r="AM320" s="77">
        <f t="shared" ref="AM320:AQ320" si="739">100*(B339-B320)/B320</f>
        <v>-7.658648186</v>
      </c>
      <c r="AN320" s="77">
        <f t="shared" si="739"/>
        <v>10.89398369</v>
      </c>
      <c r="AO320" s="77">
        <f t="shared" si="739"/>
        <v>-4.386302424</v>
      </c>
      <c r="AP320" s="77">
        <f t="shared" si="739"/>
        <v>19.45514584</v>
      </c>
      <c r="AQ320" s="77">
        <f t="shared" si="739"/>
        <v>1.177428167</v>
      </c>
      <c r="AR320" s="77">
        <v>0.0</v>
      </c>
      <c r="AS320" s="77">
        <f t="shared" ref="AS320:AT320" si="740">100*(H339-H320)/H320</f>
        <v>-5.259883491</v>
      </c>
      <c r="AT320" s="77">
        <f t="shared" si="740"/>
        <v>-7.636852886</v>
      </c>
      <c r="AU320" s="77">
        <f>100*(K339-K320)/K320</f>
        <v>3.31850452</v>
      </c>
      <c r="AV320" s="77">
        <f>100*(J339-J320)/J320</f>
        <v>1.044491209</v>
      </c>
      <c r="AW320" s="77"/>
      <c r="AX320" s="77"/>
      <c r="AY320" s="77"/>
      <c r="AZ320" s="77"/>
      <c r="BA320" s="77"/>
      <c r="BB320" s="77"/>
      <c r="BC320" s="77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</row>
    <row r="321">
      <c r="A321" s="83">
        <v>45025.0</v>
      </c>
      <c r="B321" s="76">
        <v>2241.25</v>
      </c>
      <c r="C321" s="76">
        <v>1661.9</v>
      </c>
      <c r="D321" s="77">
        <v>129.85</v>
      </c>
      <c r="E321" s="77">
        <v>913.15</v>
      </c>
      <c r="F321" s="76">
        <v>4507.2</v>
      </c>
      <c r="G321" s="4"/>
      <c r="H321" s="76">
        <v>1709.0</v>
      </c>
      <c r="I321" s="76">
        <v>2509.75</v>
      </c>
      <c r="J321" s="77">
        <v>19528.8</v>
      </c>
      <c r="K321" s="78">
        <f t="shared" si="2"/>
        <v>62382490.65</v>
      </c>
      <c r="L321" s="79"/>
      <c r="M321" s="84">
        <v>45025.0</v>
      </c>
      <c r="N321" s="4">
        <f t="shared" ref="N321:R321" si="741">((B321-B320)/B320)*100</f>
        <v>-0.4353523911</v>
      </c>
      <c r="O321" s="4">
        <f t="shared" si="741"/>
        <v>2.286505616</v>
      </c>
      <c r="P321" s="4">
        <f t="shared" si="741"/>
        <v>-0.07695267411</v>
      </c>
      <c r="Q321" s="4">
        <f t="shared" si="741"/>
        <v>0.5118326912</v>
      </c>
      <c r="R321" s="4">
        <f t="shared" si="741"/>
        <v>0.509549879</v>
      </c>
      <c r="S321" s="28">
        <v>0.0</v>
      </c>
      <c r="T321" s="4">
        <f t="shared" ref="T321:U321" si="742">((H321-H320)/H320)*100</f>
        <v>-3.342571122</v>
      </c>
      <c r="U321" s="4">
        <f t="shared" si="742"/>
        <v>0.7972207719</v>
      </c>
      <c r="V321" s="6">
        <f t="shared" si="11"/>
        <v>0.06750011663</v>
      </c>
      <c r="W321" s="6">
        <f t="shared" si="12"/>
        <v>0.4810833895</v>
      </c>
      <c r="X321" s="4"/>
      <c r="Y321" s="4"/>
      <c r="Z321" s="85">
        <v>45025.0</v>
      </c>
      <c r="AK321" s="85"/>
      <c r="AL321" s="85">
        <v>45025.0</v>
      </c>
      <c r="AW321" s="77"/>
      <c r="AX321" s="77"/>
      <c r="AY321" s="77"/>
      <c r="AZ321" s="77"/>
      <c r="BA321" s="77"/>
      <c r="BB321" s="77"/>
      <c r="BC321" s="77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</row>
    <row r="322">
      <c r="A322" s="83">
        <v>45055.0</v>
      </c>
      <c r="B322" s="76">
        <v>2222.55</v>
      </c>
      <c r="C322" s="76">
        <v>1692.6</v>
      </c>
      <c r="D322" s="77">
        <v>130.95</v>
      </c>
      <c r="E322" s="77">
        <v>953.3</v>
      </c>
      <c r="F322" s="76">
        <v>4514.95</v>
      </c>
      <c r="G322" s="4"/>
      <c r="H322" s="76">
        <v>1690.15</v>
      </c>
      <c r="I322" s="76">
        <v>2505.05</v>
      </c>
      <c r="J322" s="77">
        <v>19574.9</v>
      </c>
      <c r="K322" s="78">
        <f t="shared" si="2"/>
        <v>63035231.05</v>
      </c>
      <c r="L322" s="79"/>
      <c r="M322" s="84">
        <v>45055.0</v>
      </c>
      <c r="N322" s="4">
        <f t="shared" ref="N322:R322" si="743">((B322-B321)/B321)*100</f>
        <v>-0.8343558282</v>
      </c>
      <c r="O322" s="4">
        <f t="shared" si="743"/>
        <v>1.84728323</v>
      </c>
      <c r="P322" s="4">
        <f t="shared" si="743"/>
        <v>0.8471313054</v>
      </c>
      <c r="Q322" s="4">
        <f t="shared" si="743"/>
        <v>4.396867984</v>
      </c>
      <c r="R322" s="4">
        <f t="shared" si="743"/>
        <v>0.1719471069</v>
      </c>
      <c r="S322" s="28">
        <v>0.0</v>
      </c>
      <c r="T322" s="4">
        <f t="shared" ref="T322:U322" si="744">((H322-H321)/H321)*100</f>
        <v>-1.102984201</v>
      </c>
      <c r="U322" s="4">
        <f t="shared" si="744"/>
        <v>-0.1872696484</v>
      </c>
      <c r="V322" s="6">
        <f t="shared" si="11"/>
        <v>1.046351938</v>
      </c>
      <c r="W322" s="6">
        <f t="shared" si="12"/>
        <v>0.2360616116</v>
      </c>
      <c r="X322" s="4"/>
      <c r="Y322" s="4"/>
      <c r="Z322" s="85">
        <v>45055.0</v>
      </c>
      <c r="AK322" s="85"/>
      <c r="AL322" s="85">
        <v>45055.0</v>
      </c>
      <c r="AW322" s="77"/>
      <c r="AX322" s="77"/>
      <c r="AY322" s="77"/>
      <c r="AZ322" s="77"/>
      <c r="BA322" s="77"/>
      <c r="BB322" s="77"/>
      <c r="BC322" s="77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</row>
    <row r="323">
      <c r="A323" s="83">
        <v>45086.0</v>
      </c>
      <c r="B323" s="76">
        <v>2194.45</v>
      </c>
      <c r="C323" s="76">
        <v>1674.1</v>
      </c>
      <c r="D323" s="77">
        <v>135.15</v>
      </c>
      <c r="E323" s="77">
        <v>955.15</v>
      </c>
      <c r="F323" s="76">
        <v>4569.15</v>
      </c>
      <c r="G323" s="4"/>
      <c r="H323" s="76">
        <v>1691.35</v>
      </c>
      <c r="I323" s="76">
        <v>2480.45</v>
      </c>
      <c r="J323" s="77">
        <v>19611.05</v>
      </c>
      <c r="K323" s="78">
        <f t="shared" si="2"/>
        <v>63219674</v>
      </c>
      <c r="L323" s="79"/>
      <c r="M323" s="84">
        <v>45086.0</v>
      </c>
      <c r="N323" s="4">
        <f t="shared" ref="N323:R323" si="745">((B323-B322)/B322)*100</f>
        <v>-1.264313514</v>
      </c>
      <c r="O323" s="4">
        <f t="shared" si="745"/>
        <v>-1.092993028</v>
      </c>
      <c r="P323" s="4">
        <f t="shared" si="745"/>
        <v>3.207331042</v>
      </c>
      <c r="Q323" s="4">
        <f t="shared" si="745"/>
        <v>0.1940627295</v>
      </c>
      <c r="R323" s="4">
        <f t="shared" si="745"/>
        <v>1.200456262</v>
      </c>
      <c r="S323" s="28">
        <v>0.0</v>
      </c>
      <c r="T323" s="4">
        <f t="shared" ref="T323:U323" si="746">((H323-H322)/H322)*100</f>
        <v>0.07099961542</v>
      </c>
      <c r="U323" s="4">
        <f t="shared" si="746"/>
        <v>-0.982016327</v>
      </c>
      <c r="V323" s="6">
        <f t="shared" si="11"/>
        <v>0.292602957</v>
      </c>
      <c r="W323" s="6">
        <f t="shared" si="12"/>
        <v>0.1846752729</v>
      </c>
      <c r="X323" s="4"/>
      <c r="Y323" s="4"/>
      <c r="Z323" s="85">
        <v>45086.0</v>
      </c>
      <c r="AK323" s="85"/>
      <c r="AL323" s="85">
        <v>45086.0</v>
      </c>
      <c r="AW323" s="77"/>
      <c r="AX323" s="77"/>
      <c r="AY323" s="77"/>
      <c r="AZ323" s="77"/>
      <c r="BA323" s="77"/>
      <c r="BB323" s="77"/>
      <c r="BC323" s="77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</row>
    <row r="324">
      <c r="A324" s="83">
        <v>45116.0</v>
      </c>
      <c r="B324" s="76">
        <v>2184.15</v>
      </c>
      <c r="C324" s="76">
        <v>1681.1</v>
      </c>
      <c r="D324" s="77">
        <v>135.55</v>
      </c>
      <c r="E324" s="76">
        <v>1146.15</v>
      </c>
      <c r="F324" s="76">
        <v>4530.7</v>
      </c>
      <c r="G324" s="4"/>
      <c r="H324" s="76">
        <v>1699.45</v>
      </c>
      <c r="I324" s="76">
        <v>2488.95</v>
      </c>
      <c r="J324" s="77">
        <v>19727.05</v>
      </c>
      <c r="K324" s="78">
        <f t="shared" si="2"/>
        <v>66192234.9</v>
      </c>
      <c r="L324" s="79"/>
      <c r="M324" s="84">
        <v>45116.0</v>
      </c>
      <c r="N324" s="4">
        <f t="shared" ref="N324:R324" si="747">((B324-B323)/B323)*100</f>
        <v>-0.4693659003</v>
      </c>
      <c r="O324" s="4">
        <f t="shared" si="747"/>
        <v>0.4181351174</v>
      </c>
      <c r="P324" s="4">
        <f t="shared" si="747"/>
        <v>0.2959674436</v>
      </c>
      <c r="Q324" s="4">
        <f t="shared" si="747"/>
        <v>19.99685913</v>
      </c>
      <c r="R324" s="4">
        <f t="shared" si="747"/>
        <v>-0.8415131917</v>
      </c>
      <c r="S324" s="28">
        <v>0.0</v>
      </c>
      <c r="T324" s="4">
        <f t="shared" ref="T324:U324" si="748">((H324-H323)/H323)*100</f>
        <v>0.4789073817</v>
      </c>
      <c r="U324" s="4">
        <f t="shared" si="748"/>
        <v>0.3426797557</v>
      </c>
      <c r="V324" s="6">
        <f t="shared" si="11"/>
        <v>4.701955439</v>
      </c>
      <c r="W324" s="6">
        <f t="shared" si="12"/>
        <v>0.5915032596</v>
      </c>
      <c r="X324" s="4"/>
      <c r="Y324" s="4"/>
      <c r="Z324" s="85">
        <v>45116.0</v>
      </c>
      <c r="AK324" s="85"/>
      <c r="AL324" s="85">
        <v>45116.0</v>
      </c>
      <c r="AW324" s="77"/>
      <c r="AX324" s="77"/>
      <c r="AY324" s="77"/>
      <c r="AZ324" s="77"/>
      <c r="BA324" s="77"/>
      <c r="BB324" s="77"/>
      <c r="BC324" s="77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</row>
    <row r="325">
      <c r="A325" s="83">
        <v>45147.0</v>
      </c>
      <c r="B325" s="76">
        <v>2222.3</v>
      </c>
      <c r="C325" s="76">
        <v>1709.5</v>
      </c>
      <c r="D325" s="77">
        <v>137.6</v>
      </c>
      <c r="E325" s="76">
        <v>1209.45</v>
      </c>
      <c r="F325" s="76">
        <v>4540.5</v>
      </c>
      <c r="G325" s="4"/>
      <c r="H325" s="76">
        <v>1692.35</v>
      </c>
      <c r="I325" s="76">
        <v>2487.85</v>
      </c>
      <c r="J325" s="77">
        <v>19819.95</v>
      </c>
      <c r="K325" s="78">
        <f t="shared" si="2"/>
        <v>67467890.4</v>
      </c>
      <c r="L325" s="79"/>
      <c r="M325" s="84">
        <v>45147.0</v>
      </c>
      <c r="N325" s="4">
        <f t="shared" ref="N325:R325" si="749">((B325-B324)/B324)*100</f>
        <v>1.746674908</v>
      </c>
      <c r="O325" s="4">
        <f t="shared" si="749"/>
        <v>1.689370055</v>
      </c>
      <c r="P325" s="4">
        <f t="shared" si="749"/>
        <v>1.512357064</v>
      </c>
      <c r="Q325" s="4">
        <f t="shared" si="749"/>
        <v>5.522837325</v>
      </c>
      <c r="R325" s="4">
        <f t="shared" si="749"/>
        <v>0.2163021167</v>
      </c>
      <c r="S325" s="28">
        <v>0.0</v>
      </c>
      <c r="T325" s="4">
        <f t="shared" ref="T325:U325" si="750">((H325-H324)/H324)*100</f>
        <v>-0.4177822237</v>
      </c>
      <c r="U325" s="4">
        <f t="shared" si="750"/>
        <v>-0.04419534342</v>
      </c>
      <c r="V325" s="6">
        <f t="shared" si="11"/>
        <v>1.92719811</v>
      </c>
      <c r="W325" s="6">
        <f t="shared" si="12"/>
        <v>0.4709269759</v>
      </c>
      <c r="X325" s="4"/>
      <c r="Y325" s="4"/>
      <c r="Z325" s="85">
        <v>45147.0</v>
      </c>
      <c r="AA325" s="86">
        <f t="shared" ref="AA325:AE325" si="751">100*(B330-B325)/B325</f>
        <v>-7.024254151</v>
      </c>
      <c r="AB325" s="86">
        <f t="shared" si="751"/>
        <v>8.274349225</v>
      </c>
      <c r="AC325" s="86">
        <f t="shared" si="751"/>
        <v>-4.433139535</v>
      </c>
      <c r="AD325" s="86">
        <f t="shared" si="751"/>
        <v>-8.466658398</v>
      </c>
      <c r="AE325" s="86">
        <f t="shared" si="751"/>
        <v>-0.1684836472</v>
      </c>
      <c r="AF325" s="82"/>
      <c r="AG325" s="86">
        <f t="shared" ref="AG325:AI325" si="752">100*(H330-H325)/H325</f>
        <v>0.224539841</v>
      </c>
      <c r="AH325" s="86">
        <f t="shared" si="752"/>
        <v>-3.392487489</v>
      </c>
      <c r="AI325" s="86">
        <f t="shared" si="752"/>
        <v>1.878914932</v>
      </c>
      <c r="AJ325" s="86">
        <f>100*(J330-J325)/J325</f>
        <v>1.878914932</v>
      </c>
      <c r="AK325" s="85"/>
      <c r="AL325" s="85">
        <v>45147.0</v>
      </c>
      <c r="AW325" s="77"/>
      <c r="AX325" s="77"/>
      <c r="AY325" s="77"/>
      <c r="AZ325" s="77"/>
      <c r="BA325" s="77"/>
      <c r="BB325" s="77"/>
      <c r="BC325" s="77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</row>
    <row r="326">
      <c r="A326" s="83">
        <v>45239.0</v>
      </c>
      <c r="B326" s="76">
        <v>2211.2</v>
      </c>
      <c r="C326" s="76">
        <v>1790.9</v>
      </c>
      <c r="D326" s="77">
        <v>138.75</v>
      </c>
      <c r="E326" s="76">
        <v>1204.05</v>
      </c>
      <c r="F326" s="76">
        <v>4568.55</v>
      </c>
      <c r="G326" s="4"/>
      <c r="H326" s="76">
        <v>1685.2</v>
      </c>
      <c r="I326" s="76">
        <v>2496.0</v>
      </c>
      <c r="J326" s="77">
        <v>19996.35</v>
      </c>
      <c r="K326" s="78">
        <f t="shared" si="2"/>
        <v>67688201.1</v>
      </c>
      <c r="L326" s="79"/>
      <c r="M326" s="84">
        <v>45239.0</v>
      </c>
      <c r="N326" s="4">
        <f t="shared" ref="N326:R326" si="753">((B326-B325)/B325)*100</f>
        <v>-0.4994825181</v>
      </c>
      <c r="O326" s="4">
        <f t="shared" si="753"/>
        <v>4.761626206</v>
      </c>
      <c r="P326" s="4">
        <f t="shared" si="753"/>
        <v>0.835755814</v>
      </c>
      <c r="Q326" s="4">
        <f t="shared" si="753"/>
        <v>-0.446483939</v>
      </c>
      <c r="R326" s="4">
        <f t="shared" si="753"/>
        <v>0.617773373</v>
      </c>
      <c r="S326" s="28">
        <v>0.0</v>
      </c>
      <c r="T326" s="4">
        <f t="shared" ref="T326:U326" si="754">((H326-H325)/H325)*100</f>
        <v>-0.4224894378</v>
      </c>
      <c r="U326" s="4">
        <f t="shared" si="754"/>
        <v>0.3275920976</v>
      </c>
      <c r="V326" s="6">
        <f t="shared" si="11"/>
        <v>0.3265415573</v>
      </c>
      <c r="W326" s="6">
        <f t="shared" si="12"/>
        <v>0.8900123361</v>
      </c>
      <c r="X326" s="4"/>
      <c r="Y326" s="4"/>
      <c r="Z326" s="85">
        <v>45239.0</v>
      </c>
      <c r="AK326" s="85"/>
      <c r="AL326" s="85">
        <v>45239.0</v>
      </c>
      <c r="AW326" s="77"/>
      <c r="AX326" s="77"/>
      <c r="AY326" s="77"/>
      <c r="AZ326" s="77"/>
      <c r="BA326" s="77"/>
      <c r="BB326" s="77"/>
      <c r="BC326" s="77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</row>
    <row r="327">
      <c r="A327" s="83">
        <v>45269.0</v>
      </c>
      <c r="B327" s="76">
        <v>2154.05</v>
      </c>
      <c r="C327" s="76">
        <v>1751.1</v>
      </c>
      <c r="D327" s="77">
        <v>125.7</v>
      </c>
      <c r="E327" s="76">
        <v>1065.7</v>
      </c>
      <c r="F327" s="76">
        <v>4567.15</v>
      </c>
      <c r="G327" s="4"/>
      <c r="H327" s="76">
        <v>1653.6</v>
      </c>
      <c r="I327" s="76">
        <v>2417.55</v>
      </c>
      <c r="J327" s="77">
        <v>19993.2</v>
      </c>
      <c r="K327" s="78">
        <f t="shared" si="2"/>
        <v>64497002.35</v>
      </c>
      <c r="L327" s="79"/>
      <c r="M327" s="84">
        <v>45269.0</v>
      </c>
      <c r="N327" s="4">
        <f t="shared" ref="N327:R327" si="755">((B327-B326)/B326)*100</f>
        <v>-2.584569465</v>
      </c>
      <c r="O327" s="4">
        <f t="shared" si="755"/>
        <v>-2.222346306</v>
      </c>
      <c r="P327" s="4">
        <f t="shared" si="755"/>
        <v>-9.405405405</v>
      </c>
      <c r="Q327" s="4">
        <f t="shared" si="755"/>
        <v>-11.49038661</v>
      </c>
      <c r="R327" s="4">
        <f t="shared" si="755"/>
        <v>-0.03064429633</v>
      </c>
      <c r="S327" s="28">
        <v>0.0</v>
      </c>
      <c r="T327" s="4">
        <f t="shared" ref="T327:U327" si="756">((H327-H326)/H326)*100</f>
        <v>-1.87514835</v>
      </c>
      <c r="U327" s="4">
        <f t="shared" si="756"/>
        <v>-3.143028846</v>
      </c>
      <c r="V327" s="6">
        <f t="shared" si="11"/>
        <v>-4.714556892</v>
      </c>
      <c r="W327" s="6">
        <f t="shared" si="12"/>
        <v>-0.0157528749</v>
      </c>
      <c r="X327" s="4"/>
      <c r="Y327" s="4"/>
      <c r="Z327" s="85">
        <v>45269.0</v>
      </c>
      <c r="AK327" s="85"/>
      <c r="AL327" s="85">
        <v>45269.0</v>
      </c>
      <c r="AW327" s="77"/>
      <c r="AX327" s="77"/>
      <c r="AY327" s="77"/>
      <c r="AZ327" s="77"/>
      <c r="BA327" s="77"/>
      <c r="BB327" s="77"/>
      <c r="BC327" s="77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</row>
    <row r="328">
      <c r="A328" s="75" t="s">
        <v>206</v>
      </c>
      <c r="B328" s="76">
        <v>2098.05</v>
      </c>
      <c r="C328" s="76">
        <v>1730.15</v>
      </c>
      <c r="D328" s="77">
        <v>128.9</v>
      </c>
      <c r="E328" s="76">
        <v>1087.25</v>
      </c>
      <c r="F328" s="76">
        <v>4608.25</v>
      </c>
      <c r="G328" s="4"/>
      <c r="H328" s="76">
        <v>1639.9</v>
      </c>
      <c r="I328" s="76">
        <v>2393.8</v>
      </c>
      <c r="J328" s="77">
        <v>20070.0</v>
      </c>
      <c r="K328" s="78">
        <f t="shared" si="2"/>
        <v>64775249.9</v>
      </c>
      <c r="L328" s="79"/>
      <c r="M328" s="77" t="s">
        <v>206</v>
      </c>
      <c r="N328" s="4">
        <f t="shared" ref="N328:R328" si="757">((B328-B327)/B327)*100</f>
        <v>-2.599753952</v>
      </c>
      <c r="O328" s="4">
        <f t="shared" si="757"/>
        <v>-1.19639084</v>
      </c>
      <c r="P328" s="4">
        <f t="shared" si="757"/>
        <v>2.545743835</v>
      </c>
      <c r="Q328" s="4">
        <f t="shared" si="757"/>
        <v>2.022145069</v>
      </c>
      <c r="R328" s="4">
        <f t="shared" si="757"/>
        <v>0.8999047546</v>
      </c>
      <c r="S328" s="28">
        <v>0.0</v>
      </c>
      <c r="T328" s="4">
        <f t="shared" ref="T328:U328" si="758">((H328-H327)/H327)*100</f>
        <v>-0.828495404</v>
      </c>
      <c r="U328" s="4">
        <f t="shared" si="758"/>
        <v>-0.9823995367</v>
      </c>
      <c r="V328" s="6">
        <f t="shared" si="11"/>
        <v>0.4314116003</v>
      </c>
      <c r="W328" s="6">
        <f t="shared" si="12"/>
        <v>0.3841306044</v>
      </c>
      <c r="X328" s="4"/>
      <c r="Y328" s="4"/>
      <c r="Z328" s="81" t="s">
        <v>206</v>
      </c>
      <c r="AK328" s="81"/>
      <c r="AL328" s="81" t="s">
        <v>206</v>
      </c>
      <c r="AW328" s="77"/>
      <c r="AX328" s="77"/>
      <c r="AY328" s="77"/>
      <c r="AZ328" s="77"/>
      <c r="BA328" s="77"/>
      <c r="BB328" s="77"/>
      <c r="BC328" s="77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</row>
    <row r="329">
      <c r="A329" s="75" t="s">
        <v>207</v>
      </c>
      <c r="B329" s="76">
        <v>2115.65</v>
      </c>
      <c r="C329" s="76">
        <v>1769.2</v>
      </c>
      <c r="D329" s="77">
        <v>129.1</v>
      </c>
      <c r="E329" s="76">
        <v>1086.35</v>
      </c>
      <c r="F329" s="76">
        <v>4574.35</v>
      </c>
      <c r="G329" s="4"/>
      <c r="H329" s="76">
        <v>1659.9</v>
      </c>
      <c r="I329" s="76">
        <v>2450.85</v>
      </c>
      <c r="J329" s="77">
        <v>20103.1</v>
      </c>
      <c r="K329" s="78">
        <f t="shared" si="2"/>
        <v>64986314.1</v>
      </c>
      <c r="L329" s="79"/>
      <c r="M329" s="77" t="s">
        <v>207</v>
      </c>
      <c r="N329" s="4">
        <f t="shared" ref="N329:R329" si="759">((B329-B328)/B328)*100</f>
        <v>0.8388741927</v>
      </c>
      <c r="O329" s="4">
        <f t="shared" si="759"/>
        <v>2.257029737</v>
      </c>
      <c r="P329" s="4">
        <f t="shared" si="759"/>
        <v>0.155159038</v>
      </c>
      <c r="Q329" s="4">
        <f t="shared" si="759"/>
        <v>-0.08277765003</v>
      </c>
      <c r="R329" s="4">
        <f t="shared" si="759"/>
        <v>-0.7356371725</v>
      </c>
      <c r="S329" s="28">
        <v>0.0</v>
      </c>
      <c r="T329" s="4">
        <f t="shared" ref="T329:U329" si="760">((H329-H328)/H328)*100</f>
        <v>1.21958656</v>
      </c>
      <c r="U329" s="4">
        <f t="shared" si="760"/>
        <v>2.383240037</v>
      </c>
      <c r="V329" s="6">
        <f t="shared" si="11"/>
        <v>0.3258408116</v>
      </c>
      <c r="W329" s="6">
        <f t="shared" si="12"/>
        <v>0.1649227703</v>
      </c>
      <c r="X329" s="4"/>
      <c r="Y329" s="4"/>
      <c r="Z329" s="81" t="s">
        <v>207</v>
      </c>
      <c r="AK329" s="81"/>
      <c r="AL329" s="81" t="s">
        <v>207</v>
      </c>
      <c r="AW329" s="77"/>
      <c r="AX329" s="77"/>
      <c r="AY329" s="77"/>
      <c r="AZ329" s="77"/>
      <c r="BA329" s="77"/>
      <c r="BB329" s="77"/>
      <c r="BC329" s="77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</row>
    <row r="330">
      <c r="A330" s="75" t="s">
        <v>208</v>
      </c>
      <c r="B330" s="76">
        <v>2066.2</v>
      </c>
      <c r="C330" s="76">
        <v>1850.95</v>
      </c>
      <c r="D330" s="77">
        <v>131.5</v>
      </c>
      <c r="E330" s="76">
        <v>1107.05</v>
      </c>
      <c r="F330" s="76">
        <v>4532.85</v>
      </c>
      <c r="G330" s="4"/>
      <c r="H330" s="76">
        <v>1696.15</v>
      </c>
      <c r="I330" s="76">
        <v>2403.45</v>
      </c>
      <c r="J330" s="77">
        <v>20192.35</v>
      </c>
      <c r="K330" s="78">
        <f t="shared" si="2"/>
        <v>65352068.5</v>
      </c>
      <c r="L330" s="79"/>
      <c r="M330" s="77" t="s">
        <v>208</v>
      </c>
      <c r="N330" s="4">
        <f t="shared" ref="N330:R330" si="761">((B330-B329)/B329)*100</f>
        <v>-2.337343133</v>
      </c>
      <c r="O330" s="4">
        <f t="shared" si="761"/>
        <v>4.620732534</v>
      </c>
      <c r="P330" s="4">
        <f t="shared" si="761"/>
        <v>1.859024012</v>
      </c>
      <c r="Q330" s="4">
        <f t="shared" si="761"/>
        <v>1.905463248</v>
      </c>
      <c r="R330" s="4">
        <f t="shared" si="761"/>
        <v>-0.9072327216</v>
      </c>
      <c r="S330" s="28">
        <v>0.0</v>
      </c>
      <c r="T330" s="4">
        <f t="shared" ref="T330:U330" si="762">((H330-H329)/H329)*100</f>
        <v>2.183866498</v>
      </c>
      <c r="U330" s="4">
        <f t="shared" si="762"/>
        <v>-1.93402289</v>
      </c>
      <c r="V330" s="6">
        <f t="shared" si="11"/>
        <v>0.5628175795</v>
      </c>
      <c r="W330" s="6">
        <f t="shared" si="12"/>
        <v>0.4439613791</v>
      </c>
      <c r="X330" s="4"/>
      <c r="Y330" s="4"/>
      <c r="Z330" s="81" t="s">
        <v>208</v>
      </c>
      <c r="AA330" s="86">
        <f t="shared" ref="AA330:AE330" si="763">100*(B334-B330)/B330</f>
        <v>1.229309844</v>
      </c>
      <c r="AB330" s="86">
        <f t="shared" si="763"/>
        <v>-4.170831195</v>
      </c>
      <c r="AC330" s="86">
        <f t="shared" si="763"/>
        <v>-3.91634981</v>
      </c>
      <c r="AD330" s="86">
        <f t="shared" si="763"/>
        <v>-9.47563344</v>
      </c>
      <c r="AE330" s="86">
        <f t="shared" si="763"/>
        <v>0.7015453854</v>
      </c>
      <c r="AF330" s="82"/>
      <c r="AG330" s="86">
        <f t="shared" ref="AG330:AI330" si="764">100*(H334-H330)/H330</f>
        <v>-0.1739232969</v>
      </c>
      <c r="AH330" s="86">
        <f t="shared" si="764"/>
        <v>-0.6365849092</v>
      </c>
      <c r="AI330" s="86">
        <f t="shared" si="764"/>
        <v>-2.565823195</v>
      </c>
      <c r="AJ330" s="86">
        <f>100*(J334-J330)/J330</f>
        <v>-2.565823195</v>
      </c>
      <c r="AK330" s="81"/>
      <c r="AL330" s="81" t="s">
        <v>208</v>
      </c>
      <c r="AW330" s="77"/>
      <c r="AX330" s="77"/>
      <c r="AY330" s="77"/>
      <c r="AZ330" s="77"/>
      <c r="BA330" s="77"/>
      <c r="BB330" s="77"/>
      <c r="BC330" s="77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</row>
    <row r="331">
      <c r="A331" s="75" t="s">
        <v>209</v>
      </c>
      <c r="B331" s="76">
        <v>2066.65</v>
      </c>
      <c r="C331" s="76">
        <v>1846.85</v>
      </c>
      <c r="D331" s="77">
        <v>128.45</v>
      </c>
      <c r="E331" s="76">
        <v>1089.5</v>
      </c>
      <c r="F331" s="76">
        <v>4596.2</v>
      </c>
      <c r="G331" s="4"/>
      <c r="H331" s="76">
        <v>1696.95</v>
      </c>
      <c r="I331" s="76">
        <v>2411.3</v>
      </c>
      <c r="J331" s="77">
        <v>20133.3</v>
      </c>
      <c r="K331" s="78">
        <f t="shared" si="2"/>
        <v>65209877.65</v>
      </c>
      <c r="L331" s="79"/>
      <c r="M331" s="77" t="s">
        <v>209</v>
      </c>
      <c r="N331" s="4">
        <f t="shared" ref="N331:R331" si="765">((B331-B330)/B330)*100</f>
        <v>0.02177911141</v>
      </c>
      <c r="O331" s="4">
        <f t="shared" si="765"/>
        <v>-0.2215078743</v>
      </c>
      <c r="P331" s="4">
        <f t="shared" si="765"/>
        <v>-2.319391635</v>
      </c>
      <c r="Q331" s="4">
        <f t="shared" si="765"/>
        <v>-1.58529425</v>
      </c>
      <c r="R331" s="4">
        <f t="shared" si="765"/>
        <v>1.397575477</v>
      </c>
      <c r="S331" s="28">
        <v>0.0</v>
      </c>
      <c r="T331" s="4">
        <f t="shared" ref="T331:U331" si="766">((H331-H330)/H330)*100</f>
        <v>0.04716563983</v>
      </c>
      <c r="U331" s="4">
        <f t="shared" si="766"/>
        <v>0.326613826</v>
      </c>
      <c r="V331" s="6">
        <f t="shared" si="11"/>
        <v>-0.2175766632</v>
      </c>
      <c r="W331" s="6">
        <f t="shared" si="12"/>
        <v>-0.2924374825</v>
      </c>
      <c r="X331" s="4"/>
      <c r="Y331" s="4"/>
      <c r="Z331" s="81" t="s">
        <v>209</v>
      </c>
      <c r="AK331" s="81"/>
      <c r="AL331" s="81" t="s">
        <v>209</v>
      </c>
      <c r="AW331" s="77"/>
      <c r="AX331" s="77"/>
      <c r="AY331" s="77"/>
      <c r="AZ331" s="77"/>
      <c r="BA331" s="77"/>
      <c r="BB331" s="77"/>
      <c r="BC331" s="77"/>
      <c r="BD331" s="75"/>
      <c r="BE331" s="75"/>
      <c r="BF331" s="75"/>
      <c r="BG331" s="75"/>
      <c r="BH331" s="75"/>
      <c r="BI331" s="75"/>
      <c r="BJ331" s="75"/>
      <c r="BK331" s="75"/>
      <c r="BL331" s="75"/>
      <c r="BM331" s="75"/>
      <c r="BN331" s="75"/>
      <c r="BO331" s="75"/>
      <c r="BP331" s="75"/>
      <c r="BQ331" s="75"/>
    </row>
    <row r="332">
      <c r="A332" s="75" t="s">
        <v>210</v>
      </c>
      <c r="B332" s="76">
        <v>2071.05</v>
      </c>
      <c r="C332" s="76">
        <v>1858.9</v>
      </c>
      <c r="D332" s="77">
        <v>126.35</v>
      </c>
      <c r="E332" s="76">
        <v>1066.15</v>
      </c>
      <c r="F332" s="76">
        <v>4527.4</v>
      </c>
      <c r="G332" s="4"/>
      <c r="H332" s="76">
        <v>1680.9</v>
      </c>
      <c r="I332" s="76">
        <v>2423.15</v>
      </c>
      <c r="J332" s="77">
        <v>19901.4</v>
      </c>
      <c r="K332" s="78">
        <f t="shared" si="2"/>
        <v>64528113.45</v>
      </c>
      <c r="L332" s="79"/>
      <c r="M332" s="77" t="s">
        <v>210</v>
      </c>
      <c r="N332" s="4">
        <f t="shared" ref="N332:R332" si="767">((B332-B331)/B331)*100</f>
        <v>0.2129049428</v>
      </c>
      <c r="O332" s="4">
        <f t="shared" si="767"/>
        <v>0.6524623007</v>
      </c>
      <c r="P332" s="4">
        <f t="shared" si="767"/>
        <v>-1.634877384</v>
      </c>
      <c r="Q332" s="4">
        <f t="shared" si="767"/>
        <v>-2.143184947</v>
      </c>
      <c r="R332" s="4">
        <f t="shared" si="767"/>
        <v>-1.496888734</v>
      </c>
      <c r="S332" s="28">
        <v>0.0</v>
      </c>
      <c r="T332" s="4">
        <f t="shared" ref="T332:U332" si="768">((H332-H331)/H331)*100</f>
        <v>-0.9458145496</v>
      </c>
      <c r="U332" s="4">
        <f t="shared" si="768"/>
        <v>0.4914361548</v>
      </c>
      <c r="V332" s="6">
        <f t="shared" si="11"/>
        <v>-1.045492224</v>
      </c>
      <c r="W332" s="6">
        <f t="shared" si="12"/>
        <v>-1.151823099</v>
      </c>
      <c r="X332" s="4"/>
      <c r="Y332" s="4"/>
      <c r="Z332" s="81" t="s">
        <v>210</v>
      </c>
      <c r="AK332" s="81"/>
      <c r="AL332" s="81" t="s">
        <v>210</v>
      </c>
      <c r="AW332" s="77"/>
      <c r="AX332" s="77"/>
      <c r="AY332" s="77"/>
      <c r="AZ332" s="77"/>
      <c r="BA332" s="77"/>
      <c r="BB332" s="77"/>
      <c r="BC332" s="77"/>
      <c r="BD332" s="75"/>
      <c r="BE332" s="75"/>
      <c r="BF332" s="75"/>
      <c r="BG332" s="75"/>
      <c r="BH332" s="75"/>
      <c r="BI332" s="75"/>
      <c r="BJ332" s="75"/>
      <c r="BK332" s="75"/>
      <c r="BL332" s="75"/>
      <c r="BM332" s="75"/>
      <c r="BN332" s="75"/>
      <c r="BO332" s="75"/>
      <c r="BP332" s="75"/>
      <c r="BQ332" s="75"/>
    </row>
    <row r="333">
      <c r="A333" s="75" t="s">
        <v>211</v>
      </c>
      <c r="B333" s="76">
        <v>2054.7</v>
      </c>
      <c r="C333" s="76">
        <v>1832.5</v>
      </c>
      <c r="D333" s="77">
        <v>127.05</v>
      </c>
      <c r="E333" s="76">
        <v>1038.85</v>
      </c>
      <c r="F333" s="76">
        <v>4558.55</v>
      </c>
      <c r="G333" s="4"/>
      <c r="H333" s="76">
        <v>1694.85</v>
      </c>
      <c r="I333" s="76">
        <v>2402.7</v>
      </c>
      <c r="J333" s="77">
        <v>19742.35</v>
      </c>
      <c r="K333" s="78">
        <f t="shared" si="2"/>
        <v>64118780.75</v>
      </c>
      <c r="L333" s="79"/>
      <c r="M333" s="77" t="s">
        <v>211</v>
      </c>
      <c r="N333" s="4">
        <f t="shared" ref="N333:R333" si="769">((B333-B332)/B332)*100</f>
        <v>-0.7894546245</v>
      </c>
      <c r="O333" s="4">
        <f t="shared" si="769"/>
        <v>-1.420194739</v>
      </c>
      <c r="P333" s="4">
        <f t="shared" si="769"/>
        <v>0.5540166205</v>
      </c>
      <c r="Q333" s="4">
        <f t="shared" si="769"/>
        <v>-2.560615298</v>
      </c>
      <c r="R333" s="4">
        <f t="shared" si="769"/>
        <v>0.6880328665</v>
      </c>
      <c r="S333" s="28">
        <v>0.0</v>
      </c>
      <c r="T333" s="4">
        <f t="shared" ref="T333:U333" si="770">((H333-H332)/H332)*100</f>
        <v>0.8299125468</v>
      </c>
      <c r="U333" s="4">
        <f t="shared" si="770"/>
        <v>-0.8439428017</v>
      </c>
      <c r="V333" s="6">
        <f t="shared" si="11"/>
        <v>-0.6343478495</v>
      </c>
      <c r="W333" s="6">
        <f t="shared" si="12"/>
        <v>-0.7991900067</v>
      </c>
      <c r="X333" s="4"/>
      <c r="Y333" s="4"/>
      <c r="Z333" s="81" t="s">
        <v>211</v>
      </c>
      <c r="AK333" s="81"/>
      <c r="AL333" s="81" t="s">
        <v>211</v>
      </c>
      <c r="AW333" s="77"/>
      <c r="AX333" s="77"/>
      <c r="AY333" s="77"/>
      <c r="AZ333" s="77"/>
      <c r="BA333" s="77"/>
      <c r="BB333" s="77"/>
      <c r="BC333" s="77"/>
      <c r="BD333" s="75"/>
      <c r="BE333" s="75"/>
      <c r="BF333" s="75"/>
      <c r="BG333" s="75"/>
      <c r="BH333" s="75"/>
      <c r="BI333" s="75"/>
      <c r="BJ333" s="75"/>
      <c r="BK333" s="75"/>
      <c r="BL333" s="75"/>
      <c r="BM333" s="75"/>
      <c r="BN333" s="75"/>
      <c r="BO333" s="75"/>
      <c r="BP333" s="75"/>
      <c r="BQ333" s="75"/>
    </row>
    <row r="334">
      <c r="A334" s="75" t="s">
        <v>212</v>
      </c>
      <c r="B334" s="76">
        <v>2091.6</v>
      </c>
      <c r="C334" s="76">
        <v>1773.75</v>
      </c>
      <c r="D334" s="77">
        <v>126.35</v>
      </c>
      <c r="E334" s="76">
        <v>1002.15</v>
      </c>
      <c r="F334" s="76">
        <v>4564.65</v>
      </c>
      <c r="G334" s="4"/>
      <c r="H334" s="76">
        <v>1693.2</v>
      </c>
      <c r="I334" s="76">
        <v>2388.15</v>
      </c>
      <c r="J334" s="77">
        <v>19674.25</v>
      </c>
      <c r="K334" s="78">
        <f t="shared" si="2"/>
        <v>63451148.7</v>
      </c>
      <c r="L334" s="79"/>
      <c r="M334" s="77" t="s">
        <v>212</v>
      </c>
      <c r="N334" s="4">
        <f t="shared" ref="N334:R334" si="771">((B334-B333)/B333)*100</f>
        <v>1.795882611</v>
      </c>
      <c r="O334" s="4">
        <f t="shared" si="771"/>
        <v>-3.206002729</v>
      </c>
      <c r="P334" s="4">
        <f t="shared" si="771"/>
        <v>-0.5509641873</v>
      </c>
      <c r="Q334" s="4">
        <f t="shared" si="771"/>
        <v>-3.532752563</v>
      </c>
      <c r="R334" s="4">
        <f t="shared" si="771"/>
        <v>0.1338144805</v>
      </c>
      <c r="S334" s="28">
        <v>0.0</v>
      </c>
      <c r="T334" s="4">
        <f t="shared" ref="T334:U334" si="772">((H334-H333)/H333)*100</f>
        <v>-0.09735374812</v>
      </c>
      <c r="U334" s="4">
        <f t="shared" si="772"/>
        <v>-0.6055687352</v>
      </c>
      <c r="V334" s="6">
        <f t="shared" si="11"/>
        <v>-1.041242585</v>
      </c>
      <c r="W334" s="6">
        <f t="shared" si="12"/>
        <v>-0.3449437377</v>
      </c>
      <c r="X334" s="4"/>
      <c r="Y334" s="4"/>
      <c r="Z334" s="81" t="s">
        <v>212</v>
      </c>
      <c r="AA334" s="86">
        <f t="shared" ref="AA334:AE334" si="773">100*(B339-B334)/B334</f>
        <v>-0.6191432396</v>
      </c>
      <c r="AB334" s="86">
        <f t="shared" si="773"/>
        <v>1.578576462</v>
      </c>
      <c r="AC334" s="86">
        <f t="shared" si="773"/>
        <v>-1.662049861</v>
      </c>
      <c r="AD334" s="86">
        <f t="shared" si="773"/>
        <v>8.292171831</v>
      </c>
      <c r="AE334" s="86">
        <f t="shared" si="773"/>
        <v>-0.602455829</v>
      </c>
      <c r="AF334" s="82"/>
      <c r="AG334" s="86">
        <f t="shared" ref="AG334:AI334" si="774">100*(H339-H334)/H334</f>
        <v>-1.06898181</v>
      </c>
      <c r="AH334" s="86">
        <f t="shared" si="774"/>
        <v>-3.701610033</v>
      </c>
      <c r="AI334" s="86">
        <f t="shared" si="774"/>
        <v>-0.1827261522</v>
      </c>
      <c r="AJ334" s="86">
        <f>100*(J339-J334)/J334</f>
        <v>-0.1827261522</v>
      </c>
      <c r="AK334" s="81"/>
      <c r="AL334" s="81" t="s">
        <v>212</v>
      </c>
      <c r="AW334" s="77"/>
      <c r="AX334" s="77"/>
      <c r="AY334" s="77"/>
      <c r="AZ334" s="77"/>
      <c r="BA334" s="77"/>
      <c r="BB334" s="77"/>
      <c r="BC334" s="77"/>
      <c r="BD334" s="75"/>
      <c r="BE334" s="75"/>
      <c r="BF334" s="75"/>
      <c r="BG334" s="75"/>
      <c r="BH334" s="75"/>
      <c r="BI334" s="75"/>
      <c r="BJ334" s="75"/>
      <c r="BK334" s="75"/>
      <c r="BL334" s="75"/>
      <c r="BM334" s="75"/>
      <c r="BN334" s="75"/>
      <c r="BO334" s="75"/>
      <c r="BP334" s="75"/>
      <c r="BQ334" s="75"/>
    </row>
    <row r="335">
      <c r="A335" s="75" t="s">
        <v>213</v>
      </c>
      <c r="B335" s="76">
        <v>2077.2</v>
      </c>
      <c r="C335" s="76">
        <v>1800.85</v>
      </c>
      <c r="D335" s="77">
        <v>124.95</v>
      </c>
      <c r="E335" s="77">
        <v>983.25</v>
      </c>
      <c r="F335" s="76">
        <v>4570.05</v>
      </c>
      <c r="G335" s="4"/>
      <c r="H335" s="76">
        <v>1659.8</v>
      </c>
      <c r="I335" s="76">
        <v>2347.7</v>
      </c>
      <c r="J335" s="77">
        <v>19674.55</v>
      </c>
      <c r="K335" s="78">
        <f t="shared" si="2"/>
        <v>62946153.3</v>
      </c>
      <c r="L335" s="79"/>
      <c r="M335" s="77" t="s">
        <v>213</v>
      </c>
      <c r="N335" s="4">
        <f t="shared" ref="N335:R335" si="775">((B335-B334)/B334)*100</f>
        <v>-0.6884681583</v>
      </c>
      <c r="O335" s="4">
        <f t="shared" si="775"/>
        <v>1.527836505</v>
      </c>
      <c r="P335" s="4">
        <f t="shared" si="775"/>
        <v>-1.108033241</v>
      </c>
      <c r="Q335" s="4">
        <f t="shared" si="775"/>
        <v>-1.885945218</v>
      </c>
      <c r="R335" s="4">
        <f t="shared" si="775"/>
        <v>0.1183004173</v>
      </c>
      <c r="S335" s="28">
        <v>0.0</v>
      </c>
      <c r="T335" s="4">
        <f t="shared" ref="T335:U335" si="776">((H335-H334)/H334)*100</f>
        <v>-1.972596267</v>
      </c>
      <c r="U335" s="4">
        <f t="shared" si="776"/>
        <v>-1.693779704</v>
      </c>
      <c r="V335" s="6">
        <f t="shared" si="11"/>
        <v>-0.7958806268</v>
      </c>
      <c r="W335" s="6">
        <f t="shared" si="12"/>
        <v>0.001524835762</v>
      </c>
      <c r="X335" s="4"/>
      <c r="Y335" s="4"/>
      <c r="Z335" s="81" t="s">
        <v>213</v>
      </c>
      <c r="AK335" s="81"/>
      <c r="AL335" s="81" t="s">
        <v>213</v>
      </c>
      <c r="AW335" s="77"/>
      <c r="AX335" s="77"/>
      <c r="AY335" s="77"/>
      <c r="AZ335" s="77"/>
      <c r="BA335" s="77"/>
      <c r="BB335" s="77"/>
      <c r="BC335" s="77"/>
      <c r="BD335" s="75"/>
      <c r="BE335" s="75"/>
      <c r="BF335" s="75"/>
      <c r="BG335" s="75"/>
      <c r="BH335" s="75"/>
      <c r="BI335" s="75"/>
      <c r="BJ335" s="75"/>
      <c r="BK335" s="75"/>
      <c r="BL335" s="75"/>
      <c r="BM335" s="75"/>
      <c r="BN335" s="75"/>
      <c r="BO335" s="75"/>
      <c r="BP335" s="75"/>
      <c r="BQ335" s="75"/>
    </row>
    <row r="336">
      <c r="A336" s="75" t="s">
        <v>214</v>
      </c>
      <c r="B336" s="76">
        <v>2041.45</v>
      </c>
      <c r="C336" s="76">
        <v>1768.9</v>
      </c>
      <c r="D336" s="77">
        <v>124.9</v>
      </c>
      <c r="E336" s="76">
        <v>1087.75</v>
      </c>
      <c r="F336" s="76">
        <v>4600.15</v>
      </c>
      <c r="G336" s="4"/>
      <c r="H336" s="76">
        <v>1630.7</v>
      </c>
      <c r="I336" s="76">
        <v>2338.7</v>
      </c>
      <c r="J336" s="77">
        <v>19664.7</v>
      </c>
      <c r="K336" s="78">
        <f t="shared" si="2"/>
        <v>64414382.4</v>
      </c>
      <c r="L336" s="79"/>
      <c r="M336" s="77" t="s">
        <v>214</v>
      </c>
      <c r="N336" s="4">
        <f t="shared" ref="N336:R336" si="777">((B336-B335)/B335)*100</f>
        <v>-1.721066821</v>
      </c>
      <c r="O336" s="4">
        <f t="shared" si="777"/>
        <v>-1.774162201</v>
      </c>
      <c r="P336" s="4">
        <f t="shared" si="777"/>
        <v>-0.0400160064</v>
      </c>
      <c r="Q336" s="4">
        <f t="shared" si="777"/>
        <v>10.62801932</v>
      </c>
      <c r="R336" s="4">
        <f t="shared" si="777"/>
        <v>0.65863612</v>
      </c>
      <c r="S336" s="28">
        <v>0.0</v>
      </c>
      <c r="T336" s="4">
        <f t="shared" ref="T336:U336" si="778">((H336-H335)/H335)*100</f>
        <v>-1.75322328</v>
      </c>
      <c r="U336" s="4">
        <f t="shared" si="778"/>
        <v>-0.3833539209</v>
      </c>
      <c r="V336" s="6">
        <f t="shared" si="11"/>
        <v>2.332516005</v>
      </c>
      <c r="W336" s="6">
        <f t="shared" si="12"/>
        <v>-0.05006467746</v>
      </c>
      <c r="X336" s="4"/>
      <c r="Y336" s="4"/>
      <c r="Z336" s="81" t="s">
        <v>214</v>
      </c>
      <c r="AK336" s="81"/>
      <c r="AL336" s="81" t="s">
        <v>214</v>
      </c>
      <c r="AW336" s="77"/>
      <c r="AX336" s="77"/>
      <c r="AY336" s="77"/>
      <c r="AZ336" s="77"/>
      <c r="BA336" s="77"/>
      <c r="BB336" s="77"/>
      <c r="BC336" s="77"/>
      <c r="BD336" s="75"/>
      <c r="BE336" s="75"/>
      <c r="BF336" s="75"/>
      <c r="BG336" s="75"/>
      <c r="BH336" s="75"/>
      <c r="BI336" s="75"/>
      <c r="BJ336" s="75"/>
      <c r="BK336" s="75"/>
      <c r="BL336" s="75"/>
      <c r="BM336" s="75"/>
      <c r="BN336" s="75"/>
      <c r="BO336" s="75"/>
      <c r="BP336" s="75"/>
      <c r="BQ336" s="75"/>
    </row>
    <row r="337">
      <c r="A337" s="75" t="s">
        <v>215</v>
      </c>
      <c r="B337" s="76">
        <v>2031.8</v>
      </c>
      <c r="C337" s="76">
        <v>1793.4</v>
      </c>
      <c r="D337" s="77">
        <v>125.15</v>
      </c>
      <c r="E337" s="76">
        <v>1088.15</v>
      </c>
      <c r="F337" s="76">
        <v>4627.35</v>
      </c>
      <c r="G337" s="4"/>
      <c r="H337" s="76">
        <v>1656.7</v>
      </c>
      <c r="I337" s="76">
        <v>2340.7</v>
      </c>
      <c r="J337" s="77">
        <v>19716.45</v>
      </c>
      <c r="K337" s="78">
        <f t="shared" si="2"/>
        <v>64662267.1</v>
      </c>
      <c r="L337" s="79"/>
      <c r="M337" s="77" t="s">
        <v>215</v>
      </c>
      <c r="N337" s="4">
        <f t="shared" ref="N337:R337" si="779">((B337-B336)/B336)*100</f>
        <v>-0.4727032256</v>
      </c>
      <c r="O337" s="4">
        <f t="shared" si="779"/>
        <v>1.385041551</v>
      </c>
      <c r="P337" s="4">
        <f t="shared" si="779"/>
        <v>0.2001601281</v>
      </c>
      <c r="Q337" s="4">
        <f t="shared" si="779"/>
        <v>0.0367731556</v>
      </c>
      <c r="R337" s="4">
        <f t="shared" si="779"/>
        <v>0.5912850668</v>
      </c>
      <c r="S337" s="28">
        <v>0.0</v>
      </c>
      <c r="T337" s="4">
        <f t="shared" ref="T337:U337" si="780">((H337-H336)/H336)*100</f>
        <v>1.59440731</v>
      </c>
      <c r="U337" s="4">
        <f t="shared" si="780"/>
        <v>0.08551759525</v>
      </c>
      <c r="V337" s="6">
        <f t="shared" si="11"/>
        <v>0.3848281871</v>
      </c>
      <c r="W337" s="6">
        <f t="shared" si="12"/>
        <v>0.2631619094</v>
      </c>
      <c r="X337" s="4"/>
      <c r="Y337" s="4"/>
      <c r="Z337" s="81" t="s">
        <v>215</v>
      </c>
      <c r="AK337" s="81"/>
      <c r="AL337" s="81" t="s">
        <v>215</v>
      </c>
      <c r="AW337" s="77"/>
      <c r="AX337" s="77"/>
      <c r="AY337" s="77"/>
      <c r="AZ337" s="77"/>
      <c r="BA337" s="77"/>
      <c r="BB337" s="77"/>
      <c r="BC337" s="77"/>
      <c r="BD337" s="75"/>
      <c r="BE337" s="75"/>
      <c r="BF337" s="75"/>
      <c r="BG337" s="75"/>
      <c r="BH337" s="75"/>
      <c r="BI337" s="75"/>
      <c r="BJ337" s="75"/>
      <c r="BK337" s="75"/>
      <c r="BL337" s="75"/>
      <c r="BM337" s="75"/>
      <c r="BN337" s="75"/>
      <c r="BO337" s="75"/>
      <c r="BP337" s="75"/>
      <c r="BQ337" s="75"/>
    </row>
    <row r="338">
      <c r="A338" s="75" t="s">
        <v>216</v>
      </c>
      <c r="B338" s="76">
        <v>2002.55</v>
      </c>
      <c r="C338" s="76">
        <v>1796.9</v>
      </c>
      <c r="D338" s="77">
        <v>124.55</v>
      </c>
      <c r="E338" s="76">
        <v>1057.7</v>
      </c>
      <c r="F338" s="76">
        <v>4524.55</v>
      </c>
      <c r="G338" s="4"/>
      <c r="H338" s="76">
        <v>1650.8</v>
      </c>
      <c r="I338" s="76">
        <v>2295.6</v>
      </c>
      <c r="J338" s="77">
        <v>19523.55</v>
      </c>
      <c r="K338" s="78">
        <f t="shared" si="2"/>
        <v>63594587.4</v>
      </c>
      <c r="L338" s="79"/>
      <c r="M338" s="77" t="s">
        <v>216</v>
      </c>
      <c r="N338" s="4">
        <f t="shared" ref="N338:R338" si="781">((B338-B337)/B337)*100</f>
        <v>-1.439610198</v>
      </c>
      <c r="O338" s="4">
        <f t="shared" si="781"/>
        <v>0.1951600312</v>
      </c>
      <c r="P338" s="4">
        <f t="shared" si="781"/>
        <v>-0.4794246904</v>
      </c>
      <c r="Q338" s="4">
        <f t="shared" si="781"/>
        <v>-2.798327436</v>
      </c>
      <c r="R338" s="4">
        <f t="shared" si="781"/>
        <v>-2.221573903</v>
      </c>
      <c r="S338" s="28">
        <v>0.0</v>
      </c>
      <c r="T338" s="4">
        <f t="shared" ref="T338:U338" si="782">((H338-H337)/H337)*100</f>
        <v>-0.3561296553</v>
      </c>
      <c r="U338" s="4">
        <f t="shared" si="782"/>
        <v>-1.926774042</v>
      </c>
      <c r="V338" s="6">
        <f t="shared" si="11"/>
        <v>-1.651163419</v>
      </c>
      <c r="W338" s="6">
        <f t="shared" si="12"/>
        <v>-0.9783708528</v>
      </c>
      <c r="X338" s="4"/>
      <c r="Y338" s="4"/>
      <c r="Z338" s="81" t="s">
        <v>216</v>
      </c>
      <c r="AK338" s="81"/>
      <c r="AL338" s="81" t="s">
        <v>216</v>
      </c>
      <c r="AW338" s="77"/>
      <c r="AX338" s="77"/>
      <c r="AY338" s="77"/>
      <c r="AZ338" s="77"/>
      <c r="BA338" s="77"/>
      <c r="BB338" s="77"/>
      <c r="BC338" s="77"/>
      <c r="BD338" s="75"/>
      <c r="BE338" s="75"/>
      <c r="BF338" s="75"/>
      <c r="BG338" s="75"/>
      <c r="BH338" s="75"/>
      <c r="BI338" s="75"/>
      <c r="BJ338" s="75"/>
      <c r="BK338" s="75"/>
      <c r="BL338" s="75"/>
      <c r="BM338" s="75"/>
      <c r="BN338" s="75"/>
      <c r="BO338" s="75"/>
      <c r="BP338" s="75"/>
      <c r="BQ338" s="75"/>
    </row>
    <row r="339">
      <c r="A339" s="75" t="s">
        <v>217</v>
      </c>
      <c r="B339" s="76">
        <v>2078.65</v>
      </c>
      <c r="C339" s="76">
        <v>1801.75</v>
      </c>
      <c r="D339" s="77">
        <v>124.25</v>
      </c>
      <c r="E339" s="76">
        <v>1085.25</v>
      </c>
      <c r="F339" s="76">
        <v>4537.15</v>
      </c>
      <c r="G339" s="4"/>
      <c r="H339" s="76">
        <v>1675.1</v>
      </c>
      <c r="I339" s="76">
        <v>2299.75</v>
      </c>
      <c r="J339" s="77">
        <v>19638.3</v>
      </c>
      <c r="K339" s="78">
        <f t="shared" si="2"/>
        <v>64409180.15</v>
      </c>
      <c r="L339" s="79"/>
      <c r="M339" s="77" t="s">
        <v>217</v>
      </c>
      <c r="N339" s="4">
        <f t="shared" ref="N339:R339" si="783">((B339-B338)/B338)*100</f>
        <v>3.800154803</v>
      </c>
      <c r="O339" s="4">
        <f t="shared" si="783"/>
        <v>0.2699092882</v>
      </c>
      <c r="P339" s="4">
        <f t="shared" si="783"/>
        <v>-0.2408671216</v>
      </c>
      <c r="Q339" s="4">
        <f t="shared" si="783"/>
        <v>2.604708329</v>
      </c>
      <c r="R339" s="4">
        <f t="shared" si="783"/>
        <v>0.2784807329</v>
      </c>
      <c r="S339" s="28">
        <v>0.0</v>
      </c>
      <c r="T339" s="4">
        <f t="shared" ref="T339:U339" si="784">((H339-H338)/H338)*100</f>
        <v>1.472013569</v>
      </c>
      <c r="U339" s="4">
        <f t="shared" si="784"/>
        <v>0.1807806238</v>
      </c>
      <c r="V339" s="6">
        <f t="shared" si="11"/>
        <v>1.280915221</v>
      </c>
      <c r="W339" s="6">
        <f t="shared" si="12"/>
        <v>0.5877517152</v>
      </c>
      <c r="X339" s="4"/>
      <c r="Y339" s="4"/>
      <c r="Z339" s="81" t="s">
        <v>217</v>
      </c>
      <c r="AA339" s="86">
        <f t="shared" ref="AA339:AE339" si="785">100*(B343-B339)/B339</f>
        <v>1.900271811</v>
      </c>
      <c r="AB339" s="86">
        <f t="shared" si="785"/>
        <v>19.20910226</v>
      </c>
      <c r="AC339" s="86">
        <f t="shared" si="785"/>
        <v>2.293762575</v>
      </c>
      <c r="AD339" s="86">
        <f t="shared" si="785"/>
        <v>-1.193273439</v>
      </c>
      <c r="AE339" s="86">
        <f t="shared" si="785"/>
        <v>0.02865234784</v>
      </c>
      <c r="AF339" s="82"/>
      <c r="AG339" s="86">
        <f t="shared" ref="AG339:AI339" si="786">100*(H343-H339)/H339</f>
        <v>-0.2149125425</v>
      </c>
      <c r="AH339" s="86">
        <f t="shared" si="786"/>
        <v>0.4152625285</v>
      </c>
      <c r="AI339" s="86">
        <f t="shared" si="786"/>
        <v>0.07739977493</v>
      </c>
      <c r="AJ339" s="86">
        <f>100*(J343-J339)/J339</f>
        <v>0.07739977493</v>
      </c>
      <c r="AK339" s="81"/>
      <c r="AL339" s="81" t="s">
        <v>217</v>
      </c>
      <c r="AW339" s="77"/>
      <c r="AX339" s="77"/>
      <c r="AY339" s="77"/>
      <c r="AZ339" s="77"/>
      <c r="BA339" s="77"/>
      <c r="BB339" s="77"/>
      <c r="BC339" s="77"/>
      <c r="BD339" s="75"/>
      <c r="BE339" s="75"/>
      <c r="BF339" s="75"/>
      <c r="BG339" s="75"/>
      <c r="BH339" s="75"/>
      <c r="BI339" s="75"/>
      <c r="BJ339" s="75"/>
      <c r="BK339" s="75"/>
      <c r="BL339" s="75"/>
      <c r="BM339" s="75"/>
      <c r="BN339" s="75"/>
      <c r="BO339" s="75"/>
      <c r="BP339" s="75"/>
      <c r="BQ339" s="75"/>
    </row>
    <row r="340">
      <c r="A340" s="83">
        <v>44995.0</v>
      </c>
      <c r="B340" s="76">
        <v>2085.85</v>
      </c>
      <c r="C340" s="76">
        <v>1860.8</v>
      </c>
      <c r="D340" s="77">
        <v>124.0</v>
      </c>
      <c r="E340" s="76">
        <v>1069.0</v>
      </c>
      <c r="F340" s="76">
        <v>4495.45</v>
      </c>
      <c r="G340" s="4"/>
      <c r="H340" s="76">
        <v>1686.1</v>
      </c>
      <c r="I340" s="76">
        <v>2284.45</v>
      </c>
      <c r="J340" s="77">
        <v>19528.75</v>
      </c>
      <c r="K340" s="78">
        <f t="shared" si="2"/>
        <v>64175567.05</v>
      </c>
      <c r="L340" s="79"/>
      <c r="M340" s="84">
        <v>44995.0</v>
      </c>
      <c r="N340" s="4">
        <f t="shared" ref="N340:R340" si="787">((B340-B339)/B339)*100</f>
        <v>0.3463786592</v>
      </c>
      <c r="O340" s="4">
        <f t="shared" si="787"/>
        <v>3.277369224</v>
      </c>
      <c r="P340" s="4">
        <f t="shared" si="787"/>
        <v>-0.2012072435</v>
      </c>
      <c r="Q340" s="4">
        <f t="shared" si="787"/>
        <v>-1.497350841</v>
      </c>
      <c r="R340" s="4">
        <f t="shared" si="787"/>
        <v>-0.9190791576</v>
      </c>
      <c r="S340" s="28">
        <v>0.0</v>
      </c>
      <c r="T340" s="4">
        <f t="shared" ref="T340:U340" si="788">((H340-H339)/H339)*100</f>
        <v>0.6566772133</v>
      </c>
      <c r="U340" s="4">
        <f t="shared" si="788"/>
        <v>-0.6652897054</v>
      </c>
      <c r="V340" s="6">
        <f t="shared" si="11"/>
        <v>-0.3627015582</v>
      </c>
      <c r="W340" s="6">
        <f t="shared" si="12"/>
        <v>-0.5578385094</v>
      </c>
      <c r="X340" s="4"/>
      <c r="Y340" s="4"/>
      <c r="Z340" s="85">
        <v>44995.0</v>
      </c>
      <c r="AK340" s="85"/>
      <c r="AL340" s="85">
        <v>44995.0</v>
      </c>
      <c r="AM340" s="77">
        <f t="shared" ref="AM340:AQ340" si="789">100*(B359-B340)/B340</f>
        <v>2.807009133</v>
      </c>
      <c r="AN340" s="77">
        <f t="shared" si="789"/>
        <v>5.223559759</v>
      </c>
      <c r="AO340" s="77">
        <f t="shared" si="789"/>
        <v>-1.733870968</v>
      </c>
      <c r="AP340" s="77">
        <f t="shared" si="789"/>
        <v>-11.00561272</v>
      </c>
      <c r="AQ340" s="77">
        <f t="shared" si="789"/>
        <v>-1.533773037</v>
      </c>
      <c r="AR340" s="77">
        <v>0.0</v>
      </c>
      <c r="AS340" s="77">
        <f t="shared" ref="AS340:AT340" si="790">100*(H359-H340)/H340</f>
        <v>-8.309115711</v>
      </c>
      <c r="AT340" s="77">
        <f t="shared" si="790"/>
        <v>-6.209372059</v>
      </c>
      <c r="AU340" s="77">
        <f>100*(K359-K340)/K340</f>
        <v>-4.01761974</v>
      </c>
      <c r="AV340" s="77">
        <f>100*(J359-J340)/J340</f>
        <v>-2.299942393</v>
      </c>
      <c r="AW340" s="77"/>
      <c r="AX340" s="77"/>
      <c r="AY340" s="77"/>
      <c r="AZ340" s="77"/>
      <c r="BA340" s="77"/>
      <c r="BB340" s="77"/>
      <c r="BC340" s="77"/>
      <c r="BD340" s="75"/>
      <c r="BE340" s="75"/>
      <c r="BF340" s="75"/>
      <c r="BG340" s="75"/>
      <c r="BH340" s="75"/>
      <c r="BI340" s="75"/>
      <c r="BJ340" s="75"/>
      <c r="BK340" s="75"/>
      <c r="BL340" s="75"/>
      <c r="BM340" s="75"/>
      <c r="BN340" s="75"/>
      <c r="BO340" s="75"/>
      <c r="BP340" s="75"/>
      <c r="BQ340" s="75"/>
    </row>
    <row r="341">
      <c r="A341" s="83">
        <v>45026.0</v>
      </c>
      <c r="B341" s="76">
        <v>2084.95</v>
      </c>
      <c r="C341" s="76">
        <v>1856.85</v>
      </c>
      <c r="D341" s="77">
        <v>123.05</v>
      </c>
      <c r="E341" s="76">
        <v>1041.3</v>
      </c>
      <c r="F341" s="76">
        <v>4532.5</v>
      </c>
      <c r="G341" s="4"/>
      <c r="H341" s="76">
        <v>1675.7</v>
      </c>
      <c r="I341" s="76">
        <v>2248.3</v>
      </c>
      <c r="J341" s="77">
        <v>19436.1</v>
      </c>
      <c r="K341" s="78">
        <f t="shared" si="2"/>
        <v>63710964.5</v>
      </c>
      <c r="L341" s="79"/>
      <c r="M341" s="84">
        <v>45026.0</v>
      </c>
      <c r="N341" s="4">
        <f t="shared" ref="N341:R341" si="791">((B341-B340)/B340)*100</f>
        <v>-0.04314787736</v>
      </c>
      <c r="O341" s="4">
        <f t="shared" si="791"/>
        <v>-0.2122742906</v>
      </c>
      <c r="P341" s="4">
        <f t="shared" si="791"/>
        <v>-0.7661290323</v>
      </c>
      <c r="Q341" s="4">
        <f t="shared" si="791"/>
        <v>-2.591206735</v>
      </c>
      <c r="R341" s="4">
        <f t="shared" si="791"/>
        <v>0.8241666574</v>
      </c>
      <c r="S341" s="28">
        <v>0.0</v>
      </c>
      <c r="T341" s="4">
        <f t="shared" ref="T341:U341" si="792">((H341-H340)/H340)*100</f>
        <v>-0.6168080185</v>
      </c>
      <c r="U341" s="4">
        <f t="shared" si="792"/>
        <v>-1.582437786</v>
      </c>
      <c r="V341" s="6">
        <f t="shared" si="11"/>
        <v>-0.7239555042</v>
      </c>
      <c r="W341" s="6">
        <f t="shared" si="12"/>
        <v>-0.4744287269</v>
      </c>
      <c r="X341" s="4"/>
      <c r="Y341" s="4"/>
      <c r="Z341" s="85">
        <v>45026.0</v>
      </c>
      <c r="AK341" s="85"/>
      <c r="AL341" s="85">
        <v>45026.0</v>
      </c>
      <c r="AW341" s="77"/>
      <c r="AX341" s="77"/>
      <c r="AY341" s="77"/>
      <c r="AZ341" s="77"/>
      <c r="BA341" s="77"/>
      <c r="BB341" s="77"/>
      <c r="BC341" s="77"/>
      <c r="BD341" s="75"/>
      <c r="BE341" s="75"/>
      <c r="BF341" s="75"/>
      <c r="BG341" s="75"/>
      <c r="BH341" s="75"/>
      <c r="BI341" s="75"/>
      <c r="BJ341" s="75"/>
      <c r="BK341" s="75"/>
      <c r="BL341" s="75"/>
      <c r="BM341" s="75"/>
      <c r="BN341" s="75"/>
      <c r="BO341" s="75"/>
      <c r="BP341" s="75"/>
      <c r="BQ341" s="75"/>
    </row>
    <row r="342">
      <c r="A342" s="83">
        <v>45056.0</v>
      </c>
      <c r="B342" s="76">
        <v>2086.15</v>
      </c>
      <c r="C342" s="76">
        <v>2022.25</v>
      </c>
      <c r="D342" s="77">
        <v>122.3</v>
      </c>
      <c r="E342" s="76">
        <v>1072.35</v>
      </c>
      <c r="F342" s="76">
        <v>4533.9</v>
      </c>
      <c r="G342" s="4"/>
      <c r="H342" s="76">
        <v>1670.75</v>
      </c>
      <c r="I342" s="76">
        <v>2299.15</v>
      </c>
      <c r="J342" s="77">
        <v>19545.75</v>
      </c>
      <c r="K342" s="78">
        <f t="shared" si="2"/>
        <v>64706843.15</v>
      </c>
      <c r="L342" s="79"/>
      <c r="M342" s="84">
        <v>45056.0</v>
      </c>
      <c r="N342" s="4">
        <f t="shared" ref="N342:R342" si="793">((B342-B341)/B341)*100</f>
        <v>0.05755533706</v>
      </c>
      <c r="O342" s="4">
        <f t="shared" si="793"/>
        <v>8.9075585</v>
      </c>
      <c r="P342" s="4">
        <f t="shared" si="793"/>
        <v>-0.6095083299</v>
      </c>
      <c r="Q342" s="4">
        <f t="shared" si="793"/>
        <v>2.981849611</v>
      </c>
      <c r="R342" s="4">
        <f t="shared" si="793"/>
        <v>0.03088803089</v>
      </c>
      <c r="S342" s="28">
        <v>0.0</v>
      </c>
      <c r="T342" s="4">
        <f t="shared" ref="T342:U342" si="794">((H342-H341)/H341)*100</f>
        <v>-0.2953989378</v>
      </c>
      <c r="U342" s="4">
        <f t="shared" si="794"/>
        <v>2.261708847</v>
      </c>
      <c r="V342" s="6">
        <f t="shared" si="11"/>
        <v>1.56311972</v>
      </c>
      <c r="W342" s="6">
        <f t="shared" si="12"/>
        <v>0.5641563894</v>
      </c>
      <c r="X342" s="4"/>
      <c r="Y342" s="4"/>
      <c r="Z342" s="85">
        <v>45056.0</v>
      </c>
      <c r="AK342" s="85"/>
      <c r="AL342" s="85">
        <v>45056.0</v>
      </c>
      <c r="AW342" s="77"/>
      <c r="AX342" s="77"/>
      <c r="AY342" s="77"/>
      <c r="AZ342" s="77"/>
      <c r="BA342" s="77"/>
      <c r="BB342" s="77"/>
      <c r="BC342" s="77"/>
      <c r="BD342" s="75"/>
      <c r="BE342" s="75"/>
      <c r="BF342" s="75"/>
      <c r="BG342" s="75"/>
      <c r="BH342" s="75"/>
      <c r="BI342" s="75"/>
      <c r="BJ342" s="75"/>
      <c r="BK342" s="75"/>
      <c r="BL342" s="75"/>
      <c r="BM342" s="75"/>
      <c r="BN342" s="75"/>
      <c r="BO342" s="75"/>
      <c r="BP342" s="75"/>
      <c r="BQ342" s="75"/>
    </row>
    <row r="343">
      <c r="A343" s="83">
        <v>45087.0</v>
      </c>
      <c r="B343" s="76">
        <v>2118.15</v>
      </c>
      <c r="C343" s="76">
        <v>2147.85</v>
      </c>
      <c r="D343" s="77">
        <v>127.1</v>
      </c>
      <c r="E343" s="76">
        <v>1072.3</v>
      </c>
      <c r="F343" s="76">
        <v>4538.45</v>
      </c>
      <c r="G343" s="4"/>
      <c r="H343" s="76">
        <v>1671.5</v>
      </c>
      <c r="I343" s="76">
        <v>2309.3</v>
      </c>
      <c r="J343" s="77">
        <v>19653.5</v>
      </c>
      <c r="K343" s="78">
        <f t="shared" si="2"/>
        <v>65322254.05</v>
      </c>
      <c r="L343" s="79"/>
      <c r="M343" s="84">
        <v>45087.0</v>
      </c>
      <c r="N343" s="4">
        <f t="shared" ref="N343:R343" si="795">((B343-B342)/B342)*100</f>
        <v>1.533926132</v>
      </c>
      <c r="O343" s="4">
        <f t="shared" si="795"/>
        <v>6.210903696</v>
      </c>
      <c r="P343" s="4">
        <f t="shared" si="795"/>
        <v>3.924775143</v>
      </c>
      <c r="Q343" s="4">
        <f t="shared" si="795"/>
        <v>-0.004662656782</v>
      </c>
      <c r="R343" s="4">
        <f t="shared" si="795"/>
        <v>0.1003551027</v>
      </c>
      <c r="S343" s="28">
        <v>0.0</v>
      </c>
      <c r="T343" s="4">
        <f t="shared" ref="T343:U343" si="796">((H343-H342)/H342)*100</f>
        <v>0.04489001945</v>
      </c>
      <c r="U343" s="4">
        <f t="shared" si="796"/>
        <v>0.4414674989</v>
      </c>
      <c r="V343" s="6">
        <f t="shared" si="11"/>
        <v>0.9510754505</v>
      </c>
      <c r="W343" s="6">
        <f t="shared" si="12"/>
        <v>0.5512707366</v>
      </c>
      <c r="X343" s="4"/>
      <c r="Y343" s="4"/>
      <c r="Z343" s="85">
        <v>45087.0</v>
      </c>
      <c r="AA343" s="86">
        <f t="shared" ref="AA343:AE343" si="797">100*(B348-B343)/B343</f>
        <v>2.414843141</v>
      </c>
      <c r="AB343" s="86">
        <f t="shared" si="797"/>
        <v>-2.663128245</v>
      </c>
      <c r="AC343" s="86">
        <f t="shared" si="797"/>
        <v>2.557041699</v>
      </c>
      <c r="AD343" s="86">
        <f t="shared" si="797"/>
        <v>-3.930802947</v>
      </c>
      <c r="AE343" s="86">
        <f t="shared" si="797"/>
        <v>0.7987308442</v>
      </c>
      <c r="AF343" s="82"/>
      <c r="AG343" s="86">
        <f t="shared" ref="AG343:AI343" si="798">100*(H348-H343)/H343</f>
        <v>-2.95243793</v>
      </c>
      <c r="AH343" s="86">
        <f t="shared" si="798"/>
        <v>-1.790585892</v>
      </c>
      <c r="AI343" s="86">
        <f t="shared" si="798"/>
        <v>0.4963492508</v>
      </c>
      <c r="AJ343" s="86">
        <f>100*(J348-J343)/J343</f>
        <v>0.4963492508</v>
      </c>
      <c r="AK343" s="85"/>
      <c r="AL343" s="85">
        <v>45087.0</v>
      </c>
      <c r="AW343" s="77"/>
      <c r="AX343" s="77"/>
      <c r="AY343" s="77"/>
      <c r="AZ343" s="77"/>
      <c r="BA343" s="77"/>
      <c r="BB343" s="77"/>
      <c r="BC343" s="77"/>
      <c r="BD343" s="75"/>
      <c r="BE343" s="75"/>
      <c r="BF343" s="75"/>
      <c r="BG343" s="75"/>
      <c r="BH343" s="75"/>
      <c r="BI343" s="75"/>
      <c r="BJ343" s="75"/>
      <c r="BK343" s="75"/>
      <c r="BL343" s="75"/>
      <c r="BM343" s="75"/>
      <c r="BN343" s="75"/>
      <c r="BO343" s="75"/>
      <c r="BP343" s="75"/>
      <c r="BQ343" s="75"/>
    </row>
    <row r="344">
      <c r="A344" s="83">
        <v>45179.0</v>
      </c>
      <c r="B344" s="76">
        <v>2107.55</v>
      </c>
      <c r="C344" s="76">
        <v>2091.15</v>
      </c>
      <c r="D344" s="77">
        <v>129.0</v>
      </c>
      <c r="E344" s="76">
        <v>1033.3</v>
      </c>
      <c r="F344" s="76">
        <v>4522.5</v>
      </c>
      <c r="G344" s="4"/>
      <c r="H344" s="76">
        <v>1614.95</v>
      </c>
      <c r="I344" s="76">
        <v>2274.45</v>
      </c>
      <c r="J344" s="77">
        <v>19512.35</v>
      </c>
      <c r="K344" s="78">
        <f t="shared" si="2"/>
        <v>64242746.6</v>
      </c>
      <c r="L344" s="79"/>
      <c r="M344" s="84">
        <v>45179.0</v>
      </c>
      <c r="N344" s="4">
        <f t="shared" ref="N344:R344" si="799">((B344-B343)/B343)*100</f>
        <v>-0.5004367018</v>
      </c>
      <c r="O344" s="4">
        <f t="shared" si="799"/>
        <v>-2.639849151</v>
      </c>
      <c r="P344" s="4">
        <f t="shared" si="799"/>
        <v>1.494885917</v>
      </c>
      <c r="Q344" s="4">
        <f t="shared" si="799"/>
        <v>-3.637041873</v>
      </c>
      <c r="R344" s="4">
        <f t="shared" si="799"/>
        <v>-0.3514415715</v>
      </c>
      <c r="S344" s="28">
        <v>0.0</v>
      </c>
      <c r="T344" s="4">
        <f t="shared" ref="T344:U344" si="800">((H344-H343)/H343)*100</f>
        <v>-3.383188753</v>
      </c>
      <c r="U344" s="4">
        <f t="shared" si="800"/>
        <v>-1.509115316</v>
      </c>
      <c r="V344" s="6">
        <f t="shared" si="11"/>
        <v>-1.652587569</v>
      </c>
      <c r="W344" s="6">
        <f t="shared" si="12"/>
        <v>-0.7181926883</v>
      </c>
      <c r="X344" s="4"/>
      <c r="Y344" s="4"/>
      <c r="Z344" s="85">
        <v>45179.0</v>
      </c>
      <c r="AK344" s="85"/>
      <c r="AL344" s="85">
        <v>45179.0</v>
      </c>
      <c r="AW344" s="77"/>
      <c r="AX344" s="77"/>
      <c r="AY344" s="77"/>
      <c r="AZ344" s="77"/>
      <c r="BA344" s="77"/>
      <c r="BB344" s="77"/>
      <c r="BC344" s="77"/>
      <c r="BD344" s="75"/>
      <c r="BE344" s="75"/>
      <c r="BF344" s="75"/>
      <c r="BG344" s="75"/>
      <c r="BH344" s="75"/>
      <c r="BI344" s="75"/>
      <c r="BJ344" s="75"/>
      <c r="BK344" s="75"/>
      <c r="BL344" s="75"/>
      <c r="BM344" s="75"/>
      <c r="BN344" s="75"/>
      <c r="BO344" s="75"/>
      <c r="BP344" s="75"/>
      <c r="BQ344" s="75"/>
    </row>
    <row r="345">
      <c r="A345" s="88">
        <v>45209.0</v>
      </c>
      <c r="B345" s="76">
        <v>2126.75</v>
      </c>
      <c r="C345" s="76">
        <v>2086.35</v>
      </c>
      <c r="D345" s="77">
        <v>131.65</v>
      </c>
      <c r="E345" s="76">
        <v>1048.6</v>
      </c>
      <c r="F345" s="76">
        <v>4529.95</v>
      </c>
      <c r="G345" s="4"/>
      <c r="H345" s="76">
        <v>1626.5</v>
      </c>
      <c r="I345" s="76">
        <v>2284.15</v>
      </c>
      <c r="J345" s="77">
        <v>19689.85</v>
      </c>
      <c r="K345" s="78">
        <f t="shared" si="2"/>
        <v>64707021.4</v>
      </c>
      <c r="L345" s="79"/>
      <c r="M345" s="89">
        <v>45209.0</v>
      </c>
      <c r="N345" s="4">
        <f t="shared" ref="N345:R345" si="801">((B345-B344)/B344)*100</f>
        <v>0.9110104149</v>
      </c>
      <c r="O345" s="4">
        <f t="shared" si="801"/>
        <v>-0.2295387705</v>
      </c>
      <c r="P345" s="4">
        <f t="shared" si="801"/>
        <v>2.054263566</v>
      </c>
      <c r="Q345" s="4">
        <f t="shared" si="801"/>
        <v>1.480692926</v>
      </c>
      <c r="R345" s="4">
        <f t="shared" si="801"/>
        <v>0.1647318961</v>
      </c>
      <c r="S345" s="28">
        <v>0.0</v>
      </c>
      <c r="T345" s="4">
        <f t="shared" ref="T345:U345" si="802">((H345-H344)/H344)*100</f>
        <v>0.7151924208</v>
      </c>
      <c r="U345" s="4">
        <f t="shared" si="802"/>
        <v>0.4264767306</v>
      </c>
      <c r="V345" s="6">
        <f t="shared" si="11"/>
        <v>0.7226882793</v>
      </c>
      <c r="W345" s="6">
        <f t="shared" si="12"/>
        <v>0.9096802794</v>
      </c>
      <c r="X345" s="4"/>
      <c r="Y345" s="4"/>
      <c r="Z345" s="90">
        <v>45209.0</v>
      </c>
      <c r="AK345" s="90"/>
      <c r="AL345" s="90">
        <v>45209.0</v>
      </c>
      <c r="AW345" s="77"/>
      <c r="AX345" s="77"/>
      <c r="AY345" s="77"/>
      <c r="AZ345" s="77"/>
      <c r="BA345" s="77"/>
      <c r="BB345" s="77"/>
      <c r="BC345" s="77"/>
      <c r="BD345" s="75"/>
      <c r="BE345" s="75"/>
      <c r="BF345" s="75"/>
      <c r="BG345" s="75"/>
      <c r="BH345" s="75"/>
      <c r="BI345" s="75"/>
      <c r="BJ345" s="75"/>
      <c r="BK345" s="75"/>
      <c r="BL345" s="75"/>
      <c r="BM345" s="75"/>
      <c r="BN345" s="75"/>
      <c r="BO345" s="75"/>
      <c r="BP345" s="75"/>
      <c r="BQ345" s="75"/>
    </row>
    <row r="346">
      <c r="A346" s="88">
        <v>45240.0</v>
      </c>
      <c r="B346" s="76">
        <v>2175.65</v>
      </c>
      <c r="C346" s="76">
        <v>2168.0</v>
      </c>
      <c r="D346" s="77">
        <v>131.1</v>
      </c>
      <c r="E346" s="76">
        <v>1048.8</v>
      </c>
      <c r="F346" s="76">
        <v>4554.95</v>
      </c>
      <c r="G346" s="4"/>
      <c r="H346" s="76">
        <v>1633.85</v>
      </c>
      <c r="I346" s="76">
        <v>2287.1</v>
      </c>
      <c r="J346" s="77">
        <v>19811.35</v>
      </c>
      <c r="K346" s="78">
        <f t="shared" si="2"/>
        <v>65173608.8</v>
      </c>
      <c r="L346" s="79"/>
      <c r="M346" s="89">
        <v>45240.0</v>
      </c>
      <c r="N346" s="4">
        <f t="shared" ref="N346:R346" si="803">((B346-B345)/B345)*100</f>
        <v>2.299282943</v>
      </c>
      <c r="O346" s="4">
        <f t="shared" si="803"/>
        <v>3.913533204</v>
      </c>
      <c r="P346" s="4">
        <f t="shared" si="803"/>
        <v>-0.4177744018</v>
      </c>
      <c r="Q346" s="4">
        <f t="shared" si="803"/>
        <v>0.01907304978</v>
      </c>
      <c r="R346" s="4">
        <f t="shared" si="803"/>
        <v>0.5518824711</v>
      </c>
      <c r="S346" s="28">
        <v>0.0</v>
      </c>
      <c r="T346" s="4">
        <f t="shared" ref="T346:U346" si="804">((H346-H345)/H345)*100</f>
        <v>0.4518905626</v>
      </c>
      <c r="U346" s="4">
        <f t="shared" si="804"/>
        <v>0.1291508876</v>
      </c>
      <c r="V346" s="6">
        <f t="shared" si="11"/>
        <v>0.7210769247</v>
      </c>
      <c r="W346" s="6">
        <f t="shared" si="12"/>
        <v>0.6170692006</v>
      </c>
      <c r="X346" s="4"/>
      <c r="Y346" s="4"/>
      <c r="Z346" s="90">
        <v>45240.0</v>
      </c>
      <c r="AK346" s="90"/>
      <c r="AL346" s="90">
        <v>45240.0</v>
      </c>
      <c r="AW346" s="77"/>
      <c r="AX346" s="77"/>
      <c r="AY346" s="77"/>
      <c r="AZ346" s="77"/>
      <c r="BA346" s="77"/>
      <c r="BB346" s="77"/>
      <c r="BC346" s="77"/>
      <c r="BD346" s="75"/>
      <c r="BE346" s="75"/>
      <c r="BF346" s="75"/>
      <c r="BG346" s="75"/>
      <c r="BH346" s="75"/>
      <c r="BI346" s="75"/>
      <c r="BJ346" s="75"/>
      <c r="BK346" s="75"/>
      <c r="BL346" s="75"/>
      <c r="BM346" s="75"/>
      <c r="BN346" s="75"/>
      <c r="BO346" s="75"/>
      <c r="BP346" s="75"/>
      <c r="BQ346" s="75"/>
    </row>
    <row r="347">
      <c r="A347" s="88">
        <v>45270.0</v>
      </c>
      <c r="B347" s="76">
        <v>2167.85</v>
      </c>
      <c r="C347" s="76">
        <v>2154.1</v>
      </c>
      <c r="D347" s="77">
        <v>130.9</v>
      </c>
      <c r="E347" s="76">
        <v>1034.5</v>
      </c>
      <c r="F347" s="76">
        <v>4560.75</v>
      </c>
      <c r="G347" s="4"/>
      <c r="H347" s="76">
        <v>1625.55</v>
      </c>
      <c r="I347" s="76">
        <v>2273.0</v>
      </c>
      <c r="J347" s="77">
        <v>19794.0</v>
      </c>
      <c r="K347" s="78">
        <f t="shared" si="2"/>
        <v>64840599.6</v>
      </c>
      <c r="L347" s="79"/>
      <c r="M347" s="89">
        <v>45270.0</v>
      </c>
      <c r="N347" s="4">
        <f t="shared" ref="N347:R347" si="805">((B347-B346)/B346)*100</f>
        <v>-0.3585135477</v>
      </c>
      <c r="O347" s="4">
        <f t="shared" si="805"/>
        <v>-0.6411439114</v>
      </c>
      <c r="P347" s="4">
        <f t="shared" si="805"/>
        <v>-0.1525553013</v>
      </c>
      <c r="Q347" s="4">
        <f t="shared" si="805"/>
        <v>-1.363463005</v>
      </c>
      <c r="R347" s="4">
        <f t="shared" si="805"/>
        <v>0.1273339993</v>
      </c>
      <c r="S347" s="28">
        <v>0.0</v>
      </c>
      <c r="T347" s="4">
        <f t="shared" ref="T347:U347" si="806">((H347-H346)/H346)*100</f>
        <v>-0.5080025706</v>
      </c>
      <c r="U347" s="4">
        <f t="shared" si="806"/>
        <v>-0.6165012461</v>
      </c>
      <c r="V347" s="6">
        <f t="shared" si="11"/>
        <v>-0.5109571284</v>
      </c>
      <c r="W347" s="6">
        <f t="shared" si="12"/>
        <v>-0.0875760612</v>
      </c>
      <c r="X347" s="4"/>
      <c r="Y347" s="4"/>
      <c r="Z347" s="90">
        <v>45270.0</v>
      </c>
      <c r="AK347" s="90"/>
      <c r="AL347" s="90">
        <v>45270.0</v>
      </c>
      <c r="AW347" s="77"/>
      <c r="AX347" s="77"/>
      <c r="AY347" s="77"/>
      <c r="AZ347" s="77"/>
      <c r="BA347" s="77"/>
      <c r="BB347" s="77"/>
      <c r="BC347" s="77"/>
      <c r="BD347" s="75"/>
      <c r="BE347" s="75"/>
      <c r="BF347" s="75"/>
      <c r="BG347" s="75"/>
      <c r="BH347" s="75"/>
      <c r="BI347" s="75"/>
      <c r="BJ347" s="75"/>
      <c r="BK347" s="75"/>
      <c r="BL347" s="75"/>
      <c r="BM347" s="75"/>
      <c r="BN347" s="75"/>
      <c r="BO347" s="75"/>
      <c r="BP347" s="75"/>
      <c r="BQ347" s="75"/>
    </row>
    <row r="348">
      <c r="A348" s="75" t="s">
        <v>218</v>
      </c>
      <c r="B348" s="76">
        <v>2169.3</v>
      </c>
      <c r="C348" s="76">
        <v>2090.65</v>
      </c>
      <c r="D348" s="77">
        <v>130.35</v>
      </c>
      <c r="E348" s="76">
        <v>1030.15</v>
      </c>
      <c r="F348" s="76">
        <v>4574.7</v>
      </c>
      <c r="G348" s="4"/>
      <c r="H348" s="76">
        <v>1622.15</v>
      </c>
      <c r="I348" s="76">
        <v>2267.95</v>
      </c>
      <c r="J348" s="77">
        <v>19751.05</v>
      </c>
      <c r="K348" s="78">
        <f t="shared" si="2"/>
        <v>64619866.05</v>
      </c>
      <c r="L348" s="79"/>
      <c r="M348" s="77" t="s">
        <v>218</v>
      </c>
      <c r="N348" s="4">
        <f t="shared" ref="N348:R348" si="807">((B348-B347)/B347)*100</f>
        <v>0.06688654658</v>
      </c>
      <c r="O348" s="4">
        <f t="shared" si="807"/>
        <v>-2.945545704</v>
      </c>
      <c r="P348" s="4">
        <f t="shared" si="807"/>
        <v>-0.4201680672</v>
      </c>
      <c r="Q348" s="4">
        <f t="shared" si="807"/>
        <v>-0.4204929918</v>
      </c>
      <c r="R348" s="4">
        <f t="shared" si="807"/>
        <v>0.3058707449</v>
      </c>
      <c r="S348" s="28">
        <v>0.0</v>
      </c>
      <c r="T348" s="4">
        <f t="shared" ref="T348:U348" si="808">((H348-H347)/H347)*100</f>
        <v>-0.2091599766</v>
      </c>
      <c r="U348" s="4">
        <f t="shared" si="808"/>
        <v>-0.2221733392</v>
      </c>
      <c r="V348" s="6">
        <f t="shared" si="11"/>
        <v>-0.3404249056</v>
      </c>
      <c r="W348" s="6">
        <f t="shared" si="12"/>
        <v>-0.2169849449</v>
      </c>
      <c r="X348" s="4"/>
      <c r="Y348" s="4"/>
      <c r="Z348" s="81" t="s">
        <v>218</v>
      </c>
      <c r="AA348" s="86">
        <f t="shared" ref="AA348:AE348" si="809">100*(B353-B348)/B348</f>
        <v>-0.5831374176</v>
      </c>
      <c r="AB348" s="86">
        <f t="shared" si="809"/>
        <v>-3.522827829</v>
      </c>
      <c r="AC348" s="86">
        <f t="shared" si="809"/>
        <v>2.493287303</v>
      </c>
      <c r="AD348" s="86">
        <f t="shared" si="809"/>
        <v>-2.494782313</v>
      </c>
      <c r="AE348" s="86">
        <f t="shared" si="809"/>
        <v>0.1158545916</v>
      </c>
      <c r="AF348" s="82"/>
      <c r="AG348" s="86">
        <f t="shared" ref="AG348:AI348" si="810">100*(H353-H348)/H348</f>
        <v>-3.899146195</v>
      </c>
      <c r="AH348" s="86">
        <f t="shared" si="810"/>
        <v>-1.87393902</v>
      </c>
      <c r="AI348" s="86">
        <f t="shared" si="810"/>
        <v>-1.055133778</v>
      </c>
      <c r="AJ348" s="86">
        <f>100*(J353-J348)/J348</f>
        <v>-1.055133778</v>
      </c>
      <c r="AK348" s="81"/>
      <c r="AL348" s="81" t="s">
        <v>218</v>
      </c>
      <c r="AW348" s="77"/>
      <c r="AX348" s="77"/>
      <c r="AY348" s="77"/>
      <c r="AZ348" s="77"/>
      <c r="BA348" s="77"/>
      <c r="BB348" s="77"/>
      <c r="BC348" s="77"/>
      <c r="BD348" s="75"/>
      <c r="BE348" s="75"/>
      <c r="BF348" s="75"/>
      <c r="BG348" s="75"/>
      <c r="BH348" s="75"/>
      <c r="BI348" s="75"/>
      <c r="BJ348" s="75"/>
      <c r="BK348" s="75"/>
      <c r="BL348" s="75"/>
      <c r="BM348" s="75"/>
      <c r="BN348" s="75"/>
      <c r="BO348" s="75"/>
      <c r="BP348" s="75"/>
      <c r="BQ348" s="75"/>
    </row>
    <row r="349">
      <c r="A349" s="75" t="s">
        <v>219</v>
      </c>
      <c r="B349" s="76">
        <v>2136.95</v>
      </c>
      <c r="C349" s="76">
        <v>2073.8</v>
      </c>
      <c r="D349" s="77">
        <v>128.3</v>
      </c>
      <c r="E349" s="76">
        <v>1059.55</v>
      </c>
      <c r="F349" s="76">
        <v>4586.05</v>
      </c>
      <c r="G349" s="4"/>
      <c r="H349" s="76">
        <v>1573.8</v>
      </c>
      <c r="I349" s="76">
        <v>2303.85</v>
      </c>
      <c r="J349" s="77">
        <v>19731.75</v>
      </c>
      <c r="K349" s="78">
        <f t="shared" si="2"/>
        <v>64818678.5</v>
      </c>
      <c r="L349" s="79"/>
      <c r="M349" s="77" t="s">
        <v>219</v>
      </c>
      <c r="N349" s="4">
        <f t="shared" ref="N349:R349" si="811">((B349-B348)/B348)*100</f>
        <v>-1.491264463</v>
      </c>
      <c r="O349" s="4">
        <f t="shared" si="811"/>
        <v>-0.8059694353</v>
      </c>
      <c r="P349" s="4">
        <f t="shared" si="811"/>
        <v>-1.572688914</v>
      </c>
      <c r="Q349" s="4">
        <f t="shared" si="811"/>
        <v>2.853953308</v>
      </c>
      <c r="R349" s="4">
        <f t="shared" si="811"/>
        <v>0.2481037008</v>
      </c>
      <c r="S349" s="28">
        <v>0.0</v>
      </c>
      <c r="T349" s="4">
        <f t="shared" ref="T349:U349" si="812">((H349-H348)/H348)*100</f>
        <v>-2.980612151</v>
      </c>
      <c r="U349" s="4">
        <f t="shared" si="812"/>
        <v>1.582927313</v>
      </c>
      <c r="V349" s="6">
        <f t="shared" si="11"/>
        <v>0.3076645963</v>
      </c>
      <c r="W349" s="6">
        <f t="shared" si="12"/>
        <v>-0.09771632394</v>
      </c>
      <c r="X349" s="4"/>
      <c r="Y349" s="4"/>
      <c r="Z349" s="81" t="s">
        <v>219</v>
      </c>
      <c r="AK349" s="81"/>
      <c r="AL349" s="81" t="s">
        <v>219</v>
      </c>
      <c r="AW349" s="77"/>
      <c r="AX349" s="77"/>
      <c r="AY349" s="77"/>
      <c r="AZ349" s="77"/>
      <c r="BA349" s="77"/>
      <c r="BB349" s="77"/>
      <c r="BC349" s="77"/>
      <c r="BD349" s="75"/>
      <c r="BE349" s="75"/>
      <c r="BF349" s="75"/>
      <c r="BG349" s="75"/>
      <c r="BH349" s="75"/>
      <c r="BI349" s="75"/>
      <c r="BJ349" s="75"/>
      <c r="BK349" s="75"/>
      <c r="BL349" s="75"/>
      <c r="BM349" s="75"/>
      <c r="BN349" s="75"/>
      <c r="BO349" s="75"/>
      <c r="BP349" s="75"/>
      <c r="BQ349" s="75"/>
    </row>
    <row r="350">
      <c r="A350" s="75" t="s">
        <v>220</v>
      </c>
      <c r="B350" s="76">
        <v>2139.2</v>
      </c>
      <c r="C350" s="76">
        <v>2073.5</v>
      </c>
      <c r="D350" s="77">
        <v>139.5</v>
      </c>
      <c r="E350" s="76">
        <v>1045.85</v>
      </c>
      <c r="F350" s="76">
        <v>4600.35</v>
      </c>
      <c r="G350" s="4"/>
      <c r="H350" s="76">
        <v>1592.65</v>
      </c>
      <c r="I350" s="76">
        <v>2284.1</v>
      </c>
      <c r="J350" s="77">
        <v>19811.5</v>
      </c>
      <c r="K350" s="78">
        <f t="shared" si="2"/>
        <v>65047980.9</v>
      </c>
      <c r="L350" s="79"/>
      <c r="M350" s="77" t="s">
        <v>220</v>
      </c>
      <c r="N350" s="4">
        <f t="shared" ref="N350:R350" si="813">((B350-B349)/B349)*100</f>
        <v>0.1052902501</v>
      </c>
      <c r="O350" s="4">
        <f t="shared" si="813"/>
        <v>-0.01446619732</v>
      </c>
      <c r="P350" s="4">
        <f t="shared" si="813"/>
        <v>8.72954014</v>
      </c>
      <c r="Q350" s="4">
        <f t="shared" si="813"/>
        <v>-1.293001746</v>
      </c>
      <c r="R350" s="4">
        <f t="shared" si="813"/>
        <v>0.3118151786</v>
      </c>
      <c r="S350" s="28">
        <v>0.0</v>
      </c>
      <c r="T350" s="4">
        <f t="shared" ref="T350:U350" si="814">((H350-H349)/H349)*100</f>
        <v>1.197737959</v>
      </c>
      <c r="U350" s="4">
        <f t="shared" si="814"/>
        <v>-0.8572606724</v>
      </c>
      <c r="V350" s="6">
        <f t="shared" si="11"/>
        <v>0.3537597577</v>
      </c>
      <c r="W350" s="6">
        <f t="shared" si="12"/>
        <v>0.4041709428</v>
      </c>
      <c r="X350" s="4"/>
      <c r="Y350" s="4"/>
      <c r="Z350" s="81" t="s">
        <v>220</v>
      </c>
      <c r="AK350" s="81"/>
      <c r="AL350" s="81" t="s">
        <v>220</v>
      </c>
      <c r="AW350" s="77"/>
      <c r="AX350" s="77"/>
      <c r="AY350" s="77"/>
      <c r="AZ350" s="77"/>
      <c r="BA350" s="77"/>
      <c r="BB350" s="77"/>
      <c r="BC350" s="77"/>
      <c r="BD350" s="75"/>
      <c r="BE350" s="75"/>
      <c r="BF350" s="75"/>
      <c r="BG350" s="75"/>
      <c r="BH350" s="75"/>
      <c r="BI350" s="75"/>
      <c r="BJ350" s="75"/>
      <c r="BK350" s="75"/>
      <c r="BL350" s="75"/>
      <c r="BM350" s="75"/>
      <c r="BN350" s="75"/>
      <c r="BO350" s="75"/>
      <c r="BP350" s="75"/>
      <c r="BQ350" s="75"/>
    </row>
    <row r="351">
      <c r="A351" s="75" t="s">
        <v>221</v>
      </c>
      <c r="B351" s="76">
        <v>2188.25</v>
      </c>
      <c r="C351" s="76">
        <v>2053.3</v>
      </c>
      <c r="D351" s="77">
        <v>138.2</v>
      </c>
      <c r="E351" s="76">
        <v>1033.6</v>
      </c>
      <c r="F351" s="76">
        <v>4607.7</v>
      </c>
      <c r="G351" s="4"/>
      <c r="H351" s="76">
        <v>1609.5</v>
      </c>
      <c r="I351" s="76">
        <v>2246.35</v>
      </c>
      <c r="J351" s="77">
        <v>19671.1</v>
      </c>
      <c r="K351" s="78">
        <f t="shared" si="2"/>
        <v>64916591.75</v>
      </c>
      <c r="L351" s="79"/>
      <c r="M351" s="77" t="s">
        <v>221</v>
      </c>
      <c r="N351" s="4">
        <f t="shared" ref="N351:R351" si="815">((B351-B350)/B350)*100</f>
        <v>2.292913239</v>
      </c>
      <c r="O351" s="4">
        <f t="shared" si="815"/>
        <v>-0.9741982156</v>
      </c>
      <c r="P351" s="4">
        <f t="shared" si="815"/>
        <v>-0.9318996416</v>
      </c>
      <c r="Q351" s="4">
        <f t="shared" si="815"/>
        <v>-1.171296075</v>
      </c>
      <c r="R351" s="4">
        <f t="shared" si="815"/>
        <v>0.1597704522</v>
      </c>
      <c r="S351" s="28">
        <v>0.0</v>
      </c>
      <c r="T351" s="4">
        <f t="shared" ref="T351:U351" si="816">((H351-H350)/H350)*100</f>
        <v>1.057985119</v>
      </c>
      <c r="U351" s="4">
        <f t="shared" si="816"/>
        <v>-1.65272974</v>
      </c>
      <c r="V351" s="6">
        <f t="shared" si="11"/>
        <v>-0.2019880528</v>
      </c>
      <c r="W351" s="6">
        <f t="shared" si="12"/>
        <v>-0.7086793024</v>
      </c>
      <c r="X351" s="4"/>
      <c r="Y351" s="4"/>
      <c r="Z351" s="81" t="s">
        <v>221</v>
      </c>
      <c r="AK351" s="81"/>
      <c r="AL351" s="81" t="s">
        <v>221</v>
      </c>
      <c r="AW351" s="77"/>
      <c r="AX351" s="77"/>
      <c r="AY351" s="77"/>
      <c r="AZ351" s="77"/>
      <c r="BA351" s="77"/>
      <c r="BB351" s="77"/>
      <c r="BC351" s="77"/>
      <c r="BD351" s="75"/>
      <c r="BE351" s="75"/>
      <c r="BF351" s="75"/>
      <c r="BG351" s="75"/>
      <c r="BH351" s="75"/>
      <c r="BI351" s="75"/>
      <c r="BJ351" s="75"/>
      <c r="BK351" s="75"/>
      <c r="BL351" s="75"/>
      <c r="BM351" s="75"/>
      <c r="BN351" s="75"/>
      <c r="BO351" s="75"/>
      <c r="BP351" s="75"/>
      <c r="BQ351" s="75"/>
    </row>
    <row r="352">
      <c r="A352" s="75" t="s">
        <v>222</v>
      </c>
      <c r="B352" s="76">
        <v>2162.05</v>
      </c>
      <c r="C352" s="76">
        <v>2053.25</v>
      </c>
      <c r="D352" s="77">
        <v>138.8</v>
      </c>
      <c r="E352" s="76">
        <v>1023.35</v>
      </c>
      <c r="F352" s="76">
        <v>4602.45</v>
      </c>
      <c r="G352" s="4"/>
      <c r="H352" s="76">
        <v>1608.5</v>
      </c>
      <c r="I352" s="76">
        <v>2233.05</v>
      </c>
      <c r="J352" s="77">
        <v>19624.7</v>
      </c>
      <c r="K352" s="78">
        <f t="shared" si="2"/>
        <v>64644497</v>
      </c>
      <c r="L352" s="79"/>
      <c r="M352" s="77" t="s">
        <v>222</v>
      </c>
      <c r="N352" s="4">
        <f t="shared" ref="N352:R352" si="817">((B352-B351)/B351)*100</f>
        <v>-1.197303782</v>
      </c>
      <c r="O352" s="4">
        <f t="shared" si="817"/>
        <v>-0.002435104466</v>
      </c>
      <c r="P352" s="4">
        <f t="shared" si="817"/>
        <v>0.4341534009</v>
      </c>
      <c r="Q352" s="4">
        <f t="shared" si="817"/>
        <v>-0.9916795666</v>
      </c>
      <c r="R352" s="4">
        <f t="shared" si="817"/>
        <v>-0.1139397096</v>
      </c>
      <c r="S352" s="28">
        <v>0.0</v>
      </c>
      <c r="T352" s="4">
        <f t="shared" ref="T352:U352" si="818">((H352-H351)/H351)*100</f>
        <v>-0.06213109661</v>
      </c>
      <c r="U352" s="4">
        <f t="shared" si="818"/>
        <v>-0.5920715828</v>
      </c>
      <c r="V352" s="6">
        <f t="shared" si="11"/>
        <v>-0.4191451564</v>
      </c>
      <c r="W352" s="6">
        <f t="shared" si="12"/>
        <v>-0.2358790307</v>
      </c>
      <c r="X352" s="4"/>
      <c r="Y352" s="4"/>
      <c r="Z352" s="81" t="s">
        <v>222</v>
      </c>
      <c r="AK352" s="81"/>
      <c r="AL352" s="81" t="s">
        <v>222</v>
      </c>
      <c r="AW352" s="77"/>
      <c r="AX352" s="77"/>
      <c r="AY352" s="77"/>
      <c r="AZ352" s="77"/>
      <c r="BA352" s="77"/>
      <c r="BB352" s="77"/>
      <c r="BC352" s="77"/>
      <c r="BD352" s="75"/>
      <c r="BE352" s="75"/>
      <c r="BF352" s="75"/>
      <c r="BG352" s="75"/>
      <c r="BH352" s="75"/>
      <c r="BI352" s="75"/>
      <c r="BJ352" s="75"/>
      <c r="BK352" s="75"/>
      <c r="BL352" s="75"/>
      <c r="BM352" s="75"/>
      <c r="BN352" s="75"/>
      <c r="BO352" s="75"/>
      <c r="BP352" s="75"/>
      <c r="BQ352" s="75"/>
    </row>
    <row r="353">
      <c r="A353" s="75" t="s">
        <v>223</v>
      </c>
      <c r="B353" s="76">
        <v>2156.65</v>
      </c>
      <c r="C353" s="76">
        <v>2017.0</v>
      </c>
      <c r="D353" s="77">
        <v>133.6</v>
      </c>
      <c r="E353" s="76">
        <v>1004.45</v>
      </c>
      <c r="F353" s="76">
        <v>4580.0</v>
      </c>
      <c r="G353" s="4"/>
      <c r="H353" s="76">
        <v>1558.9</v>
      </c>
      <c r="I353" s="76">
        <v>2225.45</v>
      </c>
      <c r="J353" s="77">
        <v>19542.65</v>
      </c>
      <c r="K353" s="78">
        <f t="shared" si="2"/>
        <v>63783633.4</v>
      </c>
      <c r="L353" s="79"/>
      <c r="M353" s="77" t="s">
        <v>223</v>
      </c>
      <c r="N353" s="4">
        <f t="shared" ref="N353:R353" si="819">((B353-B352)/B352)*100</f>
        <v>-0.2497629565</v>
      </c>
      <c r="O353" s="4">
        <f t="shared" si="819"/>
        <v>-1.765493729</v>
      </c>
      <c r="P353" s="4">
        <f t="shared" si="819"/>
        <v>-3.746397695</v>
      </c>
      <c r="Q353" s="4">
        <f t="shared" si="819"/>
        <v>-1.846875458</v>
      </c>
      <c r="R353" s="4">
        <f t="shared" si="819"/>
        <v>-0.4877836804</v>
      </c>
      <c r="S353" s="28">
        <v>0.0</v>
      </c>
      <c r="T353" s="4">
        <f t="shared" ref="T353:U353" si="820">((H353-H352)/H352)*100</f>
        <v>-3.083618278</v>
      </c>
      <c r="U353" s="4">
        <f t="shared" si="820"/>
        <v>-0.3403416851</v>
      </c>
      <c r="V353" s="6">
        <f t="shared" si="11"/>
        <v>-1.331688914</v>
      </c>
      <c r="W353" s="6">
        <f t="shared" si="12"/>
        <v>-0.4180955632</v>
      </c>
      <c r="X353" s="4"/>
      <c r="Y353" s="4"/>
      <c r="Z353" s="81" t="s">
        <v>223</v>
      </c>
      <c r="AA353" s="86">
        <f t="shared" ref="AA353:AE353" si="821">100*(B357-B353)/B353</f>
        <v>-2.928152459</v>
      </c>
      <c r="AB353" s="86">
        <f t="shared" si="821"/>
        <v>-3.34159643</v>
      </c>
      <c r="AC353" s="86">
        <f t="shared" si="821"/>
        <v>-8.607784431</v>
      </c>
      <c r="AD353" s="86">
        <f t="shared" si="821"/>
        <v>-1.801981184</v>
      </c>
      <c r="AE353" s="86">
        <f t="shared" si="821"/>
        <v>-1.434497817</v>
      </c>
      <c r="AF353" s="82"/>
      <c r="AG353" s="86">
        <f t="shared" ref="AG353:AI353" si="822">100*(H357-H353)/H353</f>
        <v>-0.5099749824</v>
      </c>
      <c r="AH353" s="86">
        <f t="shared" si="822"/>
        <v>-2.042283583</v>
      </c>
      <c r="AI353" s="86">
        <f t="shared" si="822"/>
        <v>-2.53496839</v>
      </c>
      <c r="AJ353" s="86">
        <f>100*(J357-J353)/J353</f>
        <v>-2.53496839</v>
      </c>
      <c r="AK353" s="81"/>
      <c r="AL353" s="81" t="s">
        <v>223</v>
      </c>
      <c r="AW353" s="77"/>
      <c r="AX353" s="77"/>
      <c r="AY353" s="77"/>
      <c r="AZ353" s="77"/>
      <c r="BA353" s="77"/>
      <c r="BB353" s="77"/>
      <c r="BC353" s="77"/>
      <c r="BD353" s="75"/>
      <c r="BE353" s="75"/>
      <c r="BF353" s="75"/>
      <c r="BG353" s="75"/>
      <c r="BH353" s="75"/>
      <c r="BI353" s="75"/>
      <c r="BJ353" s="75"/>
      <c r="BK353" s="75"/>
      <c r="BL353" s="75"/>
      <c r="BM353" s="75"/>
      <c r="BN353" s="75"/>
      <c r="BO353" s="75"/>
      <c r="BP353" s="75"/>
      <c r="BQ353" s="75"/>
    </row>
    <row r="354">
      <c r="A354" s="75" t="s">
        <v>224</v>
      </c>
      <c r="B354" s="76">
        <v>2077.6</v>
      </c>
      <c r="C354" s="76">
        <v>1936.85</v>
      </c>
      <c r="D354" s="77">
        <v>122.8</v>
      </c>
      <c r="E354" s="77">
        <v>975.25</v>
      </c>
      <c r="F354" s="76">
        <v>4530.6</v>
      </c>
      <c r="G354" s="4"/>
      <c r="H354" s="76">
        <v>1519.3</v>
      </c>
      <c r="I354" s="76">
        <v>2191.25</v>
      </c>
      <c r="J354" s="77">
        <v>19281.75</v>
      </c>
      <c r="K354" s="78">
        <f t="shared" si="2"/>
        <v>62130891.25</v>
      </c>
      <c r="L354" s="79"/>
      <c r="M354" s="77" t="s">
        <v>224</v>
      </c>
      <c r="N354" s="4">
        <f t="shared" ref="N354:R354" si="823">((B354-B353)/B353)*100</f>
        <v>-3.665406997</v>
      </c>
      <c r="O354" s="4">
        <f t="shared" si="823"/>
        <v>-3.973723352</v>
      </c>
      <c r="P354" s="4">
        <f t="shared" si="823"/>
        <v>-8.083832335</v>
      </c>
      <c r="Q354" s="4">
        <f t="shared" si="823"/>
        <v>-2.907063567</v>
      </c>
      <c r="R354" s="4">
        <f t="shared" si="823"/>
        <v>-1.07860262</v>
      </c>
      <c r="S354" s="28">
        <v>0.0</v>
      </c>
      <c r="T354" s="4">
        <f t="shared" ref="T354:U354" si="824">((H354-H353)/H353)*100</f>
        <v>-2.540252742</v>
      </c>
      <c r="U354" s="4">
        <f t="shared" si="824"/>
        <v>-1.536767845</v>
      </c>
      <c r="V354" s="6">
        <f t="shared" si="11"/>
        <v>-2.591169649</v>
      </c>
      <c r="W354" s="6">
        <f t="shared" si="12"/>
        <v>-1.33502877</v>
      </c>
      <c r="X354" s="4"/>
      <c r="Y354" s="4"/>
      <c r="Z354" s="81" t="s">
        <v>224</v>
      </c>
      <c r="AK354" s="81"/>
      <c r="AL354" s="81" t="s">
        <v>224</v>
      </c>
      <c r="AW354" s="77"/>
      <c r="AX354" s="77"/>
      <c r="AY354" s="77"/>
      <c r="AZ354" s="77"/>
      <c r="BA354" s="77"/>
      <c r="BB354" s="77"/>
      <c r="BC354" s="77"/>
      <c r="BD354" s="75"/>
      <c r="BE354" s="75"/>
      <c r="BF354" s="75"/>
      <c r="BG354" s="75"/>
      <c r="BH354" s="75"/>
      <c r="BI354" s="75"/>
      <c r="BJ354" s="75"/>
      <c r="BK354" s="75"/>
      <c r="BL354" s="75"/>
      <c r="BM354" s="75"/>
      <c r="BN354" s="75"/>
      <c r="BO354" s="75"/>
      <c r="BP354" s="75"/>
      <c r="BQ354" s="75"/>
    </row>
    <row r="355">
      <c r="A355" s="75" t="s">
        <v>225</v>
      </c>
      <c r="B355" s="76">
        <v>2028.1</v>
      </c>
      <c r="C355" s="76">
        <v>1936.35</v>
      </c>
      <c r="D355" s="77">
        <v>120.55</v>
      </c>
      <c r="E355" s="77">
        <v>927.6</v>
      </c>
      <c r="F355" s="76">
        <v>4533.75</v>
      </c>
      <c r="G355" s="4"/>
      <c r="H355" s="76">
        <v>1510.65</v>
      </c>
      <c r="I355" s="76">
        <v>2175.4</v>
      </c>
      <c r="J355" s="77">
        <v>19122.15</v>
      </c>
      <c r="K355" s="78">
        <f t="shared" si="2"/>
        <v>61093505</v>
      </c>
      <c r="L355" s="79"/>
      <c r="M355" s="77" t="s">
        <v>225</v>
      </c>
      <c r="N355" s="4">
        <f t="shared" ref="N355:R355" si="825">((B355-B354)/B354)*100</f>
        <v>-2.382556796</v>
      </c>
      <c r="O355" s="4">
        <f t="shared" si="825"/>
        <v>-0.02581511217</v>
      </c>
      <c r="P355" s="4">
        <f t="shared" si="825"/>
        <v>-1.832247557</v>
      </c>
      <c r="Q355" s="4">
        <f t="shared" si="825"/>
        <v>-4.885926685</v>
      </c>
      <c r="R355" s="4">
        <f t="shared" si="825"/>
        <v>0.06952721494</v>
      </c>
      <c r="S355" s="28">
        <v>0.0</v>
      </c>
      <c r="T355" s="4">
        <f t="shared" ref="T355:U355" si="826">((H355-H354)/H354)*100</f>
        <v>-0.5693411439</v>
      </c>
      <c r="U355" s="4">
        <f t="shared" si="826"/>
        <v>-0.7233314318</v>
      </c>
      <c r="V355" s="6">
        <f t="shared" si="11"/>
        <v>-1.669678688</v>
      </c>
      <c r="W355" s="6">
        <f t="shared" si="12"/>
        <v>-0.8277256992</v>
      </c>
      <c r="X355" s="4"/>
      <c r="Y355" s="4"/>
      <c r="Z355" s="81" t="s">
        <v>225</v>
      </c>
      <c r="AK355" s="81"/>
      <c r="AL355" s="81" t="s">
        <v>225</v>
      </c>
      <c r="AW355" s="77"/>
      <c r="AX355" s="77"/>
      <c r="AY355" s="77"/>
      <c r="AZ355" s="77"/>
      <c r="BA355" s="77"/>
      <c r="BB355" s="77"/>
      <c r="BC355" s="77"/>
      <c r="BD355" s="75"/>
      <c r="BE355" s="75"/>
      <c r="BF355" s="75"/>
      <c r="BG355" s="75"/>
      <c r="BH355" s="75"/>
      <c r="BI355" s="75"/>
      <c r="BJ355" s="75"/>
      <c r="BK355" s="75"/>
      <c r="BL355" s="75"/>
      <c r="BM355" s="75"/>
      <c r="BN355" s="75"/>
      <c r="BO355" s="75"/>
      <c r="BP355" s="75"/>
      <c r="BQ355" s="75"/>
    </row>
    <row r="356">
      <c r="A356" s="75" t="s">
        <v>226</v>
      </c>
      <c r="B356" s="76">
        <v>1996.0</v>
      </c>
      <c r="C356" s="76">
        <v>1899.85</v>
      </c>
      <c r="D356" s="77">
        <v>121.35</v>
      </c>
      <c r="E356" s="77">
        <v>941.8</v>
      </c>
      <c r="F356" s="76">
        <v>4507.8</v>
      </c>
      <c r="G356" s="4"/>
      <c r="H356" s="76">
        <v>1537.55</v>
      </c>
      <c r="I356" s="76">
        <v>2152.95</v>
      </c>
      <c r="J356" s="77">
        <v>18857.25</v>
      </c>
      <c r="K356" s="78">
        <f t="shared" si="2"/>
        <v>61118057.2</v>
      </c>
      <c r="L356" s="79"/>
      <c r="M356" s="77" t="s">
        <v>226</v>
      </c>
      <c r="N356" s="4">
        <f t="shared" ref="N356:R356" si="827">((B356-B355)/B355)*100</f>
        <v>-1.582762191</v>
      </c>
      <c r="O356" s="4">
        <f t="shared" si="827"/>
        <v>-1.8849898</v>
      </c>
      <c r="P356" s="4">
        <f t="shared" si="827"/>
        <v>0.6636250518</v>
      </c>
      <c r="Q356" s="4">
        <f t="shared" si="827"/>
        <v>1.530832255</v>
      </c>
      <c r="R356" s="4">
        <f t="shared" si="827"/>
        <v>-0.5723738627</v>
      </c>
      <c r="S356" s="28">
        <v>0.0</v>
      </c>
      <c r="T356" s="4">
        <f t="shared" ref="T356:U356" si="828">((H356-H355)/H355)*100</f>
        <v>1.780690431</v>
      </c>
      <c r="U356" s="4">
        <f t="shared" si="828"/>
        <v>-1.031994116</v>
      </c>
      <c r="V356" s="6">
        <f t="shared" si="11"/>
        <v>0.04018790541</v>
      </c>
      <c r="W356" s="6">
        <f t="shared" si="12"/>
        <v>-1.385304477</v>
      </c>
      <c r="X356" s="4"/>
      <c r="Y356" s="4"/>
      <c r="Z356" s="81" t="s">
        <v>226</v>
      </c>
      <c r="AK356" s="81"/>
      <c r="AL356" s="81" t="s">
        <v>226</v>
      </c>
      <c r="AW356" s="77"/>
      <c r="AX356" s="77"/>
      <c r="AY356" s="77"/>
      <c r="AZ356" s="77"/>
      <c r="BA356" s="77"/>
      <c r="BB356" s="77"/>
      <c r="BC356" s="77"/>
      <c r="BD356" s="75"/>
      <c r="BE356" s="75"/>
      <c r="BF356" s="75"/>
      <c r="BG356" s="75"/>
      <c r="BH356" s="75"/>
      <c r="BI356" s="75"/>
      <c r="BJ356" s="75"/>
      <c r="BK356" s="75"/>
      <c r="BL356" s="75"/>
      <c r="BM356" s="75"/>
      <c r="BN356" s="75"/>
      <c r="BO356" s="75"/>
      <c r="BP356" s="75"/>
      <c r="BQ356" s="75"/>
    </row>
    <row r="357">
      <c r="A357" s="75" t="s">
        <v>227</v>
      </c>
      <c r="B357" s="76">
        <v>2093.5</v>
      </c>
      <c r="C357" s="76">
        <v>1949.6</v>
      </c>
      <c r="D357" s="77">
        <v>122.1</v>
      </c>
      <c r="E357" s="77">
        <v>986.35</v>
      </c>
      <c r="F357" s="76">
        <v>4514.3</v>
      </c>
      <c r="G357" s="4"/>
      <c r="H357" s="76">
        <v>1550.95</v>
      </c>
      <c r="I357" s="76">
        <v>2180.0</v>
      </c>
      <c r="J357" s="77">
        <v>19047.25</v>
      </c>
      <c r="K357" s="78">
        <f t="shared" si="2"/>
        <v>62402836.7</v>
      </c>
      <c r="L357" s="79"/>
      <c r="M357" s="77" t="s">
        <v>227</v>
      </c>
      <c r="N357" s="4">
        <f t="shared" ref="N357:R357" si="829">((B357-B356)/B356)*100</f>
        <v>4.884769539</v>
      </c>
      <c r="O357" s="4">
        <f t="shared" si="829"/>
        <v>2.618627786</v>
      </c>
      <c r="P357" s="4">
        <f t="shared" si="829"/>
        <v>0.6180469716</v>
      </c>
      <c r="Q357" s="4">
        <f t="shared" si="829"/>
        <v>4.730303674</v>
      </c>
      <c r="R357" s="4">
        <f t="shared" si="829"/>
        <v>0.1441945073</v>
      </c>
      <c r="S357" s="28">
        <v>0.0</v>
      </c>
      <c r="T357" s="4">
        <f t="shared" ref="T357:U357" si="830">((H357-H356)/H356)*100</f>
        <v>0.8715163735</v>
      </c>
      <c r="U357" s="4">
        <f t="shared" si="830"/>
        <v>1.256415616</v>
      </c>
      <c r="V357" s="6">
        <f t="shared" si="11"/>
        <v>2.10212752</v>
      </c>
      <c r="W357" s="6">
        <f t="shared" si="12"/>
        <v>1.007570033</v>
      </c>
      <c r="X357" s="4"/>
      <c r="Y357" s="4"/>
      <c r="Z357" s="81" t="s">
        <v>227</v>
      </c>
      <c r="AA357" s="86">
        <f t="shared" ref="AA357:AE357" si="831">100*(B362-B357)/B357</f>
        <v>0.2818246955</v>
      </c>
      <c r="AB357" s="86">
        <f t="shared" si="831"/>
        <v>0.8873615101</v>
      </c>
      <c r="AC357" s="86">
        <f t="shared" si="831"/>
        <v>4.095004095</v>
      </c>
      <c r="AD357" s="86">
        <f t="shared" si="831"/>
        <v>-4.187154661</v>
      </c>
      <c r="AE357" s="86">
        <f t="shared" si="831"/>
        <v>0.559333673</v>
      </c>
      <c r="AF357" s="82"/>
      <c r="AG357" s="86">
        <f t="shared" ref="AG357:AI357" si="832">100*(H362-H357)/H357</f>
        <v>-2.608078919</v>
      </c>
      <c r="AH357" s="86">
        <f t="shared" si="832"/>
        <v>-0.5183486239</v>
      </c>
      <c r="AI357" s="86">
        <f t="shared" si="832"/>
        <v>0.9626061505</v>
      </c>
      <c r="AJ357" s="86">
        <f>100*(J362-J357)/J357</f>
        <v>0.9626061505</v>
      </c>
      <c r="AK357" s="81"/>
      <c r="AL357" s="81" t="s">
        <v>227</v>
      </c>
      <c r="AW357" s="77"/>
      <c r="AX357" s="77"/>
      <c r="AY357" s="77"/>
      <c r="AZ357" s="77"/>
      <c r="BA357" s="77"/>
      <c r="BB357" s="77"/>
      <c r="BC357" s="77"/>
      <c r="BD357" s="75"/>
      <c r="BE357" s="75"/>
      <c r="BF357" s="75"/>
      <c r="BG357" s="75"/>
      <c r="BH357" s="75"/>
      <c r="BI357" s="75"/>
      <c r="BJ357" s="75"/>
      <c r="BK357" s="75"/>
      <c r="BL357" s="75"/>
      <c r="BM357" s="75"/>
      <c r="BN357" s="75"/>
      <c r="BO357" s="75"/>
      <c r="BP357" s="75"/>
      <c r="BQ357" s="75"/>
    </row>
    <row r="358">
      <c r="A358" s="75" t="s">
        <v>228</v>
      </c>
      <c r="B358" s="76">
        <v>2131.85</v>
      </c>
      <c r="C358" s="76">
        <v>1977.4</v>
      </c>
      <c r="D358" s="77">
        <v>124.05</v>
      </c>
      <c r="E358" s="77">
        <v>958.25</v>
      </c>
      <c r="F358" s="76">
        <v>4461.6</v>
      </c>
      <c r="G358" s="4"/>
      <c r="H358" s="76">
        <v>1534.2</v>
      </c>
      <c r="I358" s="76">
        <v>2144.7</v>
      </c>
      <c r="J358" s="77">
        <v>19140.9</v>
      </c>
      <c r="K358" s="78">
        <f t="shared" si="2"/>
        <v>61879142.05</v>
      </c>
      <c r="L358" s="79"/>
      <c r="M358" s="77" t="s">
        <v>228</v>
      </c>
      <c r="N358" s="4">
        <f t="shared" ref="N358:R358" si="833">((B358-B357)/B357)*100</f>
        <v>1.831860521</v>
      </c>
      <c r="O358" s="4">
        <f t="shared" si="833"/>
        <v>1.425933525</v>
      </c>
      <c r="P358" s="4">
        <f t="shared" si="833"/>
        <v>1.597051597</v>
      </c>
      <c r="Q358" s="4">
        <f t="shared" si="833"/>
        <v>-2.848887312</v>
      </c>
      <c r="R358" s="4">
        <f t="shared" si="833"/>
        <v>-1.167401369</v>
      </c>
      <c r="S358" s="28">
        <v>0.0</v>
      </c>
      <c r="T358" s="4">
        <f t="shared" ref="T358:U358" si="834">((H358-H357)/H357)*100</f>
        <v>-1.079983236</v>
      </c>
      <c r="U358" s="4">
        <f t="shared" si="834"/>
        <v>-1.619266055</v>
      </c>
      <c r="V358" s="6">
        <f t="shared" si="11"/>
        <v>-0.8392160961</v>
      </c>
      <c r="W358" s="6">
        <f t="shared" si="12"/>
        <v>0.4916720261</v>
      </c>
      <c r="X358" s="4"/>
      <c r="Y358" s="4"/>
      <c r="Z358" s="81" t="s">
        <v>228</v>
      </c>
      <c r="AK358" s="81"/>
      <c r="AL358" s="81" t="s">
        <v>228</v>
      </c>
      <c r="AW358" s="77"/>
      <c r="AX358" s="77"/>
      <c r="AY358" s="77"/>
      <c r="AZ358" s="77"/>
      <c r="BA358" s="77"/>
      <c r="BB358" s="77"/>
      <c r="BC358" s="77"/>
      <c r="BD358" s="75"/>
      <c r="BE358" s="75"/>
      <c r="BF358" s="75"/>
      <c r="BG358" s="75"/>
      <c r="BH358" s="75"/>
      <c r="BI358" s="75"/>
      <c r="BJ358" s="75"/>
      <c r="BK358" s="75"/>
      <c r="BL358" s="75"/>
      <c r="BM358" s="75"/>
      <c r="BN358" s="75"/>
      <c r="BO358" s="75"/>
      <c r="BP358" s="75"/>
      <c r="BQ358" s="75"/>
    </row>
    <row r="359">
      <c r="A359" s="75" t="s">
        <v>229</v>
      </c>
      <c r="B359" s="76">
        <v>2144.4</v>
      </c>
      <c r="C359" s="76">
        <v>1958.0</v>
      </c>
      <c r="D359" s="77">
        <v>121.85</v>
      </c>
      <c r="E359" s="77">
        <v>951.35</v>
      </c>
      <c r="F359" s="76">
        <v>4426.5</v>
      </c>
      <c r="G359" s="4"/>
      <c r="H359" s="76">
        <v>1546.0</v>
      </c>
      <c r="I359" s="76">
        <v>2142.6</v>
      </c>
      <c r="J359" s="77">
        <v>19079.6</v>
      </c>
      <c r="K359" s="78">
        <f t="shared" si="2"/>
        <v>61597236.8</v>
      </c>
      <c r="L359" s="79"/>
      <c r="M359" s="77" t="s">
        <v>229</v>
      </c>
      <c r="N359" s="4">
        <f t="shared" ref="N359:R359" si="835">((B359-B358)/B358)*100</f>
        <v>0.5886905739</v>
      </c>
      <c r="O359" s="4">
        <f t="shared" si="835"/>
        <v>-0.9810862749</v>
      </c>
      <c r="P359" s="4">
        <f t="shared" si="835"/>
        <v>-1.773478436</v>
      </c>
      <c r="Q359" s="4">
        <f t="shared" si="835"/>
        <v>-0.7200626141</v>
      </c>
      <c r="R359" s="4">
        <f t="shared" si="835"/>
        <v>-0.7867132867</v>
      </c>
      <c r="S359" s="28">
        <v>0.0</v>
      </c>
      <c r="T359" s="4">
        <f t="shared" ref="T359:U359" si="836">((H359-H358)/H358)*100</f>
        <v>0.7691304915</v>
      </c>
      <c r="U359" s="4">
        <f t="shared" si="836"/>
        <v>-0.09791579242</v>
      </c>
      <c r="V359" s="6">
        <f t="shared" si="11"/>
        <v>-0.4555739473</v>
      </c>
      <c r="W359" s="6">
        <f t="shared" si="12"/>
        <v>-0.3202566233</v>
      </c>
      <c r="X359" s="4"/>
      <c r="Y359" s="4"/>
      <c r="Z359" s="81" t="s">
        <v>229</v>
      </c>
      <c r="AK359" s="81"/>
      <c r="AL359" s="81" t="s">
        <v>229</v>
      </c>
      <c r="AW359" s="77"/>
      <c r="AX359" s="77"/>
      <c r="AY359" s="77"/>
      <c r="AZ359" s="77"/>
      <c r="BA359" s="77"/>
      <c r="BB359" s="77"/>
      <c r="BC359" s="77"/>
      <c r="BD359" s="75"/>
      <c r="BE359" s="75"/>
      <c r="BF359" s="75"/>
      <c r="BG359" s="75"/>
      <c r="BH359" s="75"/>
      <c r="BI359" s="75"/>
      <c r="BJ359" s="75"/>
      <c r="BK359" s="75"/>
      <c r="BL359" s="75"/>
      <c r="BM359" s="75"/>
      <c r="BN359" s="75"/>
      <c r="BO359" s="75"/>
      <c r="BP359" s="75"/>
      <c r="BQ359" s="75"/>
    </row>
    <row r="360">
      <c r="A360" s="83">
        <v>44937.0</v>
      </c>
      <c r="B360" s="76">
        <v>2140.35</v>
      </c>
      <c r="C360" s="76">
        <v>1980.4</v>
      </c>
      <c r="D360" s="77">
        <v>121.0</v>
      </c>
      <c r="E360" s="77">
        <v>947.15</v>
      </c>
      <c r="F360" s="76">
        <v>4397.3</v>
      </c>
      <c r="G360" s="4"/>
      <c r="H360" s="76">
        <v>1533.95</v>
      </c>
      <c r="I360" s="76">
        <v>2138.7</v>
      </c>
      <c r="J360" s="77">
        <v>18989.15</v>
      </c>
      <c r="K360" s="78">
        <f t="shared" si="2"/>
        <v>61391122.55</v>
      </c>
      <c r="L360" s="79"/>
      <c r="M360" s="84">
        <v>44937.0</v>
      </c>
      <c r="N360" s="4">
        <f t="shared" ref="N360:R360" si="837">((B360-B359)/B359)*100</f>
        <v>-0.1888640179</v>
      </c>
      <c r="O360" s="4">
        <f t="shared" si="837"/>
        <v>1.144024515</v>
      </c>
      <c r="P360" s="4">
        <f t="shared" si="837"/>
        <v>-0.6975789906</v>
      </c>
      <c r="Q360" s="4">
        <f t="shared" si="837"/>
        <v>-0.4414778998</v>
      </c>
      <c r="R360" s="4">
        <f t="shared" si="837"/>
        <v>-0.6596633909</v>
      </c>
      <c r="S360" s="28">
        <v>0.0</v>
      </c>
      <c r="T360" s="4">
        <f t="shared" ref="T360:U360" si="838">((H360-H359)/H359)*100</f>
        <v>-0.7794307891</v>
      </c>
      <c r="U360" s="4">
        <f t="shared" si="838"/>
        <v>-0.1820218426</v>
      </c>
      <c r="V360" s="6">
        <f t="shared" si="11"/>
        <v>-0.3346160651</v>
      </c>
      <c r="W360" s="6">
        <f t="shared" si="12"/>
        <v>-0.4740665423</v>
      </c>
      <c r="X360" s="4"/>
      <c r="Y360" s="4"/>
      <c r="Z360" s="85">
        <v>44937.0</v>
      </c>
      <c r="AK360" s="85"/>
      <c r="AL360" s="85">
        <v>44937.0</v>
      </c>
      <c r="AM360" s="77">
        <f t="shared" ref="AM360:AQ360" si="839">((B380-B360)/B360)*100</f>
        <v>-2.149181209</v>
      </c>
      <c r="AN360" s="77">
        <f t="shared" si="839"/>
        <v>35.16966269</v>
      </c>
      <c r="AO360" s="77">
        <f t="shared" si="839"/>
        <v>16.52892562</v>
      </c>
      <c r="AP360" s="77">
        <f t="shared" si="839"/>
        <v>27.18154463</v>
      </c>
      <c r="AQ360" s="77">
        <f t="shared" si="839"/>
        <v>10.35521797</v>
      </c>
      <c r="AR360" s="77">
        <v>0.0</v>
      </c>
      <c r="AS360" s="77">
        <f t="shared" ref="AS360:AT360" si="840">((H380-H360)/H360)*100</f>
        <v>15.69151537</v>
      </c>
      <c r="AT360" s="77">
        <f t="shared" si="840"/>
        <v>1.056716697</v>
      </c>
      <c r="AU360" s="77">
        <f>((K380-K360)/K360)*100</f>
        <v>14.70769954</v>
      </c>
      <c r="AV360" s="77">
        <f>((J380-J360)/J360)*100</f>
        <v>6.024492934</v>
      </c>
      <c r="AW360" s="77"/>
      <c r="AX360" s="77"/>
      <c r="AY360" s="77"/>
      <c r="AZ360" s="77"/>
      <c r="BA360" s="77"/>
      <c r="BB360" s="77"/>
      <c r="BC360" s="77"/>
      <c r="BD360" s="75"/>
      <c r="BE360" s="75"/>
      <c r="BF360" s="75"/>
      <c r="BG360" s="75"/>
      <c r="BH360" s="75"/>
      <c r="BI360" s="75"/>
      <c r="BJ360" s="75"/>
      <c r="BK360" s="75"/>
      <c r="BL360" s="75"/>
      <c r="BM360" s="75"/>
      <c r="BN360" s="75"/>
      <c r="BO360" s="75"/>
      <c r="BP360" s="75"/>
      <c r="BQ360" s="75"/>
    </row>
    <row r="361">
      <c r="A361" s="83">
        <v>44968.0</v>
      </c>
      <c r="B361" s="76">
        <v>2149.35</v>
      </c>
      <c r="C361" s="76">
        <v>1976.8</v>
      </c>
      <c r="D361" s="77">
        <v>123.1</v>
      </c>
      <c r="E361" s="77">
        <v>950.6</v>
      </c>
      <c r="F361" s="76">
        <v>4527.25</v>
      </c>
      <c r="G361" s="4"/>
      <c r="H361" s="76">
        <v>1490.75</v>
      </c>
      <c r="I361" s="76">
        <v>2148.1</v>
      </c>
      <c r="J361" s="77">
        <v>19133.25</v>
      </c>
      <c r="K361" s="78">
        <f t="shared" si="2"/>
        <v>61858911.2</v>
      </c>
      <c r="L361" s="79"/>
      <c r="M361" s="84">
        <v>44968.0</v>
      </c>
      <c r="N361" s="4">
        <f t="shared" ref="N361:R361" si="841">((B361-B360)/B360)*100</f>
        <v>0.4204919756</v>
      </c>
      <c r="O361" s="4">
        <f t="shared" si="841"/>
        <v>-0.1817814583</v>
      </c>
      <c r="P361" s="4">
        <f t="shared" si="841"/>
        <v>1.73553719</v>
      </c>
      <c r="Q361" s="4">
        <f t="shared" si="841"/>
        <v>0.3642506467</v>
      </c>
      <c r="R361" s="4">
        <f t="shared" si="841"/>
        <v>2.955222523</v>
      </c>
      <c r="S361" s="28">
        <v>0.0</v>
      </c>
      <c r="T361" s="4">
        <f t="shared" ref="T361:U361" si="842">((H361-H360)/H360)*100</f>
        <v>-2.816258679</v>
      </c>
      <c r="U361" s="4">
        <f t="shared" si="842"/>
        <v>0.4395193342</v>
      </c>
      <c r="V361" s="6">
        <f t="shared" si="11"/>
        <v>0.7619809356</v>
      </c>
      <c r="W361" s="6">
        <f t="shared" si="12"/>
        <v>0.7588543984</v>
      </c>
      <c r="X361" s="4"/>
      <c r="Y361" s="4"/>
      <c r="Z361" s="85">
        <v>44968.0</v>
      </c>
      <c r="AK361" s="85"/>
      <c r="AL361" s="85">
        <v>44968.0</v>
      </c>
      <c r="AW361" s="77"/>
      <c r="AX361" s="77"/>
      <c r="AY361" s="77"/>
      <c r="AZ361" s="77"/>
      <c r="BA361" s="77"/>
      <c r="BB361" s="77"/>
      <c r="BC361" s="77"/>
      <c r="BD361" s="75"/>
      <c r="BE361" s="75"/>
      <c r="BF361" s="75"/>
      <c r="BG361" s="75"/>
      <c r="BH361" s="75"/>
      <c r="BI361" s="75"/>
      <c r="BJ361" s="75"/>
      <c r="BK361" s="75"/>
      <c r="BL361" s="75"/>
      <c r="BM361" s="75"/>
      <c r="BN361" s="75"/>
      <c r="BO361" s="75"/>
      <c r="BP361" s="75"/>
      <c r="BQ361" s="75"/>
    </row>
    <row r="362">
      <c r="A362" s="83">
        <v>44996.0</v>
      </c>
      <c r="B362" s="76">
        <v>2099.4</v>
      </c>
      <c r="C362" s="76">
        <v>1966.9</v>
      </c>
      <c r="D362" s="77">
        <v>127.1</v>
      </c>
      <c r="E362" s="77">
        <v>945.05</v>
      </c>
      <c r="F362" s="76">
        <v>4539.55</v>
      </c>
      <c r="G362" s="4"/>
      <c r="H362" s="76">
        <v>1510.5</v>
      </c>
      <c r="I362" s="76">
        <v>2168.7</v>
      </c>
      <c r="J362" s="77">
        <v>19230.6</v>
      </c>
      <c r="K362" s="78">
        <f t="shared" si="2"/>
        <v>61883010.75</v>
      </c>
      <c r="L362" s="79"/>
      <c r="M362" s="84">
        <v>44996.0</v>
      </c>
      <c r="N362" s="4">
        <f t="shared" ref="N362:R362" si="843">((B362-B361)/B361)*100</f>
        <v>-2.323958406</v>
      </c>
      <c r="O362" s="4">
        <f t="shared" si="843"/>
        <v>-0.5008093889</v>
      </c>
      <c r="P362" s="4">
        <f t="shared" si="843"/>
        <v>3.249390739</v>
      </c>
      <c r="Q362" s="4">
        <f t="shared" si="843"/>
        <v>-0.5838417841</v>
      </c>
      <c r="R362" s="4">
        <f t="shared" si="843"/>
        <v>0.2716881109</v>
      </c>
      <c r="S362" s="28">
        <v>0.0</v>
      </c>
      <c r="T362" s="4">
        <f t="shared" ref="T362:U362" si="844">((H362-H361)/H361)*100</f>
        <v>1.324836492</v>
      </c>
      <c r="U362" s="4">
        <f t="shared" si="844"/>
        <v>0.9589870118</v>
      </c>
      <c r="V362" s="6">
        <f t="shared" si="11"/>
        <v>0.03895889781</v>
      </c>
      <c r="W362" s="6">
        <f t="shared" si="12"/>
        <v>0.5088001254</v>
      </c>
      <c r="X362" s="4"/>
      <c r="Y362" s="4"/>
      <c r="Z362" s="85">
        <v>44996.0</v>
      </c>
      <c r="AA362" s="86">
        <f t="shared" ref="AA362:AE362" si="845">100*(B367-B362)/B362</f>
        <v>-1.586167476</v>
      </c>
      <c r="AB362" s="86">
        <f t="shared" si="845"/>
        <v>9.405663735</v>
      </c>
      <c r="AC362" s="86">
        <f t="shared" si="845"/>
        <v>6.215578285</v>
      </c>
      <c r="AD362" s="86">
        <f t="shared" si="845"/>
        <v>10.96767367</v>
      </c>
      <c r="AE362" s="86">
        <f t="shared" si="845"/>
        <v>3.1368748</v>
      </c>
      <c r="AF362" s="82"/>
      <c r="AG362" s="86">
        <f t="shared" ref="AG362:AI362" si="846">100*(H367-H362)/H362</f>
        <v>7.715988083</v>
      </c>
      <c r="AH362" s="86">
        <f t="shared" si="846"/>
        <v>-1.899755614</v>
      </c>
      <c r="AI362" s="86">
        <f t="shared" si="846"/>
        <v>1.012708912</v>
      </c>
      <c r="AJ362" s="86">
        <f>100*(J367-J362)/J362</f>
        <v>1.012708912</v>
      </c>
      <c r="AK362" s="85"/>
      <c r="AL362" s="85">
        <v>44996.0</v>
      </c>
      <c r="AW362" s="77"/>
      <c r="AX362" s="77"/>
      <c r="AY362" s="77"/>
      <c r="AZ362" s="77"/>
      <c r="BA362" s="77"/>
      <c r="BB362" s="77"/>
      <c r="BC362" s="77"/>
      <c r="BD362" s="75"/>
      <c r="BE362" s="75"/>
      <c r="BF362" s="75"/>
      <c r="BG362" s="75"/>
      <c r="BH362" s="75"/>
      <c r="BI362" s="75"/>
      <c r="BJ362" s="75"/>
      <c r="BK362" s="75"/>
      <c r="BL362" s="75"/>
      <c r="BM362" s="75"/>
      <c r="BN362" s="75"/>
      <c r="BO362" s="75"/>
      <c r="BP362" s="75"/>
      <c r="BQ362" s="75"/>
    </row>
    <row r="363">
      <c r="A363" s="83">
        <v>45088.0</v>
      </c>
      <c r="B363" s="76">
        <v>2123.35</v>
      </c>
      <c r="C363" s="76">
        <v>2043.1</v>
      </c>
      <c r="D363" s="77">
        <v>128.2</v>
      </c>
      <c r="E363" s="76">
        <v>1004.3</v>
      </c>
      <c r="F363" s="76">
        <v>4623.6</v>
      </c>
      <c r="G363" s="4"/>
      <c r="H363" s="76">
        <v>1574.85</v>
      </c>
      <c r="I363" s="76">
        <v>2211.95</v>
      </c>
      <c r="J363" s="77">
        <v>19411.75</v>
      </c>
      <c r="K363" s="78">
        <f t="shared" si="2"/>
        <v>63765619.1</v>
      </c>
      <c r="L363" s="79"/>
      <c r="M363" s="84">
        <v>45088.0</v>
      </c>
      <c r="N363" s="4">
        <f t="shared" ref="N363:R363" si="847">((B363-B362)/B362)*100</f>
        <v>1.140802134</v>
      </c>
      <c r="O363" s="4">
        <f t="shared" si="847"/>
        <v>3.87411663</v>
      </c>
      <c r="P363" s="4">
        <f t="shared" si="847"/>
        <v>0.8654602675</v>
      </c>
      <c r="Q363" s="4">
        <f t="shared" si="847"/>
        <v>6.26950955</v>
      </c>
      <c r="R363" s="4">
        <f t="shared" si="847"/>
        <v>1.851505105</v>
      </c>
      <c r="S363" s="28">
        <v>0.0</v>
      </c>
      <c r="T363" s="4">
        <f t="shared" ref="T363:U363" si="848">((H363-H362)/H362)*100</f>
        <v>4.260178749</v>
      </c>
      <c r="U363" s="4">
        <f t="shared" si="848"/>
        <v>1.994282289</v>
      </c>
      <c r="V363" s="6">
        <f t="shared" si="11"/>
        <v>3.042205489</v>
      </c>
      <c r="W363" s="6">
        <f t="shared" si="12"/>
        <v>0.9419882895</v>
      </c>
      <c r="X363" s="4"/>
      <c r="Y363" s="4"/>
      <c r="Z363" s="85">
        <v>45088.0</v>
      </c>
      <c r="AK363" s="85"/>
      <c r="AL363" s="85">
        <v>45088.0</v>
      </c>
      <c r="AW363" s="77"/>
      <c r="AX363" s="77"/>
      <c r="AY363" s="77"/>
      <c r="AZ363" s="77"/>
      <c r="BA363" s="77"/>
      <c r="BB363" s="77"/>
      <c r="BC363" s="77"/>
      <c r="BD363" s="75"/>
      <c r="BE363" s="75"/>
      <c r="BF363" s="75"/>
      <c r="BG363" s="75"/>
      <c r="BH363" s="75"/>
      <c r="BI363" s="75"/>
      <c r="BJ363" s="75"/>
      <c r="BK363" s="75"/>
      <c r="BL363" s="75"/>
      <c r="BM363" s="75"/>
      <c r="BN363" s="75"/>
      <c r="BO363" s="75"/>
      <c r="BP363" s="75"/>
      <c r="BQ363" s="75"/>
    </row>
    <row r="364">
      <c r="A364" s="83">
        <v>45118.0</v>
      </c>
      <c r="B364" s="76">
        <v>2098.25</v>
      </c>
      <c r="C364" s="76">
        <v>2094.2</v>
      </c>
      <c r="D364" s="77">
        <v>125.15</v>
      </c>
      <c r="E364" s="76">
        <v>1042.25</v>
      </c>
      <c r="F364" s="76">
        <v>4655.2</v>
      </c>
      <c r="G364" s="4"/>
      <c r="H364" s="76">
        <v>1653.15</v>
      </c>
      <c r="I364" s="76">
        <v>2181.45</v>
      </c>
      <c r="J364" s="77">
        <v>19406.7</v>
      </c>
      <c r="K364" s="78">
        <f t="shared" si="2"/>
        <v>64677709.4</v>
      </c>
      <c r="L364" s="79"/>
      <c r="M364" s="84">
        <v>45118.0</v>
      </c>
      <c r="N364" s="4">
        <f t="shared" ref="N364:R364" si="849">((B364-B363)/B363)*100</f>
        <v>-1.182094332</v>
      </c>
      <c r="O364" s="4">
        <f t="shared" si="849"/>
        <v>2.501101268</v>
      </c>
      <c r="P364" s="4">
        <f t="shared" si="849"/>
        <v>-2.379095164</v>
      </c>
      <c r="Q364" s="4">
        <f t="shared" si="849"/>
        <v>3.778751369</v>
      </c>
      <c r="R364" s="4">
        <f t="shared" si="849"/>
        <v>0.6834501254</v>
      </c>
      <c r="S364" s="28">
        <v>0.0</v>
      </c>
      <c r="T364" s="4">
        <f t="shared" ref="T364:U364" si="850">((H364-H363)/H363)*100</f>
        <v>4.971902086</v>
      </c>
      <c r="U364" s="4">
        <f t="shared" si="850"/>
        <v>-1.378873844</v>
      </c>
      <c r="V364" s="6">
        <f t="shared" si="11"/>
        <v>1.430379432</v>
      </c>
      <c r="W364" s="6">
        <f t="shared" si="12"/>
        <v>-0.02601517122</v>
      </c>
      <c r="X364" s="4"/>
      <c r="Y364" s="4"/>
      <c r="Z364" s="85">
        <v>45118.0</v>
      </c>
      <c r="AK364" s="85"/>
      <c r="AL364" s="85">
        <v>45118.0</v>
      </c>
      <c r="AW364" s="77"/>
      <c r="AX364" s="77"/>
      <c r="AY364" s="77"/>
      <c r="AZ364" s="77"/>
      <c r="BA364" s="77"/>
      <c r="BB364" s="77"/>
      <c r="BC364" s="77"/>
      <c r="BD364" s="75"/>
      <c r="BE364" s="75"/>
      <c r="BF364" s="75"/>
      <c r="BG364" s="75"/>
      <c r="BH364" s="75"/>
      <c r="BI364" s="75"/>
      <c r="BJ364" s="75"/>
      <c r="BK364" s="75"/>
      <c r="BL364" s="75"/>
      <c r="BM364" s="75"/>
      <c r="BN364" s="75"/>
      <c r="BO364" s="75"/>
      <c r="BP364" s="75"/>
      <c r="BQ364" s="75"/>
    </row>
    <row r="365">
      <c r="A365" s="83">
        <v>45149.0</v>
      </c>
      <c r="B365" s="76">
        <v>2159.7</v>
      </c>
      <c r="C365" s="76">
        <v>2088.85</v>
      </c>
      <c r="D365" s="77">
        <v>133.3</v>
      </c>
      <c r="E365" s="76">
        <v>1047.35</v>
      </c>
      <c r="F365" s="76">
        <v>4670.6</v>
      </c>
      <c r="G365" s="4"/>
      <c r="H365" s="76">
        <v>1625.2</v>
      </c>
      <c r="I365" s="76">
        <v>2146.9</v>
      </c>
      <c r="J365" s="77">
        <v>19443.5</v>
      </c>
      <c r="K365" s="78">
        <f t="shared" si="2"/>
        <v>65074359.75</v>
      </c>
      <c r="L365" s="79"/>
      <c r="M365" s="84">
        <v>45149.0</v>
      </c>
      <c r="N365" s="4">
        <f t="shared" ref="N365:R365" si="851">((B365-B364)/B364)*100</f>
        <v>2.928631002</v>
      </c>
      <c r="O365" s="4">
        <f t="shared" si="851"/>
        <v>-0.2554674816</v>
      </c>
      <c r="P365" s="4">
        <f t="shared" si="851"/>
        <v>6.512185378</v>
      </c>
      <c r="Q365" s="4">
        <f t="shared" si="851"/>
        <v>0.4893259775</v>
      </c>
      <c r="R365" s="4">
        <f t="shared" si="851"/>
        <v>0.3308128544</v>
      </c>
      <c r="S365" s="28">
        <v>0.0</v>
      </c>
      <c r="T365" s="4">
        <f t="shared" ref="T365:U365" si="852">((H365-H364)/H364)*100</f>
        <v>-1.690711672</v>
      </c>
      <c r="U365" s="4">
        <f t="shared" si="852"/>
        <v>-1.583808934</v>
      </c>
      <c r="V365" s="6">
        <f t="shared" si="11"/>
        <v>0.6132721051</v>
      </c>
      <c r="W365" s="6">
        <f t="shared" si="12"/>
        <v>0.1896252325</v>
      </c>
      <c r="X365" s="4"/>
      <c r="Y365" s="4"/>
      <c r="Z365" s="85">
        <v>45149.0</v>
      </c>
      <c r="AK365" s="85"/>
      <c r="AL365" s="85">
        <v>45149.0</v>
      </c>
      <c r="AW365" s="77"/>
      <c r="AX365" s="77"/>
      <c r="AY365" s="77"/>
      <c r="AZ365" s="77"/>
      <c r="BA365" s="77"/>
      <c r="BB365" s="77"/>
      <c r="BC365" s="77"/>
      <c r="BD365" s="75"/>
      <c r="BE365" s="75"/>
      <c r="BF365" s="75"/>
      <c r="BG365" s="75"/>
      <c r="BH365" s="75"/>
      <c r="BI365" s="75"/>
      <c r="BJ365" s="75"/>
      <c r="BK365" s="75"/>
      <c r="BL365" s="75"/>
      <c r="BM365" s="75"/>
      <c r="BN365" s="75"/>
      <c r="BO365" s="75"/>
      <c r="BP365" s="75"/>
      <c r="BQ365" s="75"/>
    </row>
    <row r="366">
      <c r="A366" s="83">
        <v>45180.0</v>
      </c>
      <c r="B366" s="76">
        <v>2097.05</v>
      </c>
      <c r="C366" s="76">
        <v>2056.15</v>
      </c>
      <c r="D366" s="77">
        <v>135.3</v>
      </c>
      <c r="E366" s="76">
        <v>1037.6</v>
      </c>
      <c r="F366" s="76">
        <v>4652.1</v>
      </c>
      <c r="G366" s="4"/>
      <c r="H366" s="76">
        <v>1612.65</v>
      </c>
      <c r="I366" s="76">
        <v>2124.2</v>
      </c>
      <c r="J366" s="77">
        <v>19395.3</v>
      </c>
      <c r="K366" s="78">
        <f t="shared" si="2"/>
        <v>64552909.3</v>
      </c>
      <c r="L366" s="79"/>
      <c r="M366" s="84">
        <v>45180.0</v>
      </c>
      <c r="N366" s="4">
        <f t="shared" ref="N366:R366" si="853">((B366-B365)/B365)*100</f>
        <v>-2.900865861</v>
      </c>
      <c r="O366" s="4">
        <f t="shared" si="853"/>
        <v>-1.565454676</v>
      </c>
      <c r="P366" s="4">
        <f t="shared" si="853"/>
        <v>1.500375094</v>
      </c>
      <c r="Q366" s="4">
        <f t="shared" si="853"/>
        <v>-0.9309208956</v>
      </c>
      <c r="R366" s="4">
        <f t="shared" si="853"/>
        <v>-0.3960947202</v>
      </c>
      <c r="S366" s="28">
        <v>0.0</v>
      </c>
      <c r="T366" s="4">
        <f t="shared" ref="T366:U366" si="854">((H366-H365)/H365)*100</f>
        <v>-0.7722126508</v>
      </c>
      <c r="U366" s="4">
        <f t="shared" si="854"/>
        <v>-1.057338488</v>
      </c>
      <c r="V366" s="6">
        <f t="shared" si="11"/>
        <v>-0.8013147605</v>
      </c>
      <c r="W366" s="6">
        <f t="shared" si="12"/>
        <v>-0.247897755</v>
      </c>
      <c r="X366" s="4"/>
      <c r="Y366" s="4"/>
      <c r="Z366" s="85">
        <v>45180.0</v>
      </c>
      <c r="AK366" s="85"/>
      <c r="AL366" s="85">
        <v>45180.0</v>
      </c>
      <c r="AW366" s="77"/>
      <c r="AX366" s="77"/>
      <c r="AY366" s="77"/>
      <c r="AZ366" s="77"/>
      <c r="BA366" s="77"/>
      <c r="BB366" s="77"/>
      <c r="BC366" s="77"/>
      <c r="BD366" s="75"/>
      <c r="BE366" s="75"/>
      <c r="BF366" s="75"/>
      <c r="BG366" s="75"/>
      <c r="BH366" s="75"/>
      <c r="BI366" s="75"/>
      <c r="BJ366" s="75"/>
      <c r="BK366" s="75"/>
      <c r="BL366" s="75"/>
      <c r="BM366" s="75"/>
      <c r="BN366" s="75"/>
      <c r="BO366" s="75"/>
      <c r="BP366" s="75"/>
      <c r="BQ366" s="75"/>
    </row>
    <row r="367">
      <c r="A367" s="88">
        <v>45210.0</v>
      </c>
      <c r="B367" s="76">
        <v>2066.1</v>
      </c>
      <c r="C367" s="76">
        <v>2151.9</v>
      </c>
      <c r="D367" s="77">
        <v>135.0</v>
      </c>
      <c r="E367" s="76">
        <v>1048.7</v>
      </c>
      <c r="F367" s="76">
        <v>4681.95</v>
      </c>
      <c r="G367" s="4"/>
      <c r="H367" s="76">
        <v>1627.05</v>
      </c>
      <c r="I367" s="76">
        <v>2127.5</v>
      </c>
      <c r="J367" s="77">
        <v>19425.35</v>
      </c>
      <c r="K367" s="78">
        <f t="shared" si="2"/>
        <v>65046161.15</v>
      </c>
      <c r="L367" s="79"/>
      <c r="M367" s="89">
        <v>45210.0</v>
      </c>
      <c r="N367" s="4">
        <f t="shared" ref="N367:R367" si="855">((B367-B366)/B366)*100</f>
        <v>-1.475882788</v>
      </c>
      <c r="O367" s="4">
        <f t="shared" si="855"/>
        <v>4.656761423</v>
      </c>
      <c r="P367" s="4">
        <f t="shared" si="855"/>
        <v>-0.22172949</v>
      </c>
      <c r="Q367" s="4">
        <f t="shared" si="855"/>
        <v>1.069776407</v>
      </c>
      <c r="R367" s="4">
        <f t="shared" si="855"/>
        <v>0.6416457084</v>
      </c>
      <c r="S367" s="28">
        <v>0.0</v>
      </c>
      <c r="T367" s="4">
        <f t="shared" ref="T367:U367" si="856">((H367-H366)/H366)*100</f>
        <v>0.8929401916</v>
      </c>
      <c r="U367" s="4">
        <f t="shared" si="856"/>
        <v>0.1553526033</v>
      </c>
      <c r="V367" s="6">
        <f t="shared" si="11"/>
        <v>0.7641047558</v>
      </c>
      <c r="W367" s="6">
        <f t="shared" si="12"/>
        <v>0.1549344429</v>
      </c>
      <c r="X367" s="4"/>
      <c r="Y367" s="4"/>
      <c r="Z367" s="90">
        <v>45210.0</v>
      </c>
      <c r="AA367" s="86">
        <f t="shared" ref="AA367:AE367" si="857">100*(B372-B367)/B367</f>
        <v>2.434538502</v>
      </c>
      <c r="AB367" s="86">
        <f t="shared" si="857"/>
        <v>12.21013988</v>
      </c>
      <c r="AC367" s="86">
        <f t="shared" si="857"/>
        <v>2.555555556</v>
      </c>
      <c r="AD367" s="86">
        <f t="shared" si="857"/>
        <v>3.122914084</v>
      </c>
      <c r="AE367" s="86">
        <f t="shared" si="857"/>
        <v>0.7763859076</v>
      </c>
      <c r="AF367" s="82"/>
      <c r="AG367" s="86">
        <f t="shared" ref="AG367:AI367" si="858">100*(H372-H367)/H367</f>
        <v>0.1106296672</v>
      </c>
      <c r="AH367" s="86">
        <f t="shared" si="858"/>
        <v>0.3337250294</v>
      </c>
      <c r="AI367" s="86">
        <f t="shared" si="858"/>
        <v>1.577577753</v>
      </c>
      <c r="AJ367" s="86">
        <f>100*(J372-J367)/J367</f>
        <v>1.577577753</v>
      </c>
      <c r="AK367" s="90"/>
      <c r="AL367" s="90">
        <v>45210.0</v>
      </c>
      <c r="AW367" s="77"/>
      <c r="AX367" s="77"/>
      <c r="AY367" s="77"/>
      <c r="AZ367" s="77"/>
      <c r="BA367" s="77"/>
      <c r="BB367" s="77"/>
      <c r="BC367" s="77"/>
      <c r="BD367" s="75"/>
      <c r="BE367" s="75"/>
      <c r="BF367" s="75"/>
      <c r="BG367" s="75"/>
      <c r="BH367" s="75"/>
      <c r="BI367" s="75"/>
      <c r="BJ367" s="75"/>
      <c r="BK367" s="75"/>
      <c r="BL367" s="75"/>
      <c r="BM367" s="75"/>
      <c r="BN367" s="75"/>
      <c r="BO367" s="75"/>
      <c r="BP367" s="75"/>
      <c r="BQ367" s="75"/>
    </row>
    <row r="368">
      <c r="A368" s="88">
        <v>45271.0</v>
      </c>
      <c r="B368" s="76">
        <v>2080.2</v>
      </c>
      <c r="C368" s="76">
        <v>2203.35</v>
      </c>
      <c r="D368" s="77">
        <v>138.8</v>
      </c>
      <c r="E368" s="76">
        <v>1059.3</v>
      </c>
      <c r="F368" s="76">
        <v>4676.6</v>
      </c>
      <c r="G368" s="4"/>
      <c r="H368" s="76">
        <v>1636.9</v>
      </c>
      <c r="I368" s="76">
        <v>2149.0</v>
      </c>
      <c r="J368" s="77">
        <v>19525.55</v>
      </c>
      <c r="K368" s="78">
        <f t="shared" si="2"/>
        <v>65574425</v>
      </c>
      <c r="L368" s="79"/>
      <c r="M368" s="89">
        <v>45271.0</v>
      </c>
      <c r="N368" s="4">
        <f t="shared" ref="N368:R368" si="859">((B368-B367)/B367)*100</f>
        <v>0.6824451866</v>
      </c>
      <c r="O368" s="4">
        <f t="shared" si="859"/>
        <v>2.390910358</v>
      </c>
      <c r="P368" s="4">
        <f t="shared" si="859"/>
        <v>2.814814815</v>
      </c>
      <c r="Q368" s="4">
        <f t="shared" si="859"/>
        <v>1.010775246</v>
      </c>
      <c r="R368" s="4">
        <f t="shared" si="859"/>
        <v>-0.1142686274</v>
      </c>
      <c r="S368" s="28">
        <v>0.0</v>
      </c>
      <c r="T368" s="4">
        <f t="shared" ref="T368:U368" si="860">((H368-H367)/H367)*100</f>
        <v>0.6053901232</v>
      </c>
      <c r="U368" s="4">
        <f t="shared" si="860"/>
        <v>1.010575793</v>
      </c>
      <c r="V368" s="6">
        <f t="shared" si="11"/>
        <v>0.8121368589</v>
      </c>
      <c r="W368" s="6">
        <f t="shared" si="12"/>
        <v>0.5158208218</v>
      </c>
      <c r="X368" s="4"/>
      <c r="Y368" s="4"/>
      <c r="Z368" s="90">
        <v>45271.0</v>
      </c>
      <c r="AK368" s="90"/>
      <c r="AL368" s="90">
        <v>45271.0</v>
      </c>
      <c r="AW368" s="77"/>
      <c r="AX368" s="77"/>
      <c r="AY368" s="77"/>
      <c r="AZ368" s="77"/>
      <c r="BA368" s="77"/>
      <c r="BB368" s="77"/>
      <c r="BC368" s="77"/>
      <c r="BD368" s="75"/>
      <c r="BE368" s="75"/>
      <c r="BF368" s="75"/>
      <c r="BG368" s="75"/>
      <c r="BH368" s="75"/>
      <c r="BI368" s="75"/>
      <c r="BJ368" s="75"/>
      <c r="BK368" s="75"/>
      <c r="BL368" s="75"/>
      <c r="BM368" s="75"/>
      <c r="BN368" s="75"/>
      <c r="BO368" s="75"/>
      <c r="BP368" s="75"/>
      <c r="BQ368" s="75"/>
    </row>
    <row r="369">
      <c r="A369" s="75" t="s">
        <v>230</v>
      </c>
      <c r="B369" s="76">
        <v>2094.95</v>
      </c>
      <c r="C369" s="76">
        <v>2318.65</v>
      </c>
      <c r="D369" s="77">
        <v>139.35</v>
      </c>
      <c r="E369" s="76">
        <v>1053.8</v>
      </c>
      <c r="F369" s="76">
        <v>4696.35</v>
      </c>
      <c r="G369" s="4"/>
      <c r="H369" s="76">
        <v>1625.75</v>
      </c>
      <c r="I369" s="76">
        <v>2131.2</v>
      </c>
      <c r="J369" s="77">
        <v>19443.55</v>
      </c>
      <c r="K369" s="78">
        <f t="shared" si="2"/>
        <v>65842594.85</v>
      </c>
      <c r="L369" s="79"/>
      <c r="M369" s="77" t="s">
        <v>230</v>
      </c>
      <c r="N369" s="4">
        <f t="shared" ref="N369:R369" si="861">((B369-B368)/B368)*100</f>
        <v>0.7090664359</v>
      </c>
      <c r="O369" s="4">
        <f t="shared" si="861"/>
        <v>5.232940749</v>
      </c>
      <c r="P369" s="4">
        <f t="shared" si="861"/>
        <v>0.3962536023</v>
      </c>
      <c r="Q369" s="4">
        <f t="shared" si="861"/>
        <v>-0.5192107996</v>
      </c>
      <c r="R369" s="4">
        <f t="shared" si="861"/>
        <v>0.4223153573</v>
      </c>
      <c r="S369" s="28">
        <v>0.0</v>
      </c>
      <c r="T369" s="4">
        <f t="shared" ref="T369:U369" si="862">((H369-H368)/H368)*100</f>
        <v>-0.6811656179</v>
      </c>
      <c r="U369" s="4">
        <f t="shared" si="862"/>
        <v>-0.8282922289</v>
      </c>
      <c r="V369" s="6">
        <f t="shared" si="11"/>
        <v>0.4089549394</v>
      </c>
      <c r="W369" s="6">
        <f t="shared" si="12"/>
        <v>-0.4199625619</v>
      </c>
      <c r="X369" s="4"/>
      <c r="Y369" s="4"/>
      <c r="Z369" s="81" t="s">
        <v>230</v>
      </c>
      <c r="AK369" s="81"/>
      <c r="AL369" s="81" t="s">
        <v>230</v>
      </c>
      <c r="AW369" s="77"/>
      <c r="AX369" s="77"/>
      <c r="AY369" s="77"/>
      <c r="AZ369" s="77"/>
      <c r="BA369" s="77"/>
      <c r="BB369" s="77"/>
      <c r="BC369" s="77"/>
      <c r="BD369" s="75"/>
      <c r="BE369" s="75"/>
      <c r="BF369" s="75"/>
      <c r="BG369" s="75"/>
      <c r="BH369" s="75"/>
      <c r="BI369" s="75"/>
      <c r="BJ369" s="75"/>
      <c r="BK369" s="75"/>
      <c r="BL369" s="75"/>
      <c r="BM369" s="75"/>
      <c r="BN369" s="75"/>
      <c r="BO369" s="75"/>
      <c r="BP369" s="75"/>
      <c r="BQ369" s="75"/>
    </row>
    <row r="370">
      <c r="A370" s="75" t="s">
        <v>231</v>
      </c>
      <c r="B370" s="76">
        <v>2122.65</v>
      </c>
      <c r="C370" s="76">
        <v>2431.65</v>
      </c>
      <c r="D370" s="77">
        <v>137.95</v>
      </c>
      <c r="E370" s="76">
        <v>1098.25</v>
      </c>
      <c r="F370" s="76">
        <v>4710.8</v>
      </c>
      <c r="G370" s="4"/>
      <c r="H370" s="76">
        <v>1616.8</v>
      </c>
      <c r="I370" s="76">
        <v>2129.15</v>
      </c>
      <c r="J370" s="77">
        <v>19675.45</v>
      </c>
      <c r="K370" s="78">
        <f t="shared" si="2"/>
        <v>66901945.65</v>
      </c>
      <c r="L370" s="79"/>
      <c r="M370" s="77" t="s">
        <v>231</v>
      </c>
      <c r="N370" s="4">
        <f t="shared" ref="N370:R370" si="863">((B370-B369)/B369)*100</f>
        <v>1.322227261</v>
      </c>
      <c r="O370" s="4">
        <f t="shared" si="863"/>
        <v>4.873525543</v>
      </c>
      <c r="P370" s="4">
        <f t="shared" si="863"/>
        <v>-1.004664514</v>
      </c>
      <c r="Q370" s="4">
        <f t="shared" si="863"/>
        <v>4.218067945</v>
      </c>
      <c r="R370" s="4">
        <f t="shared" si="863"/>
        <v>0.307685756</v>
      </c>
      <c r="S370" s="28">
        <v>0.0</v>
      </c>
      <c r="T370" s="4">
        <f t="shared" ref="T370:U370" si="864">((H370-H369)/H369)*100</f>
        <v>-0.5505151469</v>
      </c>
      <c r="U370" s="4">
        <f t="shared" si="864"/>
        <v>-0.09618993994</v>
      </c>
      <c r="V370" s="6">
        <f t="shared" si="11"/>
        <v>1.608914112</v>
      </c>
      <c r="W370" s="6">
        <f t="shared" si="12"/>
        <v>1.192683435</v>
      </c>
      <c r="X370" s="4"/>
      <c r="Y370" s="4"/>
      <c r="Z370" s="81" t="s">
        <v>231</v>
      </c>
      <c r="AK370" s="81"/>
      <c r="AL370" s="81" t="s">
        <v>231</v>
      </c>
      <c r="AW370" s="77"/>
      <c r="AX370" s="77"/>
      <c r="AY370" s="77"/>
      <c r="AZ370" s="77"/>
      <c r="BA370" s="77"/>
      <c r="BB370" s="77"/>
      <c r="BC370" s="77"/>
      <c r="BD370" s="75"/>
      <c r="BE370" s="75"/>
      <c r="BF370" s="75"/>
      <c r="BG370" s="75"/>
      <c r="BH370" s="75"/>
      <c r="BI370" s="75"/>
      <c r="BJ370" s="75"/>
      <c r="BK370" s="75"/>
      <c r="BL370" s="75"/>
      <c r="BM370" s="75"/>
      <c r="BN370" s="75"/>
      <c r="BO370" s="75"/>
      <c r="BP370" s="75"/>
      <c r="BQ370" s="75"/>
    </row>
    <row r="371">
      <c r="A371" s="75" t="s">
        <v>232</v>
      </c>
      <c r="B371" s="76">
        <v>2093.6</v>
      </c>
      <c r="C371" s="76">
        <v>2369.0</v>
      </c>
      <c r="D371" s="77">
        <v>137.7</v>
      </c>
      <c r="E371" s="76">
        <v>1078.6</v>
      </c>
      <c r="F371" s="76">
        <v>4702.1</v>
      </c>
      <c r="G371" s="4"/>
      <c r="H371" s="76">
        <v>1615.25</v>
      </c>
      <c r="I371" s="76">
        <v>2138.45</v>
      </c>
      <c r="J371" s="77">
        <v>19765.2</v>
      </c>
      <c r="K371" s="78">
        <f t="shared" si="2"/>
        <v>66310593.65</v>
      </c>
      <c r="L371" s="79"/>
      <c r="M371" s="77" t="s">
        <v>232</v>
      </c>
      <c r="N371" s="4">
        <f t="shared" ref="N371:R371" si="865">((B371-B370)/B370)*100</f>
        <v>-1.368572303</v>
      </c>
      <c r="O371" s="4">
        <f t="shared" si="865"/>
        <v>-2.576439866</v>
      </c>
      <c r="P371" s="4">
        <f t="shared" si="865"/>
        <v>-0.1812250816</v>
      </c>
      <c r="Q371" s="4">
        <f t="shared" si="865"/>
        <v>-1.789210107</v>
      </c>
      <c r="R371" s="4">
        <f t="shared" si="865"/>
        <v>-0.1846820073</v>
      </c>
      <c r="S371" s="28">
        <v>0.0</v>
      </c>
      <c r="T371" s="4">
        <f t="shared" ref="T371:U371" si="866">((H371-H370)/H370)*100</f>
        <v>-0.09586838199</v>
      </c>
      <c r="U371" s="4">
        <f t="shared" si="866"/>
        <v>0.4367940258</v>
      </c>
      <c r="V371" s="6">
        <f t="shared" si="11"/>
        <v>-0.8839085235</v>
      </c>
      <c r="W371" s="6">
        <f t="shared" si="12"/>
        <v>0.45615221</v>
      </c>
      <c r="X371" s="4"/>
      <c r="Y371" s="4"/>
      <c r="Z371" s="81" t="s">
        <v>232</v>
      </c>
      <c r="AK371" s="81"/>
      <c r="AL371" s="81" t="s">
        <v>232</v>
      </c>
      <c r="AW371" s="77"/>
      <c r="AX371" s="77"/>
      <c r="AY371" s="77"/>
      <c r="AZ371" s="77"/>
      <c r="BA371" s="77"/>
      <c r="BB371" s="77"/>
      <c r="BC371" s="77"/>
      <c r="BD371" s="75"/>
      <c r="BE371" s="75"/>
      <c r="BF371" s="75"/>
      <c r="BG371" s="75"/>
      <c r="BH371" s="75"/>
      <c r="BI371" s="75"/>
      <c r="BJ371" s="75"/>
      <c r="BK371" s="75"/>
      <c r="BL371" s="75"/>
      <c r="BM371" s="75"/>
      <c r="BN371" s="75"/>
      <c r="BO371" s="75"/>
      <c r="BP371" s="75"/>
      <c r="BQ371" s="75"/>
    </row>
    <row r="372">
      <c r="A372" s="75" t="s">
        <v>233</v>
      </c>
      <c r="B372" s="76">
        <v>2116.4</v>
      </c>
      <c r="C372" s="76">
        <v>2414.65</v>
      </c>
      <c r="D372" s="77">
        <v>138.45</v>
      </c>
      <c r="E372" s="76">
        <v>1081.45</v>
      </c>
      <c r="F372" s="76">
        <v>4718.3</v>
      </c>
      <c r="G372" s="4"/>
      <c r="H372" s="76">
        <v>1628.85</v>
      </c>
      <c r="I372" s="76">
        <v>2134.6</v>
      </c>
      <c r="J372" s="77">
        <v>19731.8</v>
      </c>
      <c r="K372" s="78">
        <f t="shared" si="2"/>
        <v>66668204.35</v>
      </c>
      <c r="L372" s="79"/>
      <c r="M372" s="77" t="s">
        <v>233</v>
      </c>
      <c r="N372" s="4">
        <f t="shared" ref="N372:R372" si="867">((B372-B371)/B371)*100</f>
        <v>1.089033244</v>
      </c>
      <c r="O372" s="4">
        <f t="shared" si="867"/>
        <v>1.926973407</v>
      </c>
      <c r="P372" s="4">
        <f t="shared" si="867"/>
        <v>0.5446623094</v>
      </c>
      <c r="Q372" s="4">
        <f t="shared" si="867"/>
        <v>0.2642314111</v>
      </c>
      <c r="R372" s="4">
        <f t="shared" si="867"/>
        <v>0.3445269135</v>
      </c>
      <c r="S372" s="28">
        <v>0.0</v>
      </c>
      <c r="T372" s="4">
        <f t="shared" ref="T372:U372" si="868">((H372-H371)/H371)*100</f>
        <v>0.8419749265</v>
      </c>
      <c r="U372" s="4">
        <f t="shared" si="868"/>
        <v>-0.1800369426</v>
      </c>
      <c r="V372" s="6">
        <f t="shared" si="11"/>
        <v>0.5392964839</v>
      </c>
      <c r="W372" s="6">
        <f t="shared" si="12"/>
        <v>-0.1689838706</v>
      </c>
      <c r="X372" s="4"/>
      <c r="Y372" s="4"/>
      <c r="Z372" s="81" t="s">
        <v>233</v>
      </c>
      <c r="AA372" s="86">
        <f t="shared" ref="AA372:AE372" si="869">100*(B377-B372)/B372</f>
        <v>-0.2858627859</v>
      </c>
      <c r="AB372" s="86">
        <f t="shared" si="869"/>
        <v>7.230861616</v>
      </c>
      <c r="AC372" s="86">
        <f t="shared" si="869"/>
        <v>-1.227880101</v>
      </c>
      <c r="AD372" s="86">
        <f t="shared" si="869"/>
        <v>3.721854917</v>
      </c>
      <c r="AE372" s="86">
        <f t="shared" si="869"/>
        <v>-1.571540597</v>
      </c>
      <c r="AF372" s="82"/>
      <c r="AG372" s="86">
        <f t="shared" ref="AG372:AI372" si="870">100*(H377-H372)/H372</f>
        <v>7.836817386</v>
      </c>
      <c r="AH372" s="86">
        <f t="shared" si="870"/>
        <v>0.9322589712</v>
      </c>
      <c r="AI372" s="86">
        <f t="shared" si="870"/>
        <v>0.3187747697</v>
      </c>
      <c r="AJ372" s="86">
        <f>100*(J377-J372)/J372</f>
        <v>0.3187747697</v>
      </c>
      <c r="AK372" s="81"/>
      <c r="AL372" s="81" t="s">
        <v>233</v>
      </c>
      <c r="AW372" s="77"/>
      <c r="AX372" s="77"/>
      <c r="AY372" s="77"/>
      <c r="AZ372" s="77"/>
      <c r="BA372" s="77"/>
      <c r="BB372" s="77"/>
      <c r="BC372" s="77"/>
      <c r="BD372" s="75"/>
      <c r="BE372" s="75"/>
      <c r="BF372" s="75"/>
      <c r="BG372" s="75"/>
      <c r="BH372" s="75"/>
      <c r="BI372" s="75"/>
      <c r="BJ372" s="75"/>
      <c r="BK372" s="75"/>
      <c r="BL372" s="75"/>
      <c r="BM372" s="75"/>
      <c r="BN372" s="75"/>
      <c r="BO372" s="75"/>
      <c r="BP372" s="75"/>
      <c r="BQ372" s="75"/>
    </row>
    <row r="373">
      <c r="A373" s="75" t="s">
        <v>234</v>
      </c>
      <c r="B373" s="76">
        <v>2125.1</v>
      </c>
      <c r="C373" s="76">
        <v>2397.1</v>
      </c>
      <c r="D373" s="77">
        <v>137.85</v>
      </c>
      <c r="E373" s="76">
        <v>1088.95</v>
      </c>
      <c r="F373" s="76">
        <v>4712.0</v>
      </c>
      <c r="G373" s="4"/>
      <c r="H373" s="76">
        <v>1629.2</v>
      </c>
      <c r="I373" s="76">
        <v>2131.45</v>
      </c>
      <c r="J373" s="77">
        <v>19694.0</v>
      </c>
      <c r="K373" s="78">
        <f t="shared" si="2"/>
        <v>66721638.8</v>
      </c>
      <c r="L373" s="79"/>
      <c r="M373" s="77" t="s">
        <v>234</v>
      </c>
      <c r="N373" s="4">
        <f t="shared" ref="N373:R373" si="871">((B373-B372)/B372)*100</f>
        <v>0.4110754111</v>
      </c>
      <c r="O373" s="4">
        <f t="shared" si="871"/>
        <v>-0.7268134098</v>
      </c>
      <c r="P373" s="4">
        <f t="shared" si="871"/>
        <v>-0.4333694475</v>
      </c>
      <c r="Q373" s="4">
        <f t="shared" si="871"/>
        <v>0.6935133386</v>
      </c>
      <c r="R373" s="4">
        <f t="shared" si="871"/>
        <v>-0.1335226671</v>
      </c>
      <c r="S373" s="28">
        <v>0.0</v>
      </c>
      <c r="T373" s="4">
        <f t="shared" ref="T373:U373" si="872">((H373-H372)/H372)*100</f>
        <v>0.02148755257</v>
      </c>
      <c r="U373" s="4">
        <f t="shared" si="872"/>
        <v>-0.1475686311</v>
      </c>
      <c r="V373" s="6">
        <f t="shared" si="11"/>
        <v>0.08014982632</v>
      </c>
      <c r="W373" s="6">
        <f t="shared" si="12"/>
        <v>-0.1915689395</v>
      </c>
      <c r="X373" s="4"/>
      <c r="Y373" s="4"/>
      <c r="Z373" s="81" t="s">
        <v>234</v>
      </c>
      <c r="AK373" s="81"/>
      <c r="AL373" s="81" t="s">
        <v>234</v>
      </c>
      <c r="AW373" s="77"/>
      <c r="AX373" s="77"/>
      <c r="AY373" s="77"/>
      <c r="AZ373" s="77"/>
      <c r="BA373" s="77"/>
      <c r="BB373" s="77"/>
      <c r="BC373" s="77"/>
      <c r="BD373" s="75"/>
      <c r="BE373" s="75"/>
      <c r="BF373" s="75"/>
      <c r="BG373" s="75"/>
      <c r="BH373" s="75"/>
      <c r="BI373" s="75"/>
      <c r="BJ373" s="75"/>
      <c r="BK373" s="75"/>
      <c r="BL373" s="75"/>
      <c r="BM373" s="75"/>
      <c r="BN373" s="75"/>
      <c r="BO373" s="75"/>
      <c r="BP373" s="75"/>
      <c r="BQ373" s="75"/>
    </row>
    <row r="374">
      <c r="A374" s="75" t="s">
        <v>235</v>
      </c>
      <c r="B374" s="76">
        <v>2123.75</v>
      </c>
      <c r="C374" s="76">
        <v>2337.4</v>
      </c>
      <c r="D374" s="77">
        <v>139.2</v>
      </c>
      <c r="E374" s="76">
        <v>1092.9</v>
      </c>
      <c r="F374" s="76">
        <v>4699.75</v>
      </c>
      <c r="G374" s="4"/>
      <c r="H374" s="76">
        <v>1653.3</v>
      </c>
      <c r="I374" s="76">
        <v>2130.0</v>
      </c>
      <c r="J374" s="77">
        <v>19783.4</v>
      </c>
      <c r="K374" s="78">
        <f t="shared" si="2"/>
        <v>66711191.95</v>
      </c>
      <c r="L374" s="79"/>
      <c r="M374" s="77" t="s">
        <v>235</v>
      </c>
      <c r="N374" s="4">
        <f t="shared" ref="N374:R374" si="873">((B374-B373)/B373)*100</f>
        <v>-0.06352642229</v>
      </c>
      <c r="O374" s="4">
        <f t="shared" si="873"/>
        <v>-2.490509365</v>
      </c>
      <c r="P374" s="4">
        <f t="shared" si="873"/>
        <v>0.9793253536</v>
      </c>
      <c r="Q374" s="4">
        <f t="shared" si="873"/>
        <v>0.3627347445</v>
      </c>
      <c r="R374" s="4">
        <f t="shared" si="873"/>
        <v>-0.2599745331</v>
      </c>
      <c r="S374" s="28">
        <v>0.0</v>
      </c>
      <c r="T374" s="4">
        <f t="shared" ref="T374:U374" si="874">((H374-H373)/H373)*100</f>
        <v>1.479253621</v>
      </c>
      <c r="U374" s="4">
        <f t="shared" si="874"/>
        <v>-0.06802880668</v>
      </c>
      <c r="V374" s="6">
        <f t="shared" si="11"/>
        <v>-0.01565736422</v>
      </c>
      <c r="W374" s="6">
        <f t="shared" si="12"/>
        <v>0.4539453641</v>
      </c>
      <c r="X374" s="4"/>
      <c r="Y374" s="4"/>
      <c r="Z374" s="81" t="s">
        <v>235</v>
      </c>
      <c r="AK374" s="81"/>
      <c r="AL374" s="81" t="s">
        <v>235</v>
      </c>
      <c r="AW374" s="77"/>
      <c r="AX374" s="77"/>
      <c r="AY374" s="77"/>
      <c r="AZ374" s="77"/>
      <c r="BA374" s="77"/>
      <c r="BB374" s="77"/>
      <c r="BC374" s="77"/>
      <c r="BD374" s="75"/>
      <c r="BE374" s="75"/>
      <c r="BF374" s="75"/>
      <c r="BG374" s="75"/>
      <c r="BH374" s="75"/>
      <c r="BI374" s="75"/>
      <c r="BJ374" s="75"/>
      <c r="BK374" s="75"/>
      <c r="BL374" s="75"/>
      <c r="BM374" s="75"/>
      <c r="BN374" s="75"/>
      <c r="BO374" s="75"/>
      <c r="BP374" s="75"/>
      <c r="BQ374" s="75"/>
    </row>
    <row r="375">
      <c r="A375" s="75" t="s">
        <v>236</v>
      </c>
      <c r="B375" s="76">
        <v>2087.4</v>
      </c>
      <c r="C375" s="76">
        <v>2627.2</v>
      </c>
      <c r="D375" s="77">
        <v>135.05</v>
      </c>
      <c r="E375" s="76">
        <v>1078.15</v>
      </c>
      <c r="F375" s="76">
        <v>4694.2</v>
      </c>
      <c r="G375" s="4"/>
      <c r="H375" s="76">
        <v>1719.2</v>
      </c>
      <c r="I375" s="76">
        <v>2144.05</v>
      </c>
      <c r="J375" s="77">
        <v>19811.85</v>
      </c>
      <c r="K375" s="78">
        <f t="shared" si="2"/>
        <v>67239232.9</v>
      </c>
      <c r="L375" s="79"/>
      <c r="M375" s="77" t="s">
        <v>236</v>
      </c>
      <c r="N375" s="4">
        <f t="shared" ref="N375:R375" si="875">((B375-B374)/B374)*100</f>
        <v>-1.711595056</v>
      </c>
      <c r="O375" s="4">
        <f t="shared" si="875"/>
        <v>12.39839138</v>
      </c>
      <c r="P375" s="4">
        <f t="shared" si="875"/>
        <v>-2.981321839</v>
      </c>
      <c r="Q375" s="4">
        <f t="shared" si="875"/>
        <v>-1.349620276</v>
      </c>
      <c r="R375" s="4">
        <f t="shared" si="875"/>
        <v>-0.1180913878</v>
      </c>
      <c r="S375" s="28">
        <v>0.0</v>
      </c>
      <c r="T375" s="4">
        <f t="shared" ref="T375:U375" si="876">((H375-H374)/H374)*100</f>
        <v>3.985967459</v>
      </c>
      <c r="U375" s="4">
        <f t="shared" si="876"/>
        <v>0.6596244131</v>
      </c>
      <c r="V375" s="6">
        <f t="shared" si="11"/>
        <v>0.7915327767</v>
      </c>
      <c r="W375" s="6">
        <f t="shared" si="12"/>
        <v>0.1438074345</v>
      </c>
      <c r="X375" s="4"/>
      <c r="Y375" s="4"/>
      <c r="Z375" s="81" t="s">
        <v>236</v>
      </c>
      <c r="AK375" s="81"/>
      <c r="AL375" s="81" t="s">
        <v>236</v>
      </c>
      <c r="AW375" s="77"/>
      <c r="AX375" s="77"/>
      <c r="AY375" s="77"/>
      <c r="AZ375" s="77"/>
      <c r="BA375" s="77"/>
      <c r="BB375" s="77"/>
      <c r="BC375" s="77"/>
      <c r="BD375" s="75"/>
      <c r="BE375" s="75"/>
      <c r="BF375" s="75"/>
      <c r="BG375" s="75"/>
      <c r="BH375" s="75"/>
      <c r="BI375" s="75"/>
      <c r="BJ375" s="75"/>
      <c r="BK375" s="75"/>
      <c r="BL375" s="75"/>
      <c r="BM375" s="75"/>
      <c r="BN375" s="75"/>
      <c r="BO375" s="75"/>
      <c r="BP375" s="75"/>
      <c r="BQ375" s="75"/>
    </row>
    <row r="376">
      <c r="A376" s="75" t="s">
        <v>237</v>
      </c>
      <c r="B376" s="76">
        <v>2093.65</v>
      </c>
      <c r="C376" s="76">
        <v>2650.35</v>
      </c>
      <c r="D376" s="77">
        <v>134.9</v>
      </c>
      <c r="E376" s="76">
        <v>1107.2</v>
      </c>
      <c r="F376" s="76">
        <v>4705.8</v>
      </c>
      <c r="G376" s="4"/>
      <c r="H376" s="76">
        <v>1707.8</v>
      </c>
      <c r="I376" s="76">
        <v>2148.65</v>
      </c>
      <c r="J376" s="77">
        <v>19802.0</v>
      </c>
      <c r="K376" s="78">
        <f t="shared" si="2"/>
        <v>67788013.55</v>
      </c>
      <c r="L376" s="79"/>
      <c r="M376" s="77" t="s">
        <v>237</v>
      </c>
      <c r="N376" s="4">
        <f t="shared" ref="N376:R376" si="877">((B376-B375)/B375)*100</f>
        <v>0.2994155409</v>
      </c>
      <c r="O376" s="4">
        <f t="shared" si="877"/>
        <v>0.8811662607</v>
      </c>
      <c r="P376" s="4">
        <f t="shared" si="877"/>
        <v>-0.1110699741</v>
      </c>
      <c r="Q376" s="4">
        <f t="shared" si="877"/>
        <v>2.694430274</v>
      </c>
      <c r="R376" s="4">
        <f t="shared" si="877"/>
        <v>0.2471134592</v>
      </c>
      <c r="S376" s="28">
        <v>0.0</v>
      </c>
      <c r="T376" s="4">
        <f t="shared" ref="T376:U376" si="878">((H376-H375)/H375)*100</f>
        <v>-0.6630991159</v>
      </c>
      <c r="U376" s="4">
        <f t="shared" si="878"/>
        <v>0.2145472354</v>
      </c>
      <c r="V376" s="6">
        <f t="shared" si="11"/>
        <v>0.8161613783</v>
      </c>
      <c r="W376" s="6">
        <f t="shared" si="12"/>
        <v>-0.04971771945</v>
      </c>
      <c r="X376" s="4"/>
      <c r="Y376" s="4"/>
      <c r="Z376" s="81" t="s">
        <v>237</v>
      </c>
      <c r="AK376" s="81"/>
      <c r="AL376" s="81" t="s">
        <v>237</v>
      </c>
      <c r="AW376" s="77"/>
      <c r="AX376" s="77"/>
      <c r="AY376" s="77"/>
      <c r="AZ376" s="77"/>
      <c r="BA376" s="77"/>
      <c r="BB376" s="77"/>
      <c r="BC376" s="77"/>
      <c r="BD376" s="75"/>
      <c r="BE376" s="75"/>
      <c r="BF376" s="75"/>
      <c r="BG376" s="75"/>
      <c r="BH376" s="75"/>
      <c r="BI376" s="75"/>
      <c r="BJ376" s="75"/>
      <c r="BK376" s="75"/>
      <c r="BL376" s="75"/>
      <c r="BM376" s="75"/>
      <c r="BN376" s="75"/>
      <c r="BO376" s="75"/>
      <c r="BP376" s="75"/>
      <c r="BQ376" s="75"/>
    </row>
    <row r="377">
      <c r="A377" s="75" t="s">
        <v>238</v>
      </c>
      <c r="B377" s="76">
        <v>2110.35</v>
      </c>
      <c r="C377" s="76">
        <v>2589.25</v>
      </c>
      <c r="D377" s="77">
        <v>136.75</v>
      </c>
      <c r="E377" s="76">
        <v>1121.7</v>
      </c>
      <c r="F377" s="76">
        <v>4644.15</v>
      </c>
      <c r="G377" s="4"/>
      <c r="H377" s="76">
        <v>1756.5</v>
      </c>
      <c r="I377" s="76">
        <v>2154.5</v>
      </c>
      <c r="J377" s="77">
        <v>19794.7</v>
      </c>
      <c r="K377" s="78">
        <f t="shared" si="2"/>
        <v>67940304.7</v>
      </c>
      <c r="L377" s="79"/>
      <c r="M377" s="77" t="s">
        <v>238</v>
      </c>
      <c r="N377" s="4">
        <f t="shared" ref="N377:R377" si="879">((B377-B376)/B376)*100</f>
        <v>0.797650037</v>
      </c>
      <c r="O377" s="4">
        <f t="shared" si="879"/>
        <v>-2.305355896</v>
      </c>
      <c r="P377" s="4">
        <f t="shared" si="879"/>
        <v>1.371386212</v>
      </c>
      <c r="Q377" s="4">
        <f t="shared" si="879"/>
        <v>1.309609827</v>
      </c>
      <c r="R377" s="4">
        <f t="shared" si="879"/>
        <v>-1.310085426</v>
      </c>
      <c r="S377" s="28">
        <v>0.0</v>
      </c>
      <c r="T377" s="4">
        <f t="shared" ref="T377:U377" si="880">((H377-H376)/H376)*100</f>
        <v>2.85162197</v>
      </c>
      <c r="U377" s="4">
        <f t="shared" si="880"/>
        <v>0.2722639797</v>
      </c>
      <c r="V377" s="6">
        <f t="shared" si="11"/>
        <v>0.2246579329</v>
      </c>
      <c r="W377" s="6">
        <f t="shared" si="12"/>
        <v>-0.03686496314</v>
      </c>
      <c r="X377" s="4"/>
      <c r="Y377" s="4"/>
      <c r="Z377" s="81" t="s">
        <v>238</v>
      </c>
      <c r="AA377" s="86">
        <f t="shared" ref="AA377:AE377" si="881">100*(B381-B377)/B377</f>
        <v>-0.06397043145</v>
      </c>
      <c r="AB377" s="86">
        <f t="shared" si="881"/>
        <v>1.687747417</v>
      </c>
      <c r="AC377" s="86">
        <f t="shared" si="881"/>
        <v>3.9488117</v>
      </c>
      <c r="AD377" s="86">
        <f t="shared" si="881"/>
        <v>4.038512971</v>
      </c>
      <c r="AE377" s="86">
        <f t="shared" si="881"/>
        <v>7.032503257</v>
      </c>
      <c r="AF377" s="82"/>
      <c r="AG377" s="86">
        <f t="shared" ref="AG377:AI377" si="882">100*(H381-H377)/H377</f>
        <v>3.008824367</v>
      </c>
      <c r="AH377" s="86">
        <f t="shared" si="882"/>
        <v>0.3805987468</v>
      </c>
      <c r="AI377" s="86">
        <f t="shared" si="882"/>
        <v>2.390538882</v>
      </c>
      <c r="AJ377" s="86">
        <f>100*(J381-J377)/J377</f>
        <v>2.390538882</v>
      </c>
      <c r="AK377" s="81"/>
      <c r="AL377" s="81" t="s">
        <v>238</v>
      </c>
      <c r="AW377" s="77"/>
      <c r="AX377" s="77"/>
      <c r="AY377" s="77"/>
      <c r="AZ377" s="77"/>
      <c r="BA377" s="77"/>
      <c r="BB377" s="77"/>
      <c r="BC377" s="77"/>
      <c r="BD377" s="75"/>
      <c r="BE377" s="75"/>
      <c r="BF377" s="75"/>
      <c r="BG377" s="75"/>
      <c r="BH377" s="75"/>
      <c r="BI377" s="75"/>
      <c r="BJ377" s="75"/>
      <c r="BK377" s="75"/>
      <c r="BL377" s="75"/>
      <c r="BM377" s="75"/>
      <c r="BN377" s="75"/>
      <c r="BO377" s="75"/>
      <c r="BP377" s="75"/>
      <c r="BQ377" s="75"/>
    </row>
    <row r="378">
      <c r="A378" s="75" t="s">
        <v>239</v>
      </c>
      <c r="B378" s="76">
        <v>2088.45</v>
      </c>
      <c r="C378" s="76">
        <v>2491.05</v>
      </c>
      <c r="D378" s="77">
        <v>144.85</v>
      </c>
      <c r="E378" s="76">
        <v>1132.75</v>
      </c>
      <c r="F378" s="76">
        <v>4713.45</v>
      </c>
      <c r="G378" s="4"/>
      <c r="H378" s="76">
        <v>1785.1</v>
      </c>
      <c r="I378" s="76">
        <v>2135.65</v>
      </c>
      <c r="J378" s="77">
        <v>19889.7</v>
      </c>
      <c r="K378" s="78">
        <f t="shared" si="2"/>
        <v>68376208.05</v>
      </c>
      <c r="L378" s="79"/>
      <c r="M378" s="77" t="s">
        <v>239</v>
      </c>
      <c r="N378" s="4">
        <f t="shared" ref="N378:R378" si="883">((B378-B377)/B377)*100</f>
        <v>-1.037742555</v>
      </c>
      <c r="O378" s="4">
        <f t="shared" si="883"/>
        <v>-3.792604036</v>
      </c>
      <c r="P378" s="4">
        <f t="shared" si="883"/>
        <v>5.92321755</v>
      </c>
      <c r="Q378" s="4">
        <f t="shared" si="883"/>
        <v>0.9851118837</v>
      </c>
      <c r="R378" s="4">
        <f t="shared" si="883"/>
        <v>1.492199864</v>
      </c>
      <c r="S378" s="28">
        <v>0.0</v>
      </c>
      <c r="T378" s="4">
        <f t="shared" ref="T378:U378" si="884">((H378-H377)/H377)*100</f>
        <v>1.628237973</v>
      </c>
      <c r="U378" s="4">
        <f t="shared" si="884"/>
        <v>-0.8749129728</v>
      </c>
      <c r="V378" s="6">
        <f t="shared" si="11"/>
        <v>0.6415975788</v>
      </c>
      <c r="W378" s="6">
        <f t="shared" si="12"/>
        <v>0.479926445</v>
      </c>
      <c r="X378" s="4"/>
      <c r="Y378" s="4"/>
      <c r="Z378" s="81" t="s">
        <v>239</v>
      </c>
      <c r="AK378" s="81"/>
      <c r="AL378" s="81" t="s">
        <v>239</v>
      </c>
      <c r="AW378" s="77"/>
      <c r="AX378" s="77"/>
      <c r="AY378" s="77"/>
      <c r="AZ378" s="77"/>
      <c r="BA378" s="77"/>
      <c r="BB378" s="77"/>
      <c r="BC378" s="77"/>
      <c r="BD378" s="75"/>
      <c r="BE378" s="75"/>
      <c r="BF378" s="75"/>
      <c r="BG378" s="75"/>
      <c r="BH378" s="75"/>
      <c r="BI378" s="75"/>
      <c r="BJ378" s="75"/>
      <c r="BK378" s="75"/>
      <c r="BL378" s="75"/>
      <c r="BM378" s="75"/>
      <c r="BN378" s="75"/>
      <c r="BO378" s="75"/>
      <c r="BP378" s="75"/>
      <c r="BQ378" s="75"/>
    </row>
    <row r="379">
      <c r="A379" s="75" t="s">
        <v>240</v>
      </c>
      <c r="B379" s="76">
        <v>2078.9</v>
      </c>
      <c r="C379" s="76">
        <v>2608.6</v>
      </c>
      <c r="D379" s="77">
        <v>143.15</v>
      </c>
      <c r="E379" s="76">
        <v>1164.1</v>
      </c>
      <c r="F379" s="76">
        <v>4803.65</v>
      </c>
      <c r="G379" s="4"/>
      <c r="H379" s="76">
        <v>1788.85</v>
      </c>
      <c r="I379" s="76">
        <v>2134.15</v>
      </c>
      <c r="J379" s="77">
        <v>20096.6</v>
      </c>
      <c r="K379" s="78">
        <f t="shared" si="2"/>
        <v>69438178.6</v>
      </c>
      <c r="L379" s="79"/>
      <c r="M379" s="77" t="s">
        <v>240</v>
      </c>
      <c r="N379" s="4">
        <f t="shared" ref="N379:R379" si="885">((B379-B378)/B378)*100</f>
        <v>-0.4572769279</v>
      </c>
      <c r="O379" s="4">
        <f t="shared" si="885"/>
        <v>4.718893639</v>
      </c>
      <c r="P379" s="4">
        <f t="shared" si="885"/>
        <v>-1.173627891</v>
      </c>
      <c r="Q379" s="4">
        <f t="shared" si="885"/>
        <v>2.767600971</v>
      </c>
      <c r="R379" s="4">
        <f t="shared" si="885"/>
        <v>1.913672575</v>
      </c>
      <c r="S379" s="28">
        <v>0.0</v>
      </c>
      <c r="T379" s="4">
        <f t="shared" ref="T379:U379" si="886">((H379-H378)/H378)*100</f>
        <v>0.2100722649</v>
      </c>
      <c r="U379" s="4">
        <f t="shared" si="886"/>
        <v>-0.07023622785</v>
      </c>
      <c r="V379" s="6">
        <f t="shared" si="11"/>
        <v>1.553128757</v>
      </c>
      <c r="W379" s="6">
        <f t="shared" si="12"/>
        <v>1.040236907</v>
      </c>
      <c r="X379" s="4"/>
      <c r="Y379" s="4"/>
      <c r="Z379" s="81" t="s">
        <v>240</v>
      </c>
      <c r="AK379" s="81"/>
      <c r="AL379" s="81" t="s">
        <v>240</v>
      </c>
      <c r="AW379" s="77"/>
      <c r="AX379" s="77"/>
      <c r="AY379" s="77"/>
      <c r="AZ379" s="77"/>
      <c r="BA379" s="77"/>
      <c r="BB379" s="77"/>
      <c r="BC379" s="77"/>
      <c r="BD379" s="75"/>
      <c r="BE379" s="75"/>
      <c r="BF379" s="75"/>
      <c r="BG379" s="75"/>
      <c r="BH379" s="75"/>
      <c r="BI379" s="75"/>
      <c r="BJ379" s="75"/>
      <c r="BK379" s="75"/>
      <c r="BL379" s="75"/>
      <c r="BM379" s="75"/>
      <c r="BN379" s="75"/>
      <c r="BO379" s="75"/>
      <c r="BP379" s="75"/>
      <c r="BQ379" s="75"/>
    </row>
    <row r="380">
      <c r="A380" s="75" t="s">
        <v>241</v>
      </c>
      <c r="B380" s="76">
        <v>2094.35</v>
      </c>
      <c r="C380" s="76">
        <v>2676.9</v>
      </c>
      <c r="D380" s="77">
        <v>141.0</v>
      </c>
      <c r="E380" s="76">
        <v>1204.6</v>
      </c>
      <c r="F380" s="76">
        <v>4852.65</v>
      </c>
      <c r="G380" s="4"/>
      <c r="H380" s="76">
        <v>1774.65</v>
      </c>
      <c r="I380" s="76">
        <v>2161.3</v>
      </c>
      <c r="J380" s="77">
        <v>20133.15</v>
      </c>
      <c r="K380" s="78">
        <f t="shared" si="2"/>
        <v>70420344.4</v>
      </c>
      <c r="L380" s="79"/>
      <c r="M380" s="77" t="s">
        <v>241</v>
      </c>
      <c r="N380" s="4">
        <f t="shared" ref="N380:R380" si="887">((B380-B379)/B379)*100</f>
        <v>0.7431814902</v>
      </c>
      <c r="O380" s="4">
        <f t="shared" si="887"/>
        <v>2.61826267</v>
      </c>
      <c r="P380" s="4">
        <f t="shared" si="887"/>
        <v>-1.501921062</v>
      </c>
      <c r="Q380" s="4">
        <f t="shared" si="887"/>
        <v>3.479082553</v>
      </c>
      <c r="R380" s="4">
        <f t="shared" si="887"/>
        <v>1.020057664</v>
      </c>
      <c r="S380" s="28">
        <v>0.0</v>
      </c>
      <c r="T380" s="4">
        <f t="shared" ref="T380:U380" si="888">((H380-H379)/H379)*100</f>
        <v>-0.7938060765</v>
      </c>
      <c r="U380" s="4">
        <f t="shared" si="888"/>
        <v>1.272169248</v>
      </c>
      <c r="V380" s="6">
        <f t="shared" si="11"/>
        <v>1.414446375</v>
      </c>
      <c r="W380" s="6">
        <f t="shared" si="12"/>
        <v>0.1818715604</v>
      </c>
      <c r="X380" s="4"/>
      <c r="Y380" s="4"/>
      <c r="Z380" s="81" t="s">
        <v>241</v>
      </c>
      <c r="AK380" s="81"/>
      <c r="AL380" s="81" t="s">
        <v>241</v>
      </c>
      <c r="AW380" s="77"/>
      <c r="AX380" s="77"/>
      <c r="AY380" s="77"/>
      <c r="AZ380" s="77"/>
      <c r="BA380" s="77"/>
      <c r="BB380" s="77"/>
      <c r="BC380" s="77"/>
      <c r="BD380" s="75"/>
      <c r="BE380" s="75"/>
      <c r="BF380" s="75"/>
      <c r="BG380" s="75"/>
      <c r="BH380" s="75"/>
      <c r="BI380" s="75"/>
      <c r="BJ380" s="75"/>
      <c r="BK380" s="75"/>
      <c r="BL380" s="75"/>
      <c r="BM380" s="75"/>
      <c r="BN380" s="75"/>
      <c r="BO380" s="75"/>
      <c r="BP380" s="75"/>
      <c r="BQ380" s="75"/>
    </row>
    <row r="381">
      <c r="A381" s="83">
        <v>44938.0</v>
      </c>
      <c r="B381" s="76">
        <v>2109.0</v>
      </c>
      <c r="C381" s="76">
        <v>2632.95</v>
      </c>
      <c r="D381" s="77">
        <v>142.15</v>
      </c>
      <c r="E381" s="76">
        <v>1167.0</v>
      </c>
      <c r="F381" s="76">
        <v>4970.75</v>
      </c>
      <c r="G381" s="4"/>
      <c r="H381" s="76">
        <v>1809.35</v>
      </c>
      <c r="I381" s="76">
        <v>2162.7</v>
      </c>
      <c r="J381" s="77">
        <v>20267.9</v>
      </c>
      <c r="K381" s="78">
        <f t="shared" si="2"/>
        <v>70340428.4</v>
      </c>
      <c r="L381" s="79"/>
      <c r="M381" s="84">
        <v>44938.0</v>
      </c>
      <c r="N381" s="4">
        <f t="shared" ref="N381:R381" si="889">((B381-B380)/B380)*100</f>
        <v>0.6995010385</v>
      </c>
      <c r="O381" s="4">
        <f t="shared" si="889"/>
        <v>-1.641824498</v>
      </c>
      <c r="P381" s="4">
        <f t="shared" si="889"/>
        <v>0.8156028369</v>
      </c>
      <c r="Q381" s="4">
        <f t="shared" si="889"/>
        <v>-3.121368089</v>
      </c>
      <c r="R381" s="4">
        <f t="shared" si="889"/>
        <v>2.433721781</v>
      </c>
      <c r="S381" s="28">
        <v>0.0</v>
      </c>
      <c r="T381" s="4">
        <f t="shared" ref="T381:U381" si="890">((H381-H380)/H380)*100</f>
        <v>1.955315133</v>
      </c>
      <c r="U381" s="4">
        <f t="shared" si="890"/>
        <v>0.06477582936</v>
      </c>
      <c r="V381" s="6">
        <f t="shared" si="11"/>
        <v>-0.1134842504</v>
      </c>
      <c r="W381" s="6">
        <f t="shared" si="12"/>
        <v>0.669294174</v>
      </c>
      <c r="X381" s="4"/>
      <c r="Y381" s="4"/>
      <c r="Z381" s="85">
        <v>44938.0</v>
      </c>
      <c r="AA381" s="86">
        <f t="shared" ref="AA381:AE381" si="891">100*(B386-B381)/B381</f>
        <v>4.236605026</v>
      </c>
      <c r="AB381" s="86">
        <f t="shared" si="891"/>
        <v>-3.401128012</v>
      </c>
      <c r="AC381" s="86">
        <f t="shared" si="891"/>
        <v>5.768554344</v>
      </c>
      <c r="AD381" s="86">
        <f t="shared" si="891"/>
        <v>8.397600686</v>
      </c>
      <c r="AE381" s="86">
        <f t="shared" si="891"/>
        <v>-0.574360006</v>
      </c>
      <c r="AF381" s="82"/>
      <c r="AG381" s="86">
        <f t="shared" ref="AG381:AI381" si="892">100*(H386-H381)/H381</f>
        <v>-1.746483544</v>
      </c>
      <c r="AH381" s="86">
        <f t="shared" si="892"/>
        <v>6.674527211</v>
      </c>
      <c r="AI381" s="86">
        <f t="shared" si="892"/>
        <v>3.461138056</v>
      </c>
      <c r="AJ381" s="86">
        <f>100*(J386-J381)/J381</f>
        <v>3.461138056</v>
      </c>
      <c r="AK381" s="85"/>
      <c r="AL381" s="85">
        <v>44938.0</v>
      </c>
      <c r="AM381" s="77">
        <f t="shared" ref="AM381:AQ381" si="893">((B400-B381)/B381)*100</f>
        <v>10.4362257</v>
      </c>
      <c r="AN381" s="77">
        <f t="shared" si="893"/>
        <v>-1.570481779</v>
      </c>
      <c r="AO381" s="77">
        <f t="shared" si="893"/>
        <v>7.667956384</v>
      </c>
      <c r="AP381" s="77">
        <f t="shared" si="893"/>
        <v>16.01970865</v>
      </c>
      <c r="AQ381" s="77">
        <f t="shared" si="893"/>
        <v>7.397274053</v>
      </c>
      <c r="AR381" s="77">
        <v>0.0</v>
      </c>
      <c r="AS381" s="77">
        <f t="shared" ref="AS381:AT381" si="894">((H400-H381)/H381)*100</f>
        <v>6.364163926</v>
      </c>
      <c r="AT381" s="77">
        <f t="shared" si="894"/>
        <v>17.24927174</v>
      </c>
      <c r="AU381" s="77">
        <f>((K400-K381)/K381)*100</f>
        <v>9.083629067</v>
      </c>
      <c r="AV381" s="77">
        <f>((J400-J381)/J381)*100</f>
        <v>7.220777683</v>
      </c>
      <c r="AW381" s="77"/>
      <c r="AX381" s="77"/>
      <c r="AY381" s="77"/>
      <c r="AZ381" s="77"/>
      <c r="BA381" s="77"/>
      <c r="BB381" s="77"/>
      <c r="BC381" s="77"/>
      <c r="BD381" s="75"/>
      <c r="BE381" s="75"/>
      <c r="BF381" s="75"/>
      <c r="BG381" s="75"/>
      <c r="BH381" s="75"/>
      <c r="BI381" s="75"/>
      <c r="BJ381" s="75"/>
      <c r="BK381" s="75"/>
      <c r="BL381" s="75"/>
      <c r="BM381" s="75"/>
      <c r="BN381" s="75"/>
      <c r="BO381" s="75"/>
      <c r="BP381" s="75"/>
      <c r="BQ381" s="75"/>
    </row>
    <row r="382">
      <c r="A382" s="83">
        <v>45028.0</v>
      </c>
      <c r="B382" s="76">
        <v>2146.1</v>
      </c>
      <c r="C382" s="76">
        <v>2628.15</v>
      </c>
      <c r="D382" s="77">
        <v>145.25</v>
      </c>
      <c r="E382" s="76">
        <v>1188.65</v>
      </c>
      <c r="F382" s="76">
        <v>4937.75</v>
      </c>
      <c r="G382" s="4"/>
      <c r="H382" s="76">
        <v>1807.85</v>
      </c>
      <c r="I382" s="76">
        <v>2141.2</v>
      </c>
      <c r="J382" s="77">
        <v>20686.8</v>
      </c>
      <c r="K382" s="78">
        <f t="shared" si="2"/>
        <v>70718127.15</v>
      </c>
      <c r="L382" s="79"/>
      <c r="M382" s="84">
        <v>45028.0</v>
      </c>
      <c r="N382" s="4">
        <f t="shared" ref="N382:R382" si="895">((B382-B381)/B381)*100</f>
        <v>1.759127549</v>
      </c>
      <c r="O382" s="4">
        <f t="shared" si="895"/>
        <v>-0.1823050191</v>
      </c>
      <c r="P382" s="4">
        <f t="shared" si="895"/>
        <v>2.180794935</v>
      </c>
      <c r="Q382" s="4">
        <f t="shared" si="895"/>
        <v>1.855184233</v>
      </c>
      <c r="R382" s="4">
        <f t="shared" si="895"/>
        <v>-0.6638837198</v>
      </c>
      <c r="S382" s="28">
        <v>0.0</v>
      </c>
      <c r="T382" s="4">
        <f t="shared" ref="T382:U382" si="896">((H382-H381)/H381)*100</f>
        <v>-0.08290269986</v>
      </c>
      <c r="U382" s="4">
        <f t="shared" si="896"/>
        <v>-0.9941277107</v>
      </c>
      <c r="V382" s="6">
        <f t="shared" si="11"/>
        <v>0.5369582736</v>
      </c>
      <c r="W382" s="6">
        <f t="shared" si="12"/>
        <v>2.066815013</v>
      </c>
      <c r="X382" s="4"/>
      <c r="Y382" s="4"/>
      <c r="Z382" s="85">
        <v>45028.0</v>
      </c>
      <c r="AK382" s="85"/>
      <c r="AL382" s="85">
        <v>45028.0</v>
      </c>
      <c r="AW382" s="77"/>
      <c r="AX382" s="77"/>
      <c r="AY382" s="77"/>
      <c r="AZ382" s="77"/>
      <c r="BA382" s="77"/>
      <c r="BB382" s="77"/>
      <c r="BC382" s="77"/>
      <c r="BD382" s="75"/>
      <c r="BE382" s="75"/>
      <c r="BF382" s="75"/>
      <c r="BG382" s="75"/>
      <c r="BH382" s="75"/>
      <c r="BI382" s="75"/>
      <c r="BJ382" s="75"/>
      <c r="BK382" s="75"/>
      <c r="BL382" s="75"/>
      <c r="BM382" s="75"/>
      <c r="BN382" s="75"/>
      <c r="BO382" s="75"/>
      <c r="BP382" s="75"/>
      <c r="BQ382" s="75"/>
    </row>
    <row r="383">
      <c r="A383" s="83">
        <v>45058.0</v>
      </c>
      <c r="B383" s="76">
        <v>2222.9</v>
      </c>
      <c r="C383" s="76">
        <v>2592.55</v>
      </c>
      <c r="D383" s="77">
        <v>144.3</v>
      </c>
      <c r="E383" s="76">
        <v>1181.35</v>
      </c>
      <c r="F383" s="76">
        <v>4948.4</v>
      </c>
      <c r="G383" s="4"/>
      <c r="H383" s="76">
        <v>1810.8</v>
      </c>
      <c r="I383" s="76">
        <v>2175.8</v>
      </c>
      <c r="J383" s="77">
        <v>20855.1</v>
      </c>
      <c r="K383" s="78">
        <f t="shared" si="2"/>
        <v>70823910.55</v>
      </c>
      <c r="L383" s="79"/>
      <c r="M383" s="84">
        <v>45058.0</v>
      </c>
      <c r="N383" s="4">
        <f t="shared" ref="N383:R383" si="897">((B383-B382)/B382)*100</f>
        <v>3.578584409</v>
      </c>
      <c r="O383" s="4">
        <f t="shared" si="897"/>
        <v>-1.354564998</v>
      </c>
      <c r="P383" s="4">
        <f t="shared" si="897"/>
        <v>-0.6540447504</v>
      </c>
      <c r="Q383" s="4">
        <f t="shared" si="897"/>
        <v>-0.614142094</v>
      </c>
      <c r="R383" s="4">
        <f t="shared" si="897"/>
        <v>0.2156852818</v>
      </c>
      <c r="S383" s="28">
        <v>0.0</v>
      </c>
      <c r="T383" s="4">
        <f t="shared" ref="T383:U383" si="898">((H383-H382)/H382)*100</f>
        <v>0.1631772548</v>
      </c>
      <c r="U383" s="4">
        <f t="shared" si="898"/>
        <v>1.615916309</v>
      </c>
      <c r="V383" s="6">
        <f t="shared" si="11"/>
        <v>0.1495845609</v>
      </c>
      <c r="W383" s="6">
        <f t="shared" si="12"/>
        <v>0.8135622716</v>
      </c>
      <c r="X383" s="4"/>
      <c r="Y383" s="4"/>
      <c r="Z383" s="85">
        <v>45058.0</v>
      </c>
      <c r="AK383" s="85"/>
      <c r="AL383" s="85">
        <v>45058.0</v>
      </c>
      <c r="AW383" s="77"/>
      <c r="AX383" s="77"/>
      <c r="AY383" s="77"/>
      <c r="AZ383" s="77"/>
      <c r="BA383" s="77"/>
      <c r="BB383" s="77"/>
      <c r="BC383" s="77"/>
      <c r="BD383" s="75"/>
      <c r="BE383" s="75"/>
      <c r="BF383" s="75"/>
      <c r="BG383" s="75"/>
      <c r="BH383" s="75"/>
      <c r="BI383" s="75"/>
      <c r="BJ383" s="75"/>
      <c r="BK383" s="75"/>
      <c r="BL383" s="75"/>
      <c r="BM383" s="75"/>
      <c r="BN383" s="75"/>
      <c r="BO383" s="75"/>
      <c r="BP383" s="75"/>
      <c r="BQ383" s="75"/>
    </row>
    <row r="384">
      <c r="A384" s="83">
        <v>45089.0</v>
      </c>
      <c r="B384" s="76">
        <v>2164.8</v>
      </c>
      <c r="C384" s="76">
        <v>2558.85</v>
      </c>
      <c r="D384" s="77">
        <v>151.25</v>
      </c>
      <c r="E384" s="76">
        <v>1279.95</v>
      </c>
      <c r="F384" s="76">
        <v>5003.15</v>
      </c>
      <c r="G384" s="4"/>
      <c r="H384" s="76">
        <v>1767.85</v>
      </c>
      <c r="I384" s="76">
        <v>2297.35</v>
      </c>
      <c r="J384" s="77">
        <v>20937.7</v>
      </c>
      <c r="K384" s="78">
        <f t="shared" si="2"/>
        <v>72649099.25</v>
      </c>
      <c r="L384" s="79"/>
      <c r="M384" s="84">
        <v>45089.0</v>
      </c>
      <c r="N384" s="4">
        <f t="shared" ref="N384:R384" si="899">((B384-B383)/B383)*100</f>
        <v>-2.613702821</v>
      </c>
      <c r="O384" s="4">
        <f t="shared" si="899"/>
        <v>-1.299878498</v>
      </c>
      <c r="P384" s="4">
        <f t="shared" si="899"/>
        <v>4.816354816</v>
      </c>
      <c r="Q384" s="4">
        <f t="shared" si="899"/>
        <v>8.346383375</v>
      </c>
      <c r="R384" s="4">
        <f t="shared" si="899"/>
        <v>1.106418236</v>
      </c>
      <c r="S384" s="28">
        <v>0.0</v>
      </c>
      <c r="T384" s="4">
        <f t="shared" ref="T384:U384" si="900">((H384-H383)/H383)*100</f>
        <v>-2.371879832</v>
      </c>
      <c r="U384" s="4">
        <f t="shared" si="900"/>
        <v>5.586450961</v>
      </c>
      <c r="V384" s="6">
        <f t="shared" si="11"/>
        <v>2.577079811</v>
      </c>
      <c r="W384" s="6">
        <f t="shared" si="12"/>
        <v>0.39606619</v>
      </c>
      <c r="X384" s="4"/>
      <c r="Y384" s="4"/>
      <c r="Z384" s="85">
        <v>45089.0</v>
      </c>
      <c r="AK384" s="85"/>
      <c r="AL384" s="85">
        <v>45089.0</v>
      </c>
      <c r="AW384" s="77"/>
      <c r="AX384" s="77"/>
      <c r="AY384" s="77"/>
      <c r="AZ384" s="77"/>
      <c r="BA384" s="77"/>
      <c r="BB384" s="77"/>
      <c r="BC384" s="77"/>
      <c r="BD384" s="75"/>
      <c r="BE384" s="75"/>
      <c r="BF384" s="75"/>
      <c r="BG384" s="75"/>
      <c r="BH384" s="75"/>
      <c r="BI384" s="75"/>
      <c r="BJ384" s="75"/>
      <c r="BK384" s="75"/>
      <c r="BL384" s="75"/>
      <c r="BM384" s="75"/>
      <c r="BN384" s="75"/>
      <c r="BO384" s="75"/>
      <c r="BP384" s="75"/>
      <c r="BQ384" s="75"/>
    </row>
    <row r="385">
      <c r="A385" s="83">
        <v>45119.0</v>
      </c>
      <c r="B385" s="76">
        <v>2199.45</v>
      </c>
      <c r="C385" s="76">
        <v>2612.35</v>
      </c>
      <c r="D385" s="77">
        <v>155.5</v>
      </c>
      <c r="E385" s="76">
        <v>1281.6</v>
      </c>
      <c r="F385" s="76">
        <v>5016.0</v>
      </c>
      <c r="G385" s="4"/>
      <c r="H385" s="76">
        <v>1763.2</v>
      </c>
      <c r="I385" s="76">
        <v>2369.2</v>
      </c>
      <c r="J385" s="77">
        <v>20901.15</v>
      </c>
      <c r="K385" s="78">
        <f t="shared" si="2"/>
        <v>73226654.85</v>
      </c>
      <c r="L385" s="79"/>
      <c r="M385" s="84">
        <v>45119.0</v>
      </c>
      <c r="N385" s="4">
        <f t="shared" ref="N385:R385" si="901">((B385-B384)/B384)*100</f>
        <v>1.600609756</v>
      </c>
      <c r="O385" s="4">
        <f t="shared" si="901"/>
        <v>2.090782969</v>
      </c>
      <c r="P385" s="4">
        <f t="shared" si="901"/>
        <v>2.809917355</v>
      </c>
      <c r="Q385" s="4">
        <f t="shared" si="901"/>
        <v>0.1289112856</v>
      </c>
      <c r="R385" s="4">
        <f t="shared" si="901"/>
        <v>0.2568381919</v>
      </c>
      <c r="S385" s="28">
        <v>0.0</v>
      </c>
      <c r="T385" s="4">
        <f t="shared" ref="T385:U385" si="902">((H385-H384)/H384)*100</f>
        <v>-0.2630313658</v>
      </c>
      <c r="U385" s="4">
        <f t="shared" si="902"/>
        <v>3.127516486</v>
      </c>
      <c r="V385" s="6">
        <f t="shared" si="11"/>
        <v>0.7949934768</v>
      </c>
      <c r="W385" s="6">
        <f t="shared" si="12"/>
        <v>-0.1745654967</v>
      </c>
      <c r="X385" s="4"/>
      <c r="Y385" s="4"/>
      <c r="Z385" s="85">
        <v>45119.0</v>
      </c>
      <c r="AK385" s="85"/>
      <c r="AL385" s="85">
        <v>45119.0</v>
      </c>
      <c r="AW385" s="77"/>
      <c r="AX385" s="77"/>
      <c r="AY385" s="77"/>
      <c r="AZ385" s="77"/>
      <c r="BA385" s="77"/>
      <c r="BB385" s="77"/>
      <c r="BC385" s="77"/>
      <c r="BD385" s="75"/>
      <c r="BE385" s="75"/>
      <c r="BF385" s="75"/>
      <c r="BG385" s="75"/>
      <c r="BH385" s="75"/>
      <c r="BI385" s="75"/>
      <c r="BJ385" s="75"/>
      <c r="BK385" s="75"/>
      <c r="BL385" s="75"/>
      <c r="BM385" s="75"/>
      <c r="BN385" s="75"/>
      <c r="BO385" s="75"/>
      <c r="BP385" s="75"/>
      <c r="BQ385" s="75"/>
    </row>
    <row r="386">
      <c r="A386" s="83">
        <v>45150.0</v>
      </c>
      <c r="B386" s="76">
        <v>2198.35</v>
      </c>
      <c r="C386" s="76">
        <v>2543.4</v>
      </c>
      <c r="D386" s="77">
        <v>150.35</v>
      </c>
      <c r="E386" s="76">
        <v>1265.0</v>
      </c>
      <c r="F386" s="76">
        <v>4942.2</v>
      </c>
      <c r="G386" s="4"/>
      <c r="H386" s="76">
        <v>1777.75</v>
      </c>
      <c r="I386" s="76">
        <v>2307.05</v>
      </c>
      <c r="J386" s="77">
        <v>20969.4</v>
      </c>
      <c r="K386" s="78">
        <f t="shared" si="2"/>
        <v>72275836.65</v>
      </c>
      <c r="L386" s="79"/>
      <c r="M386" s="84">
        <v>45150.0</v>
      </c>
      <c r="N386" s="4">
        <f t="shared" ref="N386:R386" si="903">((B386-B385)/B385)*100</f>
        <v>-0.05001250313</v>
      </c>
      <c r="O386" s="4">
        <f t="shared" si="903"/>
        <v>-2.639385993</v>
      </c>
      <c r="P386" s="4">
        <f t="shared" si="903"/>
        <v>-3.311897106</v>
      </c>
      <c r="Q386" s="4">
        <f t="shared" si="903"/>
        <v>-1.29525593</v>
      </c>
      <c r="R386" s="4">
        <f t="shared" si="903"/>
        <v>-1.471291866</v>
      </c>
      <c r="S386" s="28">
        <v>0.0</v>
      </c>
      <c r="T386" s="4">
        <f t="shared" ref="T386:U386" si="904">((H386-H385)/H385)*100</f>
        <v>0.8252041742</v>
      </c>
      <c r="U386" s="4">
        <f t="shared" si="904"/>
        <v>-2.623248354</v>
      </c>
      <c r="V386" s="6">
        <f t="shared" si="11"/>
        <v>-1.29845915</v>
      </c>
      <c r="W386" s="6">
        <f t="shared" si="12"/>
        <v>0.3265370566</v>
      </c>
      <c r="X386" s="4"/>
      <c r="Y386" s="4"/>
      <c r="Z386" s="85">
        <v>45150.0</v>
      </c>
      <c r="AA386" s="86">
        <f t="shared" ref="AA386:AE386" si="905">100*(B391-B386)/B386</f>
        <v>-0.1296426866</v>
      </c>
      <c r="AB386" s="86">
        <f t="shared" si="905"/>
        <v>-0.03145395927</v>
      </c>
      <c r="AC386" s="86">
        <f t="shared" si="905"/>
        <v>0.8313934154</v>
      </c>
      <c r="AD386" s="86">
        <f t="shared" si="905"/>
        <v>-0.5612648221</v>
      </c>
      <c r="AE386" s="86">
        <f t="shared" si="905"/>
        <v>-0.5726194812</v>
      </c>
      <c r="AF386" s="82"/>
      <c r="AG386" s="86">
        <f t="shared" ref="AG386:AI386" si="906">100*(H391-H386)/H386</f>
        <v>1.920967515</v>
      </c>
      <c r="AH386" s="86">
        <f t="shared" si="906"/>
        <v>0.4833011855</v>
      </c>
      <c r="AI386" s="86">
        <f t="shared" si="906"/>
        <v>2.323623947</v>
      </c>
      <c r="AJ386" s="86">
        <f>100*(J391-J386)/J386</f>
        <v>2.323623947</v>
      </c>
      <c r="AK386" s="85"/>
      <c r="AL386" s="85">
        <v>45150.0</v>
      </c>
      <c r="AW386" s="77"/>
      <c r="AX386" s="77"/>
      <c r="AY386" s="77"/>
      <c r="AZ386" s="77"/>
      <c r="BA386" s="77"/>
      <c r="BB386" s="77"/>
      <c r="BC386" s="77"/>
      <c r="BD386" s="75"/>
      <c r="BE386" s="75"/>
      <c r="BF386" s="75"/>
      <c r="BG386" s="75"/>
      <c r="BH386" s="75"/>
      <c r="BI386" s="75"/>
      <c r="BJ386" s="75"/>
      <c r="BK386" s="75"/>
      <c r="BL386" s="75"/>
      <c r="BM386" s="75"/>
      <c r="BN386" s="75"/>
      <c r="BO386" s="75"/>
      <c r="BP386" s="75"/>
      <c r="BQ386" s="75"/>
    </row>
    <row r="387">
      <c r="A387" s="88">
        <v>45242.0</v>
      </c>
      <c r="B387" s="76">
        <v>2217.85</v>
      </c>
      <c r="C387" s="76">
        <v>2573.65</v>
      </c>
      <c r="D387" s="77">
        <v>148.95</v>
      </c>
      <c r="E387" s="76">
        <v>1278.85</v>
      </c>
      <c r="F387" s="76">
        <v>4944.15</v>
      </c>
      <c r="G387" s="4"/>
      <c r="H387" s="76">
        <v>1800.95</v>
      </c>
      <c r="I387" s="76">
        <v>2272.95</v>
      </c>
      <c r="J387" s="77">
        <v>20997.1</v>
      </c>
      <c r="K387" s="78">
        <f t="shared" si="2"/>
        <v>72614750.5</v>
      </c>
      <c r="L387" s="79"/>
      <c r="M387" s="89">
        <v>45242.0</v>
      </c>
      <c r="N387" s="4">
        <f t="shared" ref="N387:R387" si="907">((B387-B386)/B386)*100</f>
        <v>0.887028908</v>
      </c>
      <c r="O387" s="4">
        <f t="shared" si="907"/>
        <v>1.189352835</v>
      </c>
      <c r="P387" s="4">
        <f t="shared" si="907"/>
        <v>-0.9311606252</v>
      </c>
      <c r="Q387" s="4">
        <f t="shared" si="907"/>
        <v>1.09486166</v>
      </c>
      <c r="R387" s="4">
        <f t="shared" si="907"/>
        <v>0.03945611266</v>
      </c>
      <c r="S387" s="28">
        <v>0.0</v>
      </c>
      <c r="T387" s="4">
        <f t="shared" ref="T387:U387" si="908">((H387-H386)/H386)*100</f>
        <v>1.305020391</v>
      </c>
      <c r="U387" s="4">
        <f t="shared" si="908"/>
        <v>-1.478078065</v>
      </c>
      <c r="V387" s="6">
        <f t="shared" si="11"/>
        <v>0.4689172284</v>
      </c>
      <c r="W387" s="6">
        <f t="shared" si="12"/>
        <v>0.1320972465</v>
      </c>
      <c r="X387" s="4"/>
      <c r="Y387" s="4"/>
      <c r="Z387" s="90">
        <v>45242.0</v>
      </c>
      <c r="AK387" s="90"/>
      <c r="AL387" s="90">
        <v>45242.0</v>
      </c>
      <c r="AW387" s="77"/>
      <c r="AX387" s="77"/>
      <c r="AY387" s="77"/>
      <c r="AZ387" s="77"/>
      <c r="BA387" s="77"/>
      <c r="BB387" s="77"/>
      <c r="BC387" s="77"/>
      <c r="BD387" s="75"/>
      <c r="BE387" s="75"/>
      <c r="BF387" s="75"/>
      <c r="BG387" s="75"/>
      <c r="BH387" s="75"/>
      <c r="BI387" s="75"/>
      <c r="BJ387" s="75"/>
      <c r="BK387" s="75"/>
      <c r="BL387" s="75"/>
      <c r="BM387" s="75"/>
      <c r="BN387" s="75"/>
      <c r="BO387" s="75"/>
      <c r="BP387" s="75"/>
      <c r="BQ387" s="75"/>
    </row>
    <row r="388">
      <c r="A388" s="88">
        <v>45272.0</v>
      </c>
      <c r="B388" s="76">
        <v>2199.55</v>
      </c>
      <c r="C388" s="76">
        <v>2477.7</v>
      </c>
      <c r="D388" s="77">
        <v>150.85</v>
      </c>
      <c r="E388" s="76">
        <v>1251.55</v>
      </c>
      <c r="F388" s="76">
        <v>4903.05</v>
      </c>
      <c r="G388" s="4"/>
      <c r="H388" s="76">
        <v>1810.2</v>
      </c>
      <c r="I388" s="76">
        <v>2276.45</v>
      </c>
      <c r="J388" s="77">
        <v>20906.4</v>
      </c>
      <c r="K388" s="78">
        <f t="shared" si="2"/>
        <v>71826837.05</v>
      </c>
      <c r="L388" s="79"/>
      <c r="M388" s="89">
        <v>45272.0</v>
      </c>
      <c r="N388" s="4">
        <f t="shared" ref="N388:R388" si="909">((B388-B387)/B387)*100</f>
        <v>-0.8251234303</v>
      </c>
      <c r="O388" s="4">
        <f t="shared" si="909"/>
        <v>-3.728168166</v>
      </c>
      <c r="P388" s="4">
        <f t="shared" si="909"/>
        <v>1.275595838</v>
      </c>
      <c r="Q388" s="4">
        <f t="shared" si="909"/>
        <v>-2.134730422</v>
      </c>
      <c r="R388" s="4">
        <f t="shared" si="909"/>
        <v>-0.8312854586</v>
      </c>
      <c r="S388" s="28">
        <v>0.0</v>
      </c>
      <c r="T388" s="4">
        <f t="shared" ref="T388:U388" si="910">((H388-H387)/H387)*100</f>
        <v>0.5136178128</v>
      </c>
      <c r="U388" s="4">
        <f t="shared" si="910"/>
        <v>0.1539849095</v>
      </c>
      <c r="V388" s="6">
        <f t="shared" si="11"/>
        <v>-1.085059777</v>
      </c>
      <c r="W388" s="6">
        <f t="shared" si="12"/>
        <v>-0.4319644141</v>
      </c>
      <c r="X388" s="4"/>
      <c r="Y388" s="4"/>
      <c r="Z388" s="90">
        <v>45272.0</v>
      </c>
      <c r="AK388" s="90"/>
      <c r="AL388" s="90">
        <v>45272.0</v>
      </c>
      <c r="AW388" s="77"/>
      <c r="AX388" s="77"/>
      <c r="AY388" s="77"/>
      <c r="AZ388" s="77"/>
      <c r="BA388" s="77"/>
      <c r="BB388" s="77"/>
      <c r="BC388" s="77"/>
      <c r="BD388" s="75"/>
      <c r="BE388" s="75"/>
      <c r="BF388" s="75"/>
      <c r="BG388" s="75"/>
      <c r="BH388" s="75"/>
      <c r="BI388" s="75"/>
      <c r="BJ388" s="75"/>
      <c r="BK388" s="75"/>
      <c r="BL388" s="75"/>
      <c r="BM388" s="75"/>
      <c r="BN388" s="75"/>
      <c r="BO388" s="75"/>
      <c r="BP388" s="75"/>
      <c r="BQ388" s="75"/>
    </row>
    <row r="389">
      <c r="A389" s="75" t="s">
        <v>242</v>
      </c>
      <c r="B389" s="76">
        <v>2168.0</v>
      </c>
      <c r="C389" s="76">
        <v>2497.3</v>
      </c>
      <c r="D389" s="77">
        <v>151.55</v>
      </c>
      <c r="E389" s="76">
        <v>1274.6</v>
      </c>
      <c r="F389" s="76">
        <v>4919.3</v>
      </c>
      <c r="G389" s="4"/>
      <c r="H389" s="76">
        <v>1803.7</v>
      </c>
      <c r="I389" s="76">
        <v>2238.15</v>
      </c>
      <c r="J389" s="77">
        <v>20926.35</v>
      </c>
      <c r="K389" s="78">
        <f t="shared" si="2"/>
        <v>72134928.55</v>
      </c>
      <c r="L389" s="79"/>
      <c r="M389" s="77" t="s">
        <v>242</v>
      </c>
      <c r="N389" s="4">
        <f t="shared" ref="N389:R389" si="911">((B389-B388)/B388)*100</f>
        <v>-1.434384306</v>
      </c>
      <c r="O389" s="4">
        <f t="shared" si="911"/>
        <v>0.7910562215</v>
      </c>
      <c r="P389" s="4">
        <f t="shared" si="911"/>
        <v>0.464037123</v>
      </c>
      <c r="Q389" s="4">
        <f t="shared" si="911"/>
        <v>1.841716272</v>
      </c>
      <c r="R389" s="4">
        <f t="shared" si="911"/>
        <v>0.3314263571</v>
      </c>
      <c r="S389" s="28">
        <v>0.0</v>
      </c>
      <c r="T389" s="4">
        <f t="shared" ref="T389:U389" si="912">((H389-H388)/H388)*100</f>
        <v>-0.3590763452</v>
      </c>
      <c r="U389" s="4">
        <f t="shared" si="912"/>
        <v>-1.682444156</v>
      </c>
      <c r="V389" s="6">
        <f t="shared" si="11"/>
        <v>0.4289364709</v>
      </c>
      <c r="W389" s="6">
        <f t="shared" si="12"/>
        <v>0.0954253243</v>
      </c>
      <c r="X389" s="4"/>
      <c r="Y389" s="4"/>
      <c r="Z389" s="81" t="s">
        <v>242</v>
      </c>
      <c r="AK389" s="81"/>
      <c r="AL389" s="81" t="s">
        <v>242</v>
      </c>
      <c r="AW389" s="77"/>
      <c r="AX389" s="77"/>
      <c r="AY389" s="77"/>
      <c r="AZ389" s="77"/>
      <c r="BA389" s="77"/>
      <c r="BB389" s="77"/>
      <c r="BC389" s="77"/>
      <c r="BD389" s="75"/>
      <c r="BE389" s="75"/>
      <c r="BF389" s="75"/>
      <c r="BG389" s="75"/>
      <c r="BH389" s="75"/>
      <c r="BI389" s="75"/>
      <c r="BJ389" s="75"/>
      <c r="BK389" s="75"/>
      <c r="BL389" s="75"/>
      <c r="BM389" s="75"/>
      <c r="BN389" s="75"/>
      <c r="BO389" s="75"/>
      <c r="BP389" s="75"/>
      <c r="BQ389" s="75"/>
    </row>
    <row r="390">
      <c r="A390" s="75" t="s">
        <v>243</v>
      </c>
      <c r="B390" s="76">
        <v>2160.25</v>
      </c>
      <c r="C390" s="76">
        <v>2522.15</v>
      </c>
      <c r="D390" s="77">
        <v>154.3</v>
      </c>
      <c r="E390" s="76">
        <v>1247.05</v>
      </c>
      <c r="F390" s="76">
        <v>4946.65</v>
      </c>
      <c r="G390" s="4"/>
      <c r="H390" s="76">
        <v>1829.55</v>
      </c>
      <c r="I390" s="76">
        <v>2249.1</v>
      </c>
      <c r="J390" s="77">
        <v>21182.7</v>
      </c>
      <c r="K390" s="78">
        <f t="shared" si="2"/>
        <v>72039376.55</v>
      </c>
      <c r="L390" s="79"/>
      <c r="M390" s="77" t="s">
        <v>243</v>
      </c>
      <c r="N390" s="4">
        <f t="shared" ref="N390:R390" si="913">((B390-B389)/B389)*100</f>
        <v>-0.3574723247</v>
      </c>
      <c r="O390" s="4">
        <f t="shared" si="913"/>
        <v>0.9950746807</v>
      </c>
      <c r="P390" s="4">
        <f t="shared" si="913"/>
        <v>1.814582646</v>
      </c>
      <c r="Q390" s="4">
        <f t="shared" si="913"/>
        <v>-2.16146242</v>
      </c>
      <c r="R390" s="4">
        <f t="shared" si="913"/>
        <v>0.5559734109</v>
      </c>
      <c r="S390" s="28">
        <v>0.0</v>
      </c>
      <c r="T390" s="4">
        <f t="shared" ref="T390:U390" si="914">((H390-H389)/H389)*100</f>
        <v>1.433165161</v>
      </c>
      <c r="U390" s="4">
        <f t="shared" si="914"/>
        <v>0.4892433483</v>
      </c>
      <c r="V390" s="6">
        <f t="shared" si="11"/>
        <v>-0.1324628747</v>
      </c>
      <c r="W390" s="6">
        <f t="shared" si="12"/>
        <v>1.225010573</v>
      </c>
      <c r="X390" s="4"/>
      <c r="Y390" s="4"/>
      <c r="Z390" s="81" t="s">
        <v>243</v>
      </c>
      <c r="AK390" s="81"/>
      <c r="AL390" s="81" t="s">
        <v>243</v>
      </c>
      <c r="AW390" s="77"/>
      <c r="AX390" s="77"/>
      <c r="AY390" s="77"/>
      <c r="AZ390" s="77"/>
      <c r="BA390" s="77"/>
      <c r="BB390" s="77"/>
      <c r="BC390" s="77"/>
      <c r="BD390" s="75"/>
      <c r="BE390" s="75"/>
      <c r="BF390" s="75"/>
      <c r="BG390" s="75"/>
      <c r="BH390" s="75"/>
      <c r="BI390" s="75"/>
      <c r="BJ390" s="75"/>
      <c r="BK390" s="75"/>
      <c r="BL390" s="75"/>
      <c r="BM390" s="75"/>
      <c r="BN390" s="75"/>
      <c r="BO390" s="75"/>
      <c r="BP390" s="75"/>
      <c r="BQ390" s="75"/>
    </row>
    <row r="391">
      <c r="A391" s="75" t="s">
        <v>244</v>
      </c>
      <c r="B391" s="76">
        <v>2195.5</v>
      </c>
      <c r="C391" s="76">
        <v>2542.6</v>
      </c>
      <c r="D391" s="77">
        <v>151.6</v>
      </c>
      <c r="E391" s="76">
        <v>1257.9</v>
      </c>
      <c r="F391" s="76">
        <v>4913.9</v>
      </c>
      <c r="G391" s="4"/>
      <c r="H391" s="76">
        <v>1811.9</v>
      </c>
      <c r="I391" s="76">
        <v>2318.2</v>
      </c>
      <c r="J391" s="77">
        <v>21456.65</v>
      </c>
      <c r="K391" s="78">
        <f t="shared" si="2"/>
        <v>72238174.5</v>
      </c>
      <c r="L391" s="79"/>
      <c r="M391" s="77" t="s">
        <v>244</v>
      </c>
      <c r="N391" s="4">
        <f t="shared" ref="N391:R391" si="915">((B391-B390)/B390)*100</f>
        <v>1.631755584</v>
      </c>
      <c r="O391" s="4">
        <f t="shared" si="915"/>
        <v>0.8108161687</v>
      </c>
      <c r="P391" s="4">
        <f t="shared" si="915"/>
        <v>-1.749837978</v>
      </c>
      <c r="Q391" s="4">
        <f t="shared" si="915"/>
        <v>0.8700533258</v>
      </c>
      <c r="R391" s="4">
        <f t="shared" si="915"/>
        <v>-0.6620642253</v>
      </c>
      <c r="S391" s="28">
        <v>0.0</v>
      </c>
      <c r="T391" s="4">
        <f t="shared" ref="T391:U391" si="916">((H391-H390)/H390)*100</f>
        <v>-0.9647181001</v>
      </c>
      <c r="U391" s="4">
        <f t="shared" si="916"/>
        <v>3.072340047</v>
      </c>
      <c r="V391" s="6">
        <f t="shared" si="11"/>
        <v>0.2759573438</v>
      </c>
      <c r="W391" s="6">
        <f t="shared" si="12"/>
        <v>1.29327234</v>
      </c>
      <c r="X391" s="4"/>
      <c r="Y391" s="4"/>
      <c r="Z391" s="81" t="s">
        <v>244</v>
      </c>
      <c r="AA391" s="86">
        <f t="shared" ref="AA391:AE391" si="917">100*(B396-B391)/B391</f>
        <v>0.2459576406</v>
      </c>
      <c r="AB391" s="86">
        <f t="shared" si="917"/>
        <v>1.474868245</v>
      </c>
      <c r="AC391" s="86">
        <f t="shared" si="917"/>
        <v>-3.232189974</v>
      </c>
      <c r="AD391" s="86">
        <f t="shared" si="917"/>
        <v>3.458144527</v>
      </c>
      <c r="AE391" s="86">
        <f t="shared" si="917"/>
        <v>5.030627404</v>
      </c>
      <c r="AF391" s="82"/>
      <c r="AG391" s="86">
        <f t="shared" ref="AG391:AI391" si="918">100*(H396-H391)/H391</f>
        <v>3.063082952</v>
      </c>
      <c r="AH391" s="86">
        <f t="shared" si="918"/>
        <v>-0.5758778363</v>
      </c>
      <c r="AI391" s="86">
        <f t="shared" si="918"/>
        <v>-0.4998450364</v>
      </c>
      <c r="AJ391" s="86">
        <f>100*(J396-J391)/J391</f>
        <v>-0.4998450364</v>
      </c>
      <c r="AK391" s="81"/>
      <c r="AL391" s="81" t="s">
        <v>244</v>
      </c>
      <c r="AW391" s="77"/>
      <c r="AX391" s="77"/>
      <c r="AY391" s="77"/>
      <c r="AZ391" s="77"/>
      <c r="BA391" s="77"/>
      <c r="BB391" s="77"/>
      <c r="BC391" s="77"/>
      <c r="BD391" s="75"/>
      <c r="BE391" s="75"/>
      <c r="BF391" s="75"/>
      <c r="BG391" s="75"/>
      <c r="BH391" s="75"/>
      <c r="BI391" s="75"/>
      <c r="BJ391" s="75"/>
      <c r="BK391" s="75"/>
      <c r="BL391" s="75"/>
      <c r="BM391" s="75"/>
      <c r="BN391" s="75"/>
      <c r="BO391" s="75"/>
      <c r="BP391" s="75"/>
      <c r="BQ391" s="75"/>
    </row>
    <row r="392">
      <c r="A392" s="75" t="s">
        <v>245</v>
      </c>
      <c r="B392" s="76">
        <v>2189.65</v>
      </c>
      <c r="C392" s="76">
        <v>2512.7</v>
      </c>
      <c r="D392" s="77">
        <v>149.6</v>
      </c>
      <c r="E392" s="76">
        <v>1270.4</v>
      </c>
      <c r="F392" s="76">
        <v>4879.5</v>
      </c>
      <c r="G392" s="4"/>
      <c r="H392" s="76">
        <v>1839.95</v>
      </c>
      <c r="I392" s="76">
        <v>2311.2</v>
      </c>
      <c r="J392" s="77">
        <v>21418.65</v>
      </c>
      <c r="K392" s="78">
        <f t="shared" si="2"/>
        <v>72244837.7</v>
      </c>
      <c r="L392" s="79"/>
      <c r="M392" s="77" t="s">
        <v>245</v>
      </c>
      <c r="N392" s="4">
        <f t="shared" ref="N392:R392" si="919">((B392-B391)/B391)*100</f>
        <v>-0.2664541107</v>
      </c>
      <c r="O392" s="4">
        <f t="shared" si="919"/>
        <v>-1.175961614</v>
      </c>
      <c r="P392" s="4">
        <f t="shared" si="919"/>
        <v>-1.319261214</v>
      </c>
      <c r="Q392" s="4">
        <f t="shared" si="919"/>
        <v>0.9937196915</v>
      </c>
      <c r="R392" s="4">
        <f t="shared" si="919"/>
        <v>-0.7000549462</v>
      </c>
      <c r="S392" s="28">
        <v>0.0</v>
      </c>
      <c r="T392" s="4">
        <f t="shared" ref="T392:U392" si="920">((H392-H391)/H391)*100</f>
        <v>1.548098681</v>
      </c>
      <c r="U392" s="4">
        <f t="shared" si="920"/>
        <v>-0.301958416</v>
      </c>
      <c r="V392" s="6">
        <f t="shared" si="11"/>
        <v>0.00922393187</v>
      </c>
      <c r="W392" s="6">
        <f t="shared" si="12"/>
        <v>-0.1771012716</v>
      </c>
      <c r="X392" s="4"/>
      <c r="Y392" s="4"/>
      <c r="Z392" s="81" t="s">
        <v>245</v>
      </c>
      <c r="AK392" s="81"/>
      <c r="AL392" s="81" t="s">
        <v>245</v>
      </c>
      <c r="AW392" s="77"/>
      <c r="AX392" s="77"/>
      <c r="AY392" s="77"/>
      <c r="AZ392" s="77"/>
      <c r="BA392" s="77"/>
      <c r="BB392" s="77"/>
      <c r="BC392" s="77"/>
      <c r="BD392" s="75"/>
      <c r="BE392" s="75"/>
      <c r="BF392" s="75"/>
      <c r="BG392" s="75"/>
      <c r="BH392" s="75"/>
      <c r="BI392" s="75"/>
      <c r="BJ392" s="75"/>
      <c r="BK392" s="75"/>
      <c r="BL392" s="75"/>
      <c r="BM392" s="75"/>
      <c r="BN392" s="75"/>
      <c r="BO392" s="75"/>
      <c r="BP392" s="75"/>
      <c r="BQ392" s="75"/>
    </row>
    <row r="393">
      <c r="A393" s="75" t="s">
        <v>246</v>
      </c>
      <c r="B393" s="76">
        <v>2173.0</v>
      </c>
      <c r="C393" s="76">
        <v>2534.45</v>
      </c>
      <c r="D393" s="77">
        <v>149.75</v>
      </c>
      <c r="E393" s="76">
        <v>1307.9</v>
      </c>
      <c r="F393" s="76">
        <v>4911.25</v>
      </c>
      <c r="G393" s="4"/>
      <c r="H393" s="76">
        <v>1859.0</v>
      </c>
      <c r="I393" s="76">
        <v>2333.9</v>
      </c>
      <c r="J393" s="77">
        <v>21453.1</v>
      </c>
      <c r="K393" s="78">
        <f t="shared" si="2"/>
        <v>73088457.35</v>
      </c>
      <c r="L393" s="79"/>
      <c r="M393" s="77" t="s">
        <v>246</v>
      </c>
      <c r="N393" s="4">
        <f t="shared" ref="N393:R393" si="921">((B393-B392)/B392)*100</f>
        <v>-0.760395497</v>
      </c>
      <c r="O393" s="4">
        <f t="shared" si="921"/>
        <v>0.8656027381</v>
      </c>
      <c r="P393" s="4">
        <f t="shared" si="921"/>
        <v>0.1002673797</v>
      </c>
      <c r="Q393" s="4">
        <f t="shared" si="921"/>
        <v>2.951826196</v>
      </c>
      <c r="R393" s="4">
        <f t="shared" si="921"/>
        <v>0.6506814223</v>
      </c>
      <c r="S393" s="28">
        <v>0.0</v>
      </c>
      <c r="T393" s="4">
        <f t="shared" ref="T393:U393" si="922">((H393-H392)/H392)*100</f>
        <v>1.035354222</v>
      </c>
      <c r="U393" s="4">
        <f t="shared" si="922"/>
        <v>0.9821737625</v>
      </c>
      <c r="V393" s="6">
        <f t="shared" si="11"/>
        <v>1.167723088</v>
      </c>
      <c r="W393" s="6">
        <f t="shared" si="12"/>
        <v>0.1608411361</v>
      </c>
      <c r="X393" s="4"/>
      <c r="Y393" s="4"/>
      <c r="Z393" s="81" t="s">
        <v>246</v>
      </c>
      <c r="AK393" s="81"/>
      <c r="AL393" s="81" t="s">
        <v>246</v>
      </c>
      <c r="AW393" s="77"/>
      <c r="AX393" s="77"/>
      <c r="AY393" s="77"/>
      <c r="AZ393" s="77"/>
      <c r="BA393" s="77"/>
      <c r="BB393" s="77"/>
      <c r="BC393" s="77"/>
      <c r="BD393" s="75"/>
      <c r="BE393" s="75"/>
      <c r="BF393" s="75"/>
      <c r="BG393" s="75"/>
      <c r="BH393" s="75"/>
      <c r="BI393" s="75"/>
      <c r="BJ393" s="75"/>
      <c r="BK393" s="75"/>
      <c r="BL393" s="75"/>
      <c r="BM393" s="75"/>
      <c r="BN393" s="75"/>
      <c r="BO393" s="75"/>
      <c r="BP393" s="75"/>
      <c r="BQ393" s="75"/>
    </row>
    <row r="394">
      <c r="A394" s="75" t="s">
        <v>247</v>
      </c>
      <c r="B394" s="76">
        <v>2160.2</v>
      </c>
      <c r="C394" s="76">
        <v>2544.65</v>
      </c>
      <c r="D394" s="77">
        <v>140.85</v>
      </c>
      <c r="E394" s="76">
        <v>1224.65</v>
      </c>
      <c r="F394" s="76">
        <v>4954.95</v>
      </c>
      <c r="G394" s="4"/>
      <c r="H394" s="76">
        <v>1812.35</v>
      </c>
      <c r="I394" s="76">
        <v>2269.15</v>
      </c>
      <c r="J394" s="77">
        <v>21150.15</v>
      </c>
      <c r="K394" s="78">
        <f t="shared" si="2"/>
        <v>71311003.85</v>
      </c>
      <c r="L394" s="79"/>
      <c r="M394" s="77" t="s">
        <v>247</v>
      </c>
      <c r="N394" s="4">
        <f t="shared" ref="N394:R394" si="923">((B394-B393)/B393)*100</f>
        <v>-0.5890473999</v>
      </c>
      <c r="O394" s="4">
        <f t="shared" si="923"/>
        <v>0.4024541814</v>
      </c>
      <c r="P394" s="4">
        <f t="shared" si="923"/>
        <v>-5.943238731</v>
      </c>
      <c r="Q394" s="4">
        <f t="shared" si="923"/>
        <v>-6.365165533</v>
      </c>
      <c r="R394" s="4">
        <f t="shared" si="923"/>
        <v>0.8897938407</v>
      </c>
      <c r="S394" s="28">
        <v>0.0</v>
      </c>
      <c r="T394" s="4">
        <f t="shared" ref="T394:U394" si="924">((H394-H393)/H393)*100</f>
        <v>-2.509413663</v>
      </c>
      <c r="U394" s="4">
        <f t="shared" si="924"/>
        <v>-2.774326235</v>
      </c>
      <c r="V394" s="6">
        <f t="shared" si="11"/>
        <v>-2.431920941</v>
      </c>
      <c r="W394" s="6">
        <f t="shared" si="12"/>
        <v>-1.412150225</v>
      </c>
      <c r="X394" s="4"/>
      <c r="Y394" s="4"/>
      <c r="Z394" s="81" t="s">
        <v>247</v>
      </c>
      <c r="AK394" s="81"/>
      <c r="AL394" s="81" t="s">
        <v>247</v>
      </c>
      <c r="AW394" s="77"/>
      <c r="AX394" s="77"/>
      <c r="AY394" s="77"/>
      <c r="AZ394" s="77"/>
      <c r="BA394" s="77"/>
      <c r="BB394" s="77"/>
      <c r="BC394" s="77"/>
      <c r="BD394" s="75"/>
      <c r="BE394" s="75"/>
      <c r="BF394" s="75"/>
      <c r="BG394" s="75"/>
      <c r="BH394" s="75"/>
      <c r="BI394" s="75"/>
      <c r="BJ394" s="75"/>
      <c r="BK394" s="75"/>
      <c r="BL394" s="75"/>
      <c r="BM394" s="75"/>
      <c r="BN394" s="75"/>
      <c r="BO394" s="75"/>
      <c r="BP394" s="75"/>
      <c r="BQ394" s="75"/>
    </row>
    <row r="395">
      <c r="A395" s="75" t="s">
        <v>248</v>
      </c>
      <c r="B395" s="76">
        <v>2180.25</v>
      </c>
      <c r="C395" s="76">
        <v>2528.65</v>
      </c>
      <c r="D395" s="77">
        <v>146.6</v>
      </c>
      <c r="E395" s="76">
        <v>1300.4</v>
      </c>
      <c r="F395" s="76">
        <v>5059.6</v>
      </c>
      <c r="G395" s="4"/>
      <c r="H395" s="76">
        <v>1808.5</v>
      </c>
      <c r="I395" s="76">
        <v>2316.1</v>
      </c>
      <c r="J395" s="77">
        <v>21255.05</v>
      </c>
      <c r="K395" s="78">
        <f t="shared" si="2"/>
        <v>73185738.65</v>
      </c>
      <c r="L395" s="79"/>
      <c r="M395" s="77" t="s">
        <v>248</v>
      </c>
      <c r="N395" s="4">
        <f t="shared" ref="N395:R395" si="925">((B395-B394)/B394)*100</f>
        <v>0.9281548005</v>
      </c>
      <c r="O395" s="4">
        <f t="shared" si="925"/>
        <v>-0.6287701649</v>
      </c>
      <c r="P395" s="4">
        <f t="shared" si="925"/>
        <v>4.082357118</v>
      </c>
      <c r="Q395" s="4">
        <f t="shared" si="925"/>
        <v>6.185440738</v>
      </c>
      <c r="R395" s="4">
        <f t="shared" si="925"/>
        <v>2.112029385</v>
      </c>
      <c r="S395" s="28">
        <v>0.0</v>
      </c>
      <c r="T395" s="4">
        <f t="shared" ref="T395:U395" si="926">((H395-H394)/H394)*100</f>
        <v>-0.2124313736</v>
      </c>
      <c r="U395" s="4">
        <f t="shared" si="926"/>
        <v>2.069056695</v>
      </c>
      <c r="V395" s="6">
        <f t="shared" si="11"/>
        <v>2.62895584</v>
      </c>
      <c r="W395" s="6">
        <f t="shared" si="12"/>
        <v>0.4959775699</v>
      </c>
      <c r="X395" s="4"/>
      <c r="Y395" s="4"/>
      <c r="Z395" s="81" t="s">
        <v>248</v>
      </c>
      <c r="AK395" s="81"/>
      <c r="AL395" s="81" t="s">
        <v>248</v>
      </c>
      <c r="AW395" s="77"/>
      <c r="AX395" s="77"/>
      <c r="AY395" s="77"/>
      <c r="AZ395" s="77"/>
      <c r="BA395" s="77"/>
      <c r="BB395" s="77"/>
      <c r="BC395" s="77"/>
      <c r="BD395" s="75"/>
      <c r="BE395" s="75"/>
      <c r="BF395" s="75"/>
      <c r="BG395" s="75"/>
      <c r="BH395" s="75"/>
      <c r="BI395" s="75"/>
      <c r="BJ395" s="75"/>
      <c r="BK395" s="75"/>
      <c r="BL395" s="75"/>
      <c r="BM395" s="75"/>
      <c r="BN395" s="75"/>
      <c r="BO395" s="75"/>
      <c r="BP395" s="75"/>
      <c r="BQ395" s="75"/>
    </row>
    <row r="396">
      <c r="A396" s="75" t="s">
        <v>249</v>
      </c>
      <c r="B396" s="76">
        <v>2200.9</v>
      </c>
      <c r="C396" s="76">
        <v>2580.1</v>
      </c>
      <c r="D396" s="77">
        <v>146.7</v>
      </c>
      <c r="E396" s="76">
        <v>1301.4</v>
      </c>
      <c r="F396" s="76">
        <v>5161.1</v>
      </c>
      <c r="G396" s="4"/>
      <c r="H396" s="76">
        <v>1867.4</v>
      </c>
      <c r="I396" s="76">
        <v>2304.85</v>
      </c>
      <c r="J396" s="77">
        <v>21349.4</v>
      </c>
      <c r="K396" s="78">
        <f t="shared" si="2"/>
        <v>73961985.7</v>
      </c>
      <c r="L396" s="79"/>
      <c r="M396" s="77" t="s">
        <v>249</v>
      </c>
      <c r="N396" s="4">
        <f t="shared" ref="N396:R396" si="927">((B396-B395)/B395)*100</f>
        <v>0.9471390896</v>
      </c>
      <c r="O396" s="4">
        <f t="shared" si="927"/>
        <v>2.034682538</v>
      </c>
      <c r="P396" s="4">
        <f t="shared" si="927"/>
        <v>0.06821282401</v>
      </c>
      <c r="Q396" s="4">
        <f t="shared" si="927"/>
        <v>0.07689941556</v>
      </c>
      <c r="R396" s="4">
        <f t="shared" si="927"/>
        <v>2.006087438</v>
      </c>
      <c r="S396" s="28">
        <v>0.0</v>
      </c>
      <c r="T396" s="4">
        <f t="shared" ref="T396:U396" si="928">((H396-H395)/H395)*100</f>
        <v>3.256842687</v>
      </c>
      <c r="U396" s="4">
        <f t="shared" si="928"/>
        <v>-0.4857303225</v>
      </c>
      <c r="V396" s="6">
        <f t="shared" si="11"/>
        <v>1.060653434</v>
      </c>
      <c r="W396" s="6">
        <f t="shared" si="12"/>
        <v>0.4438945098</v>
      </c>
      <c r="X396" s="4"/>
      <c r="Y396" s="4"/>
      <c r="Z396" s="81" t="s">
        <v>249</v>
      </c>
      <c r="AA396" s="86">
        <f t="shared" ref="AA396:AE396" si="929">100*(B400-B396)/B396</f>
        <v>5.824889818</v>
      </c>
      <c r="AB396" s="86">
        <f t="shared" si="929"/>
        <v>0.4457191582</v>
      </c>
      <c r="AC396" s="86">
        <f t="shared" si="929"/>
        <v>4.328561691</v>
      </c>
      <c r="AD396" s="86">
        <f t="shared" si="929"/>
        <v>4.037959121</v>
      </c>
      <c r="AE396" s="86">
        <f t="shared" si="929"/>
        <v>3.436282963</v>
      </c>
      <c r="AF396" s="82"/>
      <c r="AG396" s="86">
        <f t="shared" ref="AG396:AI396" si="930">100*(H400-H396)/H396</f>
        <v>3.057727321</v>
      </c>
      <c r="AH396" s="86">
        <f t="shared" si="930"/>
        <v>10.01800551</v>
      </c>
      <c r="AI396" s="86">
        <f t="shared" si="930"/>
        <v>1.78927745</v>
      </c>
      <c r="AJ396" s="86">
        <f>100*(J400-J396)/J396</f>
        <v>1.78927745</v>
      </c>
      <c r="AK396" s="81"/>
      <c r="AL396" s="81" t="s">
        <v>249</v>
      </c>
      <c r="AW396" s="77"/>
      <c r="AX396" s="77"/>
      <c r="AY396" s="77"/>
      <c r="AZ396" s="77"/>
      <c r="BA396" s="77"/>
      <c r="BB396" s="77"/>
      <c r="BC396" s="77"/>
      <c r="BD396" s="75"/>
      <c r="BE396" s="75"/>
      <c r="BF396" s="75"/>
      <c r="BG396" s="75"/>
      <c r="BH396" s="75"/>
      <c r="BI396" s="75"/>
      <c r="BJ396" s="75"/>
      <c r="BK396" s="75"/>
      <c r="BL396" s="75"/>
      <c r="BM396" s="75"/>
      <c r="BN396" s="75"/>
      <c r="BO396" s="75"/>
      <c r="BP396" s="75"/>
      <c r="BQ396" s="75"/>
    </row>
    <row r="397">
      <c r="A397" s="75" t="s">
        <v>250</v>
      </c>
      <c r="B397" s="76">
        <v>2206.85</v>
      </c>
      <c r="C397" s="76">
        <v>2615.85</v>
      </c>
      <c r="D397" s="77">
        <v>148.7</v>
      </c>
      <c r="E397" s="76">
        <v>1374.5</v>
      </c>
      <c r="F397" s="76">
        <v>5235.95</v>
      </c>
      <c r="G397" s="4"/>
      <c r="H397" s="76">
        <v>1891.0</v>
      </c>
      <c r="I397" s="76">
        <v>2570.9</v>
      </c>
      <c r="J397" s="77">
        <v>21441.35</v>
      </c>
      <c r="K397" s="78">
        <f t="shared" si="2"/>
        <v>76195455.25</v>
      </c>
      <c r="L397" s="79"/>
      <c r="M397" s="77" t="s">
        <v>250</v>
      </c>
      <c r="N397" s="4">
        <f t="shared" ref="N397:R397" si="931">((B397-B396)/B396)*100</f>
        <v>0.2703439502</v>
      </c>
      <c r="O397" s="4">
        <f t="shared" si="931"/>
        <v>1.385605209</v>
      </c>
      <c r="P397" s="4">
        <f t="shared" si="931"/>
        <v>1.363326517</v>
      </c>
      <c r="Q397" s="4">
        <f t="shared" si="931"/>
        <v>5.617027816</v>
      </c>
      <c r="R397" s="4">
        <f t="shared" si="931"/>
        <v>1.450272229</v>
      </c>
      <c r="S397" s="28">
        <v>0.0</v>
      </c>
      <c r="T397" s="4">
        <f t="shared" ref="T397:U397" si="932">((H397-H396)/H396)*100</f>
        <v>1.263789226</v>
      </c>
      <c r="U397" s="4">
        <f t="shared" si="932"/>
        <v>11.54305052</v>
      </c>
      <c r="V397" s="6">
        <f t="shared" si="11"/>
        <v>3.019753362</v>
      </c>
      <c r="W397" s="6">
        <f t="shared" si="12"/>
        <v>0.4306912606</v>
      </c>
      <c r="X397" s="4"/>
      <c r="Y397" s="4"/>
      <c r="Z397" s="81" t="s">
        <v>250</v>
      </c>
      <c r="AK397" s="81"/>
      <c r="AL397" s="81" t="s">
        <v>250</v>
      </c>
      <c r="AW397" s="77"/>
      <c r="AX397" s="77"/>
      <c r="AY397" s="77"/>
      <c r="AZ397" s="77"/>
      <c r="BA397" s="77"/>
      <c r="BB397" s="77"/>
      <c r="BC397" s="77"/>
      <c r="BD397" s="75"/>
      <c r="BE397" s="75"/>
      <c r="BF397" s="75"/>
      <c r="BG397" s="75"/>
      <c r="BH397" s="75"/>
      <c r="BI397" s="75"/>
      <c r="BJ397" s="75"/>
      <c r="BK397" s="75"/>
      <c r="BL397" s="75"/>
      <c r="BM397" s="75"/>
      <c r="BN397" s="75"/>
      <c r="BO397" s="75"/>
      <c r="BP397" s="75"/>
      <c r="BQ397" s="75"/>
    </row>
    <row r="398">
      <c r="A398" s="75" t="s">
        <v>251</v>
      </c>
      <c r="B398" s="76">
        <v>2255.75</v>
      </c>
      <c r="C398" s="76">
        <v>2595.5</v>
      </c>
      <c r="D398" s="77">
        <v>145.7</v>
      </c>
      <c r="E398" s="76">
        <v>1359.05</v>
      </c>
      <c r="F398" s="76">
        <v>5216.8</v>
      </c>
      <c r="G398" s="4"/>
      <c r="H398" s="76">
        <v>1947.2</v>
      </c>
      <c r="I398" s="76">
        <v>2522.65</v>
      </c>
      <c r="J398" s="77">
        <v>21654.75</v>
      </c>
      <c r="K398" s="78">
        <f t="shared" si="2"/>
        <v>75986318.1</v>
      </c>
      <c r="L398" s="79"/>
      <c r="M398" s="77" t="s">
        <v>251</v>
      </c>
      <c r="N398" s="4">
        <f t="shared" ref="N398:R398" si="933">((B398-B397)/B397)*100</f>
        <v>2.21582799</v>
      </c>
      <c r="O398" s="4">
        <f t="shared" si="933"/>
        <v>-0.777949806</v>
      </c>
      <c r="P398" s="4">
        <f t="shared" si="933"/>
        <v>-2.017484869</v>
      </c>
      <c r="Q398" s="4">
        <f t="shared" si="933"/>
        <v>-1.124045107</v>
      </c>
      <c r="R398" s="4">
        <f t="shared" si="933"/>
        <v>-0.3657406965</v>
      </c>
      <c r="S398" s="28">
        <v>0.0</v>
      </c>
      <c r="T398" s="4">
        <f t="shared" ref="T398:U398" si="934">((H398-H397)/H397)*100</f>
        <v>2.971972501</v>
      </c>
      <c r="U398" s="4">
        <f t="shared" si="934"/>
        <v>-1.87677467</v>
      </c>
      <c r="V398" s="6">
        <f t="shared" si="11"/>
        <v>-0.2744745724</v>
      </c>
      <c r="W398" s="6">
        <f t="shared" si="12"/>
        <v>0.9952731521</v>
      </c>
      <c r="X398" s="4"/>
      <c r="Y398" s="4"/>
      <c r="Z398" s="81" t="s">
        <v>251</v>
      </c>
      <c r="AK398" s="81"/>
      <c r="AL398" s="81" t="s">
        <v>251</v>
      </c>
      <c r="AW398" s="77"/>
      <c r="AX398" s="77"/>
      <c r="AY398" s="77"/>
      <c r="AZ398" s="77"/>
      <c r="BA398" s="77"/>
      <c r="BB398" s="77"/>
      <c r="BC398" s="77"/>
      <c r="BD398" s="75"/>
      <c r="BE398" s="75"/>
      <c r="BF398" s="75"/>
      <c r="BG398" s="75"/>
      <c r="BH398" s="75"/>
      <c r="BI398" s="75"/>
      <c r="BJ398" s="75"/>
      <c r="BK398" s="75"/>
      <c r="BL398" s="75"/>
      <c r="BM398" s="75"/>
      <c r="BN398" s="75"/>
      <c r="BO398" s="75"/>
      <c r="BP398" s="75"/>
      <c r="BQ398" s="75"/>
    </row>
    <row r="399">
      <c r="A399" s="75" t="s">
        <v>252</v>
      </c>
      <c r="B399" s="76">
        <v>2259.25</v>
      </c>
      <c r="C399" s="76">
        <v>2634.35</v>
      </c>
      <c r="D399" s="77">
        <v>150.4</v>
      </c>
      <c r="E399" s="76">
        <v>1345.05</v>
      </c>
      <c r="F399" s="76">
        <v>5282.0</v>
      </c>
      <c r="G399" s="4"/>
      <c r="H399" s="76">
        <v>1935.35</v>
      </c>
      <c r="I399" s="76">
        <v>2443.35</v>
      </c>
      <c r="J399" s="77">
        <v>21778.7</v>
      </c>
      <c r="K399" s="78">
        <f t="shared" si="2"/>
        <v>76058586.45</v>
      </c>
      <c r="L399" s="79"/>
      <c r="M399" s="77" t="s">
        <v>252</v>
      </c>
      <c r="N399" s="4">
        <f t="shared" ref="N399:R399" si="935">((B399-B398)/B398)*100</f>
        <v>0.155159038</v>
      </c>
      <c r="O399" s="4">
        <f t="shared" si="935"/>
        <v>1.496821422</v>
      </c>
      <c r="P399" s="4">
        <f t="shared" si="935"/>
        <v>3.225806452</v>
      </c>
      <c r="Q399" s="4">
        <f t="shared" si="935"/>
        <v>-1.030131342</v>
      </c>
      <c r="R399" s="4">
        <f t="shared" si="935"/>
        <v>1.249808312</v>
      </c>
      <c r="S399" s="28">
        <v>0.0</v>
      </c>
      <c r="T399" s="4">
        <f t="shared" ref="T399:U399" si="936">((H399-H398)/H398)*100</f>
        <v>-0.6085661463</v>
      </c>
      <c r="U399" s="4">
        <f t="shared" si="936"/>
        <v>-3.143519711</v>
      </c>
      <c r="V399" s="6">
        <f t="shared" si="11"/>
        <v>0.09510705586</v>
      </c>
      <c r="W399" s="6">
        <f t="shared" si="12"/>
        <v>0.5723917385</v>
      </c>
      <c r="X399" s="4"/>
      <c r="Y399" s="4"/>
      <c r="Z399" s="81" t="s">
        <v>252</v>
      </c>
      <c r="AK399" s="81"/>
      <c r="AL399" s="81" t="s">
        <v>252</v>
      </c>
      <c r="AW399" s="77"/>
      <c r="AX399" s="77"/>
      <c r="AY399" s="77"/>
      <c r="AZ399" s="77"/>
      <c r="BA399" s="77"/>
      <c r="BB399" s="77"/>
      <c r="BC399" s="77"/>
      <c r="BD399" s="75"/>
      <c r="BE399" s="75"/>
      <c r="BF399" s="75"/>
      <c r="BG399" s="75"/>
      <c r="BH399" s="75"/>
      <c r="BI399" s="75"/>
      <c r="BJ399" s="75"/>
      <c r="BK399" s="75"/>
      <c r="BL399" s="75"/>
      <c r="BM399" s="75"/>
      <c r="BN399" s="75"/>
      <c r="BO399" s="75"/>
      <c r="BP399" s="75"/>
      <c r="BQ399" s="75"/>
    </row>
    <row r="400">
      <c r="A400" s="75" t="s">
        <v>253</v>
      </c>
      <c r="B400" s="76">
        <v>2329.1</v>
      </c>
      <c r="C400" s="76">
        <v>2591.6</v>
      </c>
      <c r="D400" s="77">
        <v>153.05</v>
      </c>
      <c r="E400" s="76">
        <v>1353.95</v>
      </c>
      <c r="F400" s="76">
        <v>5338.45</v>
      </c>
      <c r="G400" s="4"/>
      <c r="H400" s="76">
        <v>1924.5</v>
      </c>
      <c r="I400" s="76">
        <v>2535.75</v>
      </c>
      <c r="J400" s="77">
        <v>21731.4</v>
      </c>
      <c r="K400" s="78">
        <f t="shared" si="2"/>
        <v>76729892</v>
      </c>
      <c r="L400" s="79"/>
      <c r="M400" s="77" t="s">
        <v>253</v>
      </c>
      <c r="N400" s="4">
        <f t="shared" ref="N400:R400" si="937">((B400-B399)/B399)*100</f>
        <v>3.091733983</v>
      </c>
      <c r="O400" s="4">
        <f t="shared" si="937"/>
        <v>-1.622791201</v>
      </c>
      <c r="P400" s="4">
        <f t="shared" si="937"/>
        <v>1.761968085</v>
      </c>
      <c r="Q400" s="4">
        <f t="shared" si="937"/>
        <v>0.6616854392</v>
      </c>
      <c r="R400" s="4">
        <f t="shared" si="937"/>
        <v>1.068723968</v>
      </c>
      <c r="S400" s="28">
        <v>0.0</v>
      </c>
      <c r="T400" s="4">
        <f t="shared" ref="T400:U400" si="938">((H400-H399)/H399)*100</f>
        <v>-0.5606221097</v>
      </c>
      <c r="U400" s="4">
        <f t="shared" si="938"/>
        <v>3.781693167</v>
      </c>
      <c r="V400" s="6">
        <f t="shared" si="11"/>
        <v>0.88261639</v>
      </c>
      <c r="W400" s="6">
        <f t="shared" si="12"/>
        <v>-0.2171846804</v>
      </c>
      <c r="X400" s="4"/>
      <c r="Y400" s="4"/>
      <c r="Z400" s="81" t="s">
        <v>253</v>
      </c>
      <c r="AA400" s="86">
        <f t="shared" ref="AA400:AE400" si="939">100*(B405-B400)/B400</f>
        <v>0.0901635825</v>
      </c>
      <c r="AB400" s="86">
        <f t="shared" si="939"/>
        <v>-0.73506714</v>
      </c>
      <c r="AC400" s="86">
        <f t="shared" si="939"/>
        <v>2.678863117</v>
      </c>
      <c r="AD400" s="86">
        <f t="shared" si="939"/>
        <v>0.6462572473</v>
      </c>
      <c r="AE400" s="86">
        <f t="shared" si="939"/>
        <v>-1.238187114</v>
      </c>
      <c r="AF400" s="82"/>
      <c r="AG400" s="86">
        <f t="shared" ref="AG400:AI400" si="940">100*(H405-H400)/H400</f>
        <v>3.390491037</v>
      </c>
      <c r="AH400" s="86">
        <f t="shared" si="940"/>
        <v>4.154589372</v>
      </c>
      <c r="AI400" s="86">
        <f t="shared" si="940"/>
        <v>-0.09479370864</v>
      </c>
      <c r="AJ400" s="86">
        <f>100*(J405-J400)/J400</f>
        <v>-0.09479370864</v>
      </c>
      <c r="AK400" s="81"/>
      <c r="AL400" s="81" t="s">
        <v>253</v>
      </c>
      <c r="AW400" s="77"/>
      <c r="AX400" s="77"/>
      <c r="AY400" s="77"/>
      <c r="AZ400" s="77"/>
      <c r="BA400" s="77"/>
      <c r="BB400" s="77"/>
      <c r="BC400" s="77"/>
      <c r="BD400" s="75"/>
      <c r="BE400" s="75"/>
      <c r="BF400" s="75"/>
      <c r="BG400" s="75"/>
      <c r="BH400" s="75"/>
      <c r="BI400" s="75"/>
      <c r="BJ400" s="75"/>
      <c r="BK400" s="75"/>
      <c r="BL400" s="75"/>
      <c r="BM400" s="75"/>
      <c r="BN400" s="75"/>
      <c r="BO400" s="75"/>
      <c r="BP400" s="75"/>
      <c r="BQ400" s="75"/>
    </row>
    <row r="401">
      <c r="A401" s="83">
        <v>45292.0</v>
      </c>
      <c r="B401" s="76">
        <v>2359.6</v>
      </c>
      <c r="C401" s="76">
        <v>2553.95</v>
      </c>
      <c r="D401" s="77">
        <v>158.6</v>
      </c>
      <c r="E401" s="76">
        <v>1362.85</v>
      </c>
      <c r="F401" s="76">
        <v>5319.8</v>
      </c>
      <c r="G401" s="4"/>
      <c r="H401" s="76">
        <v>1906.55</v>
      </c>
      <c r="I401" s="76">
        <v>2701.35</v>
      </c>
      <c r="J401" s="77">
        <v>21741.9</v>
      </c>
      <c r="K401" s="78">
        <f t="shared" si="2"/>
        <v>77239343.9</v>
      </c>
      <c r="L401" s="79"/>
      <c r="M401" s="84">
        <v>45292.0</v>
      </c>
      <c r="N401" s="4">
        <f t="shared" ref="N401:R401" si="941">((B401-B400)/B400)*100</f>
        <v>1.309518698</v>
      </c>
      <c r="O401" s="4">
        <f t="shared" si="941"/>
        <v>-1.452770489</v>
      </c>
      <c r="P401" s="4">
        <f t="shared" si="941"/>
        <v>3.626265926</v>
      </c>
      <c r="Q401" s="4">
        <f t="shared" si="941"/>
        <v>0.657335943</v>
      </c>
      <c r="R401" s="4">
        <f t="shared" si="941"/>
        <v>-0.3493523401</v>
      </c>
      <c r="S401" s="28">
        <v>0.0</v>
      </c>
      <c r="T401" s="4">
        <f t="shared" ref="T401:U401" si="942">((H401-H400)/H400)*100</f>
        <v>-0.9327097948</v>
      </c>
      <c r="U401" s="4">
        <f t="shared" si="942"/>
        <v>6.530612245</v>
      </c>
      <c r="V401" s="6">
        <f t="shared" si="11"/>
        <v>0.6639549291</v>
      </c>
      <c r="W401" s="6">
        <f t="shared" si="12"/>
        <v>0.04831718159</v>
      </c>
      <c r="X401" s="4"/>
      <c r="Y401" s="4"/>
      <c r="Z401" s="85">
        <v>45292.0</v>
      </c>
      <c r="AK401" s="85"/>
      <c r="AL401" s="85">
        <v>45292.0</v>
      </c>
      <c r="AM401" s="77">
        <f t="shared" ref="AM401:AQ401" si="943">((B422-B401)/B401)*100</f>
        <v>0.3793015765</v>
      </c>
      <c r="AN401" s="77">
        <f t="shared" si="943"/>
        <v>6.781651951</v>
      </c>
      <c r="AO401" s="77">
        <f t="shared" si="943"/>
        <v>11.09709962</v>
      </c>
      <c r="AP401" s="77">
        <f t="shared" si="943"/>
        <v>-33.06673515</v>
      </c>
      <c r="AQ401" s="77">
        <f t="shared" si="943"/>
        <v>-2.282040678</v>
      </c>
      <c r="AR401" s="77">
        <v>0.0</v>
      </c>
      <c r="AS401" s="77">
        <f t="shared" ref="AS401:AT401" si="944">((H422-H401)/H401)*100</f>
        <v>2.622538092</v>
      </c>
      <c r="AT401" s="77">
        <f t="shared" si="944"/>
        <v>-11.86443815</v>
      </c>
      <c r="AU401" s="77">
        <f>((K422-K401)/K401)*100</f>
        <v>-9.157423203</v>
      </c>
      <c r="AV401" s="77">
        <f>((J422-J401)/J401)*100</f>
        <v>-0.07451050736</v>
      </c>
      <c r="AW401" s="77"/>
      <c r="AX401" s="77"/>
      <c r="AY401" s="77"/>
      <c r="AZ401" s="77"/>
      <c r="BA401" s="77"/>
      <c r="BB401" s="77"/>
      <c r="BC401" s="77"/>
      <c r="BD401" s="75"/>
      <c r="BE401" s="75"/>
      <c r="BF401" s="75"/>
      <c r="BG401" s="75"/>
      <c r="BH401" s="75"/>
      <c r="BI401" s="75"/>
      <c r="BJ401" s="75"/>
      <c r="BK401" s="75"/>
      <c r="BL401" s="75"/>
      <c r="BM401" s="75"/>
      <c r="BN401" s="75"/>
      <c r="BO401" s="75"/>
      <c r="BP401" s="75"/>
      <c r="BQ401" s="75"/>
    </row>
    <row r="402">
      <c r="A402" s="83">
        <v>45323.0</v>
      </c>
      <c r="B402" s="76">
        <v>2336.0</v>
      </c>
      <c r="C402" s="76">
        <v>2505.3</v>
      </c>
      <c r="D402" s="77">
        <v>158.75</v>
      </c>
      <c r="E402" s="76">
        <v>1353.75</v>
      </c>
      <c r="F402" s="76">
        <v>5288.85</v>
      </c>
      <c r="G402" s="4"/>
      <c r="H402" s="76">
        <v>1977.0</v>
      </c>
      <c r="I402" s="76">
        <v>2691.2</v>
      </c>
      <c r="J402" s="77">
        <v>21665.8</v>
      </c>
      <c r="K402" s="78">
        <f t="shared" si="2"/>
        <v>77030378</v>
      </c>
      <c r="L402" s="79"/>
      <c r="M402" s="84">
        <v>45323.0</v>
      </c>
      <c r="N402" s="4">
        <f t="shared" ref="N402:R402" si="945">((B402-B401)/B401)*100</f>
        <v>-1.00016952</v>
      </c>
      <c r="O402" s="4">
        <f t="shared" si="945"/>
        <v>-1.904892422</v>
      </c>
      <c r="P402" s="4">
        <f t="shared" si="945"/>
        <v>0.09457755359</v>
      </c>
      <c r="Q402" s="4">
        <f t="shared" si="945"/>
        <v>-0.6677183843</v>
      </c>
      <c r="R402" s="4">
        <f t="shared" si="945"/>
        <v>-0.5817887891</v>
      </c>
      <c r="S402" s="28">
        <v>0.0</v>
      </c>
      <c r="T402" s="4">
        <f t="shared" ref="T402:U402" si="946">((H402-H401)/H401)*100</f>
        <v>3.695156172</v>
      </c>
      <c r="U402" s="4">
        <f t="shared" si="946"/>
        <v>-0.3757380569</v>
      </c>
      <c r="V402" s="6">
        <f t="shared" si="11"/>
        <v>-0.270543339</v>
      </c>
      <c r="W402" s="6">
        <f t="shared" si="12"/>
        <v>-0.350015408</v>
      </c>
      <c r="X402" s="4"/>
      <c r="Y402" s="4"/>
      <c r="Z402" s="85">
        <v>45323.0</v>
      </c>
      <c r="AK402" s="85"/>
      <c r="AL402" s="85">
        <v>45323.0</v>
      </c>
      <c r="AM402" s="4"/>
      <c r="AW402" s="77"/>
      <c r="AX402" s="77"/>
      <c r="AY402" s="77"/>
      <c r="AZ402" s="77"/>
      <c r="BA402" s="77"/>
      <c r="BB402" s="77"/>
      <c r="BC402" s="77"/>
      <c r="BD402" s="75"/>
      <c r="BE402" s="75"/>
      <c r="BF402" s="75"/>
      <c r="BG402" s="75"/>
      <c r="BH402" s="75"/>
      <c r="BI402" s="75"/>
      <c r="BJ402" s="75"/>
      <c r="BK402" s="75"/>
      <c r="BL402" s="75"/>
      <c r="BM402" s="75"/>
      <c r="BN402" s="75"/>
      <c r="BO402" s="75"/>
      <c r="BP402" s="75"/>
      <c r="BQ402" s="75"/>
    </row>
    <row r="403">
      <c r="A403" s="83">
        <v>45352.0</v>
      </c>
      <c r="B403" s="76">
        <v>2342.5</v>
      </c>
      <c r="C403" s="76">
        <v>2583.05</v>
      </c>
      <c r="D403" s="77">
        <v>156.7</v>
      </c>
      <c r="E403" s="76">
        <v>1351.2</v>
      </c>
      <c r="F403" s="76">
        <v>5253.8</v>
      </c>
      <c r="G403" s="4"/>
      <c r="H403" s="76">
        <v>2031.1</v>
      </c>
      <c r="I403" s="76">
        <v>2647.85</v>
      </c>
      <c r="J403" s="77">
        <v>21517.35</v>
      </c>
      <c r="K403" s="78">
        <f t="shared" si="2"/>
        <v>77132900.8</v>
      </c>
      <c r="L403" s="79"/>
      <c r="M403" s="84">
        <v>45352.0</v>
      </c>
      <c r="N403" s="4">
        <f t="shared" ref="N403:R403" si="947">((B403-B402)/B402)*100</f>
        <v>0.2782534247</v>
      </c>
      <c r="O403" s="4">
        <f t="shared" si="947"/>
        <v>3.103420748</v>
      </c>
      <c r="P403" s="4">
        <f t="shared" si="947"/>
        <v>-1.291338583</v>
      </c>
      <c r="Q403" s="4">
        <f t="shared" si="947"/>
        <v>-0.188365651</v>
      </c>
      <c r="R403" s="4">
        <f t="shared" si="947"/>
        <v>-0.6627149569</v>
      </c>
      <c r="S403" s="28">
        <v>0.0</v>
      </c>
      <c r="T403" s="4">
        <f t="shared" ref="T403:U403" si="948">((H403-H402)/H402)*100</f>
        <v>2.736469398</v>
      </c>
      <c r="U403" s="4">
        <f t="shared" si="948"/>
        <v>-1.610805589</v>
      </c>
      <c r="V403" s="6">
        <f t="shared" si="11"/>
        <v>0.1330939853</v>
      </c>
      <c r="W403" s="6">
        <f t="shared" si="12"/>
        <v>-0.6851812534</v>
      </c>
      <c r="X403" s="4"/>
      <c r="Y403" s="4"/>
      <c r="Z403" s="85">
        <v>45352.0</v>
      </c>
      <c r="AK403" s="85"/>
      <c r="AL403" s="85">
        <v>45352.0</v>
      </c>
      <c r="AM403" s="4"/>
      <c r="AW403" s="77"/>
      <c r="AX403" s="77"/>
      <c r="AY403" s="77"/>
      <c r="AZ403" s="77"/>
      <c r="BA403" s="77"/>
      <c r="BB403" s="77"/>
      <c r="BC403" s="77"/>
      <c r="BD403" s="75"/>
      <c r="BE403" s="75"/>
      <c r="BF403" s="75"/>
      <c r="BG403" s="75"/>
      <c r="BH403" s="75"/>
      <c r="BI403" s="75"/>
      <c r="BJ403" s="75"/>
      <c r="BK403" s="75"/>
      <c r="BL403" s="75"/>
      <c r="BM403" s="75"/>
      <c r="BN403" s="75"/>
      <c r="BO403" s="75"/>
      <c r="BP403" s="75"/>
      <c r="BQ403" s="75"/>
    </row>
    <row r="404">
      <c r="A404" s="83">
        <v>45383.0</v>
      </c>
      <c r="B404" s="76">
        <v>2345.85</v>
      </c>
      <c r="C404" s="76">
        <v>2555.25</v>
      </c>
      <c r="D404" s="77">
        <v>159.15</v>
      </c>
      <c r="E404" s="76">
        <v>1363.25</v>
      </c>
      <c r="F404" s="76">
        <v>5361.3</v>
      </c>
      <c r="G404" s="4"/>
      <c r="H404" s="76">
        <v>1975.3</v>
      </c>
      <c r="I404" s="76">
        <v>2661.75</v>
      </c>
      <c r="J404" s="77">
        <v>21658.6</v>
      </c>
      <c r="K404" s="78">
        <f t="shared" si="2"/>
        <v>77551471.75</v>
      </c>
      <c r="L404" s="79"/>
      <c r="M404" s="84">
        <v>45383.0</v>
      </c>
      <c r="N404" s="4">
        <f t="shared" ref="N404:R404" si="949">((B404-B403)/B403)*100</f>
        <v>0.1430096051</v>
      </c>
      <c r="O404" s="4">
        <f t="shared" si="949"/>
        <v>-1.076247072</v>
      </c>
      <c r="P404" s="4">
        <f t="shared" si="949"/>
        <v>1.563497128</v>
      </c>
      <c r="Q404" s="4">
        <f t="shared" si="949"/>
        <v>0.8917998816</v>
      </c>
      <c r="R404" s="4">
        <f t="shared" si="949"/>
        <v>2.046138033</v>
      </c>
      <c r="S404" s="28">
        <v>0.0</v>
      </c>
      <c r="T404" s="4">
        <f t="shared" ref="T404:U404" si="950">((H404-H403)/H403)*100</f>
        <v>-2.747279799</v>
      </c>
      <c r="U404" s="4">
        <f t="shared" si="950"/>
        <v>0.5249542081</v>
      </c>
      <c r="V404" s="6">
        <f t="shared" si="11"/>
        <v>0.5426620102</v>
      </c>
      <c r="W404" s="6">
        <f t="shared" si="12"/>
        <v>0.6564470067</v>
      </c>
      <c r="X404" s="4"/>
      <c r="Y404" s="4"/>
      <c r="Z404" s="85">
        <v>45383.0</v>
      </c>
      <c r="AK404" s="85"/>
      <c r="AL404" s="85">
        <v>45383.0</v>
      </c>
      <c r="AM404" s="4"/>
      <c r="AW404" s="77"/>
      <c r="AX404" s="77"/>
      <c r="AY404" s="77"/>
      <c r="AZ404" s="77"/>
      <c r="BA404" s="77"/>
      <c r="BB404" s="77"/>
      <c r="BC404" s="77"/>
      <c r="BD404" s="75"/>
      <c r="BE404" s="75"/>
      <c r="BF404" s="75"/>
      <c r="BG404" s="75"/>
      <c r="BH404" s="75"/>
      <c r="BI404" s="75"/>
      <c r="BJ404" s="75"/>
      <c r="BK404" s="75"/>
      <c r="BL404" s="75"/>
      <c r="BM404" s="75"/>
      <c r="BN404" s="75"/>
      <c r="BO404" s="75"/>
      <c r="BP404" s="75"/>
      <c r="BQ404" s="75"/>
    </row>
    <row r="405">
      <c r="A405" s="83">
        <v>45413.0</v>
      </c>
      <c r="B405" s="76">
        <v>2331.2</v>
      </c>
      <c r="C405" s="76">
        <v>2572.55</v>
      </c>
      <c r="D405" s="77">
        <v>157.15</v>
      </c>
      <c r="E405" s="76">
        <v>1362.7</v>
      </c>
      <c r="F405" s="76">
        <v>5272.35</v>
      </c>
      <c r="G405" s="4"/>
      <c r="H405" s="76">
        <v>1989.75</v>
      </c>
      <c r="I405" s="76">
        <v>2641.1</v>
      </c>
      <c r="J405" s="77">
        <v>21710.8</v>
      </c>
      <c r="K405" s="78">
        <f t="shared" si="2"/>
        <v>77171414.1</v>
      </c>
      <c r="L405" s="79"/>
      <c r="M405" s="84">
        <v>45413.0</v>
      </c>
      <c r="N405" s="4">
        <f t="shared" ref="N405:R405" si="951">((B405-B404)/B404)*100</f>
        <v>-0.6245071083</v>
      </c>
      <c r="O405" s="4">
        <f t="shared" si="951"/>
        <v>0.6770374719</v>
      </c>
      <c r="P405" s="4">
        <f t="shared" si="951"/>
        <v>-1.256676092</v>
      </c>
      <c r="Q405" s="4">
        <f t="shared" si="951"/>
        <v>-0.04034476435</v>
      </c>
      <c r="R405" s="4">
        <f t="shared" si="951"/>
        <v>-1.659112529</v>
      </c>
      <c r="S405" s="28">
        <v>0.0</v>
      </c>
      <c r="T405" s="4">
        <f t="shared" ref="T405:U405" si="952">((H405-H404)/H404)*100</f>
        <v>0.7315344505</v>
      </c>
      <c r="U405" s="4">
        <f t="shared" si="952"/>
        <v>-0.7758053912</v>
      </c>
      <c r="V405" s="6">
        <f t="shared" si="11"/>
        <v>-0.490071486</v>
      </c>
      <c r="W405" s="6">
        <f t="shared" si="12"/>
        <v>0.2410128078</v>
      </c>
      <c r="X405" s="4"/>
      <c r="Y405" s="4"/>
      <c r="Z405" s="85">
        <v>45413.0</v>
      </c>
      <c r="AA405" s="86">
        <f t="shared" ref="AA405:AE405" si="953">100*(B410-B405)/B405</f>
        <v>0.03217227179</v>
      </c>
      <c r="AB405" s="86">
        <f t="shared" si="953"/>
        <v>5.306019319</v>
      </c>
      <c r="AC405" s="86">
        <f t="shared" si="953"/>
        <v>5.217944639</v>
      </c>
      <c r="AD405" s="86">
        <f t="shared" si="953"/>
        <v>-44.67968005</v>
      </c>
      <c r="AE405" s="86">
        <f t="shared" si="953"/>
        <v>-2.299733515</v>
      </c>
      <c r="AF405" s="86"/>
      <c r="AG405" s="86">
        <f t="shared" ref="AG405:AI405" si="954">100*(H410-H405)/H405</f>
        <v>-1.201155924</v>
      </c>
      <c r="AH405" s="86">
        <f t="shared" si="954"/>
        <v>-6.077013366</v>
      </c>
      <c r="AI405" s="86">
        <f t="shared" si="954"/>
        <v>0.8463529672</v>
      </c>
      <c r="AJ405" s="86">
        <f>100*(J410-J405)/J405</f>
        <v>0.8463529672</v>
      </c>
      <c r="AK405" s="85"/>
      <c r="AL405" s="85">
        <v>45413.0</v>
      </c>
      <c r="AM405" s="4"/>
      <c r="AW405" s="77"/>
      <c r="AX405" s="77"/>
      <c r="AY405" s="77"/>
      <c r="AZ405" s="77"/>
      <c r="BA405" s="77"/>
      <c r="BB405" s="77"/>
      <c r="BC405" s="77"/>
      <c r="BD405" s="75"/>
      <c r="BE405" s="75"/>
      <c r="BF405" s="75"/>
      <c r="BG405" s="75"/>
      <c r="BH405" s="75"/>
      <c r="BI405" s="75"/>
      <c r="BJ405" s="75"/>
      <c r="BK405" s="75"/>
      <c r="BL405" s="75"/>
      <c r="BM405" s="75"/>
      <c r="BN405" s="75"/>
      <c r="BO405" s="75"/>
      <c r="BP405" s="75"/>
      <c r="BQ405" s="75"/>
    </row>
    <row r="406">
      <c r="A406" s="83">
        <v>45505.0</v>
      </c>
      <c r="B406" s="76">
        <v>2279.6</v>
      </c>
      <c r="C406" s="76">
        <v>2540.45</v>
      </c>
      <c r="D406" s="77">
        <v>156.2</v>
      </c>
      <c r="E406" s="76">
        <v>1293.65</v>
      </c>
      <c r="F406" s="76">
        <v>5177.35</v>
      </c>
      <c r="G406" s="4"/>
      <c r="H406" s="76">
        <v>1930.45</v>
      </c>
      <c r="I406" s="76">
        <v>2545.55</v>
      </c>
      <c r="J406" s="77">
        <v>21513.0</v>
      </c>
      <c r="K406" s="78">
        <f t="shared" si="2"/>
        <v>75044464.3</v>
      </c>
      <c r="L406" s="79"/>
      <c r="M406" s="84">
        <v>45505.0</v>
      </c>
      <c r="N406" s="4">
        <f t="shared" ref="N406:R406" si="955">((B406-B405)/B405)*100</f>
        <v>-2.213452299</v>
      </c>
      <c r="O406" s="4">
        <f t="shared" si="955"/>
        <v>-1.247789159</v>
      </c>
      <c r="P406" s="4">
        <f t="shared" si="955"/>
        <v>-0.6045179765</v>
      </c>
      <c r="Q406" s="4">
        <f t="shared" si="955"/>
        <v>-5.067146107</v>
      </c>
      <c r="R406" s="4">
        <f t="shared" si="955"/>
        <v>-1.801853064</v>
      </c>
      <c r="S406" s="28">
        <v>0.0</v>
      </c>
      <c r="T406" s="4">
        <f t="shared" ref="T406:U406" si="956">((H406-H405)/H405)*100</f>
        <v>-2.980273904</v>
      </c>
      <c r="U406" s="4">
        <f t="shared" si="956"/>
        <v>-3.617810761</v>
      </c>
      <c r="V406" s="6">
        <f t="shared" si="11"/>
        <v>-2.756136874</v>
      </c>
      <c r="W406" s="6">
        <f t="shared" si="12"/>
        <v>-0.9110673029</v>
      </c>
      <c r="X406" s="4"/>
      <c r="Y406" s="4"/>
      <c r="Z406" s="85">
        <v>45505.0</v>
      </c>
      <c r="AK406" s="85"/>
      <c r="AL406" s="85">
        <v>45505.0</v>
      </c>
      <c r="AM406" s="4"/>
      <c r="AW406" s="77"/>
      <c r="AX406" s="77"/>
      <c r="AY406" s="77"/>
      <c r="AZ406" s="77"/>
      <c r="BA406" s="77"/>
      <c r="BB406" s="77"/>
      <c r="BC406" s="77"/>
      <c r="BD406" s="75"/>
      <c r="BE406" s="75"/>
      <c r="BF406" s="75"/>
      <c r="BG406" s="75"/>
      <c r="BH406" s="75"/>
      <c r="BI406" s="75"/>
      <c r="BJ406" s="75"/>
      <c r="BK406" s="75"/>
      <c r="BL406" s="75"/>
      <c r="BM406" s="75"/>
      <c r="BN406" s="75"/>
      <c r="BO406" s="75"/>
      <c r="BP406" s="75"/>
      <c r="BQ406" s="75"/>
    </row>
    <row r="407">
      <c r="A407" s="83">
        <v>45536.0</v>
      </c>
      <c r="B407" s="76">
        <v>2313.85</v>
      </c>
      <c r="C407" s="76">
        <v>2593.65</v>
      </c>
      <c r="D407" s="77">
        <v>155.95</v>
      </c>
      <c r="E407" s="76">
        <v>1338.0</v>
      </c>
      <c r="F407" s="76">
        <v>5122.4</v>
      </c>
      <c r="G407" s="4"/>
      <c r="H407" s="76">
        <v>1941.05</v>
      </c>
      <c r="I407" s="76">
        <v>2549.8</v>
      </c>
      <c r="J407" s="77">
        <v>21544.85</v>
      </c>
      <c r="K407" s="78">
        <f t="shared" si="2"/>
        <v>75837634.35</v>
      </c>
      <c r="L407" s="79"/>
      <c r="M407" s="84">
        <v>45536.0</v>
      </c>
      <c r="N407" s="4">
        <f t="shared" ref="N407:R407" si="957">((B407-B406)/B406)*100</f>
        <v>1.502456571</v>
      </c>
      <c r="O407" s="4">
        <f t="shared" si="957"/>
        <v>2.094117184</v>
      </c>
      <c r="P407" s="4">
        <f t="shared" si="957"/>
        <v>-0.1600512164</v>
      </c>
      <c r="Q407" s="4">
        <f t="shared" si="957"/>
        <v>3.428284312</v>
      </c>
      <c r="R407" s="4">
        <f t="shared" si="957"/>
        <v>-1.061353781</v>
      </c>
      <c r="S407" s="28">
        <v>0.0</v>
      </c>
      <c r="T407" s="4">
        <f t="shared" ref="T407:U407" si="958">((H407-H406)/H406)*100</f>
        <v>0.5490947706</v>
      </c>
      <c r="U407" s="4">
        <f t="shared" si="958"/>
        <v>0.1669580248</v>
      </c>
      <c r="V407" s="6">
        <f t="shared" si="11"/>
        <v>1.056933456</v>
      </c>
      <c r="W407" s="6">
        <f t="shared" si="12"/>
        <v>0.1480500163</v>
      </c>
      <c r="X407" s="4"/>
      <c r="Y407" s="4"/>
      <c r="Z407" s="85">
        <v>45536.0</v>
      </c>
      <c r="AK407" s="85"/>
      <c r="AL407" s="85">
        <v>45536.0</v>
      </c>
      <c r="AM407" s="4"/>
      <c r="AW407" s="77"/>
      <c r="AX407" s="77"/>
      <c r="AY407" s="77"/>
      <c r="AZ407" s="77"/>
      <c r="BA407" s="77"/>
      <c r="BB407" s="77"/>
      <c r="BC407" s="77"/>
      <c r="BD407" s="75"/>
      <c r="BE407" s="75"/>
      <c r="BF407" s="75"/>
      <c r="BG407" s="75"/>
      <c r="BH407" s="75"/>
      <c r="BI407" s="75"/>
      <c r="BJ407" s="75"/>
      <c r="BK407" s="75"/>
      <c r="BL407" s="75"/>
      <c r="BM407" s="75"/>
      <c r="BN407" s="75"/>
      <c r="BO407" s="75"/>
      <c r="BP407" s="75"/>
      <c r="BQ407" s="75"/>
    </row>
    <row r="408">
      <c r="A408" s="83">
        <v>45566.0</v>
      </c>
      <c r="B408" s="76">
        <v>2339.75</v>
      </c>
      <c r="C408" s="76">
        <v>2584.15</v>
      </c>
      <c r="D408" s="77">
        <v>156.75</v>
      </c>
      <c r="E408" s="77">
        <v>802.8</v>
      </c>
      <c r="F408" s="76">
        <v>5086.65</v>
      </c>
      <c r="G408" s="4"/>
      <c r="H408" s="76">
        <v>1908.7</v>
      </c>
      <c r="I408" s="76">
        <v>2500.6</v>
      </c>
      <c r="J408" s="77">
        <v>21618.7</v>
      </c>
      <c r="K408" s="78">
        <f t="shared" si="2"/>
        <v>66984138.6</v>
      </c>
      <c r="L408" s="79"/>
      <c r="M408" s="84">
        <v>45566.0</v>
      </c>
      <c r="N408" s="4">
        <f t="shared" ref="N408:R408" si="959">((B408-B407)/B407)*100</f>
        <v>1.119346544</v>
      </c>
      <c r="O408" s="4">
        <f t="shared" si="959"/>
        <v>-0.3662791818</v>
      </c>
      <c r="P408" s="4">
        <f t="shared" si="959"/>
        <v>0.5129849311</v>
      </c>
      <c r="Q408" s="4">
        <f t="shared" si="959"/>
        <v>-40</v>
      </c>
      <c r="R408" s="4">
        <f t="shared" si="959"/>
        <v>-0.6979150398</v>
      </c>
      <c r="S408" s="28">
        <v>0.0</v>
      </c>
      <c r="T408" s="4">
        <f t="shared" ref="T408:U408" si="960">((H408-H407)/H407)*100</f>
        <v>-1.666623735</v>
      </c>
      <c r="U408" s="4">
        <f t="shared" si="960"/>
        <v>-1.929563103</v>
      </c>
      <c r="V408" s="6">
        <f t="shared" si="11"/>
        <v>-11.67427732</v>
      </c>
      <c r="W408" s="6">
        <f t="shared" si="12"/>
        <v>0.342773331</v>
      </c>
      <c r="X408" s="4"/>
      <c r="Y408" s="4"/>
      <c r="Z408" s="85">
        <v>45566.0</v>
      </c>
      <c r="AK408" s="85"/>
      <c r="AL408" s="85">
        <v>45566.0</v>
      </c>
      <c r="AM408" s="4"/>
      <c r="AW408" s="77"/>
      <c r="AX408" s="77"/>
      <c r="AY408" s="77"/>
      <c r="AZ408" s="77"/>
      <c r="BA408" s="77"/>
      <c r="BB408" s="77"/>
      <c r="BC408" s="77"/>
      <c r="BD408" s="75"/>
      <c r="BE408" s="75"/>
      <c r="BF408" s="75"/>
      <c r="BG408" s="75"/>
      <c r="BH408" s="75"/>
      <c r="BI408" s="75"/>
      <c r="BJ408" s="75"/>
      <c r="BK408" s="75"/>
      <c r="BL408" s="75"/>
      <c r="BM408" s="75"/>
      <c r="BN408" s="75"/>
      <c r="BO408" s="75"/>
      <c r="BP408" s="75"/>
      <c r="BQ408" s="75"/>
    </row>
    <row r="409">
      <c r="A409" s="83">
        <v>45597.0</v>
      </c>
      <c r="B409" s="76">
        <v>2326.95</v>
      </c>
      <c r="C409" s="76">
        <v>2635.9</v>
      </c>
      <c r="D409" s="77">
        <v>165.1</v>
      </c>
      <c r="E409" s="77">
        <v>772.8</v>
      </c>
      <c r="F409" s="76">
        <v>5136.7</v>
      </c>
      <c r="G409" s="4"/>
      <c r="H409" s="76">
        <v>1957.15</v>
      </c>
      <c r="I409" s="76">
        <v>2464.0</v>
      </c>
      <c r="J409" s="77">
        <v>21647.2</v>
      </c>
      <c r="K409" s="78">
        <f t="shared" si="2"/>
        <v>67155921.9</v>
      </c>
      <c r="L409" s="79"/>
      <c r="M409" s="84">
        <v>45597.0</v>
      </c>
      <c r="N409" s="4">
        <f t="shared" ref="N409:R409" si="961">((B409-B408)/B408)*100</f>
        <v>-0.5470669943</v>
      </c>
      <c r="O409" s="4">
        <f t="shared" si="961"/>
        <v>2.002592729</v>
      </c>
      <c r="P409" s="4">
        <f t="shared" si="961"/>
        <v>5.326953748</v>
      </c>
      <c r="Q409" s="4">
        <f t="shared" si="961"/>
        <v>-3.736920777</v>
      </c>
      <c r="R409" s="4">
        <f t="shared" si="961"/>
        <v>0.9839481781</v>
      </c>
      <c r="S409" s="28">
        <v>0.0</v>
      </c>
      <c r="T409" s="4">
        <f t="shared" ref="T409:U409" si="962">((H409-H408)/H408)*100</f>
        <v>2.538376906</v>
      </c>
      <c r="U409" s="4">
        <f t="shared" si="962"/>
        <v>-1.463648724</v>
      </c>
      <c r="V409" s="6">
        <f t="shared" si="11"/>
        <v>0.2564536972</v>
      </c>
      <c r="W409" s="6">
        <f t="shared" si="12"/>
        <v>0.1318303136</v>
      </c>
      <c r="X409" s="4"/>
      <c r="Y409" s="4"/>
      <c r="Z409" s="85">
        <v>45597.0</v>
      </c>
      <c r="AK409" s="85"/>
      <c r="AL409" s="85">
        <v>45597.0</v>
      </c>
      <c r="AM409" s="4"/>
      <c r="AW409" s="77"/>
      <c r="AX409" s="77"/>
      <c r="AY409" s="77"/>
      <c r="AZ409" s="77"/>
      <c r="BA409" s="77"/>
      <c r="BB409" s="77"/>
      <c r="BC409" s="77"/>
      <c r="BD409" s="75"/>
      <c r="BE409" s="75"/>
      <c r="BF409" s="75"/>
      <c r="BG409" s="75"/>
      <c r="BH409" s="75"/>
      <c r="BI409" s="75"/>
      <c r="BJ409" s="75"/>
      <c r="BK409" s="75"/>
      <c r="BL409" s="75"/>
      <c r="BM409" s="75"/>
      <c r="BN409" s="75"/>
      <c r="BO409" s="75"/>
      <c r="BP409" s="75"/>
      <c r="BQ409" s="75"/>
    </row>
    <row r="410">
      <c r="A410" s="83">
        <v>45627.0</v>
      </c>
      <c r="B410" s="76">
        <v>2331.95</v>
      </c>
      <c r="C410" s="76">
        <v>2709.05</v>
      </c>
      <c r="D410" s="77">
        <v>165.35</v>
      </c>
      <c r="E410" s="77">
        <v>753.85</v>
      </c>
      <c r="F410" s="76">
        <v>5151.1</v>
      </c>
      <c r="G410" s="4"/>
      <c r="H410" s="76">
        <v>1965.85</v>
      </c>
      <c r="I410" s="76">
        <v>2480.6</v>
      </c>
      <c r="J410" s="77">
        <v>21894.55</v>
      </c>
      <c r="K410" s="78">
        <f t="shared" si="2"/>
        <v>67182434.5</v>
      </c>
      <c r="L410" s="79"/>
      <c r="M410" s="84">
        <v>45627.0</v>
      </c>
      <c r="N410" s="4">
        <f t="shared" ref="N410:R410" si="963">((B410-B409)/B409)*100</f>
        <v>0.2148735469</v>
      </c>
      <c r="O410" s="4">
        <f t="shared" si="963"/>
        <v>2.775143215</v>
      </c>
      <c r="P410" s="4">
        <f t="shared" si="963"/>
        <v>0.1514233798</v>
      </c>
      <c r="Q410" s="4">
        <f t="shared" si="963"/>
        <v>-2.452122153</v>
      </c>
      <c r="R410" s="4">
        <f t="shared" si="963"/>
        <v>0.280335624</v>
      </c>
      <c r="S410" s="28">
        <v>0.0</v>
      </c>
      <c r="T410" s="4">
        <f t="shared" ref="T410:U410" si="964">((H410-H409)/H409)*100</f>
        <v>0.4445239251</v>
      </c>
      <c r="U410" s="4">
        <f t="shared" si="964"/>
        <v>0.6737012987</v>
      </c>
      <c r="V410" s="6">
        <f t="shared" si="11"/>
        <v>0.03947916915</v>
      </c>
      <c r="W410" s="6">
        <f t="shared" si="12"/>
        <v>1.142642005</v>
      </c>
      <c r="X410" s="4"/>
      <c r="Y410" s="4"/>
      <c r="Z410" s="85">
        <v>45627.0</v>
      </c>
      <c r="AA410" s="86">
        <f t="shared" ref="AA410:AE410" si="965">100*(B415-B410)/B410</f>
        <v>-1.584510817</v>
      </c>
      <c r="AB410" s="86">
        <f t="shared" si="965"/>
        <v>-1.500526015</v>
      </c>
      <c r="AC410" s="86">
        <f t="shared" si="965"/>
        <v>-3.326277593</v>
      </c>
      <c r="AD410" s="86">
        <f t="shared" si="965"/>
        <v>15.89838827</v>
      </c>
      <c r="AE410" s="86">
        <f t="shared" si="965"/>
        <v>-0.2416959484</v>
      </c>
      <c r="AF410" s="86"/>
      <c r="AG410" s="86">
        <f t="shared" ref="AG410:AI410" si="966">100*(H415-H410)/H410</f>
        <v>0.02034743241</v>
      </c>
      <c r="AH410" s="86">
        <f t="shared" si="966"/>
        <v>-4.263081513</v>
      </c>
      <c r="AI410" s="86">
        <f t="shared" si="966"/>
        <v>-1.243003396</v>
      </c>
      <c r="AJ410" s="86">
        <f>100*(J415-J410)/J410</f>
        <v>-1.243003396</v>
      </c>
      <c r="AK410" s="85"/>
      <c r="AL410" s="85">
        <v>45627.0</v>
      </c>
      <c r="AM410" s="4"/>
      <c r="AW410" s="77"/>
      <c r="AX410" s="77"/>
      <c r="AY410" s="77"/>
      <c r="AZ410" s="77"/>
      <c r="BA410" s="77"/>
      <c r="BB410" s="77"/>
      <c r="BC410" s="77"/>
      <c r="BD410" s="75"/>
      <c r="BE410" s="75"/>
      <c r="BF410" s="75"/>
      <c r="BG410" s="75"/>
      <c r="BH410" s="75"/>
      <c r="BI410" s="75"/>
      <c r="BJ410" s="75"/>
      <c r="BK410" s="75"/>
      <c r="BL410" s="75"/>
      <c r="BM410" s="75"/>
      <c r="BN410" s="75"/>
      <c r="BO410" s="75"/>
      <c r="BP410" s="75"/>
      <c r="BQ410" s="75"/>
    </row>
    <row r="411">
      <c r="A411" s="75" t="s">
        <v>254</v>
      </c>
      <c r="B411" s="76">
        <v>2300.8</v>
      </c>
      <c r="C411" s="76">
        <v>2797.9</v>
      </c>
      <c r="D411" s="77">
        <v>166.5</v>
      </c>
      <c r="E411" s="77">
        <v>770.5</v>
      </c>
      <c r="F411" s="76">
        <v>5177.35</v>
      </c>
      <c r="G411" s="4"/>
      <c r="H411" s="76">
        <v>1952.35</v>
      </c>
      <c r="I411" s="76">
        <v>2439.2</v>
      </c>
      <c r="J411" s="77">
        <v>22097.45</v>
      </c>
      <c r="K411" s="78">
        <f t="shared" si="2"/>
        <v>67587882.05</v>
      </c>
      <c r="L411" s="79"/>
      <c r="M411" s="77" t="s">
        <v>254</v>
      </c>
      <c r="N411" s="4">
        <f t="shared" ref="N411:R411" si="967">((B411-B410)/B410)*100</f>
        <v>-1.335791934</v>
      </c>
      <c r="O411" s="4">
        <f t="shared" si="967"/>
        <v>3.279747513</v>
      </c>
      <c r="P411" s="4">
        <f t="shared" si="967"/>
        <v>0.6954944058</v>
      </c>
      <c r="Q411" s="4">
        <f t="shared" si="967"/>
        <v>2.208662201</v>
      </c>
      <c r="R411" s="4">
        <f t="shared" si="967"/>
        <v>0.5095998913</v>
      </c>
      <c r="S411" s="28">
        <v>0.0</v>
      </c>
      <c r="T411" s="4">
        <f t="shared" ref="T411:U411" si="968">((H411-H410)/H410)*100</f>
        <v>-0.6867258438</v>
      </c>
      <c r="U411" s="4">
        <f t="shared" si="968"/>
        <v>-1.66895106</v>
      </c>
      <c r="V411" s="6">
        <f t="shared" si="11"/>
        <v>0.6035023187</v>
      </c>
      <c r="W411" s="6">
        <f t="shared" si="12"/>
        <v>0.926714639</v>
      </c>
      <c r="X411" s="4"/>
      <c r="Y411" s="4"/>
      <c r="Z411" s="81" t="s">
        <v>254</v>
      </c>
      <c r="AK411" s="81"/>
      <c r="AL411" s="81" t="s">
        <v>254</v>
      </c>
      <c r="AM411" s="4"/>
      <c r="AW411" s="77"/>
      <c r="AX411" s="77"/>
      <c r="AY411" s="77"/>
      <c r="AZ411" s="77"/>
      <c r="BA411" s="77"/>
      <c r="BB411" s="77"/>
      <c r="BC411" s="77"/>
      <c r="BD411" s="75"/>
      <c r="BE411" s="75"/>
      <c r="BF411" s="75"/>
      <c r="BG411" s="75"/>
      <c r="BH411" s="75"/>
      <c r="BI411" s="75"/>
      <c r="BJ411" s="75"/>
      <c r="BK411" s="75"/>
      <c r="BL411" s="75"/>
      <c r="BM411" s="75"/>
      <c r="BN411" s="75"/>
      <c r="BO411" s="75"/>
      <c r="BP411" s="75"/>
      <c r="BQ411" s="75"/>
    </row>
    <row r="412">
      <c r="A412" s="75" t="s">
        <v>255</v>
      </c>
      <c r="B412" s="76">
        <v>2276.0</v>
      </c>
      <c r="C412" s="76">
        <v>2749.55</v>
      </c>
      <c r="D412" s="77">
        <v>164.85</v>
      </c>
      <c r="E412" s="77">
        <v>792.15</v>
      </c>
      <c r="F412" s="76">
        <v>5130.6</v>
      </c>
      <c r="G412" s="4"/>
      <c r="H412" s="76">
        <v>1935.35</v>
      </c>
      <c r="I412" s="76">
        <v>2421.15</v>
      </c>
      <c r="J412" s="77">
        <v>22032.3</v>
      </c>
      <c r="K412" s="78">
        <f t="shared" si="2"/>
        <v>67415049.65</v>
      </c>
      <c r="L412" s="79"/>
      <c r="M412" s="77" t="s">
        <v>255</v>
      </c>
      <c r="N412" s="4">
        <f t="shared" ref="N412:R412" si="969">((B412-B411)/B411)*100</f>
        <v>-1.077885953</v>
      </c>
      <c r="O412" s="4">
        <f t="shared" si="969"/>
        <v>-1.728081776</v>
      </c>
      <c r="P412" s="4">
        <f t="shared" si="969"/>
        <v>-0.990990991</v>
      </c>
      <c r="Q412" s="4">
        <f t="shared" si="969"/>
        <v>2.809863725</v>
      </c>
      <c r="R412" s="4">
        <f t="shared" si="969"/>
        <v>-0.9029715974</v>
      </c>
      <c r="S412" s="28">
        <v>0.0</v>
      </c>
      <c r="T412" s="4">
        <f t="shared" ref="T412:U412" si="970">((H412-H411)/H411)*100</f>
        <v>-0.8707455118</v>
      </c>
      <c r="U412" s="4">
        <f t="shared" si="970"/>
        <v>-0.7399967202</v>
      </c>
      <c r="V412" s="6">
        <f t="shared" si="11"/>
        <v>-0.2557150702</v>
      </c>
      <c r="W412" s="6">
        <f t="shared" si="12"/>
        <v>-0.294830399</v>
      </c>
      <c r="X412" s="4"/>
      <c r="Y412" s="4"/>
      <c r="Z412" s="81" t="s">
        <v>255</v>
      </c>
      <c r="AK412" s="81"/>
      <c r="AL412" s="81" t="s">
        <v>255</v>
      </c>
      <c r="AM412" s="4"/>
      <c r="AW412" s="77"/>
      <c r="AX412" s="77"/>
      <c r="AY412" s="77"/>
      <c r="AZ412" s="77"/>
      <c r="BA412" s="77"/>
      <c r="BB412" s="77"/>
      <c r="BC412" s="77"/>
      <c r="BD412" s="75"/>
      <c r="BE412" s="75"/>
      <c r="BF412" s="75"/>
      <c r="BG412" s="75"/>
      <c r="BH412" s="75"/>
      <c r="BI412" s="75"/>
      <c r="BJ412" s="75"/>
      <c r="BK412" s="75"/>
      <c r="BL412" s="75"/>
      <c r="BM412" s="75"/>
      <c r="BN412" s="75"/>
      <c r="BO412" s="75"/>
      <c r="BP412" s="75"/>
      <c r="BQ412" s="75"/>
    </row>
    <row r="413">
      <c r="A413" s="75" t="s">
        <v>256</v>
      </c>
      <c r="B413" s="76">
        <v>2269.95</v>
      </c>
      <c r="C413" s="76">
        <v>2703.55</v>
      </c>
      <c r="D413" s="77">
        <v>161.25</v>
      </c>
      <c r="E413" s="77">
        <v>849.1</v>
      </c>
      <c r="F413" s="76">
        <v>5061.7</v>
      </c>
      <c r="G413" s="4"/>
      <c r="H413" s="76">
        <v>1953.9</v>
      </c>
      <c r="I413" s="76">
        <v>2405.05</v>
      </c>
      <c r="J413" s="77">
        <v>21571.95</v>
      </c>
      <c r="K413" s="78">
        <f t="shared" si="2"/>
        <v>67862998.4</v>
      </c>
      <c r="L413" s="79"/>
      <c r="M413" s="77" t="s">
        <v>256</v>
      </c>
      <c r="N413" s="4">
        <f t="shared" ref="N413:R413" si="971">((B413-B412)/B412)*100</f>
        <v>-0.2658172232</v>
      </c>
      <c r="O413" s="4">
        <f t="shared" si="971"/>
        <v>-1.673001037</v>
      </c>
      <c r="P413" s="4">
        <f t="shared" si="971"/>
        <v>-2.183803458</v>
      </c>
      <c r="Q413" s="4">
        <f t="shared" si="971"/>
        <v>7.189294957</v>
      </c>
      <c r="R413" s="4">
        <f t="shared" si="971"/>
        <v>-1.342922855</v>
      </c>
      <c r="S413" s="28">
        <v>0.0</v>
      </c>
      <c r="T413" s="4">
        <f t="shared" ref="T413:U413" si="972">((H413-H412)/H412)*100</f>
        <v>0.9584829617</v>
      </c>
      <c r="U413" s="4">
        <f t="shared" si="972"/>
        <v>-0.6649732565</v>
      </c>
      <c r="V413" s="6">
        <f t="shared" si="11"/>
        <v>0.6644640215</v>
      </c>
      <c r="W413" s="6">
        <f t="shared" si="12"/>
        <v>-2.089432333</v>
      </c>
      <c r="X413" s="4"/>
      <c r="Y413" s="4"/>
      <c r="Z413" s="81" t="s">
        <v>256</v>
      </c>
      <c r="AK413" s="81"/>
      <c r="AL413" s="81" t="s">
        <v>256</v>
      </c>
      <c r="AM413" s="4"/>
      <c r="AW413" s="77"/>
      <c r="AX413" s="77"/>
      <c r="AY413" s="77"/>
      <c r="AZ413" s="77"/>
      <c r="BA413" s="77"/>
      <c r="BB413" s="77"/>
      <c r="BC413" s="77"/>
      <c r="BD413" s="75"/>
      <c r="BE413" s="75"/>
      <c r="BF413" s="75"/>
      <c r="BG413" s="75"/>
      <c r="BH413" s="75"/>
      <c r="BI413" s="75"/>
      <c r="BJ413" s="75"/>
      <c r="BK413" s="75"/>
      <c r="BL413" s="75"/>
      <c r="BM413" s="75"/>
      <c r="BN413" s="75"/>
      <c r="BO413" s="75"/>
      <c r="BP413" s="75"/>
      <c r="BQ413" s="75"/>
    </row>
    <row r="414">
      <c r="A414" s="75" t="s">
        <v>257</v>
      </c>
      <c r="B414" s="76">
        <v>2274.7</v>
      </c>
      <c r="C414" s="76">
        <v>2647.05</v>
      </c>
      <c r="D414" s="77">
        <v>160.35</v>
      </c>
      <c r="E414" s="77">
        <v>865.65</v>
      </c>
      <c r="F414" s="76">
        <v>5015.15</v>
      </c>
      <c r="G414" s="4"/>
      <c r="H414" s="76">
        <v>1950.25</v>
      </c>
      <c r="I414" s="76">
        <v>2360.25</v>
      </c>
      <c r="J414" s="77">
        <v>21462.25</v>
      </c>
      <c r="K414" s="78">
        <f t="shared" si="2"/>
        <v>67696109.15</v>
      </c>
      <c r="L414" s="79"/>
      <c r="M414" s="77" t="s">
        <v>257</v>
      </c>
      <c r="N414" s="4">
        <f t="shared" ref="N414:R414" si="973">((B414-B413)/B413)*100</f>
        <v>0.2092557105</v>
      </c>
      <c r="O414" s="4">
        <f t="shared" si="973"/>
        <v>-2.089844834</v>
      </c>
      <c r="P414" s="4">
        <f t="shared" si="973"/>
        <v>-0.5581395349</v>
      </c>
      <c r="Q414" s="4">
        <f t="shared" si="973"/>
        <v>1.9491226</v>
      </c>
      <c r="R414" s="4">
        <f t="shared" si="973"/>
        <v>-0.9196515005</v>
      </c>
      <c r="S414" s="28">
        <v>0.0</v>
      </c>
      <c r="T414" s="4">
        <f t="shared" ref="T414:U414" si="974">((H414-H413)/H413)*100</f>
        <v>-0.1868058754</v>
      </c>
      <c r="U414" s="4">
        <f t="shared" si="974"/>
        <v>-1.862747136</v>
      </c>
      <c r="V414" s="6">
        <f t="shared" si="11"/>
        <v>-0.2459208316</v>
      </c>
      <c r="W414" s="6">
        <f t="shared" si="12"/>
        <v>-0.5085307541</v>
      </c>
      <c r="X414" s="4"/>
      <c r="Y414" s="4"/>
      <c r="Z414" s="81" t="s">
        <v>257</v>
      </c>
      <c r="AK414" s="81"/>
      <c r="AL414" s="81" t="s">
        <v>257</v>
      </c>
      <c r="AM414" s="4"/>
      <c r="AW414" s="77"/>
      <c r="AX414" s="77"/>
      <c r="AY414" s="77"/>
      <c r="AZ414" s="77"/>
      <c r="BA414" s="77"/>
      <c r="BB414" s="77"/>
      <c r="BC414" s="77"/>
      <c r="BD414" s="75"/>
      <c r="BE414" s="75"/>
      <c r="BF414" s="75"/>
      <c r="BG414" s="75"/>
      <c r="BH414" s="75"/>
      <c r="BI414" s="75"/>
      <c r="BJ414" s="75"/>
      <c r="BK414" s="75"/>
      <c r="BL414" s="75"/>
      <c r="BM414" s="75"/>
      <c r="BN414" s="75"/>
      <c r="BO414" s="75"/>
      <c r="BP414" s="75"/>
      <c r="BQ414" s="75"/>
    </row>
    <row r="415">
      <c r="A415" s="75" t="s">
        <v>258</v>
      </c>
      <c r="B415" s="76">
        <v>2295.0</v>
      </c>
      <c r="C415" s="76">
        <v>2668.4</v>
      </c>
      <c r="D415" s="77">
        <v>159.85</v>
      </c>
      <c r="E415" s="77">
        <v>873.7</v>
      </c>
      <c r="F415" s="76">
        <v>5138.65</v>
      </c>
      <c r="G415" s="4"/>
      <c r="H415" s="76">
        <v>1966.25</v>
      </c>
      <c r="I415" s="76">
        <v>2374.85</v>
      </c>
      <c r="J415" s="77">
        <v>21622.4</v>
      </c>
      <c r="K415" s="78">
        <f t="shared" si="2"/>
        <v>68458580</v>
      </c>
      <c r="L415" s="79"/>
      <c r="M415" s="77" t="s">
        <v>258</v>
      </c>
      <c r="N415" s="4">
        <f t="shared" ref="N415:R415" si="975">((B415-B414)/B414)*100</f>
        <v>0.8924253748</v>
      </c>
      <c r="O415" s="4">
        <f t="shared" si="975"/>
        <v>0.8065582441</v>
      </c>
      <c r="P415" s="4">
        <f t="shared" si="975"/>
        <v>-0.3118178983</v>
      </c>
      <c r="Q415" s="4">
        <f t="shared" si="975"/>
        <v>0.9299370415</v>
      </c>
      <c r="R415" s="4">
        <f t="shared" si="975"/>
        <v>2.462538508</v>
      </c>
      <c r="S415" s="28">
        <v>0.0</v>
      </c>
      <c r="T415" s="4">
        <f t="shared" ref="T415:U415" si="976">((H415-H414)/H414)*100</f>
        <v>0.82040764</v>
      </c>
      <c r="U415" s="4">
        <f t="shared" si="976"/>
        <v>0.6185785404</v>
      </c>
      <c r="V415" s="6">
        <f t="shared" si="11"/>
        <v>1.126314141</v>
      </c>
      <c r="W415" s="6">
        <f t="shared" si="12"/>
        <v>0.7461938986</v>
      </c>
      <c r="X415" s="4"/>
      <c r="Y415" s="4"/>
      <c r="Z415" s="81" t="s">
        <v>258</v>
      </c>
      <c r="AA415" s="86">
        <f t="shared" ref="AA415:AE415" si="977">100*(B419-B415)/B415</f>
        <v>3.716775599</v>
      </c>
      <c r="AB415" s="86">
        <f t="shared" si="977"/>
        <v>-2.194198771</v>
      </c>
      <c r="AC415" s="86">
        <f t="shared" si="977"/>
        <v>2.345949327</v>
      </c>
      <c r="AD415" s="86">
        <f t="shared" si="977"/>
        <v>-0.240357102</v>
      </c>
      <c r="AE415" s="86">
        <f t="shared" si="977"/>
        <v>0.06324618334</v>
      </c>
      <c r="AF415" s="86"/>
      <c r="AG415" s="86">
        <f t="shared" ref="AG415:AI415" si="978">100*(H419-H415)/H415</f>
        <v>-3.417673236</v>
      </c>
      <c r="AH415" s="86">
        <f t="shared" si="978"/>
        <v>-5.082426259</v>
      </c>
      <c r="AI415" s="86">
        <f t="shared" si="978"/>
        <v>-1.24778008</v>
      </c>
      <c r="AJ415" s="86">
        <f>100*(J419-J415)/J415</f>
        <v>-1.24778008</v>
      </c>
      <c r="AK415" s="81"/>
      <c r="AL415" s="81" t="s">
        <v>258</v>
      </c>
      <c r="AM415" s="4"/>
      <c r="AW415" s="77"/>
      <c r="AX415" s="77"/>
      <c r="AY415" s="77"/>
      <c r="AZ415" s="77"/>
      <c r="BA415" s="77"/>
      <c r="BB415" s="77"/>
      <c r="BC415" s="77"/>
      <c r="BD415" s="75"/>
      <c r="BE415" s="75"/>
      <c r="BF415" s="75"/>
      <c r="BG415" s="75"/>
      <c r="BH415" s="75"/>
      <c r="BI415" s="75"/>
      <c r="BJ415" s="75"/>
      <c r="BK415" s="75"/>
      <c r="BL415" s="75"/>
      <c r="BM415" s="75"/>
      <c r="BN415" s="75"/>
      <c r="BO415" s="75"/>
      <c r="BP415" s="75"/>
      <c r="BQ415" s="75"/>
    </row>
    <row r="416">
      <c r="A416" s="75" t="s">
        <v>259</v>
      </c>
      <c r="B416" s="76">
        <v>2270.35</v>
      </c>
      <c r="C416" s="76">
        <v>2660.1</v>
      </c>
      <c r="D416" s="77">
        <v>163.2</v>
      </c>
      <c r="E416" s="77">
        <v>874.3</v>
      </c>
      <c r="F416" s="76">
        <v>5166.4</v>
      </c>
      <c r="G416" s="4"/>
      <c r="H416" s="76">
        <v>1939.5</v>
      </c>
      <c r="I416" s="76">
        <v>2357.45</v>
      </c>
      <c r="J416" s="77">
        <v>21571.8</v>
      </c>
      <c r="K416" s="78">
        <f t="shared" si="2"/>
        <v>68447858.55</v>
      </c>
      <c r="L416" s="79"/>
      <c r="M416" s="77" t="s">
        <v>259</v>
      </c>
      <c r="N416" s="4">
        <f t="shared" ref="N416:R416" si="979">((B416-B415)/B415)*100</f>
        <v>-1.074074074</v>
      </c>
      <c r="O416" s="4">
        <f t="shared" si="979"/>
        <v>-0.3110478189</v>
      </c>
      <c r="P416" s="4">
        <f t="shared" si="979"/>
        <v>2.095714733</v>
      </c>
      <c r="Q416" s="4">
        <f t="shared" si="979"/>
        <v>0.06867345771</v>
      </c>
      <c r="R416" s="4">
        <f t="shared" si="979"/>
        <v>0.5400251039</v>
      </c>
      <c r="S416" s="28">
        <v>0.0</v>
      </c>
      <c r="T416" s="4">
        <f t="shared" ref="T416:U416" si="980">((H416-H415)/H415)*100</f>
        <v>-1.360457724</v>
      </c>
      <c r="U416" s="4">
        <f t="shared" si="980"/>
        <v>-0.7326778533</v>
      </c>
      <c r="V416" s="6">
        <f t="shared" si="11"/>
        <v>-0.01566122172</v>
      </c>
      <c r="W416" s="6">
        <f t="shared" si="12"/>
        <v>-0.2340165754</v>
      </c>
      <c r="X416" s="4"/>
      <c r="Y416" s="4"/>
      <c r="Z416" s="81" t="s">
        <v>259</v>
      </c>
      <c r="AK416" s="81"/>
      <c r="AL416" s="81" t="s">
        <v>259</v>
      </c>
      <c r="AM416" s="4"/>
      <c r="AW416" s="77"/>
      <c r="AX416" s="77"/>
      <c r="AY416" s="77"/>
      <c r="AZ416" s="77"/>
      <c r="BA416" s="77"/>
      <c r="BB416" s="77"/>
      <c r="BC416" s="77"/>
      <c r="BD416" s="75"/>
      <c r="BE416" s="75"/>
      <c r="BF416" s="75"/>
      <c r="BG416" s="75"/>
      <c r="BH416" s="75"/>
      <c r="BI416" s="75"/>
      <c r="BJ416" s="75"/>
      <c r="BK416" s="75"/>
      <c r="BL416" s="75"/>
      <c r="BM416" s="75"/>
      <c r="BN416" s="75"/>
      <c r="BO416" s="75"/>
      <c r="BP416" s="75"/>
      <c r="BQ416" s="75"/>
    </row>
    <row r="417">
      <c r="A417" s="75" t="s">
        <v>260</v>
      </c>
      <c r="B417" s="76">
        <v>2252.6</v>
      </c>
      <c r="C417" s="76">
        <v>2613.75</v>
      </c>
      <c r="D417" s="77">
        <v>159.3</v>
      </c>
      <c r="E417" s="77">
        <v>848.6</v>
      </c>
      <c r="F417" s="76">
        <v>5048.1</v>
      </c>
      <c r="G417" s="4"/>
      <c r="H417" s="76">
        <v>1885.25</v>
      </c>
      <c r="I417" s="76">
        <v>2290.3</v>
      </c>
      <c r="J417" s="77">
        <v>21238.8</v>
      </c>
      <c r="K417" s="78">
        <f t="shared" si="2"/>
        <v>66975720.95</v>
      </c>
      <c r="L417" s="79"/>
      <c r="M417" s="77" t="s">
        <v>260</v>
      </c>
      <c r="N417" s="4">
        <f t="shared" ref="N417:R417" si="981">((B417-B416)/B416)*100</f>
        <v>-0.7818177814</v>
      </c>
      <c r="O417" s="4">
        <f t="shared" si="981"/>
        <v>-1.742415699</v>
      </c>
      <c r="P417" s="4">
        <f t="shared" si="981"/>
        <v>-2.389705882</v>
      </c>
      <c r="Q417" s="4">
        <f t="shared" si="981"/>
        <v>-2.939494453</v>
      </c>
      <c r="R417" s="4">
        <f t="shared" si="981"/>
        <v>-2.289795602</v>
      </c>
      <c r="S417" s="28">
        <v>0.0</v>
      </c>
      <c r="T417" s="4">
        <f t="shared" ref="T417:U417" si="982">((H417-H416)/H416)*100</f>
        <v>-2.797112658</v>
      </c>
      <c r="U417" s="4">
        <f t="shared" si="982"/>
        <v>-2.848416721</v>
      </c>
      <c r="V417" s="6">
        <f t="shared" si="11"/>
        <v>-2.150743108</v>
      </c>
      <c r="W417" s="6">
        <f t="shared" si="12"/>
        <v>-1.543682029</v>
      </c>
      <c r="X417" s="4"/>
      <c r="Y417" s="4"/>
      <c r="Z417" s="81" t="s">
        <v>260</v>
      </c>
      <c r="AK417" s="81"/>
      <c r="AL417" s="81" t="s">
        <v>260</v>
      </c>
      <c r="AM417" s="4"/>
      <c r="AW417" s="77"/>
      <c r="AX417" s="77"/>
      <c r="AY417" s="77"/>
      <c r="AZ417" s="77"/>
      <c r="BA417" s="77"/>
      <c r="BB417" s="77"/>
      <c r="BC417" s="77"/>
      <c r="BD417" s="75"/>
      <c r="BE417" s="75"/>
      <c r="BF417" s="75"/>
      <c r="BG417" s="75"/>
      <c r="BH417" s="75"/>
      <c r="BI417" s="75"/>
      <c r="BJ417" s="75"/>
      <c r="BK417" s="75"/>
      <c r="BL417" s="75"/>
      <c r="BM417" s="75"/>
      <c r="BN417" s="75"/>
      <c r="BO417" s="75"/>
      <c r="BP417" s="75"/>
      <c r="BQ417" s="75"/>
    </row>
    <row r="418">
      <c r="A418" s="75" t="s">
        <v>261</v>
      </c>
      <c r="B418" s="76">
        <v>2293.7</v>
      </c>
      <c r="C418" s="76">
        <v>2655.65</v>
      </c>
      <c r="D418" s="77">
        <v>159.0</v>
      </c>
      <c r="E418" s="77">
        <v>851.3</v>
      </c>
      <c r="F418" s="76">
        <v>5142.25</v>
      </c>
      <c r="G418" s="4"/>
      <c r="H418" s="76">
        <v>1936.95</v>
      </c>
      <c r="I418" s="76">
        <v>2270.25</v>
      </c>
      <c r="J418" s="77">
        <v>21453.95</v>
      </c>
      <c r="K418" s="78">
        <f t="shared" si="2"/>
        <v>67731603.55</v>
      </c>
      <c r="L418" s="79"/>
      <c r="M418" s="77" t="s">
        <v>261</v>
      </c>
      <c r="N418" s="4">
        <f t="shared" ref="N418:R418" si="983">((B418-B417)/B417)*100</f>
        <v>1.824558288</v>
      </c>
      <c r="O418" s="4">
        <f t="shared" si="983"/>
        <v>1.603060736</v>
      </c>
      <c r="P418" s="4">
        <f t="shared" si="983"/>
        <v>-0.1883239171</v>
      </c>
      <c r="Q418" s="4">
        <f t="shared" si="983"/>
        <v>0.3181711053</v>
      </c>
      <c r="R418" s="4">
        <f t="shared" si="983"/>
        <v>1.865058141</v>
      </c>
      <c r="S418" s="28">
        <v>0.0</v>
      </c>
      <c r="T418" s="4">
        <f t="shared" ref="T418:U418" si="984">((H418-H417)/H417)*100</f>
        <v>2.742341864</v>
      </c>
      <c r="U418" s="4">
        <f t="shared" si="984"/>
        <v>-0.8754311662</v>
      </c>
      <c r="V418" s="6">
        <f t="shared" si="11"/>
        <v>1.128591957</v>
      </c>
      <c r="W418" s="6">
        <f t="shared" si="12"/>
        <v>1.013004501</v>
      </c>
      <c r="X418" s="4"/>
      <c r="Y418" s="4"/>
      <c r="Z418" s="81" t="s">
        <v>261</v>
      </c>
      <c r="AK418" s="81"/>
      <c r="AL418" s="81" t="s">
        <v>261</v>
      </c>
      <c r="AM418" s="4"/>
      <c r="AW418" s="77"/>
      <c r="AX418" s="77"/>
      <c r="AY418" s="77"/>
      <c r="AZ418" s="77"/>
      <c r="BA418" s="77"/>
      <c r="BB418" s="77"/>
      <c r="BC418" s="77"/>
      <c r="BD418" s="75"/>
      <c r="BE418" s="75"/>
      <c r="BF418" s="75"/>
      <c r="BG418" s="75"/>
      <c r="BH418" s="75"/>
      <c r="BI418" s="75"/>
      <c r="BJ418" s="75"/>
      <c r="BK418" s="75"/>
      <c r="BL418" s="75"/>
      <c r="BM418" s="75"/>
      <c r="BN418" s="75"/>
      <c r="BO418" s="75"/>
      <c r="BP418" s="75"/>
      <c r="BQ418" s="75"/>
    </row>
    <row r="419">
      <c r="A419" s="75" t="s">
        <v>262</v>
      </c>
      <c r="B419" s="76">
        <v>2380.3</v>
      </c>
      <c r="C419" s="76">
        <v>2609.85</v>
      </c>
      <c r="D419" s="77">
        <v>163.6</v>
      </c>
      <c r="E419" s="77">
        <v>871.6</v>
      </c>
      <c r="F419" s="76">
        <v>5141.9</v>
      </c>
      <c r="G419" s="4"/>
      <c r="H419" s="76">
        <v>1899.05</v>
      </c>
      <c r="I419" s="76">
        <v>2254.15</v>
      </c>
      <c r="J419" s="77">
        <v>21352.6</v>
      </c>
      <c r="K419" s="78">
        <f t="shared" si="2"/>
        <v>68170046.85</v>
      </c>
      <c r="L419" s="79"/>
      <c r="M419" s="77" t="s">
        <v>262</v>
      </c>
      <c r="N419" s="4">
        <f t="shared" ref="N419:R419" si="985">((B419-B418)/B418)*100</f>
        <v>3.77555914</v>
      </c>
      <c r="O419" s="4">
        <f t="shared" si="985"/>
        <v>-1.724624856</v>
      </c>
      <c r="P419" s="4">
        <f t="shared" si="985"/>
        <v>2.893081761</v>
      </c>
      <c r="Q419" s="4">
        <f t="shared" si="985"/>
        <v>2.384588277</v>
      </c>
      <c r="R419" s="4">
        <f t="shared" si="985"/>
        <v>-0.006806359084</v>
      </c>
      <c r="S419" s="28">
        <v>0.0</v>
      </c>
      <c r="T419" s="4">
        <f t="shared" ref="T419:U419" si="986">((H419-H418)/H418)*100</f>
        <v>-1.956684478</v>
      </c>
      <c r="U419" s="4">
        <f t="shared" si="986"/>
        <v>-0.7091729986</v>
      </c>
      <c r="V419" s="6">
        <f t="shared" si="11"/>
        <v>0.6473245531</v>
      </c>
      <c r="W419" s="6">
        <f t="shared" si="12"/>
        <v>-0.4724071791</v>
      </c>
      <c r="X419" s="4"/>
      <c r="Y419" s="4"/>
      <c r="Z419" s="81" t="s">
        <v>262</v>
      </c>
      <c r="AK419" s="81"/>
      <c r="AL419" s="81" t="s">
        <v>262</v>
      </c>
      <c r="AM419" s="4"/>
      <c r="AW419" s="77"/>
      <c r="AX419" s="77"/>
      <c r="AY419" s="77"/>
      <c r="AZ419" s="77"/>
      <c r="BA419" s="77"/>
      <c r="BB419" s="77"/>
      <c r="BC419" s="77"/>
      <c r="BD419" s="75"/>
      <c r="BE419" s="75"/>
      <c r="BF419" s="75"/>
      <c r="BG419" s="75"/>
      <c r="BH419" s="75"/>
      <c r="BI419" s="75"/>
      <c r="BJ419" s="75"/>
      <c r="BK419" s="75"/>
      <c r="BL419" s="75"/>
      <c r="BM419" s="75"/>
      <c r="BN419" s="75"/>
      <c r="BO419" s="75"/>
      <c r="BP419" s="75"/>
      <c r="BQ419" s="75"/>
    </row>
    <row r="420">
      <c r="A420" s="75" t="s">
        <v>263</v>
      </c>
      <c r="B420" s="76">
        <v>2412.05</v>
      </c>
      <c r="C420" s="76">
        <v>2697.4</v>
      </c>
      <c r="D420" s="77">
        <v>168.35</v>
      </c>
      <c r="E420" s="77">
        <v>860.05</v>
      </c>
      <c r="F420" s="76">
        <v>5136.9</v>
      </c>
      <c r="G420" s="4"/>
      <c r="H420" s="76">
        <v>1880.6</v>
      </c>
      <c r="I420" s="76">
        <v>2261.1</v>
      </c>
      <c r="J420" s="77">
        <v>21737.6</v>
      </c>
      <c r="K420" s="78">
        <f t="shared" si="2"/>
        <v>68387697.75</v>
      </c>
      <c r="L420" s="79"/>
      <c r="M420" s="77" t="s">
        <v>263</v>
      </c>
      <c r="N420" s="4">
        <f t="shared" ref="N420:R420" si="987">((B420-B419)/B419)*100</f>
        <v>1.333865479</v>
      </c>
      <c r="O420" s="4">
        <f t="shared" si="987"/>
        <v>3.354598923</v>
      </c>
      <c r="P420" s="4">
        <f t="shared" si="987"/>
        <v>2.903422983</v>
      </c>
      <c r="Q420" s="4">
        <f t="shared" si="987"/>
        <v>-1.325149151</v>
      </c>
      <c r="R420" s="4">
        <f t="shared" si="987"/>
        <v>-0.09724031973</v>
      </c>
      <c r="S420" s="28">
        <v>0.0</v>
      </c>
      <c r="T420" s="4">
        <f t="shared" ref="T420:U420" si="988">((H420-H419)/H419)*100</f>
        <v>-0.9715384008</v>
      </c>
      <c r="U420" s="4">
        <f t="shared" si="988"/>
        <v>0.3083202094</v>
      </c>
      <c r="V420" s="6">
        <f t="shared" si="11"/>
        <v>0.3192764419</v>
      </c>
      <c r="W420" s="6">
        <f t="shared" si="12"/>
        <v>1.803059112</v>
      </c>
      <c r="X420" s="4"/>
      <c r="Y420" s="4"/>
      <c r="Z420" s="81" t="s">
        <v>263</v>
      </c>
      <c r="AA420" s="91">
        <f t="shared" ref="AA420:AE420" si="989">100*(B424-B420)/B420</f>
        <v>-4.937708588</v>
      </c>
      <c r="AB420" s="91">
        <f t="shared" si="989"/>
        <v>-0.3837028249</v>
      </c>
      <c r="AC420" s="91">
        <f t="shared" si="989"/>
        <v>8.316008316</v>
      </c>
      <c r="AD420" s="91">
        <f t="shared" si="989"/>
        <v>5.249694785</v>
      </c>
      <c r="AE420" s="91">
        <f t="shared" si="989"/>
        <v>0.2326305749</v>
      </c>
      <c r="AF420" s="91"/>
      <c r="AG420" s="91">
        <f t="shared" ref="AG420:AI420" si="990">100*(H424-H420)/H420</f>
        <v>6.271934489</v>
      </c>
      <c r="AH420" s="91">
        <f t="shared" si="990"/>
        <v>2.102958737</v>
      </c>
      <c r="AI420" s="91">
        <f t="shared" si="990"/>
        <v>0.5345576329</v>
      </c>
      <c r="AJ420" s="91">
        <f>100*(J424-J420)/J420</f>
        <v>0.5345576329</v>
      </c>
      <c r="AK420" s="81"/>
      <c r="AL420" s="81" t="s">
        <v>263</v>
      </c>
      <c r="AM420" s="77">
        <f>((B443-B423)/B423)*100</f>
        <v>-10.32972694</v>
      </c>
      <c r="AW420" s="77"/>
      <c r="AX420" s="77"/>
      <c r="AY420" s="77"/>
      <c r="AZ420" s="77"/>
      <c r="BA420" s="77"/>
      <c r="BB420" s="77"/>
      <c r="BC420" s="77"/>
      <c r="BD420" s="75"/>
      <c r="BE420" s="75"/>
      <c r="BF420" s="75"/>
      <c r="BG420" s="75"/>
      <c r="BH420" s="75"/>
      <c r="BI420" s="75"/>
      <c r="BJ420" s="75"/>
      <c r="BK420" s="75"/>
      <c r="BL420" s="75"/>
      <c r="BM420" s="75"/>
      <c r="BN420" s="75"/>
      <c r="BO420" s="75"/>
      <c r="BP420" s="75"/>
      <c r="BQ420" s="75"/>
    </row>
    <row r="421">
      <c r="A421" s="75" t="s">
        <v>264</v>
      </c>
      <c r="B421" s="76">
        <v>2343.2</v>
      </c>
      <c r="C421" s="76">
        <v>2666.85</v>
      </c>
      <c r="D421" s="77">
        <v>169.9</v>
      </c>
      <c r="E421" s="77">
        <v>878.6</v>
      </c>
      <c r="F421" s="76">
        <v>5091.75</v>
      </c>
      <c r="G421" s="4"/>
      <c r="H421" s="76">
        <v>1888.3</v>
      </c>
      <c r="I421" s="76">
        <v>2271.75</v>
      </c>
      <c r="J421" s="77">
        <v>21522.1</v>
      </c>
      <c r="K421" s="78">
        <f t="shared" si="2"/>
        <v>68337957.8</v>
      </c>
      <c r="L421" s="79"/>
      <c r="M421" s="77" t="s">
        <v>264</v>
      </c>
      <c r="N421" s="4">
        <f t="shared" ref="N421:R421" si="991">((B421-B420)/B420)*100</f>
        <v>-2.854418441</v>
      </c>
      <c r="O421" s="4">
        <f t="shared" si="991"/>
        <v>-1.132572106</v>
      </c>
      <c r="P421" s="4">
        <f t="shared" si="991"/>
        <v>0.9207009207</v>
      </c>
      <c r="Q421" s="4">
        <f t="shared" si="991"/>
        <v>2.156851346</v>
      </c>
      <c r="R421" s="4">
        <f t="shared" si="991"/>
        <v>-0.8789347661</v>
      </c>
      <c r="S421" s="28">
        <v>0.0</v>
      </c>
      <c r="T421" s="4">
        <f t="shared" ref="T421:U421" si="992">((H421-H420)/H420)*100</f>
        <v>0.4094437945</v>
      </c>
      <c r="U421" s="4">
        <f t="shared" si="992"/>
        <v>0.4710096856</v>
      </c>
      <c r="V421" s="6">
        <f t="shared" si="11"/>
        <v>-0.07273230659</v>
      </c>
      <c r="W421" s="6">
        <f t="shared" si="12"/>
        <v>-0.9913697924</v>
      </c>
      <c r="X421" s="4"/>
      <c r="Y421" s="4"/>
      <c r="Z421" s="81" t="s">
        <v>264</v>
      </c>
      <c r="AK421" s="92"/>
      <c r="AL421" s="81" t="s">
        <v>264</v>
      </c>
      <c r="AW421" s="77"/>
      <c r="AX421" s="77"/>
      <c r="AY421" s="77"/>
      <c r="AZ421" s="77"/>
      <c r="BA421" s="77"/>
      <c r="BB421" s="77"/>
      <c r="BC421" s="77"/>
      <c r="BD421" s="75"/>
      <c r="BE421" s="75"/>
      <c r="BF421" s="75"/>
      <c r="BG421" s="75"/>
      <c r="BH421" s="75"/>
      <c r="BI421" s="75"/>
      <c r="BJ421" s="75"/>
      <c r="BK421" s="75"/>
      <c r="BL421" s="75"/>
      <c r="BM421" s="75"/>
      <c r="BN421" s="75"/>
      <c r="BO421" s="75"/>
      <c r="BP421" s="75"/>
      <c r="BQ421" s="75"/>
    </row>
    <row r="422">
      <c r="A422" s="75" t="s">
        <v>265</v>
      </c>
      <c r="B422" s="76">
        <v>2368.55</v>
      </c>
      <c r="C422" s="76">
        <v>2727.15</v>
      </c>
      <c r="D422" s="77">
        <v>176.2</v>
      </c>
      <c r="E422" s="77">
        <v>912.2</v>
      </c>
      <c r="F422" s="76">
        <v>5198.4</v>
      </c>
      <c r="G422" s="4"/>
      <c r="H422" s="76">
        <v>1956.55</v>
      </c>
      <c r="I422" s="76">
        <v>2380.85</v>
      </c>
      <c r="J422" s="77">
        <v>21725.7</v>
      </c>
      <c r="K422" s="78">
        <f t="shared" si="2"/>
        <v>70166210.3</v>
      </c>
      <c r="L422" s="79"/>
      <c r="M422" s="77" t="s">
        <v>265</v>
      </c>
      <c r="N422" s="4">
        <f t="shared" ref="N422:R422" si="993">((B422-B421)/B421)*100</f>
        <v>1.081853875</v>
      </c>
      <c r="O422" s="4">
        <f t="shared" si="993"/>
        <v>2.26109455</v>
      </c>
      <c r="P422" s="4">
        <f t="shared" si="993"/>
        <v>3.708063567</v>
      </c>
      <c r="Q422" s="4">
        <f t="shared" si="993"/>
        <v>3.824265878</v>
      </c>
      <c r="R422" s="4">
        <f t="shared" si="993"/>
        <v>2.094564737</v>
      </c>
      <c r="S422" s="28">
        <v>0.0</v>
      </c>
      <c r="T422" s="4">
        <f t="shared" ref="T422:U422" si="994">((H422-H421)/H421)*100</f>
        <v>3.614362125</v>
      </c>
      <c r="U422" s="4">
        <f t="shared" si="994"/>
        <v>4.80246506</v>
      </c>
      <c r="V422" s="6">
        <f t="shared" si="11"/>
        <v>2.675310411</v>
      </c>
      <c r="W422" s="6">
        <f t="shared" si="12"/>
        <v>0.9460043397</v>
      </c>
      <c r="X422" s="4"/>
      <c r="Y422" s="4"/>
      <c r="Z422" s="81" t="s">
        <v>265</v>
      </c>
      <c r="AK422" s="92"/>
      <c r="AL422" s="81" t="s">
        <v>265</v>
      </c>
      <c r="AW422" s="77"/>
      <c r="AX422" s="77"/>
      <c r="AY422" s="77"/>
      <c r="AZ422" s="77"/>
      <c r="BA422" s="77"/>
      <c r="BB422" s="77"/>
      <c r="BC422" s="77"/>
      <c r="BD422" s="75"/>
      <c r="BE422" s="75"/>
      <c r="BF422" s="75"/>
      <c r="BG422" s="75"/>
      <c r="BH422" s="75"/>
      <c r="BI422" s="75"/>
      <c r="BJ422" s="75"/>
      <c r="BK422" s="75"/>
      <c r="BL422" s="75"/>
      <c r="BM422" s="75"/>
      <c r="BN422" s="75"/>
      <c r="BO422" s="75"/>
      <c r="BP422" s="75"/>
      <c r="BQ422" s="75"/>
    </row>
    <row r="423">
      <c r="A423" s="83">
        <v>45293.0</v>
      </c>
      <c r="B423" s="76">
        <v>2329.2</v>
      </c>
      <c r="C423" s="76">
        <v>2762.25</v>
      </c>
      <c r="D423" s="77">
        <v>180.65</v>
      </c>
      <c r="E423" s="77">
        <v>911.55</v>
      </c>
      <c r="F423" s="76">
        <v>5148.6</v>
      </c>
      <c r="G423" s="4"/>
      <c r="H423" s="76">
        <v>1983.8</v>
      </c>
      <c r="I423" s="76">
        <v>2363.3</v>
      </c>
      <c r="J423" s="77">
        <v>21697.45</v>
      </c>
      <c r="K423" s="78">
        <f t="shared" si="2"/>
        <v>70160149</v>
      </c>
      <c r="L423" s="79"/>
      <c r="M423" s="84">
        <v>45293.0</v>
      </c>
      <c r="N423" s="4">
        <f t="shared" ref="N423:R423" si="995">((B423-B422)/B422)*100</f>
        <v>-1.661353993</v>
      </c>
      <c r="O423" s="4">
        <f t="shared" si="995"/>
        <v>1.287057918</v>
      </c>
      <c r="P423" s="4">
        <f t="shared" si="995"/>
        <v>2.52553916</v>
      </c>
      <c r="Q423" s="4">
        <f t="shared" si="995"/>
        <v>-0.07125630344</v>
      </c>
      <c r="R423" s="4">
        <f t="shared" si="995"/>
        <v>-0.9579870729</v>
      </c>
      <c r="S423" s="28">
        <v>0.0</v>
      </c>
      <c r="T423" s="4">
        <f t="shared" ref="T423:U423" si="996">((H423-H422)/H422)*100</f>
        <v>1.39275766</v>
      </c>
      <c r="U423" s="4">
        <f t="shared" si="996"/>
        <v>-0.7371316967</v>
      </c>
      <c r="V423" s="6">
        <f t="shared" si="11"/>
        <v>-0.008638488489</v>
      </c>
      <c r="W423" s="6">
        <f t="shared" si="12"/>
        <v>-0.1300303327</v>
      </c>
      <c r="X423" s="4"/>
      <c r="Y423" s="4"/>
      <c r="Z423" s="85">
        <v>45293.0</v>
      </c>
      <c r="AK423" s="92"/>
      <c r="AL423" s="85">
        <v>45293.0</v>
      </c>
      <c r="AN423" s="77">
        <f t="shared" ref="AN423:AQ423" si="997">((C443-C423)/C423)*100</f>
        <v>-8.701239931</v>
      </c>
      <c r="AO423" s="77">
        <f t="shared" si="997"/>
        <v>15.80404096</v>
      </c>
      <c r="AP423" s="77">
        <f t="shared" si="997"/>
        <v>-3.998683561</v>
      </c>
      <c r="AQ423" s="77">
        <f t="shared" si="997"/>
        <v>-3.562133395</v>
      </c>
      <c r="AR423" s="77">
        <v>0.0</v>
      </c>
      <c r="AS423" s="77">
        <f t="shared" ref="AS423:AT423" si="998">((H443-H423)/H423)*100</f>
        <v>-10.98144974</v>
      </c>
      <c r="AT423" s="77">
        <f t="shared" si="998"/>
        <v>-9.302669995</v>
      </c>
      <c r="AU423" s="77">
        <f>((K443-K423)/K423)*100</f>
        <v>-4.14658106</v>
      </c>
      <c r="AV423" s="77">
        <f>((J443-J423)/J423)*100</f>
        <v>1.315131502</v>
      </c>
      <c r="AW423" s="77"/>
      <c r="AX423" s="77"/>
      <c r="AY423" s="77"/>
      <c r="AZ423" s="77"/>
      <c r="BA423" s="77"/>
      <c r="BB423" s="77"/>
      <c r="BC423" s="77"/>
      <c r="BD423" s="75"/>
      <c r="BE423" s="75"/>
      <c r="BF423" s="75"/>
      <c r="BG423" s="75"/>
      <c r="BH423" s="75"/>
      <c r="BI423" s="75"/>
      <c r="BJ423" s="75"/>
      <c r="BK423" s="75"/>
      <c r="BL423" s="75"/>
      <c r="BM423" s="75"/>
      <c r="BN423" s="75"/>
      <c r="BO423" s="75"/>
      <c r="BP423" s="75"/>
      <c r="BQ423" s="75"/>
    </row>
    <row r="424">
      <c r="A424" s="83">
        <v>45324.0</v>
      </c>
      <c r="B424" s="76">
        <v>2292.95</v>
      </c>
      <c r="C424" s="76">
        <v>2687.05</v>
      </c>
      <c r="D424" s="77">
        <v>182.35</v>
      </c>
      <c r="E424" s="77">
        <v>905.2</v>
      </c>
      <c r="F424" s="76">
        <v>5148.85</v>
      </c>
      <c r="G424" s="4"/>
      <c r="H424" s="76">
        <v>1998.55</v>
      </c>
      <c r="I424" s="76">
        <v>2308.65</v>
      </c>
      <c r="J424" s="77">
        <v>21853.8</v>
      </c>
      <c r="K424" s="78">
        <f t="shared" si="2"/>
        <v>69756528.35</v>
      </c>
      <c r="L424" s="79"/>
      <c r="M424" s="84">
        <v>45324.0</v>
      </c>
      <c r="N424" s="4">
        <f t="shared" ref="N424:R424" si="999">((B424-B423)/B423)*100</f>
        <v>-1.556328353</v>
      </c>
      <c r="O424" s="4">
        <f t="shared" si="999"/>
        <v>-2.722418318</v>
      </c>
      <c r="P424" s="4">
        <f t="shared" si="999"/>
        <v>0.941046222</v>
      </c>
      <c r="Q424" s="4">
        <f t="shared" si="999"/>
        <v>-0.6966156547</v>
      </c>
      <c r="R424" s="4">
        <f t="shared" si="999"/>
        <v>0.004855688925</v>
      </c>
      <c r="S424" s="28">
        <v>0.0</v>
      </c>
      <c r="T424" s="4">
        <f t="shared" ref="T424:U424" si="1000">((H424-H423)/H423)*100</f>
        <v>0.7435225325</v>
      </c>
      <c r="U424" s="4">
        <f t="shared" si="1000"/>
        <v>-2.312444463</v>
      </c>
      <c r="V424" s="6">
        <f t="shared" si="11"/>
        <v>-0.5752847674</v>
      </c>
      <c r="W424" s="6">
        <f t="shared" si="12"/>
        <v>0.7205915903</v>
      </c>
      <c r="X424" s="4"/>
      <c r="Y424" s="4"/>
      <c r="Z424" s="85">
        <v>45324.0</v>
      </c>
      <c r="AA424" s="86">
        <f t="shared" ref="AA424:AE424" si="1001">100*(B429-B424)/B424</f>
        <v>-3.268714974</v>
      </c>
      <c r="AB424" s="86">
        <f t="shared" si="1001"/>
        <v>-7.839452187</v>
      </c>
      <c r="AC424" s="86">
        <f t="shared" si="1001"/>
        <v>-1.919385797</v>
      </c>
      <c r="AD424" s="86">
        <f t="shared" si="1001"/>
        <v>-2.491162174</v>
      </c>
      <c r="AE424" s="86">
        <f t="shared" si="1001"/>
        <v>-3.444458471</v>
      </c>
      <c r="AF424" s="86"/>
      <c r="AG424" s="86">
        <f t="shared" ref="AG424:AI424" si="1002">100*(H429-H424)/H424</f>
        <v>0.4353156038</v>
      </c>
      <c r="AH424" s="86">
        <f t="shared" si="1002"/>
        <v>-3.92003985</v>
      </c>
      <c r="AI424" s="86">
        <f t="shared" si="1002"/>
        <v>-0.3262590488</v>
      </c>
      <c r="AJ424" s="86">
        <f>100*(J429-J424)/J424</f>
        <v>-0.3262590488</v>
      </c>
      <c r="AK424" s="85"/>
      <c r="AL424" s="85">
        <v>45324.0</v>
      </c>
      <c r="AM424" s="4"/>
      <c r="AW424" s="77"/>
      <c r="AX424" s="77"/>
      <c r="AY424" s="77"/>
      <c r="AZ424" s="77"/>
      <c r="BA424" s="77"/>
      <c r="BB424" s="77"/>
      <c r="BC424" s="77"/>
      <c r="BD424" s="75"/>
      <c r="BE424" s="75"/>
      <c r="BF424" s="75"/>
      <c r="BG424" s="75"/>
      <c r="BH424" s="75"/>
      <c r="BI424" s="75"/>
      <c r="BJ424" s="75"/>
      <c r="BK424" s="75"/>
      <c r="BL424" s="75"/>
      <c r="BM424" s="75"/>
      <c r="BN424" s="75"/>
      <c r="BO424" s="75"/>
      <c r="BP424" s="75"/>
      <c r="BQ424" s="75"/>
    </row>
    <row r="425">
      <c r="A425" s="83">
        <v>45414.0</v>
      </c>
      <c r="B425" s="76">
        <v>2249.25</v>
      </c>
      <c r="C425" s="76">
        <v>2624.55</v>
      </c>
      <c r="D425" s="77">
        <v>184.9</v>
      </c>
      <c r="E425" s="77">
        <v>890.65</v>
      </c>
      <c r="F425" s="76">
        <v>5124.5</v>
      </c>
      <c r="G425" s="4"/>
      <c r="H425" s="76">
        <v>2018.0</v>
      </c>
      <c r="I425" s="76">
        <v>2221.1</v>
      </c>
      <c r="J425" s="77">
        <v>21771.7</v>
      </c>
      <c r="K425" s="78">
        <f t="shared" si="2"/>
        <v>69123057.5</v>
      </c>
      <c r="L425" s="79"/>
      <c r="M425" s="84">
        <v>45414.0</v>
      </c>
      <c r="N425" s="4">
        <f t="shared" ref="N425:R425" si="1003">((B425-B424)/B424)*100</f>
        <v>-1.905841819</v>
      </c>
      <c r="O425" s="4">
        <f t="shared" si="1003"/>
        <v>-2.32597086</v>
      </c>
      <c r="P425" s="4">
        <f t="shared" si="1003"/>
        <v>1.398409652</v>
      </c>
      <c r="Q425" s="4">
        <f t="shared" si="1003"/>
        <v>-1.607379585</v>
      </c>
      <c r="R425" s="4">
        <f t="shared" si="1003"/>
        <v>-0.4729211377</v>
      </c>
      <c r="S425" s="28">
        <v>0.0</v>
      </c>
      <c r="T425" s="4">
        <f t="shared" ref="T425:U425" si="1004">((H425-H424)/H424)*100</f>
        <v>0.973205574</v>
      </c>
      <c r="U425" s="4">
        <f t="shared" si="1004"/>
        <v>-3.792259546</v>
      </c>
      <c r="V425" s="6">
        <f t="shared" si="11"/>
        <v>-0.908116939</v>
      </c>
      <c r="W425" s="6">
        <f t="shared" si="12"/>
        <v>-0.3756783717</v>
      </c>
      <c r="X425" s="4"/>
      <c r="Y425" s="4"/>
      <c r="Z425" s="85">
        <v>45414.0</v>
      </c>
      <c r="AK425" s="85"/>
      <c r="AL425" s="85">
        <v>45414.0</v>
      </c>
      <c r="AM425" s="4"/>
      <c r="AW425" s="77"/>
      <c r="AX425" s="77"/>
      <c r="AY425" s="77"/>
      <c r="AZ425" s="77"/>
      <c r="BA425" s="77"/>
      <c r="BB425" s="77"/>
      <c r="BC425" s="77"/>
      <c r="BD425" s="75"/>
      <c r="BE425" s="75"/>
      <c r="BF425" s="75"/>
      <c r="BG425" s="75"/>
      <c r="BH425" s="75"/>
      <c r="BI425" s="75"/>
      <c r="BJ425" s="75"/>
      <c r="BK425" s="75"/>
      <c r="BL425" s="75"/>
      <c r="BM425" s="75"/>
      <c r="BN425" s="75"/>
      <c r="BO425" s="75"/>
      <c r="BP425" s="75"/>
      <c r="BQ425" s="75"/>
    </row>
    <row r="426">
      <c r="A426" s="83">
        <v>45445.0</v>
      </c>
      <c r="B426" s="76">
        <v>2270.05</v>
      </c>
      <c r="C426" s="76">
        <v>2667.95</v>
      </c>
      <c r="D426" s="77">
        <v>182.25</v>
      </c>
      <c r="E426" s="77">
        <v>884.5</v>
      </c>
      <c r="F426" s="76">
        <v>5007.05</v>
      </c>
      <c r="G426" s="4"/>
      <c r="H426" s="76">
        <v>2140.4</v>
      </c>
      <c r="I426" s="76">
        <v>2263.25</v>
      </c>
      <c r="J426" s="77">
        <v>21929.4</v>
      </c>
      <c r="K426" s="78">
        <f t="shared" si="2"/>
        <v>69226975.3</v>
      </c>
      <c r="L426" s="79"/>
      <c r="M426" s="84">
        <v>45445.0</v>
      </c>
      <c r="N426" s="4">
        <f t="shared" ref="N426:R426" si="1005">((B426-B425)/B425)*100</f>
        <v>0.9247526953</v>
      </c>
      <c r="O426" s="4">
        <f t="shared" si="1005"/>
        <v>1.653616811</v>
      </c>
      <c r="P426" s="4">
        <f t="shared" si="1005"/>
        <v>-1.433207139</v>
      </c>
      <c r="Q426" s="4">
        <f t="shared" si="1005"/>
        <v>-0.6905069331</v>
      </c>
      <c r="R426" s="4">
        <f t="shared" si="1005"/>
        <v>-2.29193092</v>
      </c>
      <c r="S426" s="28">
        <v>0.0</v>
      </c>
      <c r="T426" s="4">
        <f t="shared" ref="T426:U426" si="1006">((H426-H425)/H425)*100</f>
        <v>6.065411298</v>
      </c>
      <c r="U426" s="4">
        <f t="shared" si="1006"/>
        <v>1.897708343</v>
      </c>
      <c r="V426" s="6">
        <f t="shared" si="11"/>
        <v>0.1503373892</v>
      </c>
      <c r="W426" s="6">
        <f t="shared" si="12"/>
        <v>0.7243348016</v>
      </c>
      <c r="X426" s="4"/>
      <c r="Y426" s="4"/>
      <c r="Z426" s="85">
        <v>45445.0</v>
      </c>
      <c r="AK426" s="85"/>
      <c r="AL426" s="85">
        <v>45445.0</v>
      </c>
      <c r="AM426" s="4"/>
      <c r="AW426" s="77"/>
      <c r="AX426" s="77"/>
      <c r="AY426" s="77"/>
      <c r="AZ426" s="77"/>
      <c r="BA426" s="77"/>
      <c r="BB426" s="77"/>
      <c r="BC426" s="77"/>
      <c r="BD426" s="75"/>
      <c r="BE426" s="75"/>
      <c r="BF426" s="75"/>
      <c r="BG426" s="75"/>
      <c r="BH426" s="75"/>
      <c r="BI426" s="75"/>
      <c r="BJ426" s="75"/>
      <c r="BK426" s="75"/>
      <c r="BL426" s="75"/>
      <c r="BM426" s="75"/>
      <c r="BN426" s="75"/>
      <c r="BO426" s="75"/>
      <c r="BP426" s="75"/>
      <c r="BQ426" s="75"/>
    </row>
    <row r="427">
      <c r="A427" s="83">
        <v>45475.0</v>
      </c>
      <c r="B427" s="76">
        <v>2266.45</v>
      </c>
      <c r="C427" s="76">
        <v>2635.85</v>
      </c>
      <c r="D427" s="77">
        <v>178.7</v>
      </c>
      <c r="E427" s="77">
        <v>873.9</v>
      </c>
      <c r="F427" s="76">
        <v>5078.25</v>
      </c>
      <c r="G427" s="4"/>
      <c r="H427" s="76">
        <v>2043.9</v>
      </c>
      <c r="I427" s="76">
        <v>2243.15</v>
      </c>
      <c r="J427" s="77">
        <v>21930.5</v>
      </c>
      <c r="K427" s="78">
        <f t="shared" si="2"/>
        <v>68707897.45</v>
      </c>
      <c r="L427" s="79"/>
      <c r="M427" s="84">
        <v>45475.0</v>
      </c>
      <c r="N427" s="4">
        <f t="shared" ref="N427:R427" si="1007">((B427-B426)/B426)*100</f>
        <v>-0.1585868153</v>
      </c>
      <c r="O427" s="4">
        <f t="shared" si="1007"/>
        <v>-1.203170974</v>
      </c>
      <c r="P427" s="4">
        <f t="shared" si="1007"/>
        <v>-1.9478738</v>
      </c>
      <c r="Q427" s="4">
        <f t="shared" si="1007"/>
        <v>-1.198417185</v>
      </c>
      <c r="R427" s="4">
        <f t="shared" si="1007"/>
        <v>1.421994987</v>
      </c>
      <c r="S427" s="28">
        <v>0.0</v>
      </c>
      <c r="T427" s="4">
        <f t="shared" ref="T427:U427" si="1008">((H427-H426)/H426)*100</f>
        <v>-4.508503084</v>
      </c>
      <c r="U427" s="4">
        <f t="shared" si="1008"/>
        <v>-0.8881033911</v>
      </c>
      <c r="V427" s="6">
        <f t="shared" si="11"/>
        <v>-0.7498202077</v>
      </c>
      <c r="W427" s="6">
        <f t="shared" si="12"/>
        <v>0.005016097112</v>
      </c>
      <c r="X427" s="4"/>
      <c r="Y427" s="4"/>
      <c r="Z427" s="85">
        <v>45475.0</v>
      </c>
      <c r="AK427" s="85"/>
      <c r="AL427" s="85">
        <v>45475.0</v>
      </c>
      <c r="AM427" s="4"/>
      <c r="AW427" s="77"/>
      <c r="AX427" s="77"/>
      <c r="AY427" s="77"/>
      <c r="AZ427" s="77"/>
      <c r="BA427" s="77"/>
      <c r="BB427" s="77"/>
      <c r="BC427" s="77"/>
      <c r="BD427" s="75"/>
      <c r="BE427" s="75"/>
      <c r="BF427" s="75"/>
      <c r="BG427" s="75"/>
      <c r="BH427" s="75"/>
      <c r="BI427" s="75"/>
      <c r="BJ427" s="75"/>
      <c r="BK427" s="75"/>
      <c r="BL427" s="75"/>
      <c r="BM427" s="75"/>
      <c r="BN427" s="75"/>
      <c r="BO427" s="75"/>
      <c r="BP427" s="75"/>
      <c r="BQ427" s="75"/>
    </row>
    <row r="428">
      <c r="A428" s="83">
        <v>45506.0</v>
      </c>
      <c r="B428" s="76">
        <v>2179.1</v>
      </c>
      <c r="C428" s="76">
        <v>2535.95</v>
      </c>
      <c r="D428" s="77">
        <v>180.6</v>
      </c>
      <c r="E428" s="77">
        <v>911.4</v>
      </c>
      <c r="F428" s="76">
        <v>4875.55</v>
      </c>
      <c r="G428" s="4"/>
      <c r="H428" s="76">
        <v>1996.25</v>
      </c>
      <c r="I428" s="76">
        <v>2217.05</v>
      </c>
      <c r="J428" s="77">
        <v>21717.95</v>
      </c>
      <c r="K428" s="78">
        <f t="shared" si="2"/>
        <v>67891905.35</v>
      </c>
      <c r="L428" s="79"/>
      <c r="M428" s="84">
        <v>45506.0</v>
      </c>
      <c r="N428" s="4">
        <f t="shared" ref="N428:R428" si="1009">((B428-B427)/B427)*100</f>
        <v>-3.854044872</v>
      </c>
      <c r="O428" s="4">
        <f t="shared" si="1009"/>
        <v>-3.790048751</v>
      </c>
      <c r="P428" s="4">
        <f t="shared" si="1009"/>
        <v>1.063234471</v>
      </c>
      <c r="Q428" s="4">
        <f t="shared" si="1009"/>
        <v>4.291108823</v>
      </c>
      <c r="R428" s="4">
        <f t="shared" si="1009"/>
        <v>-3.991532516</v>
      </c>
      <c r="S428" s="28">
        <v>0.0</v>
      </c>
      <c r="T428" s="4">
        <f t="shared" ref="T428:U428" si="1010">((H428-H427)/H427)*100</f>
        <v>-2.331327364</v>
      </c>
      <c r="U428" s="4">
        <f t="shared" si="1010"/>
        <v>-1.16354234</v>
      </c>
      <c r="V428" s="6">
        <f t="shared" si="11"/>
        <v>-1.187624902</v>
      </c>
      <c r="W428" s="6">
        <f t="shared" si="12"/>
        <v>-0.9691981487</v>
      </c>
      <c r="X428" s="4"/>
      <c r="Y428" s="4"/>
      <c r="Z428" s="85">
        <v>45506.0</v>
      </c>
      <c r="AK428" s="85"/>
      <c r="AL428" s="85">
        <v>45506.0</v>
      </c>
      <c r="AM428" s="4"/>
      <c r="AW428" s="77"/>
      <c r="AX428" s="77"/>
      <c r="AY428" s="77"/>
      <c r="AZ428" s="77"/>
      <c r="BA428" s="77"/>
      <c r="BB428" s="77"/>
      <c r="BC428" s="77"/>
      <c r="BD428" s="75"/>
      <c r="BE428" s="75"/>
      <c r="BF428" s="75"/>
      <c r="BG428" s="75"/>
      <c r="BH428" s="75"/>
      <c r="BI428" s="75"/>
      <c r="BJ428" s="75"/>
      <c r="BK428" s="75"/>
      <c r="BL428" s="75"/>
      <c r="BM428" s="75"/>
      <c r="BN428" s="75"/>
      <c r="BO428" s="75"/>
      <c r="BP428" s="75"/>
      <c r="BQ428" s="75"/>
    </row>
    <row r="429">
      <c r="A429" s="83">
        <v>45537.0</v>
      </c>
      <c r="B429" s="76">
        <v>2218.0</v>
      </c>
      <c r="C429" s="76">
        <v>2476.4</v>
      </c>
      <c r="D429" s="77">
        <v>178.85</v>
      </c>
      <c r="E429" s="77">
        <v>882.65</v>
      </c>
      <c r="F429" s="76">
        <v>4971.5</v>
      </c>
      <c r="G429" s="4"/>
      <c r="H429" s="76">
        <v>2007.25</v>
      </c>
      <c r="I429" s="76">
        <v>2218.15</v>
      </c>
      <c r="J429" s="77">
        <v>21782.5</v>
      </c>
      <c r="K429" s="78">
        <f t="shared" si="2"/>
        <v>67723706.85</v>
      </c>
      <c r="L429" s="79"/>
      <c r="M429" s="84">
        <v>45537.0</v>
      </c>
      <c r="N429" s="4">
        <f t="shared" ref="N429:R429" si="1011">((B429-B428)/B428)*100</f>
        <v>1.785140654</v>
      </c>
      <c r="O429" s="4">
        <f t="shared" si="1011"/>
        <v>-2.348232418</v>
      </c>
      <c r="P429" s="4">
        <f t="shared" si="1011"/>
        <v>-0.9689922481</v>
      </c>
      <c r="Q429" s="4">
        <f t="shared" si="1011"/>
        <v>-3.154487601</v>
      </c>
      <c r="R429" s="4">
        <f t="shared" si="1011"/>
        <v>1.967983099</v>
      </c>
      <c r="S429" s="28">
        <v>0.0</v>
      </c>
      <c r="T429" s="4">
        <f t="shared" ref="T429:U429" si="1012">((H429-H428)/H428)*100</f>
        <v>0.5510331872</v>
      </c>
      <c r="U429" s="4">
        <f t="shared" si="1012"/>
        <v>0.04961548003</v>
      </c>
      <c r="V429" s="6">
        <f t="shared" si="11"/>
        <v>-0.2477445568</v>
      </c>
      <c r="W429" s="6">
        <f t="shared" si="12"/>
        <v>0.297219581</v>
      </c>
      <c r="X429" s="4"/>
      <c r="Y429" s="4"/>
      <c r="Z429" s="85">
        <v>45537.0</v>
      </c>
      <c r="AA429" s="86">
        <f t="shared" ref="AA429:AE429" si="1013">100*(B434-B429)/B429</f>
        <v>-1.309738503</v>
      </c>
      <c r="AB429" s="86">
        <f t="shared" si="1013"/>
        <v>-6.309562268</v>
      </c>
      <c r="AC429" s="86">
        <f t="shared" si="1013"/>
        <v>10.90299133</v>
      </c>
      <c r="AD429" s="86">
        <f t="shared" si="1013"/>
        <v>-4.917011273</v>
      </c>
      <c r="AE429" s="86">
        <f t="shared" si="1013"/>
        <v>-1.162626974</v>
      </c>
      <c r="AF429" s="86"/>
      <c r="AG429" s="86">
        <f t="shared" ref="AG429:AI429" si="1014">100*(H434-H429)/H429</f>
        <v>-0.3038983684</v>
      </c>
      <c r="AH429" s="86">
        <f t="shared" si="1014"/>
        <v>0.1149606654</v>
      </c>
      <c r="AI429" s="86">
        <f t="shared" si="1014"/>
        <v>1.185355216</v>
      </c>
      <c r="AJ429" s="86">
        <f>100*(J434-J429)/J429</f>
        <v>1.185355216</v>
      </c>
      <c r="AK429" s="85"/>
      <c r="AL429" s="85">
        <v>45537.0</v>
      </c>
      <c r="AM429" s="4"/>
      <c r="AW429" s="77"/>
      <c r="AX429" s="77"/>
      <c r="AY429" s="77"/>
      <c r="AZ429" s="77"/>
      <c r="BA429" s="77"/>
      <c r="BB429" s="77"/>
      <c r="BC429" s="77"/>
      <c r="BD429" s="75"/>
      <c r="BE429" s="75"/>
      <c r="BF429" s="75"/>
      <c r="BG429" s="75"/>
      <c r="BH429" s="75"/>
      <c r="BI429" s="75"/>
      <c r="BJ429" s="75"/>
      <c r="BK429" s="75"/>
      <c r="BL429" s="75"/>
      <c r="BM429" s="75"/>
      <c r="BN429" s="75"/>
      <c r="BO429" s="75"/>
      <c r="BP429" s="75"/>
      <c r="BQ429" s="75"/>
    </row>
    <row r="430">
      <c r="A430" s="83">
        <v>45628.0</v>
      </c>
      <c r="B430" s="76">
        <v>2241.65</v>
      </c>
      <c r="C430" s="76">
        <v>2399.5</v>
      </c>
      <c r="D430" s="77">
        <v>170.75</v>
      </c>
      <c r="E430" s="77">
        <v>805.4</v>
      </c>
      <c r="F430" s="76">
        <v>4970.2</v>
      </c>
      <c r="G430" s="4"/>
      <c r="H430" s="76">
        <v>1996.1</v>
      </c>
      <c r="I430" s="76">
        <v>2167.2</v>
      </c>
      <c r="J430" s="77">
        <v>21616.05</v>
      </c>
      <c r="K430" s="78">
        <f t="shared" si="2"/>
        <v>65946295.8</v>
      </c>
      <c r="L430" s="79"/>
      <c r="M430" s="84">
        <v>45628.0</v>
      </c>
      <c r="N430" s="4">
        <f t="shared" ref="N430:R430" si="1015">((B430-B429)/B429)*100</f>
        <v>1.066275924</v>
      </c>
      <c r="O430" s="4">
        <f t="shared" si="1015"/>
        <v>-3.105314166</v>
      </c>
      <c r="P430" s="4">
        <f t="shared" si="1015"/>
        <v>-4.528934862</v>
      </c>
      <c r="Q430" s="4">
        <f t="shared" si="1015"/>
        <v>-8.752053475</v>
      </c>
      <c r="R430" s="4">
        <f t="shared" si="1015"/>
        <v>-0.02614904958</v>
      </c>
      <c r="S430" s="28">
        <v>0.0</v>
      </c>
      <c r="T430" s="4">
        <f t="shared" ref="T430:U430" si="1016">((H430-H429)/H429)*100</f>
        <v>-0.5554863619</v>
      </c>
      <c r="U430" s="4">
        <f t="shared" si="1016"/>
        <v>-2.296959178</v>
      </c>
      <c r="V430" s="6">
        <f t="shared" si="11"/>
        <v>-2.62450349</v>
      </c>
      <c r="W430" s="6">
        <f t="shared" si="12"/>
        <v>-0.7641455297</v>
      </c>
      <c r="X430" s="4"/>
      <c r="Y430" s="4"/>
      <c r="Z430" s="85">
        <v>45628.0</v>
      </c>
      <c r="AK430" s="85"/>
      <c r="AL430" s="85">
        <v>45628.0</v>
      </c>
      <c r="AM430" s="4"/>
      <c r="AW430" s="77"/>
      <c r="AX430" s="77"/>
      <c r="AY430" s="77"/>
      <c r="AZ430" s="77"/>
      <c r="BA430" s="77"/>
      <c r="BB430" s="77"/>
      <c r="BC430" s="77"/>
      <c r="BD430" s="75"/>
      <c r="BE430" s="75"/>
      <c r="BF430" s="75"/>
      <c r="BG430" s="75"/>
      <c r="BH430" s="75"/>
      <c r="BI430" s="75"/>
      <c r="BJ430" s="75"/>
      <c r="BK430" s="75"/>
      <c r="BL430" s="75"/>
      <c r="BM430" s="75"/>
      <c r="BN430" s="75"/>
      <c r="BO430" s="75"/>
      <c r="BP430" s="75"/>
      <c r="BQ430" s="75"/>
    </row>
    <row r="431">
      <c r="A431" s="75" t="s">
        <v>266</v>
      </c>
      <c r="B431" s="76">
        <v>2199.95</v>
      </c>
      <c r="C431" s="76">
        <v>2395.2</v>
      </c>
      <c r="D431" s="77">
        <v>174.35</v>
      </c>
      <c r="E431" s="77">
        <v>842.8</v>
      </c>
      <c r="F431" s="76">
        <v>4981.6</v>
      </c>
      <c r="G431" s="4"/>
      <c r="H431" s="76">
        <v>1979.9</v>
      </c>
      <c r="I431" s="76">
        <v>2204.15</v>
      </c>
      <c r="J431" s="77">
        <v>21743.25</v>
      </c>
      <c r="K431" s="78">
        <f t="shared" si="2"/>
        <v>66581729.4</v>
      </c>
      <c r="L431" s="79"/>
      <c r="M431" s="77" t="s">
        <v>266</v>
      </c>
      <c r="N431" s="4">
        <f t="shared" ref="N431:R431" si="1017">((B431-B430)/B430)*100</f>
        <v>-1.860236879</v>
      </c>
      <c r="O431" s="4">
        <f t="shared" si="1017"/>
        <v>-0.1792040008</v>
      </c>
      <c r="P431" s="4">
        <f t="shared" si="1017"/>
        <v>2.108345534</v>
      </c>
      <c r="Q431" s="4">
        <f t="shared" si="1017"/>
        <v>4.643655327</v>
      </c>
      <c r="R431" s="4">
        <f t="shared" si="1017"/>
        <v>0.2293670275</v>
      </c>
      <c r="S431" s="28">
        <v>0.0</v>
      </c>
      <c r="T431" s="4">
        <f t="shared" ref="T431:U431" si="1018">((H431-H430)/H430)*100</f>
        <v>-0.811582586</v>
      </c>
      <c r="U431" s="4">
        <f t="shared" si="1018"/>
        <v>1.704964932</v>
      </c>
      <c r="V431" s="6">
        <f t="shared" si="11"/>
        <v>0.9635622324</v>
      </c>
      <c r="W431" s="6">
        <f t="shared" si="12"/>
        <v>0.5884516366</v>
      </c>
      <c r="X431" s="4"/>
      <c r="Y431" s="4"/>
      <c r="Z431" s="81" t="s">
        <v>266</v>
      </c>
      <c r="AK431" s="81"/>
      <c r="AL431" s="81" t="s">
        <v>266</v>
      </c>
      <c r="AM431" s="4"/>
      <c r="AW431" s="77"/>
      <c r="AX431" s="77"/>
      <c r="AY431" s="77"/>
      <c r="AZ431" s="77"/>
      <c r="BA431" s="77"/>
      <c r="BB431" s="77"/>
      <c r="BC431" s="77"/>
      <c r="BD431" s="75"/>
      <c r="BE431" s="75"/>
      <c r="BF431" s="75"/>
      <c r="BG431" s="75"/>
      <c r="BH431" s="75"/>
      <c r="BI431" s="75"/>
      <c r="BJ431" s="75"/>
      <c r="BK431" s="75"/>
      <c r="BL431" s="75"/>
      <c r="BM431" s="75"/>
      <c r="BN431" s="75"/>
      <c r="BO431" s="75"/>
      <c r="BP431" s="75"/>
      <c r="BQ431" s="75"/>
    </row>
    <row r="432">
      <c r="A432" s="75" t="s">
        <v>267</v>
      </c>
      <c r="B432" s="76">
        <v>2194.75</v>
      </c>
      <c r="C432" s="76">
        <v>2363.85</v>
      </c>
      <c r="D432" s="77">
        <v>173.95</v>
      </c>
      <c r="E432" s="77">
        <v>847.4</v>
      </c>
      <c r="F432" s="76">
        <v>5010.65</v>
      </c>
      <c r="G432" s="4"/>
      <c r="H432" s="76">
        <v>1950.05</v>
      </c>
      <c r="I432" s="76">
        <v>2208.9</v>
      </c>
      <c r="J432" s="77">
        <v>21840.05</v>
      </c>
      <c r="K432" s="78">
        <f t="shared" si="2"/>
        <v>66549251.55</v>
      </c>
      <c r="L432" s="79"/>
      <c r="M432" s="77" t="s">
        <v>267</v>
      </c>
      <c r="N432" s="4">
        <f t="shared" ref="N432:R432" si="1019">((B432-B431)/B431)*100</f>
        <v>-0.2363690084</v>
      </c>
      <c r="O432" s="4">
        <f t="shared" si="1019"/>
        <v>-1.308867735</v>
      </c>
      <c r="P432" s="4">
        <f t="shared" si="1019"/>
        <v>-0.2294235733</v>
      </c>
      <c r="Q432" s="4">
        <f t="shared" si="1019"/>
        <v>0.5457997152</v>
      </c>
      <c r="R432" s="4">
        <f t="shared" si="1019"/>
        <v>0.5831459772</v>
      </c>
      <c r="S432" s="28">
        <v>0.0</v>
      </c>
      <c r="T432" s="4">
        <f t="shared" ref="T432:U432" si="1020">((H432-H431)/H431)*100</f>
        <v>-1.507651902</v>
      </c>
      <c r="U432" s="4">
        <f t="shared" si="1020"/>
        <v>0.2155025747</v>
      </c>
      <c r="V432" s="6">
        <f t="shared" si="11"/>
        <v>-0.04877892222</v>
      </c>
      <c r="W432" s="6">
        <f t="shared" si="12"/>
        <v>0.4451956354</v>
      </c>
      <c r="X432" s="4"/>
      <c r="Y432" s="4"/>
      <c r="Z432" s="81" t="s">
        <v>267</v>
      </c>
      <c r="AK432" s="81"/>
      <c r="AL432" s="81" t="s">
        <v>267</v>
      </c>
      <c r="AM432" s="4"/>
      <c r="AW432" s="77"/>
      <c r="AX432" s="77"/>
      <c r="AY432" s="77"/>
      <c r="AZ432" s="77"/>
      <c r="BA432" s="77"/>
      <c r="BB432" s="77"/>
      <c r="BC432" s="77"/>
      <c r="BD432" s="75"/>
      <c r="BE432" s="75"/>
      <c r="BF432" s="75"/>
      <c r="BG432" s="75"/>
      <c r="BH432" s="75"/>
      <c r="BI432" s="75"/>
      <c r="BJ432" s="75"/>
      <c r="BK432" s="75"/>
      <c r="BL432" s="75"/>
      <c r="BM432" s="75"/>
      <c r="BN432" s="75"/>
      <c r="BO432" s="75"/>
      <c r="BP432" s="75"/>
      <c r="BQ432" s="75"/>
    </row>
    <row r="433">
      <c r="A433" s="75" t="s">
        <v>268</v>
      </c>
      <c r="B433" s="76">
        <v>2175.45</v>
      </c>
      <c r="C433" s="76">
        <v>2318.05</v>
      </c>
      <c r="D433" s="77">
        <v>191.15</v>
      </c>
      <c r="E433" s="77">
        <v>860.85</v>
      </c>
      <c r="F433" s="76">
        <v>4950.55</v>
      </c>
      <c r="G433" s="4"/>
      <c r="H433" s="76">
        <v>1897.1</v>
      </c>
      <c r="I433" s="76">
        <v>2197.65</v>
      </c>
      <c r="J433" s="77">
        <v>21910.75</v>
      </c>
      <c r="K433" s="78">
        <f t="shared" si="2"/>
        <v>66707844.85</v>
      </c>
      <c r="L433" s="79"/>
      <c r="M433" s="77" t="s">
        <v>268</v>
      </c>
      <c r="N433" s="4">
        <f t="shared" ref="N433:R433" si="1021">((B433-B432)/B432)*100</f>
        <v>-0.8793712268</v>
      </c>
      <c r="O433" s="4">
        <f t="shared" si="1021"/>
        <v>-1.937517186</v>
      </c>
      <c r="P433" s="4">
        <f t="shared" si="1021"/>
        <v>9.887898822</v>
      </c>
      <c r="Q433" s="4">
        <f t="shared" si="1021"/>
        <v>1.58720793</v>
      </c>
      <c r="R433" s="4">
        <f t="shared" si="1021"/>
        <v>-1.199445182</v>
      </c>
      <c r="S433" s="28">
        <v>0.0</v>
      </c>
      <c r="T433" s="4">
        <f t="shared" ref="T433:U433" si="1022">((H433-H432)/H432)*100</f>
        <v>-2.715314992</v>
      </c>
      <c r="U433" s="4">
        <f t="shared" si="1022"/>
        <v>-0.5093032731</v>
      </c>
      <c r="V433" s="6">
        <f t="shared" si="11"/>
        <v>0.2383096674</v>
      </c>
      <c r="W433" s="6">
        <f t="shared" si="12"/>
        <v>0.3237172076</v>
      </c>
      <c r="X433" s="4"/>
      <c r="Y433" s="4"/>
      <c r="Z433" s="81" t="s">
        <v>268</v>
      </c>
      <c r="AK433" s="81"/>
      <c r="AL433" s="81" t="s">
        <v>268</v>
      </c>
      <c r="AM433" s="4"/>
      <c r="AW433" s="77"/>
      <c r="AX433" s="77"/>
      <c r="AY433" s="77"/>
      <c r="AZ433" s="77"/>
      <c r="BA433" s="77"/>
      <c r="BB433" s="77"/>
      <c r="BC433" s="77"/>
      <c r="BD433" s="75"/>
      <c r="BE433" s="75"/>
      <c r="BF433" s="75"/>
      <c r="BG433" s="75"/>
      <c r="BH433" s="75"/>
      <c r="BI433" s="75"/>
      <c r="BJ433" s="75"/>
      <c r="BK433" s="75"/>
      <c r="BL433" s="75"/>
      <c r="BM433" s="75"/>
      <c r="BN433" s="75"/>
      <c r="BO433" s="75"/>
      <c r="BP433" s="75"/>
      <c r="BQ433" s="75"/>
    </row>
    <row r="434">
      <c r="A434" s="75" t="s">
        <v>269</v>
      </c>
      <c r="B434" s="76">
        <v>2188.95</v>
      </c>
      <c r="C434" s="76">
        <v>2320.15</v>
      </c>
      <c r="D434" s="77">
        <v>198.35</v>
      </c>
      <c r="E434" s="77">
        <v>839.25</v>
      </c>
      <c r="F434" s="76">
        <v>4913.7</v>
      </c>
      <c r="G434" s="4"/>
      <c r="H434" s="76">
        <v>2001.15</v>
      </c>
      <c r="I434" s="76">
        <v>2220.7</v>
      </c>
      <c r="J434" s="77">
        <v>22040.7</v>
      </c>
      <c r="K434" s="78">
        <f t="shared" si="2"/>
        <v>66937027.8</v>
      </c>
      <c r="L434" s="79"/>
      <c r="M434" s="77" t="s">
        <v>269</v>
      </c>
      <c r="N434" s="4">
        <f t="shared" ref="N434:R434" si="1023">((B434-B433)/B433)*100</f>
        <v>0.6205612632</v>
      </c>
      <c r="O434" s="4">
        <f t="shared" si="1023"/>
        <v>0.09059338668</v>
      </c>
      <c r="P434" s="4">
        <f t="shared" si="1023"/>
        <v>3.766675386</v>
      </c>
      <c r="Q434" s="4">
        <f t="shared" si="1023"/>
        <v>-2.509147935</v>
      </c>
      <c r="R434" s="4">
        <f t="shared" si="1023"/>
        <v>-0.7443617376</v>
      </c>
      <c r="S434" s="28">
        <v>0.0</v>
      </c>
      <c r="T434" s="4">
        <f t="shared" ref="T434:U434" si="1024">((H434-H433)/H433)*100</f>
        <v>5.484687154</v>
      </c>
      <c r="U434" s="4">
        <f t="shared" si="1024"/>
        <v>1.048847633</v>
      </c>
      <c r="V434" s="6">
        <f t="shared" si="11"/>
        <v>0.343562216</v>
      </c>
      <c r="W434" s="6">
        <f t="shared" si="12"/>
        <v>0.5930878678</v>
      </c>
      <c r="X434" s="4"/>
      <c r="Y434" s="4"/>
      <c r="Z434" s="81" t="s">
        <v>269</v>
      </c>
      <c r="AA434" s="86">
        <f t="shared" ref="AA434:AE434" si="1025">100*(B439-B434)/B434</f>
        <v>-2.058064369</v>
      </c>
      <c r="AB434" s="86">
        <f t="shared" si="1025"/>
        <v>7.559856044</v>
      </c>
      <c r="AC434" s="86">
        <f t="shared" si="1025"/>
        <v>7.663221578</v>
      </c>
      <c r="AD434" s="86">
        <f t="shared" si="1025"/>
        <v>2.317545427</v>
      </c>
      <c r="AE434" s="86">
        <f t="shared" si="1025"/>
        <v>0.4609561023</v>
      </c>
      <c r="AF434" s="86"/>
      <c r="AG434" s="86">
        <f t="shared" ref="AG434:AI434" si="1026">100*(H439-H434)/H434</f>
        <v>-6.998475876</v>
      </c>
      <c r="AH434" s="86">
        <f t="shared" si="1026"/>
        <v>-1.744945288</v>
      </c>
      <c r="AI434" s="86">
        <f t="shared" si="1026"/>
        <v>0.780374489</v>
      </c>
      <c r="AJ434" s="86">
        <f>100*(J439-J434)/J434</f>
        <v>0.780374489</v>
      </c>
      <c r="AK434" s="81"/>
      <c r="AL434" s="81" t="s">
        <v>269</v>
      </c>
      <c r="AM434" s="4"/>
      <c r="AW434" s="77"/>
      <c r="AX434" s="77"/>
      <c r="AY434" s="77"/>
      <c r="AZ434" s="77"/>
      <c r="BA434" s="77"/>
      <c r="BB434" s="77"/>
      <c r="BC434" s="77"/>
      <c r="BD434" s="75"/>
      <c r="BE434" s="75"/>
      <c r="BF434" s="75"/>
      <c r="BG434" s="75"/>
      <c r="BH434" s="75"/>
      <c r="BI434" s="75"/>
      <c r="BJ434" s="75"/>
      <c r="BK434" s="75"/>
      <c r="BL434" s="75"/>
      <c r="BM434" s="75"/>
      <c r="BN434" s="75"/>
      <c r="BO434" s="75"/>
      <c r="BP434" s="75"/>
      <c r="BQ434" s="75"/>
    </row>
    <row r="435">
      <c r="A435" s="75" t="s">
        <v>270</v>
      </c>
      <c r="B435" s="76">
        <v>2176.85</v>
      </c>
      <c r="C435" s="76">
        <v>2312.3</v>
      </c>
      <c r="D435" s="77">
        <v>208.55</v>
      </c>
      <c r="E435" s="77">
        <v>851.0</v>
      </c>
      <c r="F435" s="76">
        <v>4925.25</v>
      </c>
      <c r="G435" s="4"/>
      <c r="H435" s="76">
        <v>2000.3</v>
      </c>
      <c r="I435" s="76">
        <v>2223.5</v>
      </c>
      <c r="J435" s="77">
        <v>22122.25</v>
      </c>
      <c r="K435" s="78">
        <f t="shared" si="2"/>
        <v>67442000.7</v>
      </c>
      <c r="L435" s="79"/>
      <c r="M435" s="77" t="s">
        <v>270</v>
      </c>
      <c r="N435" s="4">
        <f t="shared" ref="N435:R435" si="1027">((B435-B434)/B434)*100</f>
        <v>-0.5527764453</v>
      </c>
      <c r="O435" s="4">
        <f t="shared" si="1027"/>
        <v>-0.3383401935</v>
      </c>
      <c r="P435" s="4">
        <f t="shared" si="1027"/>
        <v>5.142425006</v>
      </c>
      <c r="Q435" s="4">
        <f t="shared" si="1027"/>
        <v>1.400059577</v>
      </c>
      <c r="R435" s="4">
        <f t="shared" si="1027"/>
        <v>0.2350570853</v>
      </c>
      <c r="S435" s="28">
        <v>0.0</v>
      </c>
      <c r="T435" s="4">
        <f t="shared" ref="T435:U435" si="1028">((H435-H434)/H434)*100</f>
        <v>-0.04247557654</v>
      </c>
      <c r="U435" s="4">
        <f t="shared" si="1028"/>
        <v>0.1260863692</v>
      </c>
      <c r="V435" s="6">
        <f t="shared" si="11"/>
        <v>0.7543999436</v>
      </c>
      <c r="W435" s="6">
        <f t="shared" si="12"/>
        <v>0.3699973231</v>
      </c>
      <c r="X435" s="4"/>
      <c r="Y435" s="4"/>
      <c r="Z435" s="81" t="s">
        <v>270</v>
      </c>
      <c r="AK435" s="81"/>
      <c r="AL435" s="81" t="s">
        <v>270</v>
      </c>
      <c r="AM435" s="4"/>
      <c r="AW435" s="77"/>
      <c r="AX435" s="77"/>
      <c r="AY435" s="77"/>
      <c r="AZ435" s="77"/>
      <c r="BA435" s="77"/>
      <c r="BB435" s="77"/>
      <c r="BC435" s="77"/>
      <c r="BD435" s="75"/>
      <c r="BE435" s="75"/>
      <c r="BF435" s="75"/>
      <c r="BG435" s="75"/>
      <c r="BH435" s="75"/>
      <c r="BI435" s="75"/>
      <c r="BJ435" s="75"/>
      <c r="BK435" s="75"/>
      <c r="BL435" s="75"/>
      <c r="BM435" s="75"/>
      <c r="BN435" s="75"/>
      <c r="BO435" s="75"/>
      <c r="BP435" s="75"/>
      <c r="BQ435" s="75"/>
    </row>
    <row r="436">
      <c r="A436" s="75" t="s">
        <v>271</v>
      </c>
      <c r="B436" s="76">
        <v>2149.0</v>
      </c>
      <c r="C436" s="76">
        <v>2404.15</v>
      </c>
      <c r="D436" s="77">
        <v>205.7</v>
      </c>
      <c r="E436" s="77">
        <v>843.8</v>
      </c>
      <c r="F436" s="76">
        <v>4921.15</v>
      </c>
      <c r="G436" s="4"/>
      <c r="H436" s="76">
        <v>1966.75</v>
      </c>
      <c r="I436" s="76">
        <v>2208.7</v>
      </c>
      <c r="J436" s="77">
        <v>22196.95</v>
      </c>
      <c r="K436" s="78">
        <f t="shared" si="2"/>
        <v>67222719.15</v>
      </c>
      <c r="L436" s="79"/>
      <c r="M436" s="77" t="s">
        <v>271</v>
      </c>
      <c r="N436" s="4">
        <f t="shared" ref="N436:R436" si="1029">((B436-B435)/B435)*100</f>
        <v>-1.279371569</v>
      </c>
      <c r="O436" s="4">
        <f t="shared" si="1029"/>
        <v>3.972235437</v>
      </c>
      <c r="P436" s="4">
        <f t="shared" si="1029"/>
        <v>-1.366578758</v>
      </c>
      <c r="Q436" s="4">
        <f t="shared" si="1029"/>
        <v>-0.8460634548</v>
      </c>
      <c r="R436" s="4">
        <f t="shared" si="1029"/>
        <v>-0.08324450536</v>
      </c>
      <c r="S436" s="28">
        <v>0.0</v>
      </c>
      <c r="T436" s="4">
        <f t="shared" ref="T436:U436" si="1030">((H436-H435)/H435)*100</f>
        <v>-1.677248413</v>
      </c>
      <c r="U436" s="4">
        <f t="shared" si="1030"/>
        <v>-0.6656172701</v>
      </c>
      <c r="V436" s="6">
        <f t="shared" si="11"/>
        <v>-0.3251409325</v>
      </c>
      <c r="W436" s="6">
        <f t="shared" si="12"/>
        <v>0.3376690888</v>
      </c>
      <c r="X436" s="4"/>
      <c r="Y436" s="4"/>
      <c r="Z436" s="81" t="s">
        <v>271</v>
      </c>
      <c r="AK436" s="81"/>
      <c r="AL436" s="81" t="s">
        <v>271</v>
      </c>
      <c r="AM436" s="4"/>
      <c r="AW436" s="77"/>
      <c r="AX436" s="77"/>
      <c r="AY436" s="77"/>
      <c r="AZ436" s="77"/>
      <c r="BA436" s="77"/>
      <c r="BB436" s="77"/>
      <c r="BC436" s="77"/>
      <c r="BD436" s="75"/>
      <c r="BE436" s="75"/>
      <c r="BF436" s="75"/>
      <c r="BG436" s="75"/>
      <c r="BH436" s="75"/>
      <c r="BI436" s="75"/>
      <c r="BJ436" s="75"/>
      <c r="BK436" s="75"/>
      <c r="BL436" s="75"/>
      <c r="BM436" s="75"/>
      <c r="BN436" s="75"/>
      <c r="BO436" s="75"/>
      <c r="BP436" s="75"/>
      <c r="BQ436" s="75"/>
    </row>
    <row r="437">
      <c r="A437" s="75" t="s">
        <v>272</v>
      </c>
      <c r="B437" s="76">
        <v>2160.1</v>
      </c>
      <c r="C437" s="76">
        <v>2449.05</v>
      </c>
      <c r="D437" s="77">
        <v>198.4</v>
      </c>
      <c r="E437" s="77">
        <v>830.85</v>
      </c>
      <c r="F437" s="76">
        <v>4923.0</v>
      </c>
      <c r="G437" s="4"/>
      <c r="H437" s="76">
        <v>1952.7</v>
      </c>
      <c r="I437" s="76">
        <v>2212.75</v>
      </c>
      <c r="J437" s="77">
        <v>22055.05</v>
      </c>
      <c r="K437" s="78">
        <f t="shared" si="2"/>
        <v>66892271.15</v>
      </c>
      <c r="L437" s="79"/>
      <c r="M437" s="77" t="s">
        <v>272</v>
      </c>
      <c r="N437" s="4">
        <f t="shared" ref="N437:R437" si="1031">((B437-B436)/B436)*100</f>
        <v>0.5165193113</v>
      </c>
      <c r="O437" s="4">
        <f t="shared" si="1031"/>
        <v>1.867603935</v>
      </c>
      <c r="P437" s="4">
        <f t="shared" si="1031"/>
        <v>-3.54885756</v>
      </c>
      <c r="Q437" s="4">
        <f t="shared" si="1031"/>
        <v>-1.534723868</v>
      </c>
      <c r="R437" s="4">
        <f t="shared" si="1031"/>
        <v>0.03759283907</v>
      </c>
      <c r="S437" s="28">
        <v>0.0</v>
      </c>
      <c r="T437" s="4">
        <f t="shared" ref="T437:U437" si="1032">((H437-H436)/H436)*100</f>
        <v>-0.7143765095</v>
      </c>
      <c r="U437" s="4">
        <f t="shared" si="1032"/>
        <v>0.1833657808</v>
      </c>
      <c r="V437" s="6">
        <f t="shared" si="11"/>
        <v>-0.4915719033</v>
      </c>
      <c r="W437" s="6">
        <f t="shared" si="12"/>
        <v>-0.6392770178</v>
      </c>
      <c r="X437" s="4"/>
      <c r="Y437" s="4"/>
      <c r="Z437" s="81" t="s">
        <v>272</v>
      </c>
      <c r="AK437" s="81"/>
      <c r="AL437" s="81" t="s">
        <v>272</v>
      </c>
      <c r="AM437" s="4"/>
      <c r="AW437" s="77"/>
      <c r="AX437" s="77"/>
      <c r="AY437" s="77"/>
      <c r="AZ437" s="77"/>
      <c r="BA437" s="77"/>
      <c r="BB437" s="77"/>
      <c r="BC437" s="77"/>
      <c r="BD437" s="75"/>
      <c r="BE437" s="75"/>
      <c r="BF437" s="75"/>
      <c r="BG437" s="75"/>
      <c r="BH437" s="75"/>
      <c r="BI437" s="75"/>
      <c r="BJ437" s="75"/>
      <c r="BK437" s="75"/>
      <c r="BL437" s="75"/>
      <c r="BM437" s="75"/>
      <c r="BN437" s="75"/>
      <c r="BO437" s="75"/>
      <c r="BP437" s="75"/>
      <c r="BQ437" s="75"/>
    </row>
    <row r="438">
      <c r="A438" s="75" t="s">
        <v>273</v>
      </c>
      <c r="B438" s="76">
        <v>2131.85</v>
      </c>
      <c r="C438" s="76">
        <v>2482.05</v>
      </c>
      <c r="D438" s="77">
        <v>208.2</v>
      </c>
      <c r="E438" s="77">
        <v>836.3</v>
      </c>
      <c r="F438" s="76">
        <v>4956.95</v>
      </c>
      <c r="G438" s="4"/>
      <c r="H438" s="76">
        <v>1898.65</v>
      </c>
      <c r="I438" s="76">
        <v>2202.8</v>
      </c>
      <c r="J438" s="77">
        <v>22217.45</v>
      </c>
      <c r="K438" s="78">
        <f t="shared" si="2"/>
        <v>67200242.4</v>
      </c>
      <c r="L438" s="79"/>
      <c r="M438" s="77" t="s">
        <v>273</v>
      </c>
      <c r="N438" s="4">
        <f t="shared" ref="N438:R438" si="1033">((B438-B437)/B437)*100</f>
        <v>-1.307809824</v>
      </c>
      <c r="O438" s="4">
        <f t="shared" si="1033"/>
        <v>1.34746126</v>
      </c>
      <c r="P438" s="4">
        <f t="shared" si="1033"/>
        <v>4.939516129</v>
      </c>
      <c r="Q438" s="4">
        <f t="shared" si="1033"/>
        <v>0.6559547451</v>
      </c>
      <c r="R438" s="4">
        <f t="shared" si="1033"/>
        <v>0.6896201503</v>
      </c>
      <c r="S438" s="28">
        <v>0.0</v>
      </c>
      <c r="T438" s="4">
        <f t="shared" ref="T438:U438" si="1034">((H438-H437)/H437)*100</f>
        <v>-2.767962309</v>
      </c>
      <c r="U438" s="4">
        <f t="shared" si="1034"/>
        <v>-0.4496667043</v>
      </c>
      <c r="V438" s="6">
        <f t="shared" si="11"/>
        <v>0.4603988543</v>
      </c>
      <c r="W438" s="6">
        <f t="shared" si="12"/>
        <v>0.7363392964</v>
      </c>
      <c r="X438" s="4"/>
      <c r="Y438" s="4"/>
      <c r="Z438" s="81" t="s">
        <v>273</v>
      </c>
      <c r="AK438" s="81"/>
      <c r="AL438" s="81" t="s">
        <v>273</v>
      </c>
      <c r="AM438" s="4"/>
      <c r="AW438" s="77"/>
      <c r="AX438" s="77"/>
      <c r="AY438" s="77"/>
      <c r="AZ438" s="77"/>
      <c r="BA438" s="77"/>
      <c r="BB438" s="77"/>
      <c r="BC438" s="77"/>
      <c r="BD438" s="75"/>
      <c r="BE438" s="75"/>
      <c r="BF438" s="75"/>
      <c r="BG438" s="75"/>
      <c r="BH438" s="75"/>
      <c r="BI438" s="75"/>
      <c r="BJ438" s="75"/>
      <c r="BK438" s="75"/>
      <c r="BL438" s="75"/>
      <c r="BM438" s="75"/>
      <c r="BN438" s="75"/>
      <c r="BO438" s="75"/>
      <c r="BP438" s="75"/>
      <c r="BQ438" s="75"/>
    </row>
    <row r="439">
      <c r="A439" s="75" t="s">
        <v>274</v>
      </c>
      <c r="B439" s="76">
        <v>2143.9</v>
      </c>
      <c r="C439" s="76">
        <v>2495.55</v>
      </c>
      <c r="D439" s="77">
        <v>213.55</v>
      </c>
      <c r="E439" s="77">
        <v>858.7</v>
      </c>
      <c r="F439" s="76">
        <v>4936.35</v>
      </c>
      <c r="G439" s="4"/>
      <c r="H439" s="76">
        <v>1861.1</v>
      </c>
      <c r="I439" s="76">
        <v>2181.95</v>
      </c>
      <c r="J439" s="77">
        <v>22212.7</v>
      </c>
      <c r="K439" s="78">
        <f t="shared" si="2"/>
        <v>67548319.05</v>
      </c>
      <c r="L439" s="79"/>
      <c r="M439" s="77" t="s">
        <v>274</v>
      </c>
      <c r="N439" s="4">
        <f t="shared" ref="N439:R439" si="1035">((B439-B438)/B438)*100</f>
        <v>0.5652367662</v>
      </c>
      <c r="O439" s="4">
        <f t="shared" si="1035"/>
        <v>0.5439052396</v>
      </c>
      <c r="P439" s="4">
        <f t="shared" si="1035"/>
        <v>2.569644573</v>
      </c>
      <c r="Q439" s="4">
        <f t="shared" si="1035"/>
        <v>2.678464666</v>
      </c>
      <c r="R439" s="4">
        <f t="shared" si="1035"/>
        <v>-0.4155781277</v>
      </c>
      <c r="S439" s="28">
        <v>0.0</v>
      </c>
      <c r="T439" s="4">
        <f t="shared" ref="T439:U439" si="1036">((H439-H438)/H438)*100</f>
        <v>-1.977721012</v>
      </c>
      <c r="U439" s="4">
        <f t="shared" si="1036"/>
        <v>-0.9465226076</v>
      </c>
      <c r="V439" s="6">
        <f t="shared" si="11"/>
        <v>0.517969337</v>
      </c>
      <c r="W439" s="6">
        <f t="shared" si="12"/>
        <v>-0.02137959127</v>
      </c>
      <c r="X439" s="4"/>
      <c r="Y439" s="4"/>
      <c r="Z439" s="81" t="s">
        <v>274</v>
      </c>
      <c r="AA439" s="86">
        <f t="shared" ref="AA439:AE439" si="1037">100*(B444-B439)/B439</f>
        <v>-1.574233873</v>
      </c>
      <c r="AB439" s="86">
        <f t="shared" si="1037"/>
        <v>0.1342389453</v>
      </c>
      <c r="AC439" s="86">
        <f t="shared" si="1037"/>
        <v>0.2575509248</v>
      </c>
      <c r="AD439" s="86">
        <f t="shared" si="1037"/>
        <v>1.758472109</v>
      </c>
      <c r="AE439" s="86">
        <f t="shared" si="1037"/>
        <v>-0.1752306866</v>
      </c>
      <c r="AF439" s="86"/>
      <c r="AG439" s="86">
        <f t="shared" ref="AG439:AI439" si="1038">100*(H444-H439)/H439</f>
        <v>-3.951963892</v>
      </c>
      <c r="AH439" s="86">
        <f t="shared" si="1038"/>
        <v>-2.653589679</v>
      </c>
      <c r="AI439" s="86">
        <f t="shared" si="1038"/>
        <v>0.5674681601</v>
      </c>
      <c r="AJ439" s="86">
        <f>100*(J444-J439)/J439</f>
        <v>0.5674681601</v>
      </c>
      <c r="AK439" s="81"/>
      <c r="AL439" s="81" t="s">
        <v>274</v>
      </c>
      <c r="AM439" s="4"/>
      <c r="AW439" s="77"/>
      <c r="AX439" s="77"/>
      <c r="AY439" s="77"/>
      <c r="AZ439" s="77"/>
      <c r="BA439" s="77"/>
      <c r="BB439" s="77"/>
      <c r="BC439" s="77"/>
      <c r="BD439" s="75"/>
      <c r="BE439" s="75"/>
      <c r="BF439" s="75"/>
      <c r="BG439" s="75"/>
      <c r="BH439" s="75"/>
      <c r="BI439" s="75"/>
      <c r="BJ439" s="75"/>
      <c r="BK439" s="75"/>
      <c r="BL439" s="75"/>
      <c r="BM439" s="75"/>
      <c r="BN439" s="75"/>
      <c r="BO439" s="75"/>
      <c r="BP439" s="75"/>
      <c r="BQ439" s="75"/>
    </row>
    <row r="440">
      <c r="A440" s="75" t="s">
        <v>275</v>
      </c>
      <c r="B440" s="76">
        <v>2165.65</v>
      </c>
      <c r="C440" s="76">
        <v>2442.2</v>
      </c>
      <c r="D440" s="77">
        <v>203.6</v>
      </c>
      <c r="E440" s="77">
        <v>859.2</v>
      </c>
      <c r="F440" s="76">
        <v>4901.9</v>
      </c>
      <c r="G440" s="4"/>
      <c r="H440" s="76">
        <v>1830.6</v>
      </c>
      <c r="I440" s="76">
        <v>2156.85</v>
      </c>
      <c r="J440" s="77">
        <v>22122.05</v>
      </c>
      <c r="K440" s="78">
        <f t="shared" si="2"/>
        <v>66874321.45</v>
      </c>
      <c r="L440" s="79"/>
      <c r="M440" s="77" t="s">
        <v>275</v>
      </c>
      <c r="N440" s="4">
        <f t="shared" ref="N440:R440" si="1039">((B440-B439)/B439)*100</f>
        <v>1.014506274</v>
      </c>
      <c r="O440" s="4">
        <f t="shared" si="1039"/>
        <v>-2.137805293</v>
      </c>
      <c r="P440" s="4">
        <f t="shared" si="1039"/>
        <v>-4.659330368</v>
      </c>
      <c r="Q440" s="4">
        <f t="shared" si="1039"/>
        <v>0.05822755328</v>
      </c>
      <c r="R440" s="4">
        <f t="shared" si="1039"/>
        <v>-0.6978840641</v>
      </c>
      <c r="S440" s="28">
        <v>0.0</v>
      </c>
      <c r="T440" s="4">
        <f t="shared" ref="T440:U440" si="1040">((H440-H439)/H439)*100</f>
        <v>-1.638815754</v>
      </c>
      <c r="U440" s="4">
        <f t="shared" si="1040"/>
        <v>-1.150347167</v>
      </c>
      <c r="V440" s="6">
        <f t="shared" si="11"/>
        <v>-0.9978006995</v>
      </c>
      <c r="W440" s="6">
        <f t="shared" si="12"/>
        <v>-0.4080998708</v>
      </c>
      <c r="X440" s="4"/>
      <c r="Y440" s="4"/>
      <c r="Z440" s="81" t="s">
        <v>275</v>
      </c>
      <c r="AK440" s="81"/>
      <c r="AL440" s="81" t="s">
        <v>275</v>
      </c>
      <c r="AM440" s="4"/>
      <c r="AW440" s="77"/>
      <c r="AX440" s="77"/>
      <c r="AY440" s="77"/>
      <c r="AZ440" s="77"/>
      <c r="BA440" s="77"/>
      <c r="BB440" s="77"/>
      <c r="BC440" s="77"/>
      <c r="BD440" s="75"/>
      <c r="BE440" s="75"/>
      <c r="BF440" s="75"/>
      <c r="BG440" s="75"/>
      <c r="BH440" s="75"/>
      <c r="BI440" s="75"/>
      <c r="BJ440" s="75"/>
      <c r="BK440" s="75"/>
      <c r="BL440" s="75"/>
      <c r="BM440" s="75"/>
      <c r="BN440" s="75"/>
      <c r="BO440" s="75"/>
      <c r="BP440" s="75"/>
      <c r="BQ440" s="75"/>
    </row>
    <row r="441">
      <c r="A441" s="75" t="s">
        <v>276</v>
      </c>
      <c r="B441" s="76">
        <v>2174.5</v>
      </c>
      <c r="C441" s="76">
        <v>2486.85</v>
      </c>
      <c r="D441" s="77">
        <v>209.8</v>
      </c>
      <c r="E441" s="77">
        <v>854.05</v>
      </c>
      <c r="F441" s="76">
        <v>4904.35</v>
      </c>
      <c r="G441" s="4"/>
      <c r="H441" s="76">
        <v>1821.95</v>
      </c>
      <c r="I441" s="76">
        <v>2155.6</v>
      </c>
      <c r="J441" s="77">
        <v>22198.35</v>
      </c>
      <c r="K441" s="78">
        <f t="shared" si="2"/>
        <v>67108480.2</v>
      </c>
      <c r="L441" s="79"/>
      <c r="M441" s="77" t="s">
        <v>276</v>
      </c>
      <c r="N441" s="4">
        <f t="shared" ref="N441:R441" si="1041">((B441-B440)/B440)*100</f>
        <v>0.4086532912</v>
      </c>
      <c r="O441" s="4">
        <f t="shared" si="1041"/>
        <v>1.828269593</v>
      </c>
      <c r="P441" s="4">
        <f t="shared" si="1041"/>
        <v>3.04518664</v>
      </c>
      <c r="Q441" s="4">
        <f t="shared" si="1041"/>
        <v>-0.5993947858</v>
      </c>
      <c r="R441" s="4">
        <f t="shared" si="1041"/>
        <v>0.04998061976</v>
      </c>
      <c r="S441" s="28">
        <v>0.0</v>
      </c>
      <c r="T441" s="4">
        <f t="shared" ref="T441:U441" si="1042">((H441-H440)/H440)*100</f>
        <v>-0.4725226702</v>
      </c>
      <c r="U441" s="4">
        <f t="shared" si="1042"/>
        <v>-0.05795488792</v>
      </c>
      <c r="V441" s="6">
        <f t="shared" si="11"/>
        <v>0.350147478</v>
      </c>
      <c r="W441" s="6">
        <f t="shared" si="12"/>
        <v>0.3449047444</v>
      </c>
      <c r="X441" s="4"/>
      <c r="Y441" s="4"/>
      <c r="Z441" s="81" t="s">
        <v>276</v>
      </c>
      <c r="AK441" s="81"/>
      <c r="AL441" s="81" t="s">
        <v>276</v>
      </c>
      <c r="AM441" s="4"/>
      <c r="AW441" s="77"/>
      <c r="AX441" s="77"/>
      <c r="AY441" s="77"/>
      <c r="AZ441" s="77"/>
      <c r="BA441" s="77"/>
      <c r="BB441" s="77"/>
      <c r="BC441" s="77"/>
      <c r="BD441" s="75"/>
      <c r="BE441" s="75"/>
      <c r="BF441" s="75"/>
      <c r="BG441" s="75"/>
      <c r="BH441" s="75"/>
      <c r="BI441" s="75"/>
      <c r="BJ441" s="75"/>
      <c r="BK441" s="75"/>
      <c r="BL441" s="75"/>
      <c r="BM441" s="75"/>
      <c r="BN441" s="75"/>
      <c r="BO441" s="75"/>
      <c r="BP441" s="75"/>
      <c r="BQ441" s="75"/>
    </row>
    <row r="442">
      <c r="A442" s="75" t="s">
        <v>277</v>
      </c>
      <c r="B442" s="76">
        <v>2118.85</v>
      </c>
      <c r="C442" s="76">
        <v>2488.85</v>
      </c>
      <c r="D442" s="77">
        <v>202.5</v>
      </c>
      <c r="E442" s="77">
        <v>854.2</v>
      </c>
      <c r="F442" s="76">
        <v>4887.8</v>
      </c>
      <c r="G442" s="4"/>
      <c r="H442" s="76">
        <v>1801.8</v>
      </c>
      <c r="I442" s="76">
        <v>2153.5</v>
      </c>
      <c r="J442" s="77">
        <v>21951.15</v>
      </c>
      <c r="K442" s="78">
        <f t="shared" si="2"/>
        <v>66577003.05</v>
      </c>
      <c r="L442" s="79"/>
      <c r="M442" s="77" t="s">
        <v>277</v>
      </c>
      <c r="N442" s="4">
        <f t="shared" ref="N442:R442" si="1043">((B442-B441)/B441)*100</f>
        <v>-2.559209014</v>
      </c>
      <c r="O442" s="4">
        <f t="shared" si="1043"/>
        <v>0.08042302511</v>
      </c>
      <c r="P442" s="4">
        <f t="shared" si="1043"/>
        <v>-3.47950429</v>
      </c>
      <c r="Q442" s="4">
        <f t="shared" si="1043"/>
        <v>0.01756337451</v>
      </c>
      <c r="R442" s="4">
        <f t="shared" si="1043"/>
        <v>-0.3374555242</v>
      </c>
      <c r="S442" s="28">
        <v>0.0</v>
      </c>
      <c r="T442" s="4">
        <f t="shared" ref="T442:U442" si="1044">((H442-H441)/H441)*100</f>
        <v>-1.105957902</v>
      </c>
      <c r="U442" s="4">
        <f t="shared" si="1044"/>
        <v>-0.09742067174</v>
      </c>
      <c r="V442" s="6">
        <f t="shared" si="11"/>
        <v>-0.7919671976</v>
      </c>
      <c r="W442" s="6">
        <f t="shared" si="12"/>
        <v>-1.113596281</v>
      </c>
      <c r="X442" s="4"/>
      <c r="Y442" s="4"/>
      <c r="Z442" s="81" t="s">
        <v>277</v>
      </c>
      <c r="AK442" s="81"/>
      <c r="AL442" s="81" t="s">
        <v>277</v>
      </c>
      <c r="AM442" s="4"/>
      <c r="AW442" s="77"/>
      <c r="AX442" s="77"/>
      <c r="AY442" s="77"/>
      <c r="AZ442" s="77"/>
      <c r="BA442" s="77"/>
      <c r="BB442" s="77"/>
      <c r="BC442" s="77"/>
      <c r="BD442" s="75"/>
      <c r="BE442" s="75"/>
      <c r="BF442" s="75"/>
      <c r="BG442" s="75"/>
      <c r="BH442" s="75"/>
      <c r="BI442" s="75"/>
      <c r="BJ442" s="75"/>
      <c r="BK442" s="75"/>
      <c r="BL442" s="75"/>
      <c r="BM442" s="75"/>
      <c r="BN442" s="75"/>
      <c r="BO442" s="75"/>
      <c r="BP442" s="75"/>
      <c r="BQ442" s="75"/>
    </row>
    <row r="443">
      <c r="A443" s="75" t="s">
        <v>278</v>
      </c>
      <c r="B443" s="76">
        <v>2088.6</v>
      </c>
      <c r="C443" s="76">
        <v>2521.9</v>
      </c>
      <c r="D443" s="77">
        <v>209.2</v>
      </c>
      <c r="E443" s="77">
        <v>875.1</v>
      </c>
      <c r="F443" s="76">
        <v>4965.2</v>
      </c>
      <c r="G443" s="4"/>
      <c r="H443" s="76">
        <v>1765.95</v>
      </c>
      <c r="I443" s="76">
        <v>2143.45</v>
      </c>
      <c r="J443" s="77">
        <v>21982.8</v>
      </c>
      <c r="K443" s="78">
        <f t="shared" si="2"/>
        <v>67250901.55</v>
      </c>
      <c r="L443" s="79"/>
      <c r="M443" s="77" t="s">
        <v>278</v>
      </c>
      <c r="N443" s="4">
        <f t="shared" ref="N443:R443" si="1045">((B443-B442)/B442)*100</f>
        <v>-1.427661231</v>
      </c>
      <c r="O443" s="4">
        <f t="shared" si="1045"/>
        <v>1.327922535</v>
      </c>
      <c r="P443" s="4">
        <f t="shared" si="1045"/>
        <v>3.308641975</v>
      </c>
      <c r="Q443" s="4">
        <f t="shared" si="1045"/>
        <v>2.446733786</v>
      </c>
      <c r="R443" s="4">
        <f t="shared" si="1045"/>
        <v>1.583534515</v>
      </c>
      <c r="S443" s="28">
        <v>0.0</v>
      </c>
      <c r="T443" s="4">
        <f t="shared" ref="T443:U443" si="1046">((H443-H442)/H442)*100</f>
        <v>-1.98967699</v>
      </c>
      <c r="U443" s="4">
        <f t="shared" si="1046"/>
        <v>-0.4666821453</v>
      </c>
      <c r="V443" s="6">
        <f t="shared" si="11"/>
        <v>1.012209125</v>
      </c>
      <c r="W443" s="6">
        <f t="shared" si="12"/>
        <v>0.1441837899</v>
      </c>
      <c r="X443" s="4"/>
      <c r="Y443" s="4"/>
      <c r="Z443" s="81" t="s">
        <v>278</v>
      </c>
      <c r="AK443" s="81"/>
      <c r="AL443" s="81" t="s">
        <v>278</v>
      </c>
      <c r="AM443" s="4"/>
      <c r="AW443" s="77"/>
      <c r="AX443" s="77"/>
      <c r="AY443" s="77"/>
      <c r="AZ443" s="77"/>
      <c r="BA443" s="77"/>
      <c r="BB443" s="77"/>
      <c r="BC443" s="77"/>
      <c r="BD443" s="75"/>
      <c r="BE443" s="75"/>
      <c r="BF443" s="75"/>
      <c r="BG443" s="75"/>
      <c r="BH443" s="75"/>
      <c r="BI443" s="75"/>
      <c r="BJ443" s="75"/>
      <c r="BK443" s="75"/>
      <c r="BL443" s="75"/>
      <c r="BM443" s="75"/>
      <c r="BN443" s="75"/>
      <c r="BO443" s="75"/>
      <c r="BP443" s="75"/>
      <c r="BQ443" s="75"/>
    </row>
    <row r="444">
      <c r="A444" s="83">
        <v>45294.0</v>
      </c>
      <c r="B444" s="76">
        <v>2110.15</v>
      </c>
      <c r="C444" s="76">
        <v>2498.9</v>
      </c>
      <c r="D444" s="77">
        <v>214.1</v>
      </c>
      <c r="E444" s="77">
        <v>873.8</v>
      </c>
      <c r="F444" s="76">
        <v>4927.7</v>
      </c>
      <c r="G444" s="4"/>
      <c r="H444" s="76">
        <v>1787.55</v>
      </c>
      <c r="I444" s="76">
        <v>2124.05</v>
      </c>
      <c r="J444" s="77">
        <v>22338.75</v>
      </c>
      <c r="K444" s="78">
        <f t="shared" si="2"/>
        <v>67298330.8</v>
      </c>
      <c r="L444" s="79"/>
      <c r="M444" s="84">
        <v>45294.0</v>
      </c>
      <c r="N444" s="4">
        <f t="shared" ref="N444:R444" si="1047">((B444-B443)/B443)*100</f>
        <v>1.031791631</v>
      </c>
      <c r="O444" s="4">
        <f t="shared" si="1047"/>
        <v>-0.9120107855</v>
      </c>
      <c r="P444" s="4">
        <f t="shared" si="1047"/>
        <v>2.342256214</v>
      </c>
      <c r="Q444" s="4">
        <f t="shared" si="1047"/>
        <v>-0.1485544509</v>
      </c>
      <c r="R444" s="4">
        <f t="shared" si="1047"/>
        <v>-0.7552565858</v>
      </c>
      <c r="S444" s="28">
        <v>0.0</v>
      </c>
      <c r="T444" s="4">
        <f t="shared" ref="T444:U444" si="1048">((H444-H443)/H443)*100</f>
        <v>1.223137688</v>
      </c>
      <c r="U444" s="4">
        <f t="shared" si="1048"/>
        <v>-0.9050829271</v>
      </c>
      <c r="V444" s="6">
        <f t="shared" si="11"/>
        <v>0.07052582033</v>
      </c>
      <c r="W444" s="6">
        <f t="shared" si="12"/>
        <v>1.619220481</v>
      </c>
      <c r="X444" s="4"/>
      <c r="Y444" s="4"/>
      <c r="Z444" s="85">
        <v>45294.0</v>
      </c>
      <c r="AA444" s="86">
        <f t="shared" ref="AA444:AE444" si="1049">100*(B449-B444)/B444</f>
        <v>-3.397862711</v>
      </c>
      <c r="AB444" s="86">
        <f t="shared" si="1049"/>
        <v>-2.591140102</v>
      </c>
      <c r="AC444" s="86">
        <f t="shared" si="1049"/>
        <v>-3.362914526</v>
      </c>
      <c r="AD444" s="86">
        <f t="shared" si="1049"/>
        <v>-0.7553215839</v>
      </c>
      <c r="AE444" s="86">
        <f t="shared" si="1049"/>
        <v>-0.7823122349</v>
      </c>
      <c r="AF444" s="86"/>
      <c r="AG444" s="86">
        <f t="shared" ref="AG444:AI444" si="1050">100*(H449-H444)/H444</f>
        <v>-1.250314677</v>
      </c>
      <c r="AH444" s="86">
        <f t="shared" si="1050"/>
        <v>0.6685341682</v>
      </c>
      <c r="AI444" s="86">
        <f t="shared" si="1050"/>
        <v>0.6929662582</v>
      </c>
      <c r="AJ444" s="86">
        <f>100*(J449-J444)/J444</f>
        <v>0.6929662582</v>
      </c>
      <c r="AK444" s="85"/>
      <c r="AL444" s="85">
        <v>45294.0</v>
      </c>
      <c r="AM444" s="77">
        <f t="shared" ref="AM444:AQ444" si="1051">((B462-B444)/B444)*100</f>
        <v>-9.913987157</v>
      </c>
      <c r="AN444" s="77">
        <f t="shared" si="1051"/>
        <v>-5.26631718</v>
      </c>
      <c r="AO444" s="77">
        <f t="shared" si="1051"/>
        <v>-0.723960766</v>
      </c>
      <c r="AP444" s="77">
        <f t="shared" si="1051"/>
        <v>-0.2288853285</v>
      </c>
      <c r="AQ444" s="77">
        <f t="shared" si="1051"/>
        <v>-0.3338271405</v>
      </c>
      <c r="AR444" s="77">
        <v>0.0</v>
      </c>
      <c r="AS444" s="77">
        <f t="shared" ref="AS444:AT444" si="1052">((H462-H444)/H444)*100</f>
        <v>3.227881738</v>
      </c>
      <c r="AT444" s="77">
        <f t="shared" si="1052"/>
        <v>-14.599468</v>
      </c>
      <c r="AU444" s="77">
        <f>((K462-K444)/K444)*100</f>
        <v>-2.240618054</v>
      </c>
      <c r="AV444" s="77">
        <f>((J462-J444)/J444)*100</f>
        <v>-0.05304683566</v>
      </c>
      <c r="AW444" s="77"/>
      <c r="AX444" s="77"/>
      <c r="AY444" s="77"/>
      <c r="AZ444" s="77"/>
      <c r="BA444" s="77"/>
      <c r="BB444" s="77"/>
      <c r="BC444" s="77"/>
      <c r="BD444" s="75"/>
      <c r="BE444" s="75"/>
      <c r="BF444" s="75"/>
      <c r="BG444" s="75"/>
      <c r="BH444" s="75"/>
      <c r="BI444" s="75"/>
      <c r="BJ444" s="75"/>
      <c r="BK444" s="75"/>
      <c r="BL444" s="75"/>
      <c r="BM444" s="75"/>
      <c r="BN444" s="75"/>
      <c r="BO444" s="75"/>
      <c r="BP444" s="75"/>
      <c r="BQ444" s="75"/>
    </row>
    <row r="445">
      <c r="A445" s="83">
        <v>45325.0</v>
      </c>
      <c r="B445" s="76">
        <v>2103.85</v>
      </c>
      <c r="C445" s="76">
        <v>2518.55</v>
      </c>
      <c r="D445" s="77">
        <v>215.65</v>
      </c>
      <c r="E445" s="77">
        <v>872.35</v>
      </c>
      <c r="F445" s="76">
        <v>4922.55</v>
      </c>
      <c r="G445" s="4"/>
      <c r="H445" s="76">
        <v>1794.8</v>
      </c>
      <c r="I445" s="76">
        <v>2151.85</v>
      </c>
      <c r="J445" s="77">
        <v>22378.4</v>
      </c>
      <c r="K445" s="78">
        <f t="shared" si="2"/>
        <v>67420962.15</v>
      </c>
      <c r="L445" s="79"/>
      <c r="M445" s="84">
        <v>45325.0</v>
      </c>
      <c r="N445" s="4">
        <f t="shared" ref="N445:R445" si="1053">((B445-B444)/B444)*100</f>
        <v>-0.2985569746</v>
      </c>
      <c r="O445" s="4">
        <f t="shared" si="1053"/>
        <v>0.7863459922</v>
      </c>
      <c r="P445" s="4">
        <f t="shared" si="1053"/>
        <v>0.723960766</v>
      </c>
      <c r="Q445" s="4">
        <f t="shared" si="1053"/>
        <v>-0.1659418631</v>
      </c>
      <c r="R445" s="4">
        <f t="shared" si="1053"/>
        <v>-0.1045112324</v>
      </c>
      <c r="S445" s="28">
        <v>0.0</v>
      </c>
      <c r="T445" s="4">
        <f t="shared" ref="T445:U445" si="1054">((H445-H444)/H444)*100</f>
        <v>0.4055830606</v>
      </c>
      <c r="U445" s="4">
        <f t="shared" si="1054"/>
        <v>1.308820414</v>
      </c>
      <c r="V445" s="6">
        <f t="shared" si="11"/>
        <v>0.1822204928</v>
      </c>
      <c r="W445" s="6">
        <f t="shared" si="12"/>
        <v>0.1774942645</v>
      </c>
      <c r="X445" s="4"/>
      <c r="Y445" s="4"/>
      <c r="Z445" s="85">
        <v>45325.0</v>
      </c>
      <c r="AK445" s="85"/>
      <c r="AL445" s="85">
        <v>45325.0</v>
      </c>
      <c r="AW445" s="77"/>
      <c r="AX445" s="77"/>
      <c r="AY445" s="77"/>
      <c r="AZ445" s="77"/>
      <c r="BA445" s="77"/>
      <c r="BB445" s="77"/>
      <c r="BC445" s="77"/>
      <c r="BD445" s="75"/>
      <c r="BE445" s="75"/>
      <c r="BF445" s="75"/>
      <c r="BG445" s="75"/>
      <c r="BH445" s="75"/>
      <c r="BI445" s="75"/>
      <c r="BJ445" s="75"/>
      <c r="BK445" s="75"/>
      <c r="BL445" s="75"/>
      <c r="BM445" s="75"/>
      <c r="BN445" s="75"/>
      <c r="BO445" s="75"/>
      <c r="BP445" s="75"/>
      <c r="BQ445" s="75"/>
    </row>
    <row r="446">
      <c r="A446" s="83">
        <v>45385.0</v>
      </c>
      <c r="B446" s="76">
        <v>2080.75</v>
      </c>
      <c r="C446" s="76">
        <v>2499.8</v>
      </c>
      <c r="D446" s="77">
        <v>207.35</v>
      </c>
      <c r="E446" s="77">
        <v>881.3</v>
      </c>
      <c r="F446" s="76">
        <v>4838.9</v>
      </c>
      <c r="G446" s="4"/>
      <c r="H446" s="76">
        <v>1707.95</v>
      </c>
      <c r="I446" s="76">
        <v>2124.3</v>
      </c>
      <c r="J446" s="77">
        <v>22405.6</v>
      </c>
      <c r="K446" s="78">
        <f t="shared" si="2"/>
        <v>66501718.85</v>
      </c>
      <c r="L446" s="79"/>
      <c r="M446" s="84">
        <v>45385.0</v>
      </c>
      <c r="N446" s="4">
        <f t="shared" ref="N446:R446" si="1055">((B446-B445)/B445)*100</f>
        <v>-1.097987024</v>
      </c>
      <c r="O446" s="4">
        <f t="shared" si="1055"/>
        <v>-0.7444759882</v>
      </c>
      <c r="P446" s="4">
        <f t="shared" si="1055"/>
        <v>-3.848829121</v>
      </c>
      <c r="Q446" s="4">
        <f t="shared" si="1055"/>
        <v>1.025964349</v>
      </c>
      <c r="R446" s="4">
        <f t="shared" si="1055"/>
        <v>-1.699322506</v>
      </c>
      <c r="S446" s="28">
        <v>0.0</v>
      </c>
      <c r="T446" s="4">
        <f t="shared" ref="T446:U446" si="1056">((H446-H445)/H445)*100</f>
        <v>-4.838979273</v>
      </c>
      <c r="U446" s="4">
        <f t="shared" si="1056"/>
        <v>-1.280293701</v>
      </c>
      <c r="V446" s="6">
        <f t="shared" si="11"/>
        <v>-1.363438418</v>
      </c>
      <c r="W446" s="6">
        <f t="shared" si="12"/>
        <v>0.1215457763</v>
      </c>
      <c r="X446" s="4"/>
      <c r="Y446" s="4"/>
      <c r="Z446" s="85">
        <v>45385.0</v>
      </c>
      <c r="AK446" s="85"/>
      <c r="AL446" s="85">
        <v>45385.0</v>
      </c>
      <c r="AW446" s="77"/>
      <c r="AX446" s="77"/>
      <c r="AY446" s="77"/>
      <c r="AZ446" s="77"/>
      <c r="BA446" s="77"/>
      <c r="BB446" s="77"/>
      <c r="BC446" s="77"/>
      <c r="BD446" s="75"/>
      <c r="BE446" s="75"/>
      <c r="BF446" s="75"/>
      <c r="BG446" s="75"/>
      <c r="BH446" s="75"/>
      <c r="BI446" s="75"/>
      <c r="BJ446" s="75"/>
      <c r="BK446" s="75"/>
      <c r="BL446" s="75"/>
      <c r="BM446" s="75"/>
      <c r="BN446" s="75"/>
      <c r="BO446" s="75"/>
      <c r="BP446" s="75"/>
      <c r="BQ446" s="75"/>
    </row>
    <row r="447">
      <c r="A447" s="83">
        <v>45415.0</v>
      </c>
      <c r="B447" s="76">
        <v>2079.5</v>
      </c>
      <c r="C447" s="76">
        <v>2498.1</v>
      </c>
      <c r="D447" s="77">
        <v>208.3</v>
      </c>
      <c r="E447" s="77">
        <v>876.25</v>
      </c>
      <c r="F447" s="76">
        <v>4825.65</v>
      </c>
      <c r="G447" s="4"/>
      <c r="H447" s="76">
        <v>1755.85</v>
      </c>
      <c r="I447" s="76">
        <v>2227.5</v>
      </c>
      <c r="J447" s="77">
        <v>22356.3</v>
      </c>
      <c r="K447" s="78">
        <f t="shared" si="2"/>
        <v>66777650</v>
      </c>
      <c r="L447" s="79"/>
      <c r="M447" s="84">
        <v>45415.0</v>
      </c>
      <c r="N447" s="4">
        <f t="shared" ref="N447:R447" si="1057">((B447-B446)/B446)*100</f>
        <v>-0.06007449237</v>
      </c>
      <c r="O447" s="4">
        <f t="shared" si="1057"/>
        <v>-0.06800544044</v>
      </c>
      <c r="P447" s="4">
        <f t="shared" si="1057"/>
        <v>0.4581625271</v>
      </c>
      <c r="Q447" s="4">
        <f t="shared" si="1057"/>
        <v>-0.5730171338</v>
      </c>
      <c r="R447" s="4">
        <f t="shared" si="1057"/>
        <v>-0.273822563</v>
      </c>
      <c r="S447" s="28">
        <v>0.0</v>
      </c>
      <c r="T447" s="4">
        <f t="shared" ref="T447:U447" si="1058">((H447-H446)/H446)*100</f>
        <v>2.804531749</v>
      </c>
      <c r="U447" s="4">
        <f t="shared" si="1058"/>
        <v>4.858070894</v>
      </c>
      <c r="V447" s="6">
        <f t="shared" si="11"/>
        <v>0.4149233355</v>
      </c>
      <c r="W447" s="6">
        <f t="shared" si="12"/>
        <v>-0.2200342771</v>
      </c>
      <c r="X447" s="4"/>
      <c r="Y447" s="4"/>
      <c r="Z447" s="85">
        <v>45415.0</v>
      </c>
      <c r="AK447" s="85"/>
      <c r="AL447" s="85">
        <v>45415.0</v>
      </c>
      <c r="AW447" s="77"/>
      <c r="AX447" s="77"/>
      <c r="AY447" s="77"/>
      <c r="AZ447" s="77"/>
      <c r="BA447" s="77"/>
      <c r="BB447" s="77"/>
      <c r="BC447" s="77"/>
      <c r="BD447" s="75"/>
      <c r="BE447" s="75"/>
      <c r="BF447" s="75"/>
      <c r="BG447" s="75"/>
      <c r="BH447" s="75"/>
      <c r="BI447" s="75"/>
      <c r="BJ447" s="75"/>
      <c r="BK447" s="75"/>
      <c r="BL447" s="75"/>
      <c r="BM447" s="75"/>
      <c r="BN447" s="75"/>
      <c r="BO447" s="75"/>
      <c r="BP447" s="75"/>
      <c r="BQ447" s="75"/>
    </row>
    <row r="448">
      <c r="A448" s="83">
        <v>45446.0</v>
      </c>
      <c r="B448" s="76">
        <v>2034.0</v>
      </c>
      <c r="C448" s="76">
        <v>2435.55</v>
      </c>
      <c r="D448" s="77">
        <v>201.35</v>
      </c>
      <c r="E448" s="77">
        <v>854.85</v>
      </c>
      <c r="F448" s="76">
        <v>4880.75</v>
      </c>
      <c r="G448" s="4"/>
      <c r="H448" s="76">
        <v>1744.6</v>
      </c>
      <c r="I448" s="76">
        <v>2168.5</v>
      </c>
      <c r="J448" s="77">
        <v>22474.05</v>
      </c>
      <c r="K448" s="78">
        <f t="shared" si="2"/>
        <v>65952145.1</v>
      </c>
      <c r="L448" s="79"/>
      <c r="M448" s="84">
        <v>45446.0</v>
      </c>
      <c r="N448" s="4">
        <f t="shared" ref="N448:R448" si="1059">((B448-B447)/B447)*100</f>
        <v>-2.188025968</v>
      </c>
      <c r="O448" s="4">
        <f t="shared" si="1059"/>
        <v>-2.503902966</v>
      </c>
      <c r="P448" s="4">
        <f t="shared" si="1059"/>
        <v>-3.336533845</v>
      </c>
      <c r="Q448" s="4">
        <f t="shared" si="1059"/>
        <v>-2.442225392</v>
      </c>
      <c r="R448" s="4">
        <f t="shared" si="1059"/>
        <v>1.141815092</v>
      </c>
      <c r="S448" s="28">
        <v>0.0</v>
      </c>
      <c r="T448" s="4">
        <f t="shared" ref="T448:U448" si="1060">((H448-H447)/H447)*100</f>
        <v>-0.6407153231</v>
      </c>
      <c r="U448" s="4">
        <f t="shared" si="1060"/>
        <v>-2.648709315</v>
      </c>
      <c r="V448" s="6">
        <f t="shared" si="11"/>
        <v>-1.236199387</v>
      </c>
      <c r="W448" s="6">
        <f t="shared" si="12"/>
        <v>0.5266971726</v>
      </c>
      <c r="X448" s="4"/>
      <c r="Y448" s="4"/>
      <c r="Z448" s="85">
        <v>45446.0</v>
      </c>
      <c r="AK448" s="85"/>
      <c r="AL448" s="85">
        <v>45446.0</v>
      </c>
      <c r="AW448" s="77"/>
      <c r="AX448" s="77"/>
      <c r="AY448" s="77"/>
      <c r="AZ448" s="77"/>
      <c r="BA448" s="77"/>
      <c r="BB448" s="77"/>
      <c r="BC448" s="77"/>
      <c r="BD448" s="75"/>
      <c r="BE448" s="75"/>
      <c r="BF448" s="75"/>
      <c r="BG448" s="75"/>
      <c r="BH448" s="75"/>
      <c r="BI448" s="75"/>
      <c r="BJ448" s="75"/>
      <c r="BK448" s="75"/>
      <c r="BL448" s="75"/>
      <c r="BM448" s="75"/>
      <c r="BN448" s="75"/>
      <c r="BO448" s="75"/>
      <c r="BP448" s="75"/>
      <c r="BQ448" s="75"/>
    </row>
    <row r="449">
      <c r="A449" s="83">
        <v>45476.0</v>
      </c>
      <c r="B449" s="76">
        <v>2038.45</v>
      </c>
      <c r="C449" s="76">
        <v>2434.15</v>
      </c>
      <c r="D449" s="77">
        <v>206.9</v>
      </c>
      <c r="E449" s="77">
        <v>867.2</v>
      </c>
      <c r="F449" s="76">
        <v>4889.15</v>
      </c>
      <c r="G449" s="4"/>
      <c r="H449" s="76">
        <v>1765.2</v>
      </c>
      <c r="I449" s="76">
        <v>2138.25</v>
      </c>
      <c r="J449" s="77">
        <v>22493.55</v>
      </c>
      <c r="K449" s="78">
        <f t="shared" si="2"/>
        <v>66385196.65</v>
      </c>
      <c r="L449" s="79"/>
      <c r="M449" s="84">
        <v>45476.0</v>
      </c>
      <c r="N449" s="4">
        <f t="shared" ref="N449:R449" si="1061">((B449-B448)/B448)*100</f>
        <v>0.2187807276</v>
      </c>
      <c r="O449" s="4">
        <f t="shared" si="1061"/>
        <v>-0.05748188294</v>
      </c>
      <c r="P449" s="4">
        <f t="shared" si="1061"/>
        <v>2.756394338</v>
      </c>
      <c r="Q449" s="4">
        <f t="shared" si="1061"/>
        <v>1.4446979</v>
      </c>
      <c r="R449" s="4">
        <f t="shared" si="1061"/>
        <v>0.172104697</v>
      </c>
      <c r="S449" s="28">
        <v>0.0</v>
      </c>
      <c r="T449" s="4">
        <f t="shared" ref="T449:U449" si="1062">((H449-H448)/H448)*100</f>
        <v>1.180786427</v>
      </c>
      <c r="U449" s="4">
        <f t="shared" si="1062"/>
        <v>-1.394973484</v>
      </c>
      <c r="V449" s="6">
        <f t="shared" si="11"/>
        <v>0.6566148066</v>
      </c>
      <c r="W449" s="6">
        <f t="shared" si="12"/>
        <v>0.08676673764</v>
      </c>
      <c r="X449" s="4"/>
      <c r="Y449" s="4"/>
      <c r="Z449" s="85">
        <v>45476.0</v>
      </c>
      <c r="AK449" s="85"/>
      <c r="AL449" s="85">
        <v>45476.0</v>
      </c>
      <c r="AW449" s="77"/>
      <c r="AX449" s="77"/>
      <c r="AY449" s="77"/>
      <c r="AZ449" s="77"/>
      <c r="BA449" s="77"/>
      <c r="BB449" s="77"/>
      <c r="BC449" s="77"/>
      <c r="BD449" s="75"/>
      <c r="BE449" s="75"/>
      <c r="BF449" s="75"/>
      <c r="BG449" s="75"/>
      <c r="BH449" s="75"/>
      <c r="BI449" s="75"/>
      <c r="BJ449" s="75"/>
      <c r="BK449" s="75"/>
      <c r="BL449" s="75"/>
      <c r="BM449" s="75"/>
      <c r="BN449" s="75"/>
      <c r="BO449" s="75"/>
      <c r="BP449" s="75"/>
      <c r="BQ449" s="75"/>
    </row>
    <row r="450">
      <c r="A450" s="83">
        <v>45599.0</v>
      </c>
      <c r="B450" s="76">
        <v>2009.25</v>
      </c>
      <c r="C450" s="76">
        <v>2400.05</v>
      </c>
      <c r="D450" s="77">
        <v>196.3</v>
      </c>
      <c r="E450" s="77">
        <v>848.3</v>
      </c>
      <c r="F450" s="76">
        <v>4937.4</v>
      </c>
      <c r="G450" s="4"/>
      <c r="H450" s="76">
        <v>1752.8</v>
      </c>
      <c r="I450" s="76">
        <v>2103.6</v>
      </c>
      <c r="J450" s="77">
        <v>22332.65</v>
      </c>
      <c r="K450" s="78">
        <f t="shared" si="2"/>
        <v>65624042.15</v>
      </c>
      <c r="L450" s="79"/>
      <c r="M450" s="84">
        <v>45599.0</v>
      </c>
      <c r="N450" s="4">
        <f t="shared" ref="N450:R450" si="1063">((B450-B449)/B449)*100</f>
        <v>-1.432460938</v>
      </c>
      <c r="O450" s="4">
        <f t="shared" si="1063"/>
        <v>-1.400899698</v>
      </c>
      <c r="P450" s="4">
        <f t="shared" si="1063"/>
        <v>-5.123247946</v>
      </c>
      <c r="Q450" s="4">
        <f t="shared" si="1063"/>
        <v>-2.179428044</v>
      </c>
      <c r="R450" s="4">
        <f t="shared" si="1063"/>
        <v>0.9868791099</v>
      </c>
      <c r="S450" s="28">
        <v>0.0</v>
      </c>
      <c r="T450" s="4">
        <f t="shared" ref="T450:U450" si="1064">((H450-H449)/H449)*100</f>
        <v>-0.7024699751</v>
      </c>
      <c r="U450" s="4">
        <f t="shared" si="1064"/>
        <v>-1.620484041</v>
      </c>
      <c r="V450" s="6">
        <f t="shared" si="11"/>
        <v>-1.146572637</v>
      </c>
      <c r="W450" s="6">
        <f t="shared" si="12"/>
        <v>-0.7153161684</v>
      </c>
      <c r="X450" s="4"/>
      <c r="Y450" s="4"/>
      <c r="Z450" s="85">
        <v>45599.0</v>
      </c>
      <c r="AA450" s="86">
        <f t="shared" ref="AA450:AE450" si="1065">100*(B453-B449)/B449</f>
        <v>-6.865510559</v>
      </c>
      <c r="AB450" s="86">
        <f t="shared" si="1065"/>
        <v>0.5956904874</v>
      </c>
      <c r="AC450" s="86">
        <f t="shared" si="1065"/>
        <v>-10.87481875</v>
      </c>
      <c r="AD450" s="86">
        <f t="shared" si="1065"/>
        <v>-7.253228782</v>
      </c>
      <c r="AE450" s="86">
        <f t="shared" si="1065"/>
        <v>1.017559289</v>
      </c>
      <c r="AF450" s="86"/>
      <c r="AG450" s="86">
        <f t="shared" ref="AG450:AI450" si="1066">100*(H453-H449)/H449</f>
        <v>-0.9319057331</v>
      </c>
      <c r="AH450" s="86">
        <f t="shared" si="1066"/>
        <v>-8.022915936</v>
      </c>
      <c r="AI450" s="86">
        <f t="shared" si="1066"/>
        <v>-1.542219881</v>
      </c>
      <c r="AJ450" s="86">
        <f>100*(J453-J449)/J449</f>
        <v>-1.542219881</v>
      </c>
      <c r="AK450" s="85"/>
      <c r="AL450" s="85">
        <v>45599.0</v>
      </c>
      <c r="AW450" s="77"/>
      <c r="AX450" s="77"/>
      <c r="AY450" s="77"/>
      <c r="AZ450" s="77"/>
      <c r="BA450" s="77"/>
      <c r="BB450" s="77"/>
      <c r="BC450" s="77"/>
      <c r="BD450" s="75"/>
      <c r="BE450" s="75"/>
      <c r="BF450" s="75"/>
      <c r="BG450" s="75"/>
      <c r="BH450" s="75"/>
      <c r="BI450" s="75"/>
      <c r="BJ450" s="75"/>
      <c r="BK450" s="75"/>
      <c r="BL450" s="75"/>
      <c r="BM450" s="75"/>
      <c r="BN450" s="75"/>
      <c r="BO450" s="75"/>
      <c r="BP450" s="75"/>
      <c r="BQ450" s="75"/>
    </row>
    <row r="451">
      <c r="A451" s="83">
        <v>45629.0</v>
      </c>
      <c r="B451" s="76">
        <v>1946.2</v>
      </c>
      <c r="C451" s="76">
        <v>2404.15</v>
      </c>
      <c r="D451" s="77">
        <v>191.3</v>
      </c>
      <c r="E451" s="77">
        <v>818.05</v>
      </c>
      <c r="F451" s="76">
        <v>4869.15</v>
      </c>
      <c r="G451" s="4"/>
      <c r="H451" s="76">
        <v>1731.75</v>
      </c>
      <c r="I451" s="76">
        <v>2040.05</v>
      </c>
      <c r="J451" s="77">
        <v>22335.7</v>
      </c>
      <c r="K451" s="78">
        <f t="shared" si="2"/>
        <v>64350745.9</v>
      </c>
      <c r="L451" s="79"/>
      <c r="M451" s="84">
        <v>45629.0</v>
      </c>
      <c r="N451" s="4">
        <f t="shared" ref="N451:R451" si="1067">((B451-B450)/B450)*100</f>
        <v>-3.137986811</v>
      </c>
      <c r="O451" s="4">
        <f t="shared" si="1067"/>
        <v>0.1708297744</v>
      </c>
      <c r="P451" s="4">
        <f t="shared" si="1067"/>
        <v>-2.547121752</v>
      </c>
      <c r="Q451" s="4">
        <f t="shared" si="1067"/>
        <v>-3.56595544</v>
      </c>
      <c r="R451" s="4">
        <f t="shared" si="1067"/>
        <v>-1.382306477</v>
      </c>
      <c r="S451" s="28">
        <v>0.0</v>
      </c>
      <c r="T451" s="4">
        <f t="shared" ref="T451:U451" si="1068">((H451-H450)/H450)*100</f>
        <v>-1.200935646</v>
      </c>
      <c r="U451" s="4">
        <f t="shared" si="1068"/>
        <v>-3.021011599</v>
      </c>
      <c r="V451" s="6">
        <f t="shared" si="11"/>
        <v>-1.940289272</v>
      </c>
      <c r="W451" s="6">
        <f t="shared" si="12"/>
        <v>0.01365713429</v>
      </c>
      <c r="X451" s="4"/>
      <c r="Y451" s="4"/>
      <c r="Z451" s="85">
        <v>45629.0</v>
      </c>
      <c r="AK451" s="85"/>
      <c r="AL451" s="85">
        <v>45629.0</v>
      </c>
      <c r="AW451" s="77"/>
      <c r="AX451" s="77"/>
      <c r="AY451" s="77"/>
      <c r="AZ451" s="77"/>
      <c r="BA451" s="77"/>
      <c r="BB451" s="77"/>
      <c r="BC451" s="77"/>
      <c r="BD451" s="75"/>
      <c r="BE451" s="75"/>
      <c r="BF451" s="75"/>
      <c r="BG451" s="75"/>
      <c r="BH451" s="75"/>
      <c r="BI451" s="75"/>
      <c r="BJ451" s="75"/>
      <c r="BK451" s="75"/>
      <c r="BL451" s="75"/>
      <c r="BM451" s="75"/>
      <c r="BN451" s="75"/>
      <c r="BO451" s="75"/>
      <c r="BP451" s="75"/>
      <c r="BQ451" s="75"/>
    </row>
    <row r="452">
      <c r="A452" s="75" t="s">
        <v>279</v>
      </c>
      <c r="B452" s="76">
        <v>1908.5</v>
      </c>
      <c r="C452" s="76">
        <v>2334.3</v>
      </c>
      <c r="D452" s="77">
        <v>174.4</v>
      </c>
      <c r="E452" s="77">
        <v>730.8</v>
      </c>
      <c r="F452" s="76">
        <v>4856.65</v>
      </c>
      <c r="G452" s="4"/>
      <c r="H452" s="76">
        <v>1690.7</v>
      </c>
      <c r="I452" s="76">
        <v>1975.1</v>
      </c>
      <c r="J452" s="77">
        <v>21997.7</v>
      </c>
      <c r="K452" s="78">
        <f t="shared" si="2"/>
        <v>61786475.5</v>
      </c>
      <c r="L452" s="79"/>
      <c r="M452" s="77" t="s">
        <v>279</v>
      </c>
      <c r="N452" s="4">
        <f t="shared" ref="N452:R452" si="1069">((B452-B451)/B451)*100</f>
        <v>-1.937108211</v>
      </c>
      <c r="O452" s="4">
        <f t="shared" si="1069"/>
        <v>-2.905392758</v>
      </c>
      <c r="P452" s="4">
        <f t="shared" si="1069"/>
        <v>-8.834291688</v>
      </c>
      <c r="Q452" s="4">
        <f t="shared" si="1069"/>
        <v>-10.66560724</v>
      </c>
      <c r="R452" s="4">
        <f t="shared" si="1069"/>
        <v>-0.2567183184</v>
      </c>
      <c r="S452" s="28">
        <v>0.0</v>
      </c>
      <c r="T452" s="4">
        <f t="shared" ref="T452:U452" si="1070">((H452-H451)/H451)*100</f>
        <v>-2.370434532</v>
      </c>
      <c r="U452" s="4">
        <f t="shared" si="1070"/>
        <v>-3.183745496</v>
      </c>
      <c r="V452" s="6">
        <f t="shared" si="11"/>
        <v>-3.984833997</v>
      </c>
      <c r="W452" s="6">
        <f t="shared" si="12"/>
        <v>-1.513272474</v>
      </c>
      <c r="X452" s="4"/>
      <c r="Y452" s="4"/>
      <c r="Z452" s="81" t="s">
        <v>279</v>
      </c>
      <c r="AK452" s="81"/>
      <c r="AL452" s="81" t="s">
        <v>279</v>
      </c>
      <c r="AW452" s="77"/>
      <c r="AX452" s="77"/>
      <c r="AY452" s="77"/>
      <c r="AZ452" s="77"/>
      <c r="BA452" s="77"/>
      <c r="BB452" s="77"/>
      <c r="BC452" s="77"/>
      <c r="BD452" s="75"/>
      <c r="BE452" s="75"/>
      <c r="BF452" s="75"/>
      <c r="BG452" s="75"/>
      <c r="BH452" s="75"/>
      <c r="BI452" s="75"/>
      <c r="BJ452" s="75"/>
      <c r="BK452" s="75"/>
      <c r="BL452" s="75"/>
      <c r="BM452" s="75"/>
      <c r="BN452" s="75"/>
      <c r="BO452" s="75"/>
      <c r="BP452" s="75"/>
      <c r="BQ452" s="75"/>
    </row>
    <row r="453">
      <c r="A453" s="75" t="s">
        <v>280</v>
      </c>
      <c r="B453" s="76">
        <v>1898.5</v>
      </c>
      <c r="C453" s="76">
        <v>2448.65</v>
      </c>
      <c r="D453" s="77">
        <v>184.4</v>
      </c>
      <c r="E453" s="77">
        <v>804.3</v>
      </c>
      <c r="F453" s="76">
        <v>4938.9</v>
      </c>
      <c r="G453" s="4"/>
      <c r="H453" s="76">
        <v>1748.75</v>
      </c>
      <c r="I453" s="76">
        <v>1966.7</v>
      </c>
      <c r="J453" s="77">
        <v>22146.65</v>
      </c>
      <c r="K453" s="78">
        <f t="shared" si="2"/>
        <v>64050670.55</v>
      </c>
      <c r="L453" s="79"/>
      <c r="M453" s="77" t="s">
        <v>280</v>
      </c>
      <c r="N453" s="4">
        <f t="shared" ref="N453:R453" si="1071">((B453-B452)/B452)*100</f>
        <v>-0.5239717055</v>
      </c>
      <c r="O453" s="4">
        <f t="shared" si="1071"/>
        <v>4.898684831</v>
      </c>
      <c r="P453" s="4">
        <f t="shared" si="1071"/>
        <v>5.733944954</v>
      </c>
      <c r="Q453" s="4">
        <f t="shared" si="1071"/>
        <v>10.05747126</v>
      </c>
      <c r="R453" s="4">
        <f t="shared" si="1071"/>
        <v>1.693554199</v>
      </c>
      <c r="S453" s="28">
        <v>0.0</v>
      </c>
      <c r="T453" s="4">
        <f t="shared" ref="T453:U453" si="1072">((H453-H452)/H452)*100</f>
        <v>3.433489087</v>
      </c>
      <c r="U453" s="4">
        <f t="shared" si="1072"/>
        <v>-0.4252949218</v>
      </c>
      <c r="V453" s="6">
        <f t="shared" si="11"/>
        <v>3.664547996</v>
      </c>
      <c r="W453" s="6">
        <f t="shared" si="12"/>
        <v>0.677116244</v>
      </c>
      <c r="X453" s="4"/>
      <c r="Y453" s="4"/>
      <c r="Z453" s="81" t="s">
        <v>280</v>
      </c>
      <c r="AK453" s="81"/>
      <c r="AL453" s="81" t="s">
        <v>280</v>
      </c>
      <c r="AW453" s="77"/>
      <c r="AX453" s="77"/>
      <c r="AY453" s="77"/>
      <c r="AZ453" s="77"/>
      <c r="BA453" s="77"/>
      <c r="BB453" s="77"/>
      <c r="BC453" s="77"/>
      <c r="BD453" s="75"/>
      <c r="BE453" s="75"/>
      <c r="BF453" s="75"/>
      <c r="BG453" s="75"/>
      <c r="BH453" s="75"/>
      <c r="BI453" s="75"/>
      <c r="BJ453" s="75"/>
      <c r="BK453" s="75"/>
      <c r="BL453" s="75"/>
      <c r="BM453" s="75"/>
      <c r="BN453" s="75"/>
      <c r="BO453" s="75"/>
      <c r="BP453" s="75"/>
      <c r="BQ453" s="75"/>
    </row>
    <row r="454">
      <c r="A454" s="75" t="s">
        <v>281</v>
      </c>
      <c r="B454" s="76">
        <v>1895.05</v>
      </c>
      <c r="C454" s="76">
        <v>2425.95</v>
      </c>
      <c r="D454" s="77">
        <v>205.85</v>
      </c>
      <c r="E454" s="77">
        <v>890.45</v>
      </c>
      <c r="F454" s="76">
        <v>4974.2</v>
      </c>
      <c r="G454" s="4"/>
      <c r="H454" s="76">
        <v>1790.0</v>
      </c>
      <c r="I454" s="76">
        <v>1981.8</v>
      </c>
      <c r="J454" s="77">
        <v>22023.35</v>
      </c>
      <c r="K454" s="78">
        <f t="shared" si="2"/>
        <v>66364672.25</v>
      </c>
      <c r="L454" s="79"/>
      <c r="M454" s="77" t="s">
        <v>281</v>
      </c>
      <c r="N454" s="4">
        <f t="shared" ref="N454:R454" si="1073">((B454-B453)/B453)*100</f>
        <v>-0.1817224124</v>
      </c>
      <c r="O454" s="4">
        <f t="shared" si="1073"/>
        <v>-0.927041431</v>
      </c>
      <c r="P454" s="4">
        <f t="shared" si="1073"/>
        <v>11.63232104</v>
      </c>
      <c r="Q454" s="4">
        <f t="shared" si="1073"/>
        <v>10.71117742</v>
      </c>
      <c r="R454" s="4">
        <f t="shared" si="1073"/>
        <v>0.7147340501</v>
      </c>
      <c r="S454" s="28">
        <v>0.0</v>
      </c>
      <c r="T454" s="4">
        <f t="shared" ref="T454:U454" si="1074">((H454-H453)/H453)*100</f>
        <v>2.358827734</v>
      </c>
      <c r="U454" s="4">
        <f t="shared" si="1074"/>
        <v>0.7677835969</v>
      </c>
      <c r="V454" s="6">
        <f t="shared" si="11"/>
        <v>3.61276733</v>
      </c>
      <c r="W454" s="6">
        <f t="shared" si="12"/>
        <v>-0.5567433449</v>
      </c>
      <c r="X454" s="4"/>
      <c r="Y454" s="4"/>
      <c r="Z454" s="81" t="s">
        <v>281</v>
      </c>
      <c r="AA454" s="86">
        <f t="shared" ref="AA454:AE454" si="1075">100*(B459-B454)/B454</f>
        <v>4.519669666</v>
      </c>
      <c r="AB454" s="86">
        <f t="shared" si="1075"/>
        <v>-0.6389249572</v>
      </c>
      <c r="AC454" s="86">
        <f t="shared" si="1075"/>
        <v>-3.862035463</v>
      </c>
      <c r="AD454" s="86">
        <f t="shared" si="1075"/>
        <v>1.347633219</v>
      </c>
      <c r="AE454" s="86">
        <f t="shared" si="1075"/>
        <v>-2.195327892</v>
      </c>
      <c r="AF454" s="86"/>
      <c r="AG454" s="86">
        <f t="shared" ref="AG454:AI454" si="1076">100*(H459-H454)/H454</f>
        <v>0.2430167598</v>
      </c>
      <c r="AH454" s="86">
        <f t="shared" si="1076"/>
        <v>-1.829145222</v>
      </c>
      <c r="AI454" s="86">
        <f t="shared" si="1076"/>
        <v>0.3332826296</v>
      </c>
      <c r="AJ454" s="86">
        <f>100*(J459-J454)/J454</f>
        <v>0.3332826296</v>
      </c>
      <c r="AK454" s="81"/>
      <c r="AL454" s="81" t="s">
        <v>281</v>
      </c>
      <c r="AW454" s="77"/>
      <c r="AX454" s="77"/>
      <c r="AY454" s="77"/>
      <c r="AZ454" s="77"/>
      <c r="BA454" s="77"/>
      <c r="BB454" s="77"/>
      <c r="BC454" s="77"/>
      <c r="BD454" s="75"/>
      <c r="BE454" s="75"/>
      <c r="BF454" s="75"/>
      <c r="BG454" s="75"/>
      <c r="BH454" s="75"/>
      <c r="BI454" s="75"/>
      <c r="BJ454" s="75"/>
      <c r="BK454" s="75"/>
      <c r="BL454" s="75"/>
      <c r="BM454" s="75"/>
      <c r="BN454" s="75"/>
      <c r="BO454" s="75"/>
      <c r="BP454" s="75"/>
      <c r="BQ454" s="75"/>
    </row>
    <row r="455">
      <c r="A455" s="75" t="s">
        <v>282</v>
      </c>
      <c r="B455" s="76">
        <v>1903.35</v>
      </c>
      <c r="C455" s="76">
        <v>2461.3</v>
      </c>
      <c r="D455" s="77">
        <v>195.5</v>
      </c>
      <c r="E455" s="77">
        <v>875.5</v>
      </c>
      <c r="F455" s="76">
        <v>4980.0</v>
      </c>
      <c r="G455" s="4"/>
      <c r="H455" s="76">
        <v>1786.45</v>
      </c>
      <c r="I455" s="76">
        <v>1981.2</v>
      </c>
      <c r="J455" s="77">
        <v>22055.7</v>
      </c>
      <c r="K455" s="78">
        <f t="shared" si="2"/>
        <v>65914501.7</v>
      </c>
      <c r="L455" s="79"/>
      <c r="M455" s="77" t="s">
        <v>282</v>
      </c>
      <c r="N455" s="4">
        <f t="shared" ref="N455:R455" si="1077">((B455-B454)/B454)*100</f>
        <v>0.4379831667</v>
      </c>
      <c r="O455" s="4">
        <f t="shared" si="1077"/>
        <v>1.457161112</v>
      </c>
      <c r="P455" s="4">
        <f t="shared" si="1077"/>
        <v>-5.027932961</v>
      </c>
      <c r="Q455" s="4">
        <f t="shared" si="1077"/>
        <v>-1.678926386</v>
      </c>
      <c r="R455" s="4">
        <f t="shared" si="1077"/>
        <v>0.1166016646</v>
      </c>
      <c r="S455" s="28">
        <v>0.0</v>
      </c>
      <c r="T455" s="4">
        <f t="shared" ref="T455:U455" si="1078">((H455-H454)/H454)*100</f>
        <v>-0.1983240223</v>
      </c>
      <c r="U455" s="4">
        <f t="shared" si="1078"/>
        <v>-0.03027550711</v>
      </c>
      <c r="V455" s="6">
        <f t="shared" si="11"/>
        <v>-0.6783285967</v>
      </c>
      <c r="W455" s="6">
        <f t="shared" si="12"/>
        <v>0.1468895513</v>
      </c>
      <c r="X455" s="4"/>
      <c r="Y455" s="4"/>
      <c r="Z455" s="81" t="s">
        <v>282</v>
      </c>
      <c r="AK455" s="81"/>
      <c r="AL455" s="81" t="s">
        <v>282</v>
      </c>
      <c r="AW455" s="77"/>
      <c r="AX455" s="77"/>
      <c r="AY455" s="77"/>
      <c r="AZ455" s="77"/>
      <c r="BA455" s="77"/>
      <c r="BB455" s="77"/>
      <c r="BC455" s="77"/>
      <c r="BD455" s="75"/>
      <c r="BE455" s="75"/>
      <c r="BF455" s="75"/>
      <c r="BG455" s="75"/>
      <c r="BH455" s="75"/>
      <c r="BI455" s="75"/>
      <c r="BJ455" s="75"/>
      <c r="BK455" s="75"/>
      <c r="BL455" s="75"/>
      <c r="BM455" s="75"/>
      <c r="BN455" s="75"/>
      <c r="BO455" s="75"/>
      <c r="BP455" s="75"/>
      <c r="BQ455" s="75"/>
    </row>
    <row r="456">
      <c r="A456" s="75" t="s">
        <v>283</v>
      </c>
      <c r="B456" s="76">
        <v>1932.7</v>
      </c>
      <c r="C456" s="76">
        <v>2333.7</v>
      </c>
      <c r="D456" s="77">
        <v>191.55</v>
      </c>
      <c r="E456" s="77">
        <v>881.2</v>
      </c>
      <c r="F456" s="76">
        <v>4816.95</v>
      </c>
      <c r="G456" s="4"/>
      <c r="H456" s="76">
        <v>1772.9</v>
      </c>
      <c r="I456" s="76">
        <v>1961.0</v>
      </c>
      <c r="J456" s="77">
        <v>21817.45</v>
      </c>
      <c r="K456" s="78">
        <f t="shared" si="2"/>
        <v>64955303.65</v>
      </c>
      <c r="L456" s="79"/>
      <c r="M456" s="77" t="s">
        <v>283</v>
      </c>
      <c r="N456" s="4">
        <f t="shared" ref="N456:R456" si="1079">((B456-B455)/B455)*100</f>
        <v>1.542018021</v>
      </c>
      <c r="O456" s="4">
        <f t="shared" si="1079"/>
        <v>-5.184252224</v>
      </c>
      <c r="P456" s="4">
        <f t="shared" si="1079"/>
        <v>-2.020460358</v>
      </c>
      <c r="Q456" s="4">
        <f t="shared" si="1079"/>
        <v>0.6510565391</v>
      </c>
      <c r="R456" s="4">
        <f t="shared" si="1079"/>
        <v>-3.274096386</v>
      </c>
      <c r="S456" s="28">
        <v>0.0</v>
      </c>
      <c r="T456" s="4">
        <f t="shared" ref="T456:U456" si="1080">((H456-H455)/H455)*100</f>
        <v>-0.7584875031</v>
      </c>
      <c r="U456" s="4">
        <f t="shared" si="1080"/>
        <v>-1.01958409</v>
      </c>
      <c r="V456" s="6">
        <f t="shared" si="11"/>
        <v>-1.455215507</v>
      </c>
      <c r="W456" s="6">
        <f t="shared" si="12"/>
        <v>-1.080219626</v>
      </c>
      <c r="X456" s="4"/>
      <c r="Y456" s="4"/>
      <c r="Z456" s="81" t="s">
        <v>283</v>
      </c>
      <c r="AK456" s="81"/>
      <c r="AL456" s="81" t="s">
        <v>283</v>
      </c>
      <c r="AW456" s="77"/>
      <c r="AX456" s="77"/>
      <c r="AY456" s="77"/>
      <c r="AZ456" s="77"/>
      <c r="BA456" s="77"/>
      <c r="BB456" s="77"/>
      <c r="BC456" s="77"/>
      <c r="BD456" s="75"/>
      <c r="BE456" s="75"/>
      <c r="BF456" s="75"/>
      <c r="BG456" s="75"/>
      <c r="BH456" s="75"/>
      <c r="BI456" s="75"/>
      <c r="BJ456" s="75"/>
      <c r="BK456" s="75"/>
      <c r="BL456" s="75"/>
      <c r="BM456" s="75"/>
      <c r="BN456" s="75"/>
      <c r="BO456" s="75"/>
      <c r="BP456" s="75"/>
      <c r="BQ456" s="75"/>
    </row>
    <row r="457">
      <c r="A457" s="75" t="s">
        <v>284</v>
      </c>
      <c r="B457" s="76">
        <v>1912.6</v>
      </c>
      <c r="C457" s="76">
        <v>2355.65</v>
      </c>
      <c r="D457" s="77">
        <v>192.85</v>
      </c>
      <c r="E457" s="77">
        <v>878.25</v>
      </c>
      <c r="F457" s="76">
        <v>4802.9</v>
      </c>
      <c r="G457" s="4"/>
      <c r="H457" s="76">
        <v>1700.75</v>
      </c>
      <c r="I457" s="76">
        <v>1913.6</v>
      </c>
      <c r="J457" s="77">
        <v>21839.1</v>
      </c>
      <c r="K457" s="78">
        <f t="shared" si="2"/>
        <v>64535503.65</v>
      </c>
      <c r="L457" s="79"/>
      <c r="M457" s="77" t="s">
        <v>284</v>
      </c>
      <c r="N457" s="4">
        <f t="shared" ref="N457:R457" si="1081">((B457-B456)/B456)*100</f>
        <v>-1.039995861</v>
      </c>
      <c r="O457" s="4">
        <f t="shared" si="1081"/>
        <v>0.9405664824</v>
      </c>
      <c r="P457" s="4">
        <f t="shared" si="1081"/>
        <v>0.6786739755</v>
      </c>
      <c r="Q457" s="4">
        <f t="shared" si="1081"/>
        <v>-0.3347707671</v>
      </c>
      <c r="R457" s="4">
        <f t="shared" si="1081"/>
        <v>-0.2916783442</v>
      </c>
      <c r="S457" s="28">
        <v>0.0</v>
      </c>
      <c r="T457" s="4">
        <f t="shared" ref="T457:U457" si="1082">((H457-H456)/H456)*100</f>
        <v>-4.069603475</v>
      </c>
      <c r="U457" s="4">
        <f t="shared" si="1082"/>
        <v>-2.417134115</v>
      </c>
      <c r="V457" s="6">
        <f t="shared" si="11"/>
        <v>-0.6462905666</v>
      </c>
      <c r="W457" s="6">
        <f t="shared" si="12"/>
        <v>0.09923249509</v>
      </c>
      <c r="X457" s="4"/>
      <c r="Y457" s="4"/>
      <c r="Z457" s="81" t="s">
        <v>284</v>
      </c>
      <c r="AK457" s="81"/>
      <c r="AL457" s="81" t="s">
        <v>284</v>
      </c>
      <c r="AW457" s="77"/>
      <c r="AX457" s="77"/>
      <c r="AY457" s="77"/>
      <c r="AZ457" s="77"/>
      <c r="BA457" s="77"/>
      <c r="BB457" s="77"/>
      <c r="BC457" s="77"/>
      <c r="BD457" s="75"/>
      <c r="BE457" s="75"/>
      <c r="BF457" s="75"/>
      <c r="BG457" s="75"/>
      <c r="BH457" s="75"/>
      <c r="BI457" s="75"/>
      <c r="BJ457" s="75"/>
      <c r="BK457" s="75"/>
      <c r="BL457" s="75"/>
      <c r="BM457" s="75"/>
      <c r="BN457" s="75"/>
      <c r="BO457" s="75"/>
      <c r="BP457" s="75"/>
      <c r="BQ457" s="75"/>
    </row>
    <row r="458">
      <c r="A458" s="75" t="s">
        <v>285</v>
      </c>
      <c r="B458" s="76">
        <v>1947.15</v>
      </c>
      <c r="C458" s="76">
        <v>2358.0</v>
      </c>
      <c r="D458" s="77">
        <v>198.55</v>
      </c>
      <c r="E458" s="77">
        <v>895.85</v>
      </c>
      <c r="F458" s="76">
        <v>4806.7</v>
      </c>
      <c r="G458" s="4"/>
      <c r="H458" s="76">
        <v>1753.0</v>
      </c>
      <c r="I458" s="76">
        <v>1918.85</v>
      </c>
      <c r="J458" s="77">
        <v>22011.95</v>
      </c>
      <c r="K458" s="78">
        <f t="shared" si="2"/>
        <v>65327850.15</v>
      </c>
      <c r="L458" s="79"/>
      <c r="M458" s="77" t="s">
        <v>285</v>
      </c>
      <c r="N458" s="4">
        <f t="shared" ref="N458:R458" si="1083">((B458-B457)/B457)*100</f>
        <v>1.806441493</v>
      </c>
      <c r="O458" s="4">
        <f t="shared" si="1083"/>
        <v>0.09976015113</v>
      </c>
      <c r="P458" s="4">
        <f t="shared" si="1083"/>
        <v>2.955665025</v>
      </c>
      <c r="Q458" s="4">
        <f t="shared" si="1083"/>
        <v>2.003985198</v>
      </c>
      <c r="R458" s="4">
        <f t="shared" si="1083"/>
        <v>0.07911886569</v>
      </c>
      <c r="S458" s="28">
        <v>0.0</v>
      </c>
      <c r="T458" s="4">
        <f t="shared" ref="T458:U458" si="1084">((H458-H457)/H457)*100</f>
        <v>3.072174041</v>
      </c>
      <c r="U458" s="4">
        <f t="shared" si="1084"/>
        <v>0.2743520067</v>
      </c>
      <c r="V458" s="6">
        <f t="shared" si="11"/>
        <v>1.227768368</v>
      </c>
      <c r="W458" s="6">
        <f t="shared" si="12"/>
        <v>0.7914703445</v>
      </c>
      <c r="X458" s="4"/>
      <c r="Y458" s="4"/>
      <c r="Z458" s="81" t="s">
        <v>285</v>
      </c>
      <c r="AK458" s="81"/>
      <c r="AL458" s="81" t="s">
        <v>285</v>
      </c>
      <c r="AW458" s="77"/>
      <c r="AX458" s="77"/>
      <c r="AY458" s="77"/>
      <c r="AZ458" s="77"/>
      <c r="BA458" s="77"/>
      <c r="BB458" s="77"/>
      <c r="BC458" s="77"/>
      <c r="BD458" s="75"/>
      <c r="BE458" s="75"/>
      <c r="BF458" s="75"/>
      <c r="BG458" s="75"/>
      <c r="BH458" s="75"/>
      <c r="BI458" s="75"/>
      <c r="BJ458" s="75"/>
      <c r="BK458" s="75"/>
      <c r="BL458" s="75"/>
      <c r="BM458" s="75"/>
      <c r="BN458" s="75"/>
      <c r="BO458" s="75"/>
      <c r="BP458" s="75"/>
      <c r="BQ458" s="75"/>
    </row>
    <row r="459">
      <c r="A459" s="75" t="s">
        <v>286</v>
      </c>
      <c r="B459" s="76">
        <v>1980.7</v>
      </c>
      <c r="C459" s="76">
        <v>2410.45</v>
      </c>
      <c r="D459" s="77">
        <v>197.9</v>
      </c>
      <c r="E459" s="77">
        <v>902.45</v>
      </c>
      <c r="F459" s="76">
        <v>4865.0</v>
      </c>
      <c r="G459" s="4"/>
      <c r="H459" s="76">
        <v>1794.35</v>
      </c>
      <c r="I459" s="76">
        <v>1945.55</v>
      </c>
      <c r="J459" s="77">
        <v>22096.75</v>
      </c>
      <c r="K459" s="78">
        <f t="shared" si="2"/>
        <v>66065315.9</v>
      </c>
      <c r="L459" s="79"/>
      <c r="M459" s="77" t="s">
        <v>286</v>
      </c>
      <c r="N459" s="4">
        <f t="shared" ref="N459:R459" si="1085">((B459-B458)/B458)*100</f>
        <v>1.723031097</v>
      </c>
      <c r="O459" s="4">
        <f t="shared" si="1085"/>
        <v>2.224342663</v>
      </c>
      <c r="P459" s="4">
        <f t="shared" si="1085"/>
        <v>-0.3273734576</v>
      </c>
      <c r="Q459" s="4">
        <f t="shared" si="1085"/>
        <v>0.7367304794</v>
      </c>
      <c r="R459" s="4">
        <f t="shared" si="1085"/>
        <v>1.212890341</v>
      </c>
      <c r="S459" s="28">
        <v>0.0</v>
      </c>
      <c r="T459" s="4">
        <f t="shared" ref="T459:U459" si="1086">((H459-H458)/H458)*100</f>
        <v>2.358813463</v>
      </c>
      <c r="U459" s="4">
        <f t="shared" si="1086"/>
        <v>1.391458426</v>
      </c>
      <c r="V459" s="6">
        <f t="shared" si="11"/>
        <v>1.128868849</v>
      </c>
      <c r="W459" s="6">
        <f t="shared" si="12"/>
        <v>0.3852452872</v>
      </c>
      <c r="X459" s="4"/>
      <c r="Y459" s="4"/>
      <c r="Z459" s="81" t="s">
        <v>286</v>
      </c>
      <c r="AA459" s="86">
        <f t="shared" ref="AA459:AE459" si="1087">100*(B463-B459)/B459</f>
        <v>-1.610541728</v>
      </c>
      <c r="AB459" s="86">
        <f t="shared" si="1087"/>
        <v>-0.7135597088</v>
      </c>
      <c r="AC459" s="86">
        <f t="shared" si="1087"/>
        <v>13.16321374</v>
      </c>
      <c r="AD459" s="86">
        <f t="shared" si="1087"/>
        <v>7.296803147</v>
      </c>
      <c r="AE459" s="86">
        <f t="shared" si="1087"/>
        <v>0.6207605344</v>
      </c>
      <c r="AF459" s="86"/>
      <c r="AG459" s="86">
        <f t="shared" ref="AG459:AI459" si="1088">100*(H463-H459)/H459</f>
        <v>1.081171455</v>
      </c>
      <c r="AH459" s="86">
        <f t="shared" si="1088"/>
        <v>-2.235871604</v>
      </c>
      <c r="AI459" s="86">
        <f t="shared" si="1088"/>
        <v>1.652958014</v>
      </c>
      <c r="AJ459" s="86">
        <f>100*(J463-J459)/J459</f>
        <v>1.652958014</v>
      </c>
      <c r="AK459" s="81"/>
      <c r="AL459" s="81" t="s">
        <v>286</v>
      </c>
      <c r="AW459" s="77"/>
      <c r="AX459" s="77"/>
      <c r="AY459" s="77"/>
      <c r="AZ459" s="77"/>
      <c r="BA459" s="77"/>
      <c r="BB459" s="77"/>
      <c r="BC459" s="77"/>
      <c r="BD459" s="75"/>
      <c r="BE459" s="75"/>
      <c r="BF459" s="75"/>
      <c r="BG459" s="75"/>
      <c r="BH459" s="75"/>
      <c r="BI459" s="75"/>
      <c r="BJ459" s="75"/>
      <c r="BK459" s="75"/>
      <c r="BL459" s="75"/>
      <c r="BM459" s="75"/>
      <c r="BN459" s="75"/>
      <c r="BO459" s="75"/>
      <c r="BP459" s="75"/>
      <c r="BQ459" s="75"/>
    </row>
    <row r="460">
      <c r="A460" s="75" t="s">
        <v>287</v>
      </c>
      <c r="B460" s="76">
        <v>1935.65</v>
      </c>
      <c r="C460" s="76">
        <v>2341.8</v>
      </c>
      <c r="D460" s="77">
        <v>216.3</v>
      </c>
      <c r="E460" s="77">
        <v>893.25</v>
      </c>
      <c r="F460" s="76">
        <v>4961.45</v>
      </c>
      <c r="G460" s="4"/>
      <c r="H460" s="76">
        <v>1791.45</v>
      </c>
      <c r="I460" s="76">
        <v>1885.6</v>
      </c>
      <c r="J460" s="77">
        <v>22004.7</v>
      </c>
      <c r="K460" s="78">
        <f t="shared" si="2"/>
        <v>66416296.45</v>
      </c>
      <c r="L460" s="79"/>
      <c r="M460" s="77" t="s">
        <v>287</v>
      </c>
      <c r="N460" s="4">
        <f t="shared" ref="N460:R460" si="1089">((B460-B459)/B459)*100</f>
        <v>-2.274448427</v>
      </c>
      <c r="O460" s="4">
        <f t="shared" si="1089"/>
        <v>-2.848015931</v>
      </c>
      <c r="P460" s="4">
        <f t="shared" si="1089"/>
        <v>9.297625063</v>
      </c>
      <c r="Q460" s="4">
        <f t="shared" si="1089"/>
        <v>-1.019447061</v>
      </c>
      <c r="R460" s="4">
        <f t="shared" si="1089"/>
        <v>1.982528263</v>
      </c>
      <c r="S460" s="28">
        <v>0.0</v>
      </c>
      <c r="T460" s="4">
        <f t="shared" ref="T460:U460" si="1090">((H460-H459)/H459)*100</f>
        <v>-0.1616184134</v>
      </c>
      <c r="U460" s="4">
        <f t="shared" si="1090"/>
        <v>-3.081390866</v>
      </c>
      <c r="V460" s="6">
        <f t="shared" si="11"/>
        <v>0.5312629558</v>
      </c>
      <c r="W460" s="6">
        <f t="shared" si="12"/>
        <v>-0.4165770984</v>
      </c>
      <c r="X460" s="4"/>
      <c r="Y460" s="4"/>
      <c r="Z460" s="81" t="s">
        <v>287</v>
      </c>
      <c r="AK460" s="81"/>
      <c r="AL460" s="81" t="s">
        <v>287</v>
      </c>
      <c r="AW460" s="77"/>
      <c r="AX460" s="77"/>
      <c r="AY460" s="77"/>
      <c r="AZ460" s="77"/>
      <c r="BA460" s="77"/>
      <c r="BB460" s="77"/>
      <c r="BC460" s="77"/>
      <c r="BD460" s="75"/>
      <c r="BE460" s="75"/>
      <c r="BF460" s="75"/>
      <c r="BG460" s="75"/>
      <c r="BH460" s="75"/>
      <c r="BI460" s="75"/>
      <c r="BJ460" s="75"/>
      <c r="BK460" s="75"/>
      <c r="BL460" s="75"/>
      <c r="BM460" s="75"/>
      <c r="BN460" s="75"/>
      <c r="BO460" s="75"/>
      <c r="BP460" s="75"/>
      <c r="BQ460" s="75"/>
    </row>
    <row r="461">
      <c r="A461" s="75" t="s">
        <v>288</v>
      </c>
      <c r="B461" s="76">
        <v>1930.4</v>
      </c>
      <c r="C461" s="76">
        <v>2387.1</v>
      </c>
      <c r="D461" s="77">
        <v>217.45</v>
      </c>
      <c r="E461" s="77">
        <v>872.45</v>
      </c>
      <c r="F461" s="76">
        <v>4920.2</v>
      </c>
      <c r="G461" s="4"/>
      <c r="H461" s="76">
        <v>1820.5</v>
      </c>
      <c r="I461" s="76">
        <v>1842.35</v>
      </c>
      <c r="J461" s="77">
        <v>22123.65</v>
      </c>
      <c r="K461" s="78">
        <f t="shared" si="2"/>
        <v>66094951.7</v>
      </c>
      <c r="L461" s="79"/>
      <c r="M461" s="77" t="s">
        <v>288</v>
      </c>
      <c r="N461" s="4">
        <f t="shared" ref="N461:R461" si="1091">((B461-B460)/B460)*100</f>
        <v>-0.2712267197</v>
      </c>
      <c r="O461" s="4">
        <f t="shared" si="1091"/>
        <v>1.934409429</v>
      </c>
      <c r="P461" s="4">
        <f t="shared" si="1091"/>
        <v>0.5316689783</v>
      </c>
      <c r="Q461" s="4">
        <f t="shared" si="1091"/>
        <v>-2.328575427</v>
      </c>
      <c r="R461" s="4">
        <f t="shared" si="1091"/>
        <v>-0.8314101724</v>
      </c>
      <c r="S461" s="28">
        <v>0.0</v>
      </c>
      <c r="T461" s="4">
        <f t="shared" ref="T461:U461" si="1092">((H461-H460)/H460)*100</f>
        <v>1.621591448</v>
      </c>
      <c r="U461" s="4">
        <f t="shared" si="1092"/>
        <v>-2.293699618</v>
      </c>
      <c r="V461" s="6">
        <f t="shared" si="11"/>
        <v>-0.4838341901</v>
      </c>
      <c r="W461" s="6">
        <f t="shared" si="12"/>
        <v>0.5405663336</v>
      </c>
      <c r="X461" s="4"/>
      <c r="Y461" s="4"/>
      <c r="Z461" s="81" t="s">
        <v>288</v>
      </c>
      <c r="AK461" s="81"/>
      <c r="AL461" s="81" t="s">
        <v>288</v>
      </c>
      <c r="AW461" s="77"/>
      <c r="AX461" s="77"/>
      <c r="AY461" s="77"/>
      <c r="AZ461" s="77"/>
      <c r="BA461" s="77"/>
      <c r="BB461" s="77"/>
      <c r="BC461" s="77"/>
      <c r="BD461" s="75"/>
      <c r="BE461" s="75"/>
      <c r="BF461" s="75"/>
      <c r="BG461" s="75"/>
      <c r="BH461" s="75"/>
      <c r="BI461" s="75"/>
      <c r="BJ461" s="75"/>
      <c r="BK461" s="75"/>
      <c r="BL461" s="75"/>
      <c r="BM461" s="75"/>
      <c r="BN461" s="75"/>
      <c r="BO461" s="75"/>
      <c r="BP461" s="75"/>
      <c r="BQ461" s="75"/>
    </row>
    <row r="462">
      <c r="A462" s="75" t="s">
        <v>289</v>
      </c>
      <c r="B462" s="76">
        <v>1900.95</v>
      </c>
      <c r="C462" s="76">
        <v>2367.3</v>
      </c>
      <c r="D462" s="77">
        <v>212.55</v>
      </c>
      <c r="E462" s="77">
        <v>871.8</v>
      </c>
      <c r="F462" s="76">
        <v>4911.25</v>
      </c>
      <c r="G462" s="4"/>
      <c r="H462" s="76">
        <v>1845.25</v>
      </c>
      <c r="I462" s="76">
        <v>1813.95</v>
      </c>
      <c r="J462" s="77">
        <v>22326.9</v>
      </c>
      <c r="K462" s="78">
        <f t="shared" si="2"/>
        <v>65790432.25</v>
      </c>
      <c r="L462" s="79"/>
      <c r="M462" s="77" t="s">
        <v>289</v>
      </c>
      <c r="N462" s="4">
        <f t="shared" ref="N462:R462" si="1093">((B462-B461)/B461)*100</f>
        <v>-1.525590551</v>
      </c>
      <c r="O462" s="4">
        <f t="shared" si="1093"/>
        <v>-0.8294583386</v>
      </c>
      <c r="P462" s="4">
        <f t="shared" si="1093"/>
        <v>-2.253391584</v>
      </c>
      <c r="Q462" s="4">
        <f t="shared" si="1093"/>
        <v>-0.07450283684</v>
      </c>
      <c r="R462" s="4">
        <f t="shared" si="1093"/>
        <v>-0.1819031747</v>
      </c>
      <c r="S462" s="28">
        <v>0.0</v>
      </c>
      <c r="T462" s="4">
        <f t="shared" ref="T462:U462" si="1094">((H462-H461)/H461)*100</f>
        <v>1.359516616</v>
      </c>
      <c r="U462" s="4">
        <f t="shared" si="1094"/>
        <v>-1.541509485</v>
      </c>
      <c r="V462" s="6">
        <f t="shared" si="11"/>
        <v>-0.4607302709</v>
      </c>
      <c r="W462" s="6">
        <f t="shared" si="12"/>
        <v>0.9187001241</v>
      </c>
      <c r="X462" s="4"/>
      <c r="Y462" s="4"/>
      <c r="Z462" s="81" t="s">
        <v>289</v>
      </c>
      <c r="AK462" s="81"/>
      <c r="AL462" s="81" t="s">
        <v>289</v>
      </c>
      <c r="AW462" s="77"/>
      <c r="AX462" s="77"/>
      <c r="AY462" s="77"/>
      <c r="AZ462" s="77"/>
      <c r="BA462" s="77"/>
      <c r="BB462" s="77"/>
      <c r="BC462" s="77"/>
      <c r="BD462" s="75"/>
      <c r="BE462" s="75"/>
      <c r="BF462" s="75"/>
      <c r="BG462" s="75"/>
      <c r="BH462" s="75"/>
      <c r="BI462" s="75"/>
      <c r="BJ462" s="75"/>
      <c r="BK462" s="75"/>
      <c r="BL462" s="75"/>
      <c r="BM462" s="75"/>
      <c r="BN462" s="75"/>
      <c r="BO462" s="75"/>
      <c r="BP462" s="75"/>
      <c r="BQ462" s="75"/>
    </row>
    <row r="463">
      <c r="A463" s="83">
        <v>45295.0</v>
      </c>
      <c r="B463" s="76">
        <v>1948.8</v>
      </c>
      <c r="C463" s="76">
        <v>2393.25</v>
      </c>
      <c r="D463" s="77">
        <v>223.95</v>
      </c>
      <c r="E463" s="77">
        <v>968.3</v>
      </c>
      <c r="F463" s="76">
        <v>4895.2</v>
      </c>
      <c r="G463" s="4"/>
      <c r="H463" s="76">
        <v>1813.75</v>
      </c>
      <c r="I463" s="76">
        <v>1902.05</v>
      </c>
      <c r="J463" s="77">
        <v>22462.0</v>
      </c>
      <c r="K463" s="78">
        <f t="shared" si="2"/>
        <v>67916135.5</v>
      </c>
      <c r="L463" s="79"/>
      <c r="M463" s="84">
        <v>45295.0</v>
      </c>
      <c r="N463" s="4">
        <f t="shared" ref="N463:R463" si="1095">((B463-B462)/B462)*100</f>
        <v>2.517162471</v>
      </c>
      <c r="O463" s="4">
        <f t="shared" si="1095"/>
        <v>1.096185528</v>
      </c>
      <c r="P463" s="4">
        <f t="shared" si="1095"/>
        <v>5.363443896</v>
      </c>
      <c r="Q463" s="4">
        <f t="shared" si="1095"/>
        <v>11.06905253</v>
      </c>
      <c r="R463" s="4">
        <f t="shared" si="1095"/>
        <v>-0.3268007126</v>
      </c>
      <c r="S463" s="28">
        <v>0.0</v>
      </c>
      <c r="T463" s="4">
        <f t="shared" ref="T463:U463" si="1096">((H463-H462)/H462)*100</f>
        <v>-1.707085761</v>
      </c>
      <c r="U463" s="4">
        <f t="shared" si="1096"/>
        <v>4.856804212</v>
      </c>
      <c r="V463" s="6">
        <f t="shared" si="11"/>
        <v>3.231021863</v>
      </c>
      <c r="W463" s="6">
        <f t="shared" si="12"/>
        <v>0.605099678</v>
      </c>
      <c r="X463" s="4"/>
      <c r="Y463" s="4"/>
      <c r="Z463" s="85">
        <v>45295.0</v>
      </c>
      <c r="AA463" s="86">
        <f t="shared" ref="AA463:AE463" si="1097">100*(B467-B462)/B462</f>
        <v>8.774560088</v>
      </c>
      <c r="AB463" s="86">
        <f t="shared" si="1097"/>
        <v>4.627634858</v>
      </c>
      <c r="AC463" s="86">
        <f t="shared" si="1097"/>
        <v>2.470007057</v>
      </c>
      <c r="AD463" s="86">
        <f t="shared" si="1097"/>
        <v>24.01927047</v>
      </c>
      <c r="AE463" s="86">
        <f t="shared" si="1097"/>
        <v>-1.999490965</v>
      </c>
      <c r="AF463" s="86"/>
      <c r="AG463" s="86">
        <f t="shared" ref="AG463:AI463" si="1098">100*(H467-H462)/H462</f>
        <v>-4.915323127</v>
      </c>
      <c r="AH463" s="86">
        <f t="shared" si="1098"/>
        <v>15.96791532</v>
      </c>
      <c r="AI463" s="86">
        <f t="shared" si="1098"/>
        <v>0.8366589182</v>
      </c>
      <c r="AJ463" s="86">
        <f>100*(J467-J462)/J462</f>
        <v>0.8366589182</v>
      </c>
      <c r="AK463" s="85"/>
      <c r="AL463" s="85">
        <v>45295.0</v>
      </c>
      <c r="AM463" s="77">
        <f t="shared" ref="AM463:AQ463" si="1099">((B482-B463)/B463)*100</f>
        <v>9.1261289</v>
      </c>
      <c r="AN463" s="77">
        <f t="shared" si="1099"/>
        <v>2.941606602</v>
      </c>
      <c r="AO463" s="77">
        <f t="shared" si="1099"/>
        <v>-5.760214334</v>
      </c>
      <c r="AP463" s="77">
        <f t="shared" si="1099"/>
        <v>34.65868016</v>
      </c>
      <c r="AQ463" s="77">
        <f t="shared" si="1099"/>
        <v>-2.436059814</v>
      </c>
      <c r="AR463" s="77">
        <v>0.0</v>
      </c>
      <c r="AS463" s="77">
        <f t="shared" ref="AS463:AT463" si="1100">((H482-H463)/H463)*100</f>
        <v>-5.654031702</v>
      </c>
      <c r="AT463" s="77">
        <f t="shared" si="1100"/>
        <v>7.523461528</v>
      </c>
      <c r="AU463" s="77">
        <f>((K482-K463)/K463)*100</f>
        <v>7.588564576</v>
      </c>
      <c r="AV463" s="77">
        <f>((J482-J463)/J463)*100</f>
        <v>0.6359629597</v>
      </c>
      <c r="AW463" s="77"/>
      <c r="AX463" s="77"/>
      <c r="AY463" s="77"/>
      <c r="AZ463" s="77"/>
      <c r="BA463" s="77"/>
      <c r="BB463" s="77"/>
      <c r="BC463" s="77"/>
      <c r="BD463" s="75"/>
      <c r="BE463" s="75"/>
      <c r="BF463" s="75"/>
      <c r="BG463" s="75"/>
      <c r="BH463" s="75"/>
      <c r="BI463" s="75"/>
      <c r="BJ463" s="75"/>
      <c r="BK463" s="75"/>
      <c r="BL463" s="75"/>
      <c r="BM463" s="75"/>
      <c r="BN463" s="75"/>
      <c r="BO463" s="75"/>
      <c r="BP463" s="75"/>
      <c r="BQ463" s="75"/>
    </row>
    <row r="464">
      <c r="A464" s="83">
        <v>45326.0</v>
      </c>
      <c r="B464" s="76">
        <v>2020.9</v>
      </c>
      <c r="C464" s="76">
        <v>2380.55</v>
      </c>
      <c r="D464" s="77">
        <v>221.4</v>
      </c>
      <c r="E464" s="77">
        <v>985.05</v>
      </c>
      <c r="F464" s="76">
        <v>4899.95</v>
      </c>
      <c r="G464" s="4"/>
      <c r="H464" s="76">
        <v>1788.7</v>
      </c>
      <c r="I464" s="76">
        <v>1921.1</v>
      </c>
      <c r="J464" s="77">
        <v>22453.3</v>
      </c>
      <c r="K464" s="78">
        <f t="shared" si="2"/>
        <v>68246007.95</v>
      </c>
      <c r="L464" s="79"/>
      <c r="M464" s="84">
        <v>45326.0</v>
      </c>
      <c r="N464" s="4">
        <f t="shared" ref="N464:R464" si="1101">((B464-B463)/B463)*100</f>
        <v>3.699712644</v>
      </c>
      <c r="O464" s="4">
        <f t="shared" si="1101"/>
        <v>-0.5306591455</v>
      </c>
      <c r="P464" s="4">
        <f t="shared" si="1101"/>
        <v>-1.138647019</v>
      </c>
      <c r="Q464" s="4">
        <f t="shared" si="1101"/>
        <v>1.729835795</v>
      </c>
      <c r="R464" s="4">
        <f t="shared" si="1101"/>
        <v>0.09703382906</v>
      </c>
      <c r="S464" s="28">
        <v>0.0</v>
      </c>
      <c r="T464" s="4">
        <f t="shared" ref="T464:U464" si="1102">((H464-H463)/H463)*100</f>
        <v>-1.381116471</v>
      </c>
      <c r="U464" s="4">
        <f t="shared" si="1102"/>
        <v>1.001550958</v>
      </c>
      <c r="V464" s="6">
        <f t="shared" si="11"/>
        <v>0.4857055655</v>
      </c>
      <c r="W464" s="6">
        <f t="shared" si="12"/>
        <v>-0.03873208085</v>
      </c>
      <c r="X464" s="4"/>
      <c r="Y464" s="4"/>
      <c r="Z464" s="85">
        <v>45326.0</v>
      </c>
      <c r="AK464" s="85"/>
      <c r="AL464" s="85">
        <v>45326.0</v>
      </c>
      <c r="AW464" s="77"/>
      <c r="AX464" s="77"/>
      <c r="AY464" s="77"/>
      <c r="AZ464" s="77"/>
      <c r="BA464" s="77"/>
      <c r="BB464" s="77"/>
      <c r="BC464" s="77"/>
      <c r="BD464" s="75"/>
      <c r="BE464" s="75"/>
      <c r="BF464" s="75"/>
      <c r="BG464" s="75"/>
      <c r="BH464" s="75"/>
      <c r="BI464" s="75"/>
      <c r="BJ464" s="75"/>
      <c r="BK464" s="75"/>
      <c r="BL464" s="75"/>
      <c r="BM464" s="75"/>
      <c r="BN464" s="75"/>
      <c r="BO464" s="75"/>
      <c r="BP464" s="75"/>
      <c r="BQ464" s="75"/>
    </row>
    <row r="465">
      <c r="A465" s="83">
        <v>45355.0</v>
      </c>
      <c r="B465" s="76">
        <v>2035.7</v>
      </c>
      <c r="C465" s="76">
        <v>2450.55</v>
      </c>
      <c r="D465" s="77">
        <v>221.05</v>
      </c>
      <c r="E465" s="76">
        <v>1074.65</v>
      </c>
      <c r="F465" s="76">
        <v>4834.6</v>
      </c>
      <c r="G465" s="4"/>
      <c r="H465" s="76">
        <v>1787.6</v>
      </c>
      <c r="I465" s="76">
        <v>1948.15</v>
      </c>
      <c r="J465" s="77">
        <v>22434.65</v>
      </c>
      <c r="K465" s="78">
        <f t="shared" si="2"/>
        <v>69712247.5</v>
      </c>
      <c r="L465" s="79"/>
      <c r="M465" s="84">
        <v>45355.0</v>
      </c>
      <c r="N465" s="4">
        <f t="shared" ref="N465:R465" si="1103">((B465-B464)/B464)*100</f>
        <v>0.7323469741</v>
      </c>
      <c r="O465" s="4">
        <f t="shared" si="1103"/>
        <v>2.940496944</v>
      </c>
      <c r="P465" s="4">
        <f t="shared" si="1103"/>
        <v>-0.1580849142</v>
      </c>
      <c r="Q465" s="4">
        <f t="shared" si="1103"/>
        <v>9.095984975</v>
      </c>
      <c r="R465" s="4">
        <f t="shared" si="1103"/>
        <v>-1.333687078</v>
      </c>
      <c r="S465" s="28">
        <v>0.0</v>
      </c>
      <c r="T465" s="4">
        <f t="shared" ref="T465:U465" si="1104">((H465-H464)/H464)*100</f>
        <v>-0.06149717672</v>
      </c>
      <c r="U465" s="4">
        <f t="shared" si="1104"/>
        <v>1.408047473</v>
      </c>
      <c r="V465" s="6">
        <f t="shared" si="11"/>
        <v>2.148462004</v>
      </c>
      <c r="W465" s="6">
        <f t="shared" si="12"/>
        <v>-0.0830612872</v>
      </c>
      <c r="X465" s="4"/>
      <c r="Y465" s="4"/>
      <c r="Z465" s="85">
        <v>45355.0</v>
      </c>
      <c r="AK465" s="85"/>
      <c r="AL465" s="85">
        <v>45355.0</v>
      </c>
      <c r="AW465" s="77"/>
      <c r="AX465" s="77"/>
      <c r="AY465" s="77"/>
      <c r="AZ465" s="77"/>
      <c r="BA465" s="77"/>
      <c r="BB465" s="77"/>
      <c r="BC465" s="77"/>
      <c r="BD465" s="75"/>
      <c r="BE465" s="75"/>
      <c r="BF465" s="75"/>
      <c r="BG465" s="75"/>
      <c r="BH465" s="75"/>
      <c r="BI465" s="75"/>
      <c r="BJ465" s="75"/>
      <c r="BK465" s="75"/>
      <c r="BL465" s="75"/>
      <c r="BM465" s="75"/>
      <c r="BN465" s="75"/>
      <c r="BO465" s="75"/>
      <c r="BP465" s="75"/>
      <c r="BQ465" s="75"/>
    </row>
    <row r="466">
      <c r="A466" s="83">
        <v>45386.0</v>
      </c>
      <c r="B466" s="76">
        <v>2037.25</v>
      </c>
      <c r="C466" s="76">
        <v>2477.3</v>
      </c>
      <c r="D466" s="77">
        <v>219.5</v>
      </c>
      <c r="E466" s="76">
        <v>1069.3</v>
      </c>
      <c r="F466" s="76">
        <v>4813.6</v>
      </c>
      <c r="G466" s="4"/>
      <c r="H466" s="76">
        <v>1775.1</v>
      </c>
      <c r="I466" s="76">
        <v>2159.2</v>
      </c>
      <c r="J466" s="77">
        <v>22514.65</v>
      </c>
      <c r="K466" s="78">
        <f t="shared" si="2"/>
        <v>69947879.65</v>
      </c>
      <c r="L466" s="79"/>
      <c r="M466" s="84">
        <v>45386.0</v>
      </c>
      <c r="N466" s="4">
        <f t="shared" ref="N466:R466" si="1105">((B466-B465)/B465)*100</f>
        <v>0.0761408852</v>
      </c>
      <c r="O466" s="4">
        <f t="shared" si="1105"/>
        <v>1.091591683</v>
      </c>
      <c r="P466" s="4">
        <f t="shared" si="1105"/>
        <v>-0.7011988238</v>
      </c>
      <c r="Q466" s="4">
        <f t="shared" si="1105"/>
        <v>-0.4978365049</v>
      </c>
      <c r="R466" s="4">
        <f t="shared" si="1105"/>
        <v>-0.434368924</v>
      </c>
      <c r="S466" s="28">
        <v>0.0</v>
      </c>
      <c r="T466" s="4">
        <f t="shared" ref="T466:U466" si="1106">((H466-H465)/H465)*100</f>
        <v>-0.6992615798</v>
      </c>
      <c r="U466" s="4">
        <f t="shared" si="1106"/>
        <v>10.83335472</v>
      </c>
      <c r="V466" s="6">
        <f t="shared" si="11"/>
        <v>0.3380068187</v>
      </c>
      <c r="W466" s="6">
        <f t="shared" si="12"/>
        <v>0.356591255</v>
      </c>
      <c r="X466" s="4"/>
      <c r="Y466" s="4"/>
      <c r="Z466" s="85">
        <v>45386.0</v>
      </c>
      <c r="AK466" s="85"/>
      <c r="AL466" s="85">
        <v>45386.0</v>
      </c>
      <c r="AW466" s="77"/>
      <c r="AX466" s="77"/>
      <c r="AY466" s="77"/>
      <c r="AZ466" s="77"/>
      <c r="BA466" s="77"/>
      <c r="BB466" s="77"/>
      <c r="BC466" s="77"/>
      <c r="BD466" s="75"/>
      <c r="BE466" s="75"/>
      <c r="BF466" s="75"/>
      <c r="BG466" s="75"/>
      <c r="BH466" s="75"/>
      <c r="BI466" s="75"/>
      <c r="BJ466" s="75"/>
      <c r="BK466" s="75"/>
      <c r="BL466" s="75"/>
      <c r="BM466" s="75"/>
      <c r="BN466" s="75"/>
      <c r="BO466" s="75"/>
      <c r="BP466" s="75"/>
      <c r="BQ466" s="75"/>
    </row>
    <row r="467">
      <c r="A467" s="83">
        <v>45416.0</v>
      </c>
      <c r="B467" s="76">
        <v>2067.75</v>
      </c>
      <c r="C467" s="76">
        <v>2476.85</v>
      </c>
      <c r="D467" s="77">
        <v>217.8</v>
      </c>
      <c r="E467" s="76">
        <v>1081.2</v>
      </c>
      <c r="F467" s="76">
        <v>4813.05</v>
      </c>
      <c r="G467" s="4"/>
      <c r="H467" s="76">
        <v>1754.55</v>
      </c>
      <c r="I467" s="76">
        <v>2103.6</v>
      </c>
      <c r="J467" s="77">
        <v>22513.7</v>
      </c>
      <c r="K467" s="78">
        <f t="shared" si="2"/>
        <v>69984947.9</v>
      </c>
      <c r="L467" s="79"/>
      <c r="M467" s="84">
        <v>45416.0</v>
      </c>
      <c r="N467" s="4">
        <f t="shared" ref="N467:R467" si="1107">((B467-B466)/B466)*100</f>
        <v>1.497116211</v>
      </c>
      <c r="O467" s="4">
        <f t="shared" si="1107"/>
        <v>-0.01816493763</v>
      </c>
      <c r="P467" s="4">
        <f t="shared" si="1107"/>
        <v>-0.7744874715</v>
      </c>
      <c r="Q467" s="4">
        <f t="shared" si="1107"/>
        <v>1.112877583</v>
      </c>
      <c r="R467" s="4">
        <f t="shared" si="1107"/>
        <v>-0.01142595978</v>
      </c>
      <c r="S467" s="28">
        <v>0.0</v>
      </c>
      <c r="T467" s="4">
        <f t="shared" ref="T467:U467" si="1108">((H467-H466)/H466)*100</f>
        <v>-1.157681257</v>
      </c>
      <c r="U467" s="4">
        <f t="shared" si="1108"/>
        <v>-2.575027788</v>
      </c>
      <c r="V467" s="6">
        <f t="shared" si="11"/>
        <v>0.05299410102</v>
      </c>
      <c r="W467" s="6">
        <f t="shared" si="12"/>
        <v>-0.004219474875</v>
      </c>
      <c r="X467" s="4"/>
      <c r="Y467" s="4"/>
      <c r="Z467" s="85">
        <v>45416.0</v>
      </c>
      <c r="AA467" s="86">
        <f t="shared" ref="AA467:AE467" si="1109">100*(B471-B467)/B467</f>
        <v>0.1475033249</v>
      </c>
      <c r="AB467" s="86">
        <f t="shared" si="1109"/>
        <v>-1.610917092</v>
      </c>
      <c r="AC467" s="86">
        <f t="shared" si="1109"/>
        <v>-0.9412304867</v>
      </c>
      <c r="AD467" s="86">
        <f t="shared" si="1109"/>
        <v>1.419718831</v>
      </c>
      <c r="AE467" s="86">
        <f t="shared" si="1109"/>
        <v>-1.273620677</v>
      </c>
      <c r="AF467" s="86"/>
      <c r="AG467" s="86">
        <f t="shared" ref="AG467:AI467" si="1110">100*(H471-H467)/H467</f>
        <v>-0.2792738879</v>
      </c>
      <c r="AH467" s="86">
        <f t="shared" si="1110"/>
        <v>1.323920898</v>
      </c>
      <c r="AI467" s="86">
        <f t="shared" si="1110"/>
        <v>0.02531791753</v>
      </c>
      <c r="AJ467" s="86">
        <f>100*(J471-J467)/J467</f>
        <v>0.02531791753</v>
      </c>
      <c r="AK467" s="85"/>
      <c r="AL467" s="85">
        <v>45416.0</v>
      </c>
      <c r="AW467" s="77"/>
      <c r="AX467" s="77"/>
      <c r="AY467" s="77"/>
      <c r="AZ467" s="77"/>
      <c r="BA467" s="77"/>
      <c r="BB467" s="77"/>
      <c r="BC467" s="77"/>
      <c r="BD467" s="75"/>
      <c r="BE467" s="75"/>
      <c r="BF467" s="75"/>
      <c r="BG467" s="75"/>
      <c r="BH467" s="75"/>
      <c r="BI467" s="75"/>
      <c r="BJ467" s="75"/>
      <c r="BK467" s="75"/>
      <c r="BL467" s="75"/>
      <c r="BM467" s="75"/>
      <c r="BN467" s="75"/>
      <c r="BO467" s="75"/>
      <c r="BP467" s="75"/>
      <c r="BQ467" s="75"/>
    </row>
    <row r="468">
      <c r="A468" s="83">
        <v>45508.0</v>
      </c>
      <c r="B468" s="76">
        <v>2069.1</v>
      </c>
      <c r="C468" s="76">
        <v>2478.3</v>
      </c>
      <c r="D468" s="77">
        <v>214.25</v>
      </c>
      <c r="E468" s="76">
        <v>1141.2</v>
      </c>
      <c r="F468" s="76">
        <v>4826.8</v>
      </c>
      <c r="G468" s="4"/>
      <c r="H468" s="76">
        <v>1859.6</v>
      </c>
      <c r="I468" s="76">
        <v>2080.0</v>
      </c>
      <c r="J468" s="77">
        <v>22666.3</v>
      </c>
      <c r="K468" s="78">
        <f t="shared" si="2"/>
        <v>71232256.15</v>
      </c>
      <c r="L468" s="79"/>
      <c r="M468" s="84">
        <v>45508.0</v>
      </c>
      <c r="N468" s="4">
        <f t="shared" ref="N468:R468" si="1111">((B468-B467)/B467)*100</f>
        <v>0.06528835691</v>
      </c>
      <c r="O468" s="4">
        <f t="shared" si="1111"/>
        <v>0.05854209984</v>
      </c>
      <c r="P468" s="4">
        <f t="shared" si="1111"/>
        <v>-1.629935721</v>
      </c>
      <c r="Q468" s="4">
        <f t="shared" si="1111"/>
        <v>5.549389567</v>
      </c>
      <c r="R468" s="4">
        <f t="shared" si="1111"/>
        <v>0.2856816364</v>
      </c>
      <c r="S468" s="28">
        <v>0.0</v>
      </c>
      <c r="T468" s="4">
        <f t="shared" ref="T468:U468" si="1112">((H468-H467)/H467)*100</f>
        <v>5.987290188</v>
      </c>
      <c r="U468" s="4">
        <f t="shared" si="1112"/>
        <v>-1.12188629</v>
      </c>
      <c r="V468" s="6">
        <f t="shared" si="11"/>
        <v>1.782252166</v>
      </c>
      <c r="W468" s="6">
        <f t="shared" si="12"/>
        <v>0.6778095115</v>
      </c>
      <c r="X468" s="4"/>
      <c r="Y468" s="4"/>
      <c r="Z468" s="85">
        <v>45508.0</v>
      </c>
      <c r="AK468" s="85"/>
      <c r="AL468" s="85">
        <v>45508.0</v>
      </c>
      <c r="AW468" s="77"/>
      <c r="AX468" s="77"/>
      <c r="AY468" s="77"/>
      <c r="AZ468" s="77"/>
      <c r="BA468" s="77"/>
      <c r="BB468" s="77"/>
      <c r="BC468" s="77"/>
      <c r="BD468" s="75"/>
      <c r="BE468" s="75"/>
      <c r="BF468" s="75"/>
      <c r="BG468" s="75"/>
      <c r="BH468" s="75"/>
      <c r="BI468" s="75"/>
      <c r="BJ468" s="75"/>
      <c r="BK468" s="75"/>
      <c r="BL468" s="75"/>
      <c r="BM468" s="75"/>
      <c r="BN468" s="75"/>
      <c r="BO468" s="75"/>
      <c r="BP468" s="75"/>
      <c r="BQ468" s="75"/>
    </row>
    <row r="469">
      <c r="A469" s="83">
        <v>45539.0</v>
      </c>
      <c r="B469" s="76">
        <v>2072.15</v>
      </c>
      <c r="C469" s="76">
        <v>2478.05</v>
      </c>
      <c r="D469" s="77">
        <v>215.95</v>
      </c>
      <c r="E469" s="76">
        <v>1130.25</v>
      </c>
      <c r="F469" s="76">
        <v>4794.7</v>
      </c>
      <c r="G469" s="4"/>
      <c r="H469" s="76">
        <v>1800.35</v>
      </c>
      <c r="I469" s="76">
        <v>2113.8</v>
      </c>
      <c r="J469" s="77">
        <v>22642.75</v>
      </c>
      <c r="K469" s="78">
        <f t="shared" si="2"/>
        <v>70851910.6</v>
      </c>
      <c r="L469" s="79"/>
      <c r="M469" s="84">
        <v>45539.0</v>
      </c>
      <c r="N469" s="4">
        <f t="shared" ref="N469:R469" si="1113">((B469-B468)/B468)*100</f>
        <v>0.1474070852</v>
      </c>
      <c r="O469" s="4">
        <f t="shared" si="1113"/>
        <v>-0.01008756002</v>
      </c>
      <c r="P469" s="4">
        <f t="shared" si="1113"/>
        <v>0.7934655776</v>
      </c>
      <c r="Q469" s="4">
        <f t="shared" si="1113"/>
        <v>-0.9595162986</v>
      </c>
      <c r="R469" s="4">
        <f t="shared" si="1113"/>
        <v>-0.6650368774</v>
      </c>
      <c r="S469" s="28">
        <v>0.0</v>
      </c>
      <c r="T469" s="4">
        <f t="shared" ref="T469:U469" si="1114">((H469-H468)/H468)*100</f>
        <v>-3.186169069</v>
      </c>
      <c r="U469" s="4">
        <f t="shared" si="1114"/>
        <v>1.625</v>
      </c>
      <c r="V469" s="6">
        <f t="shared" si="11"/>
        <v>-0.5339512891</v>
      </c>
      <c r="W469" s="6">
        <f t="shared" si="12"/>
        <v>-0.1038987395</v>
      </c>
      <c r="X469" s="4"/>
      <c r="Y469" s="4"/>
      <c r="Z469" s="85">
        <v>45539.0</v>
      </c>
      <c r="AK469" s="85"/>
      <c r="AL469" s="85">
        <v>45539.0</v>
      </c>
      <c r="AW469" s="77"/>
      <c r="AX469" s="77"/>
      <c r="AY469" s="77"/>
      <c r="AZ469" s="77"/>
      <c r="BA469" s="77"/>
      <c r="BB469" s="77"/>
      <c r="BC469" s="77"/>
      <c r="BD469" s="75"/>
      <c r="BE469" s="75"/>
      <c r="BF469" s="75"/>
      <c r="BG469" s="75"/>
      <c r="BH469" s="75"/>
      <c r="BI469" s="75"/>
      <c r="BJ469" s="75"/>
      <c r="BK469" s="75"/>
      <c r="BL469" s="75"/>
      <c r="BM469" s="75"/>
      <c r="BN469" s="75"/>
      <c r="BO469" s="75"/>
      <c r="BP469" s="75"/>
      <c r="BQ469" s="75"/>
    </row>
    <row r="470">
      <c r="A470" s="83">
        <v>45569.0</v>
      </c>
      <c r="B470" s="76">
        <v>2072.8</v>
      </c>
      <c r="C470" s="76">
        <v>2485.45</v>
      </c>
      <c r="D470" s="77">
        <v>215.6</v>
      </c>
      <c r="E470" s="76">
        <v>1092.1</v>
      </c>
      <c r="F470" s="76">
        <v>4808.7</v>
      </c>
      <c r="G470" s="4"/>
      <c r="H470" s="76">
        <v>1792.4</v>
      </c>
      <c r="I470" s="76">
        <v>2140.7</v>
      </c>
      <c r="J470" s="77">
        <v>22753.8</v>
      </c>
      <c r="K470" s="78">
        <f t="shared" si="2"/>
        <v>70324348.7</v>
      </c>
      <c r="L470" s="79"/>
      <c r="M470" s="84">
        <v>45569.0</v>
      </c>
      <c r="N470" s="4">
        <f t="shared" ref="N470:R470" si="1115">((B470-B469)/B469)*100</f>
        <v>0.03136838549</v>
      </c>
      <c r="O470" s="4">
        <f t="shared" si="1115"/>
        <v>0.2986219003</v>
      </c>
      <c r="P470" s="4">
        <f t="shared" si="1115"/>
        <v>-0.1620745543</v>
      </c>
      <c r="Q470" s="4">
        <f t="shared" si="1115"/>
        <v>-3.375359434</v>
      </c>
      <c r="R470" s="4">
        <f t="shared" si="1115"/>
        <v>0.2919890713</v>
      </c>
      <c r="S470" s="28">
        <v>0.0</v>
      </c>
      <c r="T470" s="4">
        <f t="shared" ref="T470:U470" si="1116">((H470-H469)/H469)*100</f>
        <v>-0.4415808037</v>
      </c>
      <c r="U470" s="4">
        <f t="shared" si="1116"/>
        <v>1.272589649</v>
      </c>
      <c r="V470" s="6">
        <f t="shared" si="11"/>
        <v>-0.7445979869</v>
      </c>
      <c r="W470" s="6">
        <f t="shared" si="12"/>
        <v>0.4904439611</v>
      </c>
      <c r="X470" s="4"/>
      <c r="Y470" s="4"/>
      <c r="Z470" s="85">
        <v>45569.0</v>
      </c>
      <c r="AK470" s="85"/>
      <c r="AL470" s="85">
        <v>45569.0</v>
      </c>
      <c r="AW470" s="77"/>
      <c r="AX470" s="77"/>
      <c r="AY470" s="77"/>
      <c r="AZ470" s="77"/>
      <c r="BA470" s="77"/>
      <c r="BB470" s="77"/>
      <c r="BC470" s="77"/>
      <c r="BD470" s="75"/>
      <c r="BE470" s="75"/>
      <c r="BF470" s="75"/>
      <c r="BG470" s="75"/>
      <c r="BH470" s="75"/>
      <c r="BI470" s="75"/>
      <c r="BJ470" s="75"/>
      <c r="BK470" s="75"/>
      <c r="BL470" s="75"/>
      <c r="BM470" s="75"/>
      <c r="BN470" s="75"/>
      <c r="BO470" s="75"/>
      <c r="BP470" s="75"/>
      <c r="BQ470" s="75"/>
    </row>
    <row r="471">
      <c r="A471" s="83">
        <v>45630.0</v>
      </c>
      <c r="B471" s="76">
        <v>2070.8</v>
      </c>
      <c r="C471" s="76">
        <v>2436.95</v>
      </c>
      <c r="D471" s="77">
        <v>215.75</v>
      </c>
      <c r="E471" s="76">
        <v>1096.55</v>
      </c>
      <c r="F471" s="76">
        <v>4751.75</v>
      </c>
      <c r="G471" s="4"/>
      <c r="H471" s="76">
        <v>1749.65</v>
      </c>
      <c r="I471" s="76">
        <v>2131.45</v>
      </c>
      <c r="J471" s="77">
        <v>22519.4</v>
      </c>
      <c r="K471" s="78">
        <f t="shared" si="2"/>
        <v>69886380.75</v>
      </c>
      <c r="L471" s="79"/>
      <c r="M471" s="84">
        <v>45630.0</v>
      </c>
      <c r="N471" s="4">
        <f t="shared" ref="N471:R471" si="1117">((B471-B470)/B470)*100</f>
        <v>-0.09648784253</v>
      </c>
      <c r="O471" s="4">
        <f t="shared" si="1117"/>
        <v>-1.951356897</v>
      </c>
      <c r="P471" s="4">
        <f t="shared" si="1117"/>
        <v>0.06957328386</v>
      </c>
      <c r="Q471" s="4">
        <f t="shared" si="1117"/>
        <v>0.4074718432</v>
      </c>
      <c r="R471" s="4">
        <f t="shared" si="1117"/>
        <v>-1.184311768</v>
      </c>
      <c r="S471" s="28">
        <v>0.0</v>
      </c>
      <c r="T471" s="4">
        <f t="shared" ref="T471:U471" si="1118">((H471-H470)/H470)*100</f>
        <v>-2.385070297</v>
      </c>
      <c r="U471" s="4">
        <f t="shared" si="1118"/>
        <v>-0.432101649</v>
      </c>
      <c r="V471" s="6">
        <f t="shared" si="11"/>
        <v>-0.622782803</v>
      </c>
      <c r="W471" s="6">
        <f t="shared" si="12"/>
        <v>-1.0301576</v>
      </c>
      <c r="X471" s="4"/>
      <c r="Y471" s="4"/>
      <c r="Z471" s="85">
        <v>45630.0</v>
      </c>
      <c r="AA471" s="86">
        <f t="shared" ref="AA471:AE471" si="1119">100*(B475-B471)/B471</f>
        <v>-1.424570214</v>
      </c>
      <c r="AB471" s="86">
        <f t="shared" si="1119"/>
        <v>-1.17975338</v>
      </c>
      <c r="AC471" s="86">
        <f t="shared" si="1119"/>
        <v>-5.075318656</v>
      </c>
      <c r="AD471" s="86">
        <f t="shared" si="1119"/>
        <v>0.2234280243</v>
      </c>
      <c r="AE471" s="86">
        <f t="shared" si="1119"/>
        <v>-1.756195086</v>
      </c>
      <c r="AF471" s="86"/>
      <c r="AG471" s="86">
        <f t="shared" ref="AG471:AI471" si="1120">100*(H475-H471)/H471</f>
        <v>0.7973023176</v>
      </c>
      <c r="AH471" s="86">
        <f t="shared" si="1120"/>
        <v>-4.926223932</v>
      </c>
      <c r="AI471" s="86">
        <f t="shared" si="1120"/>
        <v>-1.653685267</v>
      </c>
      <c r="AJ471" s="86">
        <f>100*(J475-J471)/J471</f>
        <v>-1.653685267</v>
      </c>
      <c r="AK471" s="85"/>
      <c r="AL471" s="85">
        <v>45630.0</v>
      </c>
      <c r="AW471" s="77"/>
      <c r="AX471" s="77"/>
      <c r="AY471" s="77"/>
      <c r="AZ471" s="77"/>
      <c r="BA471" s="77"/>
      <c r="BB471" s="77"/>
      <c r="BC471" s="77"/>
      <c r="BD471" s="75"/>
      <c r="BE471" s="75"/>
      <c r="BF471" s="75"/>
      <c r="BG471" s="75"/>
      <c r="BH471" s="75"/>
      <c r="BI471" s="75"/>
      <c r="BJ471" s="75"/>
      <c r="BK471" s="75"/>
      <c r="BL471" s="75"/>
      <c r="BM471" s="75"/>
      <c r="BN471" s="75"/>
      <c r="BO471" s="75"/>
      <c r="BP471" s="75"/>
      <c r="BQ471" s="75"/>
    </row>
    <row r="472">
      <c r="A472" s="75" t="s">
        <v>290</v>
      </c>
      <c r="B472" s="76">
        <v>2137.15</v>
      </c>
      <c r="C472" s="76">
        <v>2461.35</v>
      </c>
      <c r="D472" s="77">
        <v>203.65</v>
      </c>
      <c r="E472" s="76">
        <v>1056.95</v>
      </c>
      <c r="F472" s="76">
        <v>4761.9</v>
      </c>
      <c r="G472" s="4"/>
      <c r="H472" s="76">
        <v>1752.3</v>
      </c>
      <c r="I472" s="76">
        <v>2060.4</v>
      </c>
      <c r="J472" s="77">
        <v>22272.5</v>
      </c>
      <c r="K472" s="78">
        <f t="shared" si="2"/>
        <v>69027056.15</v>
      </c>
      <c r="L472" s="79"/>
      <c r="M472" s="77" t="s">
        <v>290</v>
      </c>
      <c r="N472" s="4">
        <f t="shared" ref="N472:R472" si="1121">((B472-B471)/B471)*100</f>
        <v>3.20407572</v>
      </c>
      <c r="O472" s="4">
        <f t="shared" si="1121"/>
        <v>1.001251564</v>
      </c>
      <c r="P472" s="4">
        <f t="shared" si="1121"/>
        <v>-5.60834299</v>
      </c>
      <c r="Q472" s="4">
        <f t="shared" si="1121"/>
        <v>-3.611326433</v>
      </c>
      <c r="R472" s="4">
        <f t="shared" si="1121"/>
        <v>0.2136055138</v>
      </c>
      <c r="S472" s="28">
        <v>0.0</v>
      </c>
      <c r="T472" s="4">
        <f t="shared" ref="T472:U472" si="1122">((H472-H471)/H471)*100</f>
        <v>0.1514588632</v>
      </c>
      <c r="U472" s="4">
        <f t="shared" si="1122"/>
        <v>-3.333411527</v>
      </c>
      <c r="V472" s="6">
        <f t="shared" si="11"/>
        <v>-1.229602379</v>
      </c>
      <c r="W472" s="6">
        <f t="shared" si="12"/>
        <v>-1.096388003</v>
      </c>
      <c r="X472" s="4"/>
      <c r="Y472" s="4"/>
      <c r="Z472" s="81" t="s">
        <v>290</v>
      </c>
      <c r="AK472" s="81"/>
      <c r="AL472" s="81" t="s">
        <v>290</v>
      </c>
      <c r="AW472" s="77"/>
      <c r="AX472" s="77"/>
      <c r="AY472" s="77"/>
      <c r="AZ472" s="77"/>
      <c r="BA472" s="77"/>
      <c r="BB472" s="77"/>
      <c r="BC472" s="77"/>
      <c r="BD472" s="75"/>
      <c r="BE472" s="75"/>
      <c r="BF472" s="75"/>
      <c r="BG472" s="75"/>
      <c r="BH472" s="75"/>
      <c r="BI472" s="75"/>
      <c r="BJ472" s="75"/>
      <c r="BK472" s="75"/>
      <c r="BL472" s="75"/>
      <c r="BM472" s="75"/>
      <c r="BN472" s="75"/>
      <c r="BO472" s="75"/>
      <c r="BP472" s="75"/>
      <c r="BQ472" s="75"/>
    </row>
    <row r="473">
      <c r="A473" s="75" t="s">
        <v>291</v>
      </c>
      <c r="B473" s="76">
        <v>2077.4</v>
      </c>
      <c r="C473" s="76">
        <v>2442.75</v>
      </c>
      <c r="D473" s="77">
        <v>204.95</v>
      </c>
      <c r="E473" s="76">
        <v>1103.35</v>
      </c>
      <c r="F473" s="76">
        <v>4740.7</v>
      </c>
      <c r="G473" s="4"/>
      <c r="H473" s="76">
        <v>1749.75</v>
      </c>
      <c r="I473" s="76">
        <v>2051.1</v>
      </c>
      <c r="J473" s="77">
        <v>22147.9</v>
      </c>
      <c r="K473" s="78">
        <f t="shared" si="2"/>
        <v>69482960.45</v>
      </c>
      <c r="L473" s="79"/>
      <c r="M473" s="77" t="s">
        <v>291</v>
      </c>
      <c r="N473" s="4">
        <f t="shared" ref="N473:R473" si="1123">((B473-B472)/B472)*100</f>
        <v>-2.795779426</v>
      </c>
      <c r="O473" s="4">
        <f t="shared" si="1123"/>
        <v>-0.755682857</v>
      </c>
      <c r="P473" s="4">
        <f t="shared" si="1123"/>
        <v>0.6383501105</v>
      </c>
      <c r="Q473" s="4">
        <f t="shared" si="1123"/>
        <v>4.389990066</v>
      </c>
      <c r="R473" s="4">
        <f t="shared" si="1123"/>
        <v>-0.4452004452</v>
      </c>
      <c r="S473" s="28">
        <v>0.0</v>
      </c>
      <c r="T473" s="4">
        <f t="shared" ref="T473:U473" si="1124">((H473-H472)/H472)*100</f>
        <v>-0.1455230269</v>
      </c>
      <c r="U473" s="4">
        <f t="shared" si="1124"/>
        <v>-0.4513686663</v>
      </c>
      <c r="V473" s="6">
        <f t="shared" si="11"/>
        <v>0.6604718866</v>
      </c>
      <c r="W473" s="6">
        <f t="shared" si="12"/>
        <v>-0.5594342799</v>
      </c>
      <c r="X473" s="4"/>
      <c r="Y473" s="4"/>
      <c r="Z473" s="81" t="s">
        <v>291</v>
      </c>
      <c r="AK473" s="81"/>
      <c r="AL473" s="81" t="s">
        <v>291</v>
      </c>
      <c r="AW473" s="77"/>
      <c r="AX473" s="77"/>
      <c r="AY473" s="77"/>
      <c r="AZ473" s="77"/>
      <c r="BA473" s="77"/>
      <c r="BB473" s="77"/>
      <c r="BC473" s="77"/>
      <c r="BD473" s="75"/>
      <c r="BE473" s="75"/>
      <c r="BF473" s="75"/>
      <c r="BG473" s="75"/>
      <c r="BH473" s="75"/>
      <c r="BI473" s="75"/>
      <c r="BJ473" s="75"/>
      <c r="BK473" s="75"/>
      <c r="BL473" s="75"/>
      <c r="BM473" s="75"/>
      <c r="BN473" s="75"/>
      <c r="BO473" s="75"/>
      <c r="BP473" s="75"/>
      <c r="BQ473" s="75"/>
    </row>
    <row r="474">
      <c r="A474" s="75" t="s">
        <v>292</v>
      </c>
      <c r="B474" s="76">
        <v>2034.35</v>
      </c>
      <c r="C474" s="76">
        <v>2449.9</v>
      </c>
      <c r="D474" s="77">
        <v>204.1</v>
      </c>
      <c r="E474" s="76">
        <v>1077.85</v>
      </c>
      <c r="F474" s="76">
        <v>4695.0</v>
      </c>
      <c r="G474" s="4"/>
      <c r="H474" s="76">
        <v>1764.4</v>
      </c>
      <c r="I474" s="76">
        <v>2049.1</v>
      </c>
      <c r="J474" s="77">
        <v>21995.85</v>
      </c>
      <c r="K474" s="78">
        <f t="shared" si="2"/>
        <v>68822684</v>
      </c>
      <c r="L474" s="79"/>
      <c r="M474" s="77" t="s">
        <v>292</v>
      </c>
      <c r="N474" s="4">
        <f t="shared" ref="N474:R474" si="1125">((B474-B473)/B473)*100</f>
        <v>-2.072301916</v>
      </c>
      <c r="O474" s="4">
        <f t="shared" si="1125"/>
        <v>0.2927028963</v>
      </c>
      <c r="P474" s="4">
        <f t="shared" si="1125"/>
        <v>-0.4147353013</v>
      </c>
      <c r="Q474" s="4">
        <f t="shared" si="1125"/>
        <v>-2.311143336</v>
      </c>
      <c r="R474" s="4">
        <f t="shared" si="1125"/>
        <v>-0.9639926593</v>
      </c>
      <c r="S474" s="28">
        <v>0.0</v>
      </c>
      <c r="T474" s="4">
        <f t="shared" ref="T474:U474" si="1126">((H474-H473)/H473)*100</f>
        <v>0.8372624661</v>
      </c>
      <c r="U474" s="4">
        <f t="shared" si="1126"/>
        <v>-0.09750865389</v>
      </c>
      <c r="V474" s="6">
        <f t="shared" si="11"/>
        <v>-0.9502710387</v>
      </c>
      <c r="W474" s="6">
        <f t="shared" si="12"/>
        <v>-0.6865210697</v>
      </c>
      <c r="X474" s="4"/>
      <c r="Y474" s="4"/>
      <c r="Z474" s="81" t="s">
        <v>292</v>
      </c>
      <c r="AK474" s="81"/>
      <c r="AL474" s="81" t="s">
        <v>292</v>
      </c>
      <c r="AW474" s="77"/>
      <c r="AX474" s="77"/>
      <c r="AY474" s="77"/>
      <c r="AZ474" s="77"/>
      <c r="BA474" s="77"/>
      <c r="BB474" s="77"/>
      <c r="BC474" s="77"/>
      <c r="BD474" s="75"/>
      <c r="BE474" s="75"/>
      <c r="BF474" s="75"/>
      <c r="BG474" s="75"/>
      <c r="BH474" s="75"/>
      <c r="BI474" s="75"/>
      <c r="BJ474" s="75"/>
      <c r="BK474" s="75"/>
      <c r="BL474" s="75"/>
      <c r="BM474" s="75"/>
      <c r="BN474" s="75"/>
      <c r="BO474" s="75"/>
      <c r="BP474" s="75"/>
      <c r="BQ474" s="75"/>
    </row>
    <row r="475">
      <c r="A475" s="75" t="s">
        <v>293</v>
      </c>
      <c r="B475" s="76">
        <v>2041.3</v>
      </c>
      <c r="C475" s="76">
        <v>2408.2</v>
      </c>
      <c r="D475" s="77">
        <v>204.8</v>
      </c>
      <c r="E475" s="76">
        <v>1099.0</v>
      </c>
      <c r="F475" s="76">
        <v>4668.3</v>
      </c>
      <c r="G475" s="4"/>
      <c r="H475" s="76">
        <v>1763.6</v>
      </c>
      <c r="I475" s="76">
        <v>2026.45</v>
      </c>
      <c r="J475" s="77">
        <v>22147.0</v>
      </c>
      <c r="K475" s="78">
        <f t="shared" si="2"/>
        <v>68952354.8</v>
      </c>
      <c r="L475" s="79"/>
      <c r="M475" s="77" t="s">
        <v>293</v>
      </c>
      <c r="N475" s="4">
        <f t="shared" ref="N475:R475" si="1127">((B475-B474)/B474)*100</f>
        <v>0.3416324625</v>
      </c>
      <c r="O475" s="4">
        <f t="shared" si="1127"/>
        <v>-1.70211029</v>
      </c>
      <c r="P475" s="4">
        <f t="shared" si="1127"/>
        <v>0.3429691328</v>
      </c>
      <c r="Q475" s="4">
        <f t="shared" si="1127"/>
        <v>1.962239644</v>
      </c>
      <c r="R475" s="4">
        <f t="shared" si="1127"/>
        <v>-0.5686900958</v>
      </c>
      <c r="S475" s="28">
        <v>0.0</v>
      </c>
      <c r="T475" s="4">
        <f t="shared" ref="T475:U475" si="1128">((H475-H474)/H474)*100</f>
        <v>-0.04534119247</v>
      </c>
      <c r="U475" s="4">
        <f t="shared" si="1128"/>
        <v>-1.10536333</v>
      </c>
      <c r="V475" s="6">
        <f t="shared" si="11"/>
        <v>0.1884128785</v>
      </c>
      <c r="W475" s="6">
        <f t="shared" si="12"/>
        <v>0.6871750808</v>
      </c>
      <c r="X475" s="4"/>
      <c r="Y475" s="4"/>
      <c r="Z475" s="81" t="s">
        <v>293</v>
      </c>
      <c r="AA475" s="86">
        <f t="shared" ref="AA475:AE475" si="1129">100*(B480-B475)/B475</f>
        <v>2.366139225</v>
      </c>
      <c r="AB475" s="86">
        <f t="shared" si="1129"/>
        <v>0.9301553027</v>
      </c>
      <c r="AC475" s="86">
        <f t="shared" si="1129"/>
        <v>4.638671875</v>
      </c>
      <c r="AD475" s="86">
        <f t="shared" si="1129"/>
        <v>23.02547771</v>
      </c>
      <c r="AE475" s="86">
        <f t="shared" si="1129"/>
        <v>2.830794936</v>
      </c>
      <c r="AF475" s="86"/>
      <c r="AG475" s="86">
        <f t="shared" ref="AG475:AI475" si="1130">100*(H480-H475)/H475</f>
        <v>-1.998752552</v>
      </c>
      <c r="AH475" s="86">
        <f t="shared" si="1130"/>
        <v>2.506846949</v>
      </c>
      <c r="AI475" s="86">
        <f t="shared" si="1130"/>
        <v>1.232446833</v>
      </c>
      <c r="AJ475" s="86">
        <f>100*(J480-J475)/J475</f>
        <v>1.232446833</v>
      </c>
      <c r="AK475" s="81"/>
      <c r="AL475" s="81" t="s">
        <v>293</v>
      </c>
      <c r="AW475" s="77"/>
      <c r="AX475" s="77"/>
      <c r="AY475" s="77"/>
      <c r="AZ475" s="77"/>
      <c r="BA475" s="77"/>
      <c r="BB475" s="77"/>
      <c r="BC475" s="77"/>
      <c r="BD475" s="75"/>
      <c r="BE475" s="75"/>
      <c r="BF475" s="75"/>
      <c r="BG475" s="75"/>
      <c r="BH475" s="75"/>
      <c r="BI475" s="75"/>
      <c r="BJ475" s="75"/>
      <c r="BK475" s="75"/>
      <c r="BL475" s="75"/>
      <c r="BM475" s="75"/>
      <c r="BN475" s="75"/>
      <c r="BO475" s="75"/>
      <c r="BP475" s="75"/>
      <c r="BQ475" s="75"/>
    </row>
    <row r="476">
      <c r="A476" s="75" t="s">
        <v>294</v>
      </c>
      <c r="B476" s="76">
        <v>2048.35</v>
      </c>
      <c r="C476" s="76">
        <v>2330.0</v>
      </c>
      <c r="D476" s="77">
        <v>203.25</v>
      </c>
      <c r="E476" s="76">
        <v>1105.1</v>
      </c>
      <c r="F476" s="76">
        <v>4753.3</v>
      </c>
      <c r="G476" s="4"/>
      <c r="H476" s="76">
        <v>1776.9</v>
      </c>
      <c r="I476" s="76">
        <v>2020.55</v>
      </c>
      <c r="J476" s="77">
        <v>22336.4</v>
      </c>
      <c r="K476" s="78">
        <f t="shared" si="2"/>
        <v>69161566.2</v>
      </c>
      <c r="L476" s="79"/>
      <c r="M476" s="77" t="s">
        <v>294</v>
      </c>
      <c r="N476" s="4">
        <f t="shared" ref="N476:R476" si="1131">((B476-B475)/B475)*100</f>
        <v>0.3453681477</v>
      </c>
      <c r="O476" s="4">
        <f t="shared" si="1131"/>
        <v>-3.247238601</v>
      </c>
      <c r="P476" s="4">
        <f t="shared" si="1131"/>
        <v>-0.7568359375</v>
      </c>
      <c r="Q476" s="4">
        <f t="shared" si="1131"/>
        <v>0.5550500455</v>
      </c>
      <c r="R476" s="4">
        <f t="shared" si="1131"/>
        <v>1.820791294</v>
      </c>
      <c r="S476" s="28">
        <v>0.0</v>
      </c>
      <c r="T476" s="4">
        <f t="shared" ref="T476:U476" si="1132">((H476-H475)/H475)*100</f>
        <v>0.7541392606</v>
      </c>
      <c r="U476" s="4">
        <f t="shared" si="1132"/>
        <v>-0.2911495472</v>
      </c>
      <c r="V476" s="6">
        <f t="shared" si="11"/>
        <v>0.3034144383</v>
      </c>
      <c r="W476" s="6">
        <f t="shared" si="12"/>
        <v>0.8551948345</v>
      </c>
      <c r="X476" s="4"/>
      <c r="Y476" s="4"/>
      <c r="Z476" s="81" t="s">
        <v>294</v>
      </c>
      <c r="AK476" s="81"/>
      <c r="AL476" s="81" t="s">
        <v>294</v>
      </c>
      <c r="AW476" s="77"/>
      <c r="AX476" s="77"/>
      <c r="AY476" s="77"/>
      <c r="AZ476" s="77"/>
      <c r="BA476" s="77"/>
      <c r="BB476" s="77"/>
      <c r="BC476" s="77"/>
      <c r="BD476" s="75"/>
      <c r="BE476" s="75"/>
      <c r="BF476" s="75"/>
      <c r="BG476" s="75"/>
      <c r="BH476" s="75"/>
      <c r="BI476" s="75"/>
      <c r="BJ476" s="75"/>
      <c r="BK476" s="75"/>
      <c r="BL476" s="75"/>
      <c r="BM476" s="75"/>
      <c r="BN476" s="75"/>
      <c r="BO476" s="75"/>
      <c r="BP476" s="75"/>
      <c r="BQ476" s="75"/>
    </row>
    <row r="477">
      <c r="A477" s="75" t="s">
        <v>295</v>
      </c>
      <c r="B477" s="76">
        <v>2062.5</v>
      </c>
      <c r="C477" s="76">
        <v>2352.4</v>
      </c>
      <c r="D477" s="77">
        <v>207.1</v>
      </c>
      <c r="E477" s="76">
        <v>1251.95</v>
      </c>
      <c r="F477" s="76">
        <v>4797.8</v>
      </c>
      <c r="G477" s="4"/>
      <c r="H477" s="76">
        <v>1781.9</v>
      </c>
      <c r="I477" s="76">
        <v>2111.15</v>
      </c>
      <c r="J477" s="77">
        <v>22368.0</v>
      </c>
      <c r="K477" s="78">
        <f t="shared" si="2"/>
        <v>72100572.35</v>
      </c>
      <c r="L477" s="79"/>
      <c r="M477" s="77" t="s">
        <v>295</v>
      </c>
      <c r="N477" s="4">
        <f t="shared" ref="N477:R477" si="1133">((B477-B476)/B476)*100</f>
        <v>0.6907999121</v>
      </c>
      <c r="O477" s="4">
        <f t="shared" si="1133"/>
        <v>0.9613733906</v>
      </c>
      <c r="P477" s="4">
        <f t="shared" si="1133"/>
        <v>1.894218942</v>
      </c>
      <c r="Q477" s="4">
        <f t="shared" si="1133"/>
        <v>13.28839019</v>
      </c>
      <c r="R477" s="4">
        <f t="shared" si="1133"/>
        <v>0.9361916984</v>
      </c>
      <c r="S477" s="28">
        <v>0.0</v>
      </c>
      <c r="T477" s="4">
        <f t="shared" ref="T477:U477" si="1134">((H477-H476)/H476)*100</f>
        <v>0.2813889358</v>
      </c>
      <c r="U477" s="4">
        <f t="shared" si="1134"/>
        <v>4.483927643</v>
      </c>
      <c r="V477" s="6">
        <f t="shared" si="11"/>
        <v>4.249478882</v>
      </c>
      <c r="W477" s="6">
        <f t="shared" si="12"/>
        <v>0.1414731112</v>
      </c>
      <c r="X477" s="4"/>
      <c r="Y477" s="4"/>
      <c r="Z477" s="81" t="s">
        <v>295</v>
      </c>
      <c r="AK477" s="81"/>
      <c r="AL477" s="81" t="s">
        <v>295</v>
      </c>
      <c r="AW477" s="77"/>
      <c r="AX477" s="77"/>
      <c r="AY477" s="77"/>
      <c r="AZ477" s="77"/>
      <c r="BA477" s="77"/>
      <c r="BB477" s="77"/>
      <c r="BC477" s="77"/>
      <c r="BD477" s="75"/>
      <c r="BE477" s="75"/>
      <c r="BF477" s="75"/>
      <c r="BG477" s="75"/>
      <c r="BH477" s="75"/>
      <c r="BI477" s="75"/>
      <c r="BJ477" s="75"/>
      <c r="BK477" s="75"/>
      <c r="BL477" s="75"/>
      <c r="BM477" s="75"/>
      <c r="BN477" s="75"/>
      <c r="BO477" s="75"/>
      <c r="BP477" s="75"/>
      <c r="BQ477" s="75"/>
    </row>
    <row r="478">
      <c r="A478" s="75" t="s">
        <v>296</v>
      </c>
      <c r="B478" s="76">
        <v>2103.05</v>
      </c>
      <c r="C478" s="76">
        <v>2411.1</v>
      </c>
      <c r="D478" s="77">
        <v>208.4</v>
      </c>
      <c r="E478" s="76">
        <v>1274.65</v>
      </c>
      <c r="F478" s="76">
        <v>4828.95</v>
      </c>
      <c r="G478" s="4"/>
      <c r="H478" s="76">
        <v>1756.7</v>
      </c>
      <c r="I478" s="76">
        <v>2099.4</v>
      </c>
      <c r="J478" s="77">
        <v>22402.4</v>
      </c>
      <c r="K478" s="78">
        <f t="shared" si="2"/>
        <v>72775666.2</v>
      </c>
      <c r="L478" s="79"/>
      <c r="M478" s="77" t="s">
        <v>296</v>
      </c>
      <c r="N478" s="4">
        <f t="shared" ref="N478:R478" si="1135">((B478-B477)/B477)*100</f>
        <v>1.966060606</v>
      </c>
      <c r="O478" s="4">
        <f t="shared" si="1135"/>
        <v>2.495323925</v>
      </c>
      <c r="P478" s="4">
        <f t="shared" si="1135"/>
        <v>0.6277160792</v>
      </c>
      <c r="Q478" s="4">
        <f t="shared" si="1135"/>
        <v>1.813171453</v>
      </c>
      <c r="R478" s="4">
        <f t="shared" si="1135"/>
        <v>0.649255909</v>
      </c>
      <c r="S478" s="28">
        <v>0.0</v>
      </c>
      <c r="T478" s="4">
        <f t="shared" ref="T478:U478" si="1136">((H478-H477)/H477)*100</f>
        <v>-1.414220776</v>
      </c>
      <c r="U478" s="4">
        <f t="shared" si="1136"/>
        <v>-0.5565686948</v>
      </c>
      <c r="V478" s="6">
        <f t="shared" si="11"/>
        <v>0.9363224563</v>
      </c>
      <c r="W478" s="6">
        <f t="shared" si="12"/>
        <v>0.1537911302</v>
      </c>
      <c r="X478" s="4"/>
      <c r="Y478" s="4"/>
      <c r="Z478" s="81" t="s">
        <v>296</v>
      </c>
      <c r="AK478" s="81"/>
      <c r="AL478" s="81" t="s">
        <v>296</v>
      </c>
      <c r="AW478" s="77"/>
      <c r="AX478" s="77"/>
      <c r="AY478" s="77"/>
      <c r="AZ478" s="77"/>
      <c r="BA478" s="77"/>
      <c r="BB478" s="77"/>
      <c r="BC478" s="77"/>
      <c r="BD478" s="75"/>
      <c r="BE478" s="75"/>
      <c r="BF478" s="75"/>
      <c r="BG478" s="75"/>
      <c r="BH478" s="75"/>
      <c r="BI478" s="75"/>
      <c r="BJ478" s="75"/>
      <c r="BK478" s="75"/>
      <c r="BL478" s="75"/>
      <c r="BM478" s="75"/>
      <c r="BN478" s="75"/>
      <c r="BO478" s="75"/>
      <c r="BP478" s="75"/>
      <c r="BQ478" s="75"/>
    </row>
    <row r="479">
      <c r="A479" s="75" t="s">
        <v>297</v>
      </c>
      <c r="B479" s="76">
        <v>2097.15</v>
      </c>
      <c r="C479" s="76">
        <v>2454.85</v>
      </c>
      <c r="D479" s="77">
        <v>215.65</v>
      </c>
      <c r="E479" s="76">
        <v>1326.25</v>
      </c>
      <c r="F479" s="76">
        <v>4844.15</v>
      </c>
      <c r="G479" s="4"/>
      <c r="H479" s="76">
        <v>1738.6</v>
      </c>
      <c r="I479" s="76">
        <v>2072.65</v>
      </c>
      <c r="J479" s="77">
        <v>22570.35</v>
      </c>
      <c r="K479" s="78">
        <f t="shared" si="2"/>
        <v>73868193.75</v>
      </c>
      <c r="L479" s="79"/>
      <c r="M479" s="77" t="s">
        <v>297</v>
      </c>
      <c r="N479" s="4">
        <f t="shared" ref="N479:R479" si="1137">((B479-B478)/B478)*100</f>
        <v>-0.2805449229</v>
      </c>
      <c r="O479" s="4">
        <f t="shared" si="1137"/>
        <v>1.814524491</v>
      </c>
      <c r="P479" s="4">
        <f t="shared" si="1137"/>
        <v>3.478886756</v>
      </c>
      <c r="Q479" s="4">
        <f t="shared" si="1137"/>
        <v>4.048170086</v>
      </c>
      <c r="R479" s="4">
        <f t="shared" si="1137"/>
        <v>0.3147682208</v>
      </c>
      <c r="S479" s="28">
        <v>0.0</v>
      </c>
      <c r="T479" s="4">
        <f t="shared" ref="T479:U479" si="1138">((H479-H478)/H478)*100</f>
        <v>-1.03034098</v>
      </c>
      <c r="U479" s="4">
        <f t="shared" si="1138"/>
        <v>-1.274173573</v>
      </c>
      <c r="V479" s="6">
        <f t="shared" si="11"/>
        <v>1.50122645</v>
      </c>
      <c r="W479" s="6">
        <f t="shared" si="12"/>
        <v>0.7496964611</v>
      </c>
      <c r="X479" s="4"/>
      <c r="Y479" s="4"/>
      <c r="Z479" s="81" t="s">
        <v>297</v>
      </c>
      <c r="AK479" s="81"/>
      <c r="AL479" s="81" t="s">
        <v>297</v>
      </c>
      <c r="AW479" s="77"/>
      <c r="AX479" s="77"/>
      <c r="AY479" s="77"/>
      <c r="AZ479" s="77"/>
      <c r="BA479" s="77"/>
      <c r="BB479" s="77"/>
      <c r="BC479" s="77"/>
      <c r="BD479" s="75"/>
      <c r="BE479" s="75"/>
      <c r="BF479" s="75"/>
      <c r="BG479" s="75"/>
      <c r="BH479" s="75"/>
      <c r="BI479" s="75"/>
      <c r="BJ479" s="75"/>
      <c r="BK479" s="75"/>
      <c r="BL479" s="75"/>
      <c r="BM479" s="75"/>
      <c r="BN479" s="75"/>
      <c r="BO479" s="75"/>
      <c r="BP479" s="75"/>
      <c r="BQ479" s="75"/>
    </row>
    <row r="480">
      <c r="A480" s="75" t="s">
        <v>298</v>
      </c>
      <c r="B480" s="76">
        <v>2089.6</v>
      </c>
      <c r="C480" s="76">
        <v>2430.6</v>
      </c>
      <c r="D480" s="77">
        <v>214.3</v>
      </c>
      <c r="E480" s="76">
        <v>1352.05</v>
      </c>
      <c r="F480" s="76">
        <v>4800.45</v>
      </c>
      <c r="G480" s="4"/>
      <c r="H480" s="76">
        <v>1728.35</v>
      </c>
      <c r="I480" s="76">
        <v>2077.25</v>
      </c>
      <c r="J480" s="77">
        <v>22419.95</v>
      </c>
      <c r="K480" s="78">
        <f t="shared" si="2"/>
        <v>73966571.7</v>
      </c>
      <c r="L480" s="79"/>
      <c r="M480" s="77" t="s">
        <v>298</v>
      </c>
      <c r="N480" s="4">
        <f t="shared" ref="N480:R480" si="1139">((B480-B479)/B479)*100</f>
        <v>-0.3600123978</v>
      </c>
      <c r="O480" s="4">
        <f t="shared" si="1139"/>
        <v>-0.9878403976</v>
      </c>
      <c r="P480" s="4">
        <f t="shared" si="1139"/>
        <v>-0.6260143751</v>
      </c>
      <c r="Q480" s="4">
        <f t="shared" si="1139"/>
        <v>1.94533459</v>
      </c>
      <c r="R480" s="4">
        <f t="shared" si="1139"/>
        <v>-0.9021190508</v>
      </c>
      <c r="S480" s="28">
        <v>0.0</v>
      </c>
      <c r="T480" s="4">
        <f t="shared" ref="T480:U480" si="1140">((H480-H479)/H479)*100</f>
        <v>-0.5895548142</v>
      </c>
      <c r="U480" s="4">
        <f t="shared" si="1140"/>
        <v>0.2219380986</v>
      </c>
      <c r="V480" s="6">
        <f t="shared" si="11"/>
        <v>0.133180392</v>
      </c>
      <c r="W480" s="6">
        <f t="shared" si="12"/>
        <v>-0.6663609559</v>
      </c>
      <c r="X480" s="4"/>
      <c r="Y480" s="4"/>
      <c r="Z480" s="81" t="s">
        <v>298</v>
      </c>
      <c r="AA480" s="86">
        <f t="shared" ref="AA480:AE480" si="1141">100*(B484-B480)/B480</f>
        <v>1.215543645</v>
      </c>
      <c r="AB480" s="86">
        <f t="shared" si="1141"/>
        <v>-0.4813626265</v>
      </c>
      <c r="AC480" s="86">
        <f t="shared" si="1141"/>
        <v>-0.8166122259</v>
      </c>
      <c r="AD480" s="86">
        <f t="shared" si="1141"/>
        <v>-2.229947117</v>
      </c>
      <c r="AE480" s="86">
        <f t="shared" si="1141"/>
        <v>-1.163432595</v>
      </c>
      <c r="AF480" s="86"/>
      <c r="AG480" s="86">
        <f t="shared" ref="AG480:AI480" si="1142">100*(H484-H480)/H480</f>
        <v>-2.42427749</v>
      </c>
      <c r="AH480" s="86">
        <f t="shared" si="1142"/>
        <v>-1.485136599</v>
      </c>
      <c r="AI480" s="86">
        <f t="shared" si="1142"/>
        <v>0.2493315106</v>
      </c>
      <c r="AJ480" s="86">
        <f>100*(J484-J480)/J480</f>
        <v>0.2493315106</v>
      </c>
      <c r="AK480" s="81"/>
      <c r="AL480" s="81" t="s">
        <v>298</v>
      </c>
      <c r="AW480" s="77"/>
      <c r="AX480" s="77"/>
      <c r="AY480" s="77"/>
      <c r="AZ480" s="77"/>
      <c r="BA480" s="77"/>
      <c r="BB480" s="77"/>
      <c r="BC480" s="77"/>
      <c r="BD480" s="75"/>
      <c r="BE480" s="75"/>
      <c r="BF480" s="75"/>
      <c r="BG480" s="75"/>
      <c r="BH480" s="75"/>
      <c r="BI480" s="75"/>
      <c r="BJ480" s="75"/>
      <c r="BK480" s="75"/>
      <c r="BL480" s="75"/>
      <c r="BM480" s="75"/>
      <c r="BN480" s="75"/>
      <c r="BO480" s="75"/>
      <c r="BP480" s="75"/>
      <c r="BQ480" s="75"/>
    </row>
    <row r="481">
      <c r="A481" s="75" t="s">
        <v>299</v>
      </c>
      <c r="B481" s="76">
        <v>2066.35</v>
      </c>
      <c r="C481" s="76">
        <v>2484.55</v>
      </c>
      <c r="D481" s="77">
        <v>217.55</v>
      </c>
      <c r="E481" s="76">
        <v>1337.95</v>
      </c>
      <c r="F481" s="76">
        <v>4799.85</v>
      </c>
      <c r="G481" s="4"/>
      <c r="H481" s="76">
        <v>1729.25</v>
      </c>
      <c r="I481" s="76">
        <v>2070.25</v>
      </c>
      <c r="J481" s="77">
        <v>22643.4</v>
      </c>
      <c r="K481" s="78">
        <f t="shared" si="2"/>
        <v>73903839.2</v>
      </c>
      <c r="L481" s="79"/>
      <c r="M481" s="77" t="s">
        <v>299</v>
      </c>
      <c r="N481" s="4">
        <f t="shared" ref="N481:R481" si="1143">((B481-B480)/B480)*100</f>
        <v>-1.112653139</v>
      </c>
      <c r="O481" s="4">
        <f t="shared" si="1143"/>
        <v>2.219616556</v>
      </c>
      <c r="P481" s="4">
        <f t="shared" si="1143"/>
        <v>1.516565562</v>
      </c>
      <c r="Q481" s="4">
        <f t="shared" si="1143"/>
        <v>-1.042860841</v>
      </c>
      <c r="R481" s="4">
        <f t="shared" si="1143"/>
        <v>-0.01249882823</v>
      </c>
      <c r="S481" s="28">
        <v>0.0</v>
      </c>
      <c r="T481" s="4">
        <f t="shared" ref="T481:U481" si="1144">((H481-H480)/H480)*100</f>
        <v>0.05207278618</v>
      </c>
      <c r="U481" s="4">
        <f t="shared" si="1144"/>
        <v>-0.3369839933</v>
      </c>
      <c r="V481" s="6">
        <f t="shared" si="11"/>
        <v>-0.08481196108</v>
      </c>
      <c r="W481" s="6">
        <f t="shared" si="12"/>
        <v>0.9966569952</v>
      </c>
      <c r="X481" s="4"/>
      <c r="Y481" s="4"/>
      <c r="Z481" s="81" t="s">
        <v>299</v>
      </c>
      <c r="AK481" s="81"/>
      <c r="AL481" s="81" t="s">
        <v>299</v>
      </c>
      <c r="AW481" s="77"/>
      <c r="AX481" s="77"/>
      <c r="AY481" s="77"/>
      <c r="AZ481" s="77"/>
      <c r="BA481" s="77"/>
      <c r="BB481" s="77"/>
      <c r="BC481" s="77"/>
      <c r="BD481" s="75"/>
      <c r="BE481" s="75"/>
      <c r="BF481" s="75"/>
      <c r="BG481" s="75"/>
      <c r="BH481" s="75"/>
      <c r="BI481" s="75"/>
      <c r="BJ481" s="75"/>
      <c r="BK481" s="75"/>
      <c r="BL481" s="75"/>
      <c r="BM481" s="75"/>
      <c r="BN481" s="75"/>
      <c r="BO481" s="75"/>
      <c r="BP481" s="75"/>
      <c r="BQ481" s="75"/>
    </row>
    <row r="482">
      <c r="A482" s="75" t="s">
        <v>300</v>
      </c>
      <c r="B482" s="76">
        <v>2126.65</v>
      </c>
      <c r="C482" s="76">
        <v>2463.65</v>
      </c>
      <c r="D482" s="77">
        <v>211.05</v>
      </c>
      <c r="E482" s="76">
        <v>1303.9</v>
      </c>
      <c r="F482" s="76">
        <v>4775.95</v>
      </c>
      <c r="G482" s="4"/>
      <c r="H482" s="76">
        <v>1711.2</v>
      </c>
      <c r="I482" s="76">
        <v>2045.15</v>
      </c>
      <c r="J482" s="77">
        <v>22604.85</v>
      </c>
      <c r="K482" s="78">
        <f t="shared" si="2"/>
        <v>73069995.3</v>
      </c>
      <c r="L482" s="79"/>
      <c r="M482" s="77" t="s">
        <v>300</v>
      </c>
      <c r="N482" s="4">
        <f t="shared" ref="N482:R482" si="1145">((B482-B481)/B481)*100</f>
        <v>2.918189077</v>
      </c>
      <c r="O482" s="4">
        <f t="shared" si="1145"/>
        <v>-0.8411986074</v>
      </c>
      <c r="P482" s="4">
        <f t="shared" si="1145"/>
        <v>-2.987818892</v>
      </c>
      <c r="Q482" s="4">
        <f t="shared" si="1145"/>
        <v>-2.544938152</v>
      </c>
      <c r="R482" s="4">
        <f t="shared" si="1145"/>
        <v>-0.497932227</v>
      </c>
      <c r="S482" s="28">
        <v>0.0</v>
      </c>
      <c r="T482" s="4">
        <f t="shared" ref="T482:U482" si="1146">((H482-H481)/H481)*100</f>
        <v>-1.043805118</v>
      </c>
      <c r="U482" s="4">
        <f t="shared" si="1146"/>
        <v>-1.21241396</v>
      </c>
      <c r="V482" s="6">
        <f t="shared" si="11"/>
        <v>-1.12828225</v>
      </c>
      <c r="W482" s="6">
        <f t="shared" si="12"/>
        <v>-0.1702482843</v>
      </c>
      <c r="X482" s="4"/>
      <c r="Y482" s="4"/>
      <c r="Z482" s="81" t="s">
        <v>300</v>
      </c>
      <c r="AK482" s="81"/>
      <c r="AL482" s="81" t="s">
        <v>300</v>
      </c>
      <c r="AW482" s="77"/>
      <c r="AX482" s="77"/>
      <c r="AY482" s="77"/>
      <c r="AZ482" s="77"/>
      <c r="BA482" s="77"/>
      <c r="BB482" s="77"/>
      <c r="BC482" s="77"/>
      <c r="BD482" s="75"/>
      <c r="BE482" s="75"/>
      <c r="BF482" s="75"/>
      <c r="BG482" s="75"/>
      <c r="BH482" s="75"/>
      <c r="BI482" s="75"/>
      <c r="BJ482" s="75"/>
      <c r="BK482" s="75"/>
      <c r="BL482" s="75"/>
      <c r="BM482" s="75"/>
      <c r="BN482" s="75"/>
      <c r="BO482" s="75"/>
      <c r="BP482" s="75"/>
      <c r="BQ482" s="75"/>
    </row>
    <row r="483">
      <c r="A483" s="83">
        <v>45327.0</v>
      </c>
      <c r="B483" s="76">
        <v>2124.45</v>
      </c>
      <c r="C483" s="76">
        <v>2449.9</v>
      </c>
      <c r="D483" s="77">
        <v>212.05</v>
      </c>
      <c r="E483" s="76">
        <v>1325.65</v>
      </c>
      <c r="F483" s="76">
        <v>4759.65</v>
      </c>
      <c r="G483" s="4"/>
      <c r="H483" s="76">
        <v>1722.3</v>
      </c>
      <c r="I483" s="76">
        <v>2028.5</v>
      </c>
      <c r="J483" s="77">
        <v>22648.2</v>
      </c>
      <c r="K483" s="78">
        <f t="shared" si="2"/>
        <v>73358019.25</v>
      </c>
      <c r="L483" s="79"/>
      <c r="M483" s="84">
        <v>45327.0</v>
      </c>
      <c r="N483" s="4">
        <f t="shared" ref="N483:R483" si="1147">((B483-B482)/B482)*100</f>
        <v>-0.1034490866</v>
      </c>
      <c r="O483" s="4">
        <f t="shared" si="1147"/>
        <v>-0.558114992</v>
      </c>
      <c r="P483" s="4">
        <f t="shared" si="1147"/>
        <v>0.4738213693</v>
      </c>
      <c r="Q483" s="4">
        <f t="shared" si="1147"/>
        <v>1.668072705</v>
      </c>
      <c r="R483" s="4">
        <f t="shared" si="1147"/>
        <v>-0.3412933552</v>
      </c>
      <c r="S483" s="28">
        <v>0.0</v>
      </c>
      <c r="T483" s="4">
        <f t="shared" ref="T483:U483" si="1148">((H483-H482)/H482)*100</f>
        <v>0.6486676017</v>
      </c>
      <c r="U483" s="4">
        <f t="shared" si="1148"/>
        <v>-0.8141212136</v>
      </c>
      <c r="V483" s="6">
        <f t="shared" si="11"/>
        <v>0.3941754051</v>
      </c>
      <c r="W483" s="6">
        <f t="shared" si="12"/>
        <v>0.1917730045</v>
      </c>
      <c r="X483" s="4"/>
      <c r="Y483" s="4"/>
      <c r="Z483" s="85">
        <v>45327.0</v>
      </c>
      <c r="AK483" s="85"/>
      <c r="AL483" s="85">
        <v>45327.0</v>
      </c>
      <c r="AM483" s="77">
        <f t="shared" ref="AM483:AQ483" si="1149">((B504-B483)/B483)*100</f>
        <v>20.63357575</v>
      </c>
      <c r="AN483" s="77">
        <f t="shared" si="1149"/>
        <v>-10.4494061</v>
      </c>
      <c r="AO483" s="77">
        <f t="shared" si="1149"/>
        <v>-8.417825984</v>
      </c>
      <c r="AP483" s="77">
        <f t="shared" si="1149"/>
        <v>46.92037868</v>
      </c>
      <c r="AQ483" s="77">
        <f t="shared" si="1149"/>
        <v>8.827329741</v>
      </c>
      <c r="AR483" s="77">
        <v>0.0</v>
      </c>
      <c r="AS483" s="77">
        <f t="shared" ref="AS483:AT483" si="1150">((H504-H483)/H483)*100</f>
        <v>6.842594205</v>
      </c>
      <c r="AT483" s="77">
        <f t="shared" si="1150"/>
        <v>-6.660093665</v>
      </c>
      <c r="AU483" s="77">
        <f>((K504-K483)/K483)*100</f>
        <v>15.37978392</v>
      </c>
      <c r="AV483" s="77">
        <f>((J504-J483)/J483)*100</f>
        <v>-0.5188050264</v>
      </c>
      <c r="AW483" s="77"/>
      <c r="AX483" s="77"/>
      <c r="AY483" s="77"/>
      <c r="AZ483" s="77"/>
      <c r="BA483" s="77"/>
      <c r="BB483" s="77"/>
      <c r="BC483" s="77"/>
      <c r="BD483" s="75"/>
      <c r="BE483" s="75"/>
      <c r="BF483" s="75"/>
      <c r="BG483" s="75"/>
      <c r="BH483" s="75"/>
      <c r="BI483" s="75"/>
      <c r="BJ483" s="75"/>
      <c r="BK483" s="75"/>
      <c r="BL483" s="75"/>
      <c r="BM483" s="75"/>
      <c r="BN483" s="75"/>
      <c r="BO483" s="75"/>
      <c r="BP483" s="75"/>
      <c r="BQ483" s="75"/>
    </row>
    <row r="484">
      <c r="A484" s="83">
        <v>45356.0</v>
      </c>
      <c r="B484" s="76">
        <v>2115.0</v>
      </c>
      <c r="C484" s="76">
        <v>2418.9</v>
      </c>
      <c r="D484" s="77">
        <v>212.55</v>
      </c>
      <c r="E484" s="76">
        <v>1321.9</v>
      </c>
      <c r="F484" s="76">
        <v>4744.6</v>
      </c>
      <c r="G484" s="4"/>
      <c r="H484" s="76">
        <v>1686.45</v>
      </c>
      <c r="I484" s="76">
        <v>2046.4</v>
      </c>
      <c r="J484" s="77">
        <v>22475.85</v>
      </c>
      <c r="K484" s="78">
        <f t="shared" si="2"/>
        <v>73053782.3</v>
      </c>
      <c r="L484" s="79"/>
      <c r="M484" s="84">
        <v>45356.0</v>
      </c>
      <c r="N484" s="4">
        <f t="shared" ref="N484:R484" si="1151">((B484-B483)/B483)*100</f>
        <v>-0.4448210125</v>
      </c>
      <c r="O484" s="4">
        <f t="shared" si="1151"/>
        <v>-1.26535777</v>
      </c>
      <c r="P484" s="4">
        <f t="shared" si="1151"/>
        <v>0.2357934449</v>
      </c>
      <c r="Q484" s="4">
        <f t="shared" si="1151"/>
        <v>-0.2828800966</v>
      </c>
      <c r="R484" s="4">
        <f t="shared" si="1151"/>
        <v>-0.3161997206</v>
      </c>
      <c r="S484" s="28">
        <v>0.0</v>
      </c>
      <c r="T484" s="4">
        <f t="shared" ref="T484:U484" si="1152">((H484-H483)/H483)*100</f>
        <v>-2.081518899</v>
      </c>
      <c r="U484" s="4">
        <f t="shared" si="1152"/>
        <v>0.8824254375</v>
      </c>
      <c r="V484" s="6">
        <f t="shared" si="11"/>
        <v>-0.4147289596</v>
      </c>
      <c r="W484" s="6">
        <f t="shared" si="12"/>
        <v>-0.7609876282</v>
      </c>
      <c r="X484" s="4"/>
      <c r="Y484" s="4"/>
      <c r="Z484" s="85">
        <v>45356.0</v>
      </c>
      <c r="AA484" s="86">
        <f t="shared" ref="AA484:AE484" si="1153">100*(B489-B484)/B484</f>
        <v>2.307328605</v>
      </c>
      <c r="AB484" s="86">
        <f t="shared" si="1153"/>
        <v>-5.097358303</v>
      </c>
      <c r="AC484" s="86">
        <f t="shared" si="1153"/>
        <v>-6.563161609</v>
      </c>
      <c r="AD484" s="86">
        <f t="shared" si="1153"/>
        <v>-6.971026553</v>
      </c>
      <c r="AE484" s="86">
        <f t="shared" si="1153"/>
        <v>6.790878051</v>
      </c>
      <c r="AF484" s="86"/>
      <c r="AG484" s="86">
        <f t="shared" ref="AG484:AI484" si="1154">100*(H489-H484)/H484</f>
        <v>1.396424442</v>
      </c>
      <c r="AH484" s="86">
        <f t="shared" si="1154"/>
        <v>-3.396207975</v>
      </c>
      <c r="AI484" s="86">
        <f t="shared" si="1154"/>
        <v>-1.871564368</v>
      </c>
      <c r="AJ484" s="86">
        <f>100*(J489-J484)/J484</f>
        <v>-1.871564368</v>
      </c>
      <c r="AK484" s="85"/>
      <c r="AL484" s="85">
        <v>45356.0</v>
      </c>
      <c r="AW484" s="77"/>
      <c r="AX484" s="77"/>
      <c r="AY484" s="77"/>
      <c r="AZ484" s="77"/>
      <c r="BA484" s="77"/>
      <c r="BB484" s="77"/>
      <c r="BC484" s="77"/>
      <c r="BD484" s="75"/>
      <c r="BE484" s="75"/>
      <c r="BF484" s="75"/>
      <c r="BG484" s="75"/>
      <c r="BH484" s="75"/>
      <c r="BI484" s="75"/>
      <c r="BJ484" s="75"/>
      <c r="BK484" s="75"/>
      <c r="BL484" s="75"/>
      <c r="BM484" s="75"/>
      <c r="BN484" s="75"/>
      <c r="BO484" s="75"/>
      <c r="BP484" s="75"/>
      <c r="BQ484" s="75"/>
    </row>
    <row r="485">
      <c r="A485" s="83">
        <v>45448.0</v>
      </c>
      <c r="B485" s="76">
        <v>2197.25</v>
      </c>
      <c r="C485" s="76">
        <v>2370.95</v>
      </c>
      <c r="D485" s="77">
        <v>204.25</v>
      </c>
      <c r="E485" s="76">
        <v>1287.6</v>
      </c>
      <c r="F485" s="76">
        <v>5061.6</v>
      </c>
      <c r="G485" s="4"/>
      <c r="H485" s="76">
        <v>1703.3</v>
      </c>
      <c r="I485" s="76">
        <v>2021.0</v>
      </c>
      <c r="J485" s="77">
        <v>22442.7</v>
      </c>
      <c r="K485" s="78">
        <f t="shared" si="2"/>
        <v>73510531.3</v>
      </c>
      <c r="L485" s="79"/>
      <c r="M485" s="84">
        <v>45448.0</v>
      </c>
      <c r="N485" s="4">
        <f t="shared" ref="N485:R485" si="1155">((B485-B484)/B484)*100</f>
        <v>3.888888889</v>
      </c>
      <c r="O485" s="4">
        <f t="shared" si="1155"/>
        <v>-1.982306007</v>
      </c>
      <c r="P485" s="4">
        <f t="shared" si="1155"/>
        <v>-3.904963538</v>
      </c>
      <c r="Q485" s="4">
        <f t="shared" si="1155"/>
        <v>-2.594749981</v>
      </c>
      <c r="R485" s="4">
        <f t="shared" si="1155"/>
        <v>6.681279771</v>
      </c>
      <c r="S485" s="28">
        <v>0.0</v>
      </c>
      <c r="T485" s="4">
        <f t="shared" ref="T485:U485" si="1156">((H485-H484)/H484)*100</f>
        <v>0.9991402058</v>
      </c>
      <c r="U485" s="4">
        <f t="shared" si="1156"/>
        <v>-1.241204066</v>
      </c>
      <c r="V485" s="6">
        <f t="shared" si="11"/>
        <v>0.6252229325</v>
      </c>
      <c r="W485" s="6">
        <f t="shared" si="12"/>
        <v>-0.147491641</v>
      </c>
      <c r="X485" s="4"/>
      <c r="Y485" s="4"/>
      <c r="Z485" s="85">
        <v>45448.0</v>
      </c>
      <c r="AK485" s="85"/>
      <c r="AL485" s="85">
        <v>45448.0</v>
      </c>
      <c r="AW485" s="77"/>
      <c r="AX485" s="77"/>
      <c r="AY485" s="77"/>
      <c r="AZ485" s="77"/>
      <c r="BA485" s="77"/>
      <c r="BB485" s="77"/>
      <c r="BC485" s="77"/>
      <c r="BD485" s="75"/>
      <c r="BE485" s="75"/>
      <c r="BF485" s="75"/>
      <c r="BG485" s="75"/>
      <c r="BH485" s="75"/>
      <c r="BI485" s="75"/>
      <c r="BJ485" s="75"/>
      <c r="BK485" s="75"/>
      <c r="BL485" s="75"/>
      <c r="BM485" s="75"/>
      <c r="BN485" s="75"/>
      <c r="BO485" s="75"/>
      <c r="BP485" s="75"/>
      <c r="BQ485" s="75"/>
    </row>
    <row r="486">
      <c r="A486" s="83">
        <v>45478.0</v>
      </c>
      <c r="B486" s="76">
        <v>2168.75</v>
      </c>
      <c r="C486" s="76">
        <v>2383.7</v>
      </c>
      <c r="D486" s="77">
        <v>201.6</v>
      </c>
      <c r="E486" s="76">
        <v>1247.25</v>
      </c>
      <c r="F486" s="76">
        <v>5173.85</v>
      </c>
      <c r="G486" s="4"/>
      <c r="H486" s="76">
        <v>1710.55</v>
      </c>
      <c r="I486" s="76">
        <v>2004.0</v>
      </c>
      <c r="J486" s="77">
        <v>22302.5</v>
      </c>
      <c r="K486" s="78">
        <f t="shared" si="2"/>
        <v>73124220.15</v>
      </c>
      <c r="L486" s="79"/>
      <c r="M486" s="84">
        <v>45478.0</v>
      </c>
      <c r="N486" s="4">
        <f t="shared" ref="N486:R486" si="1157">((B486-B485)/B485)*100</f>
        <v>-1.29707589</v>
      </c>
      <c r="O486" s="4">
        <f t="shared" si="1157"/>
        <v>0.5377591261</v>
      </c>
      <c r="P486" s="4">
        <f t="shared" si="1157"/>
        <v>-1.297429621</v>
      </c>
      <c r="Q486" s="4">
        <f t="shared" si="1157"/>
        <v>-3.133737185</v>
      </c>
      <c r="R486" s="4">
        <f t="shared" si="1157"/>
        <v>2.217678205</v>
      </c>
      <c r="S486" s="28">
        <v>0.0</v>
      </c>
      <c r="T486" s="4">
        <f t="shared" ref="T486:U486" si="1158">((H486-H485)/H485)*100</f>
        <v>0.4256443375</v>
      </c>
      <c r="U486" s="4">
        <f t="shared" si="1158"/>
        <v>-0.8411677387</v>
      </c>
      <c r="V486" s="6">
        <f t="shared" si="11"/>
        <v>-0.5255181036</v>
      </c>
      <c r="W486" s="6">
        <f t="shared" si="12"/>
        <v>-0.6247020189</v>
      </c>
      <c r="X486" s="4"/>
      <c r="Y486" s="4"/>
      <c r="Z486" s="85">
        <v>45478.0</v>
      </c>
      <c r="AK486" s="85"/>
      <c r="AL486" s="85">
        <v>45478.0</v>
      </c>
      <c r="AW486" s="77"/>
      <c r="AX486" s="77"/>
      <c r="AY486" s="77"/>
      <c r="AZ486" s="77"/>
      <c r="BA486" s="77"/>
      <c r="BB486" s="77"/>
      <c r="BC486" s="77"/>
      <c r="BD486" s="75"/>
      <c r="BE486" s="75"/>
      <c r="BF486" s="75"/>
      <c r="BG486" s="75"/>
      <c r="BH486" s="75"/>
      <c r="BI486" s="75"/>
      <c r="BJ486" s="75"/>
      <c r="BK486" s="75"/>
      <c r="BL486" s="75"/>
      <c r="BM486" s="75"/>
      <c r="BN486" s="75"/>
      <c r="BO486" s="75"/>
      <c r="BP486" s="75"/>
      <c r="BQ486" s="75"/>
    </row>
    <row r="487">
      <c r="A487" s="83">
        <v>45509.0</v>
      </c>
      <c r="B487" s="76">
        <v>2159.4</v>
      </c>
      <c r="C487" s="76">
        <v>2374.75</v>
      </c>
      <c r="D487" s="77">
        <v>204.2</v>
      </c>
      <c r="E487" s="76">
        <v>1294.8</v>
      </c>
      <c r="F487" s="76">
        <v>5228.4</v>
      </c>
      <c r="G487" s="4"/>
      <c r="H487" s="76">
        <v>1716.85</v>
      </c>
      <c r="I487" s="76">
        <v>2099.9</v>
      </c>
      <c r="J487" s="77">
        <v>22302.5</v>
      </c>
      <c r="K487" s="78">
        <f t="shared" si="2"/>
        <v>74330182.25</v>
      </c>
      <c r="L487" s="79"/>
      <c r="M487" s="84">
        <v>45509.0</v>
      </c>
      <c r="N487" s="4">
        <f t="shared" ref="N487:R487" si="1159">((B487-B486)/B486)*100</f>
        <v>-0.4311239193</v>
      </c>
      <c r="O487" s="4">
        <f t="shared" si="1159"/>
        <v>-0.3754667114</v>
      </c>
      <c r="P487" s="4">
        <f t="shared" si="1159"/>
        <v>1.28968254</v>
      </c>
      <c r="Q487" s="4">
        <f t="shared" si="1159"/>
        <v>3.812387252</v>
      </c>
      <c r="R487" s="4">
        <f t="shared" si="1159"/>
        <v>1.054340578</v>
      </c>
      <c r="S487" s="28">
        <v>0.0</v>
      </c>
      <c r="T487" s="4">
        <f t="shared" ref="T487:U487" si="1160">((H487-H486)/H486)*100</f>
        <v>0.3683025927</v>
      </c>
      <c r="U487" s="4">
        <f t="shared" si="1160"/>
        <v>4.785429142</v>
      </c>
      <c r="V487" s="6">
        <f t="shared" si="11"/>
        <v>1.649196528</v>
      </c>
      <c r="W487" s="6">
        <f t="shared" si="12"/>
        <v>0</v>
      </c>
      <c r="X487" s="4"/>
      <c r="Y487" s="4"/>
      <c r="Z487" s="85">
        <v>45509.0</v>
      </c>
      <c r="AK487" s="85"/>
      <c r="AL487" s="85">
        <v>45509.0</v>
      </c>
      <c r="AW487" s="77"/>
      <c r="AX487" s="77"/>
      <c r="AY487" s="77"/>
      <c r="AZ487" s="77"/>
      <c r="BA487" s="77"/>
      <c r="BB487" s="77"/>
      <c r="BC487" s="77"/>
      <c r="BD487" s="75"/>
      <c r="BE487" s="75"/>
      <c r="BF487" s="75"/>
      <c r="BG487" s="75"/>
      <c r="BH487" s="75"/>
      <c r="BI487" s="75"/>
      <c r="BJ487" s="75"/>
      <c r="BK487" s="75"/>
      <c r="BL487" s="75"/>
      <c r="BM487" s="75"/>
      <c r="BN487" s="75"/>
      <c r="BO487" s="75"/>
      <c r="BP487" s="75"/>
      <c r="BQ487" s="75"/>
    </row>
    <row r="488">
      <c r="A488" s="83">
        <v>45540.0</v>
      </c>
      <c r="B488" s="76">
        <v>2160.55</v>
      </c>
      <c r="C488" s="76">
        <v>2333.7</v>
      </c>
      <c r="D488" s="77">
        <v>198.8</v>
      </c>
      <c r="E488" s="76">
        <v>1234.7</v>
      </c>
      <c r="F488" s="76">
        <v>5070.1</v>
      </c>
      <c r="G488" s="4"/>
      <c r="H488" s="76">
        <v>1693.0</v>
      </c>
      <c r="I488" s="76">
        <v>1999.4</v>
      </c>
      <c r="J488" s="77">
        <v>21957.5</v>
      </c>
      <c r="K488" s="78">
        <f t="shared" si="2"/>
        <v>72229869.15</v>
      </c>
      <c r="L488" s="79"/>
      <c r="M488" s="84">
        <v>45540.0</v>
      </c>
      <c r="N488" s="4">
        <f t="shared" ref="N488:R488" si="1161">((B488-B487)/B487)*100</f>
        <v>0.05325553394</v>
      </c>
      <c r="O488" s="4">
        <f t="shared" si="1161"/>
        <v>-1.728603011</v>
      </c>
      <c r="P488" s="4">
        <f t="shared" si="1161"/>
        <v>-2.64446621</v>
      </c>
      <c r="Q488" s="4">
        <f t="shared" si="1161"/>
        <v>-4.641643497</v>
      </c>
      <c r="R488" s="4">
        <f t="shared" si="1161"/>
        <v>-3.027694897</v>
      </c>
      <c r="S488" s="28">
        <v>0.0</v>
      </c>
      <c r="T488" s="4">
        <f t="shared" ref="T488:U488" si="1162">((H488-H487)/H487)*100</f>
        <v>-1.38917203</v>
      </c>
      <c r="U488" s="4">
        <f t="shared" si="1162"/>
        <v>-4.785942188</v>
      </c>
      <c r="V488" s="6">
        <f t="shared" si="11"/>
        <v>-2.825653101</v>
      </c>
      <c r="W488" s="6">
        <f t="shared" si="12"/>
        <v>-1.546911781</v>
      </c>
      <c r="X488" s="4"/>
      <c r="Y488" s="4"/>
      <c r="Z488" s="85">
        <v>45540.0</v>
      </c>
      <c r="AK488" s="85"/>
      <c r="AL488" s="85">
        <v>45540.0</v>
      </c>
      <c r="AW488" s="77"/>
      <c r="AX488" s="77"/>
      <c r="AY488" s="77"/>
      <c r="AZ488" s="77"/>
      <c r="BA488" s="77"/>
      <c r="BB488" s="77"/>
      <c r="BC488" s="77"/>
      <c r="BD488" s="75"/>
      <c r="BE488" s="75"/>
      <c r="BF488" s="75"/>
      <c r="BG488" s="75"/>
      <c r="BH488" s="75"/>
      <c r="BI488" s="75"/>
      <c r="BJ488" s="75"/>
      <c r="BK488" s="75"/>
      <c r="BL488" s="75"/>
      <c r="BM488" s="75"/>
      <c r="BN488" s="75"/>
      <c r="BO488" s="75"/>
      <c r="BP488" s="75"/>
      <c r="BQ488" s="75"/>
    </row>
    <row r="489">
      <c r="A489" s="83">
        <v>45570.0</v>
      </c>
      <c r="B489" s="76">
        <v>2163.8</v>
      </c>
      <c r="C489" s="76">
        <v>2295.6</v>
      </c>
      <c r="D489" s="77">
        <v>198.6</v>
      </c>
      <c r="E489" s="76">
        <v>1229.75</v>
      </c>
      <c r="F489" s="76">
        <v>5066.8</v>
      </c>
      <c r="G489" s="77"/>
      <c r="H489" s="76">
        <v>1710.0</v>
      </c>
      <c r="I489" s="76">
        <v>1976.9</v>
      </c>
      <c r="J489" s="77">
        <v>22055.2</v>
      </c>
      <c r="K489" s="78">
        <f t="shared" si="2"/>
        <v>72060794.35</v>
      </c>
      <c r="L489" s="79"/>
      <c r="M489" s="84">
        <v>45570.0</v>
      </c>
      <c r="N489" s="4">
        <f t="shared" ref="N489:R489" si="1163">((B489-B488)/B488)*100</f>
        <v>0.1504246604</v>
      </c>
      <c r="O489" s="4">
        <f t="shared" si="1163"/>
        <v>-1.632600591</v>
      </c>
      <c r="P489" s="4">
        <f t="shared" si="1163"/>
        <v>-0.1006036217</v>
      </c>
      <c r="Q489" s="4">
        <f t="shared" si="1163"/>
        <v>-0.4009071029</v>
      </c>
      <c r="R489" s="4">
        <f t="shared" si="1163"/>
        <v>-0.06508747362</v>
      </c>
      <c r="S489" s="28">
        <v>0.0</v>
      </c>
      <c r="T489" s="4">
        <f t="shared" ref="T489:U489" si="1164">((H489-H488)/H488)*100</f>
        <v>1.004134672</v>
      </c>
      <c r="U489" s="4">
        <f t="shared" si="1164"/>
        <v>-1.125337601</v>
      </c>
      <c r="V489" s="6">
        <f t="shared" si="11"/>
        <v>-0.2340787848</v>
      </c>
      <c r="W489" s="6">
        <f t="shared" si="12"/>
        <v>0.4449504725</v>
      </c>
      <c r="X489" s="4"/>
      <c r="Y489" s="4"/>
      <c r="Z489" s="85">
        <v>45570.0</v>
      </c>
      <c r="AA489" s="86">
        <f t="shared" ref="AA489:AE489" si="1165">100*(B494-B489)/B489</f>
        <v>9.82068583</v>
      </c>
      <c r="AB489" s="86">
        <f t="shared" si="1165"/>
        <v>-0.7318348144</v>
      </c>
      <c r="AC489" s="86">
        <f t="shared" si="1165"/>
        <v>6.243705942</v>
      </c>
      <c r="AD489" s="86">
        <f t="shared" si="1165"/>
        <v>15.0518398</v>
      </c>
      <c r="AE489" s="86">
        <f t="shared" si="1165"/>
        <v>0.3947264546</v>
      </c>
      <c r="AF489" s="87">
        <v>0.0</v>
      </c>
      <c r="AG489" s="86">
        <f t="shared" ref="AG489:AI489" si="1166">100*(H494-H489)/H489</f>
        <v>4.751461988</v>
      </c>
      <c r="AH489" s="86">
        <f t="shared" si="1166"/>
        <v>1.914613789</v>
      </c>
      <c r="AI489" s="86">
        <f t="shared" si="1166"/>
        <v>1.863052704</v>
      </c>
      <c r="AJ489" s="86">
        <f>100*(J494-J489)/J489</f>
        <v>1.863052704</v>
      </c>
      <c r="AK489" s="85"/>
      <c r="AL489" s="85">
        <v>45570.0</v>
      </c>
      <c r="AW489" s="77"/>
      <c r="AX489" s="77"/>
      <c r="AY489" s="77"/>
      <c r="AZ489" s="77"/>
      <c r="BA489" s="77"/>
      <c r="BB489" s="77"/>
      <c r="BC489" s="77"/>
      <c r="BD489" s="75"/>
      <c r="BE489" s="75"/>
      <c r="BF489" s="75"/>
      <c r="BG489" s="75"/>
      <c r="BH489" s="75"/>
      <c r="BI489" s="75"/>
      <c r="BJ489" s="75"/>
      <c r="BK489" s="75"/>
      <c r="BL489" s="75"/>
      <c r="BM489" s="75"/>
      <c r="BN489" s="75"/>
      <c r="BO489" s="75"/>
      <c r="BP489" s="75"/>
      <c r="BQ489" s="75"/>
    </row>
    <row r="490">
      <c r="A490" s="75" t="s">
        <v>301</v>
      </c>
      <c r="B490" s="76">
        <v>2231.25</v>
      </c>
      <c r="C490" s="76">
        <v>2175.7</v>
      </c>
      <c r="D490" s="77">
        <v>198.8</v>
      </c>
      <c r="E490" s="76">
        <v>1195.2</v>
      </c>
      <c r="F490" s="76">
        <v>5130.55</v>
      </c>
      <c r="G490" s="77">
        <v>570.9</v>
      </c>
      <c r="H490" s="76">
        <v>1764.4</v>
      </c>
      <c r="I490" s="76">
        <v>1948.8</v>
      </c>
      <c r="J490" s="77">
        <v>22104.05</v>
      </c>
      <c r="K490" s="93">
        <f t="shared" ref="K490:K523" si="1169">(B490*$D$3)+(C490*$D$4)+(D490*$D$5)+(E490*$D$6)+($D$7*F490)+($D$9*H490)+($D$10*I490)+(G490*$D$8)</f>
        <v>71776552.05</v>
      </c>
      <c r="L490" s="94"/>
      <c r="M490" s="77" t="s">
        <v>301</v>
      </c>
      <c r="N490" s="4">
        <f t="shared" ref="N490:R490" si="1167">((B490-B489)/B489)*100</f>
        <v>3.11720122</v>
      </c>
      <c r="O490" s="4">
        <f t="shared" si="1167"/>
        <v>-5.223035372</v>
      </c>
      <c r="P490" s="4">
        <f t="shared" si="1167"/>
        <v>0.1007049345</v>
      </c>
      <c r="Q490" s="4">
        <f t="shared" si="1167"/>
        <v>-2.809514129</v>
      </c>
      <c r="R490" s="4">
        <f t="shared" si="1167"/>
        <v>1.258190574</v>
      </c>
      <c r="S490" s="28">
        <v>0.0</v>
      </c>
      <c r="T490" s="4">
        <f t="shared" ref="T490:U490" si="1168">((H490-H489)/H489)*100</f>
        <v>3.18128655</v>
      </c>
      <c r="U490" s="4">
        <f t="shared" si="1168"/>
        <v>-1.421417371</v>
      </c>
      <c r="V490" s="6">
        <f t="shared" si="11"/>
        <v>-0.3944479138</v>
      </c>
      <c r="W490" s="6">
        <f t="shared" si="12"/>
        <v>0.2214897167</v>
      </c>
      <c r="X490" s="4"/>
      <c r="Y490" s="4"/>
      <c r="Z490" s="81" t="s">
        <v>301</v>
      </c>
      <c r="AK490" s="81"/>
      <c r="AL490" s="81" t="s">
        <v>301</v>
      </c>
      <c r="AW490" s="77"/>
      <c r="AX490" s="77"/>
      <c r="AY490" s="77"/>
      <c r="AZ490" s="77"/>
      <c r="BA490" s="77"/>
      <c r="BB490" s="77"/>
      <c r="BC490" s="77"/>
      <c r="BD490" s="75"/>
      <c r="BE490" s="75"/>
      <c r="BF490" s="75"/>
      <c r="BG490" s="75"/>
      <c r="BH490" s="75"/>
      <c r="BI490" s="75"/>
      <c r="BJ490" s="75"/>
      <c r="BK490" s="75"/>
      <c r="BL490" s="75"/>
      <c r="BM490" s="75"/>
      <c r="BN490" s="75"/>
      <c r="BO490" s="75"/>
      <c r="BP490" s="75"/>
      <c r="BQ490" s="75"/>
    </row>
    <row r="491">
      <c r="A491" s="75" t="s">
        <v>302</v>
      </c>
      <c r="B491" s="76">
        <v>2250.1</v>
      </c>
      <c r="C491" s="76">
        <v>2244.7</v>
      </c>
      <c r="D491" s="77">
        <v>206.15</v>
      </c>
      <c r="E491" s="76">
        <v>1343.2</v>
      </c>
      <c r="F491" s="76">
        <v>5140.8</v>
      </c>
      <c r="G491" s="77">
        <v>554.45</v>
      </c>
      <c r="H491" s="76">
        <v>1765.5</v>
      </c>
      <c r="I491" s="76">
        <v>1963.25</v>
      </c>
      <c r="J491" s="77">
        <v>22217.85</v>
      </c>
      <c r="K491" s="93">
        <f t="shared" si="1169"/>
        <v>74548902.55</v>
      </c>
      <c r="L491" s="94"/>
      <c r="M491" s="77" t="s">
        <v>302</v>
      </c>
      <c r="N491" s="4">
        <f t="shared" ref="N491:U491" si="1170">((B491-B490)/B490)*100</f>
        <v>0.8448179272</v>
      </c>
      <c r="O491" s="4">
        <f t="shared" si="1170"/>
        <v>3.171393115</v>
      </c>
      <c r="P491" s="4">
        <f t="shared" si="1170"/>
        <v>3.697183099</v>
      </c>
      <c r="Q491" s="4">
        <f t="shared" si="1170"/>
        <v>12.38286479</v>
      </c>
      <c r="R491" s="4">
        <f t="shared" si="1170"/>
        <v>0.1997836489</v>
      </c>
      <c r="S491" s="4">
        <f t="shared" si="1170"/>
        <v>-2.881415309</v>
      </c>
      <c r="T491" s="4">
        <f t="shared" si="1170"/>
        <v>0.06234413965</v>
      </c>
      <c r="U491" s="4">
        <f t="shared" si="1170"/>
        <v>0.7414819376</v>
      </c>
      <c r="V491" s="6">
        <f t="shared" si="11"/>
        <v>3.862473776</v>
      </c>
      <c r="W491" s="6">
        <f t="shared" si="12"/>
        <v>0.5148377786</v>
      </c>
      <c r="X491" s="4"/>
      <c r="Y491" s="4"/>
      <c r="Z491" s="81" t="s">
        <v>302</v>
      </c>
      <c r="AK491" s="81"/>
      <c r="AL491" s="81" t="s">
        <v>302</v>
      </c>
      <c r="AW491" s="77"/>
      <c r="AX491" s="77"/>
      <c r="AY491" s="77"/>
      <c r="AZ491" s="77"/>
      <c r="BA491" s="77"/>
      <c r="BB491" s="77"/>
      <c r="BC491" s="77"/>
      <c r="BD491" s="75"/>
      <c r="BE491" s="75"/>
      <c r="BF491" s="75"/>
      <c r="BG491" s="75"/>
      <c r="BH491" s="75"/>
      <c r="BI491" s="75"/>
      <c r="BJ491" s="75"/>
      <c r="BK491" s="75"/>
      <c r="BL491" s="75"/>
      <c r="BM491" s="75"/>
      <c r="BN491" s="75"/>
      <c r="BO491" s="75"/>
      <c r="BP491" s="75"/>
      <c r="BQ491" s="75"/>
    </row>
    <row r="492">
      <c r="A492" s="75" t="s">
        <v>303</v>
      </c>
      <c r="B492" s="76">
        <v>2282.8</v>
      </c>
      <c r="C492" s="76">
        <v>2302.45</v>
      </c>
      <c r="D492" s="77">
        <v>204.1</v>
      </c>
      <c r="E492" s="76">
        <v>1330.5</v>
      </c>
      <c r="F492" s="76">
        <v>5064.0</v>
      </c>
      <c r="G492" s="77">
        <v>566.6</v>
      </c>
      <c r="H492" s="76">
        <v>1775.2</v>
      </c>
      <c r="I492" s="76">
        <v>1952.05</v>
      </c>
      <c r="J492" s="77">
        <v>22200.55</v>
      </c>
      <c r="K492" s="93">
        <f t="shared" si="1169"/>
        <v>74369754.1</v>
      </c>
      <c r="L492" s="94"/>
      <c r="M492" s="77" t="s">
        <v>303</v>
      </c>
      <c r="N492" s="4">
        <f t="shared" ref="N492:U492" si="1171">((B492-B491)/B491)*100</f>
        <v>1.453268744</v>
      </c>
      <c r="O492" s="4">
        <f t="shared" si="1171"/>
        <v>2.572726868</v>
      </c>
      <c r="P492" s="4">
        <f t="shared" si="1171"/>
        <v>-0.9944215377</v>
      </c>
      <c r="Q492" s="4">
        <f t="shared" si="1171"/>
        <v>-0.9455032758</v>
      </c>
      <c r="R492" s="4">
        <f t="shared" si="1171"/>
        <v>-1.493930906</v>
      </c>
      <c r="S492" s="4">
        <f t="shared" si="1171"/>
        <v>2.191360808</v>
      </c>
      <c r="T492" s="4">
        <f t="shared" si="1171"/>
        <v>0.5494194279</v>
      </c>
      <c r="U492" s="4">
        <f t="shared" si="1171"/>
        <v>-0.5704826181</v>
      </c>
      <c r="V492" s="6">
        <f t="shared" si="11"/>
        <v>-0.2403099762</v>
      </c>
      <c r="W492" s="6">
        <f t="shared" si="12"/>
        <v>-0.07786532</v>
      </c>
      <c r="X492" s="4"/>
      <c r="Y492" s="4"/>
      <c r="Z492" s="81" t="s">
        <v>303</v>
      </c>
      <c r="AK492" s="81"/>
      <c r="AL492" s="81" t="s">
        <v>303</v>
      </c>
      <c r="AW492" s="77"/>
      <c r="AX492" s="77"/>
      <c r="AY492" s="77"/>
      <c r="AZ492" s="77"/>
      <c r="BA492" s="77"/>
      <c r="BB492" s="77"/>
      <c r="BC492" s="77"/>
      <c r="BD492" s="75"/>
      <c r="BE492" s="75"/>
      <c r="BF492" s="75"/>
      <c r="BG492" s="75"/>
      <c r="BH492" s="75"/>
      <c r="BI492" s="75"/>
      <c r="BJ492" s="75"/>
      <c r="BK492" s="75"/>
      <c r="BL492" s="75"/>
      <c r="BM492" s="75"/>
      <c r="BN492" s="75"/>
      <c r="BO492" s="75"/>
      <c r="BP492" s="75"/>
      <c r="BQ492" s="75"/>
    </row>
    <row r="493">
      <c r="A493" s="75" t="s">
        <v>304</v>
      </c>
      <c r="B493" s="76">
        <v>2358.85</v>
      </c>
      <c r="C493" s="76">
        <v>2401.9</v>
      </c>
      <c r="D493" s="77">
        <v>205.3</v>
      </c>
      <c r="E493" s="76">
        <v>1345.5</v>
      </c>
      <c r="F493" s="76">
        <v>5137.75</v>
      </c>
      <c r="G493" s="77">
        <v>572.45</v>
      </c>
      <c r="H493" s="76">
        <v>1779.65</v>
      </c>
      <c r="I493" s="76">
        <v>2000.65</v>
      </c>
      <c r="J493" s="77">
        <v>22403.85</v>
      </c>
      <c r="K493" s="93">
        <f t="shared" si="1169"/>
        <v>75564131.7</v>
      </c>
      <c r="L493" s="94"/>
      <c r="M493" s="77" t="s">
        <v>304</v>
      </c>
      <c r="N493" s="4">
        <f t="shared" ref="N493:U493" si="1172">((B493-B492)/B492)*100</f>
        <v>3.33143508</v>
      </c>
      <c r="O493" s="4">
        <f t="shared" si="1172"/>
        <v>4.319312037</v>
      </c>
      <c r="P493" s="4">
        <f t="shared" si="1172"/>
        <v>0.5879470848</v>
      </c>
      <c r="Q493" s="4">
        <f t="shared" si="1172"/>
        <v>1.127395716</v>
      </c>
      <c r="R493" s="4">
        <f t="shared" si="1172"/>
        <v>1.45635861</v>
      </c>
      <c r="S493" s="4">
        <f t="shared" si="1172"/>
        <v>1.032474409</v>
      </c>
      <c r="T493" s="4">
        <f t="shared" si="1172"/>
        <v>0.2506759802</v>
      </c>
      <c r="U493" s="4">
        <f t="shared" si="1172"/>
        <v>2.489690326</v>
      </c>
      <c r="V493" s="6">
        <f t="shared" si="11"/>
        <v>1.605999125</v>
      </c>
      <c r="W493" s="6">
        <f t="shared" si="12"/>
        <v>0.9157430784</v>
      </c>
      <c r="X493" s="4"/>
      <c r="Y493" s="4"/>
      <c r="Z493" s="81" t="s">
        <v>304</v>
      </c>
      <c r="AK493" s="81"/>
      <c r="AL493" s="81" t="s">
        <v>304</v>
      </c>
      <c r="AW493" s="77"/>
      <c r="AX493" s="77"/>
      <c r="AY493" s="77"/>
      <c r="AZ493" s="77"/>
      <c r="BA493" s="77"/>
      <c r="BB493" s="77"/>
      <c r="BC493" s="77"/>
      <c r="BD493" s="75"/>
      <c r="BE493" s="75"/>
      <c r="BF493" s="75"/>
      <c r="BG493" s="75"/>
      <c r="BH493" s="75"/>
      <c r="BI493" s="75"/>
      <c r="BJ493" s="75"/>
      <c r="BK493" s="75"/>
      <c r="BL493" s="75"/>
      <c r="BM493" s="75"/>
      <c r="BN493" s="75"/>
      <c r="BO493" s="75"/>
      <c r="BP493" s="75"/>
      <c r="BQ493" s="75"/>
    </row>
    <row r="494">
      <c r="A494" s="75" t="s">
        <v>305</v>
      </c>
      <c r="B494" s="76">
        <v>2376.3</v>
      </c>
      <c r="C494" s="76">
        <v>2278.8</v>
      </c>
      <c r="D494" s="77">
        <v>211.0</v>
      </c>
      <c r="E494" s="76">
        <v>1414.85</v>
      </c>
      <c r="F494" s="76">
        <v>5086.8</v>
      </c>
      <c r="G494" s="77">
        <v>555.1</v>
      </c>
      <c r="H494" s="76">
        <v>1791.25</v>
      </c>
      <c r="I494" s="76">
        <v>2014.75</v>
      </c>
      <c r="J494" s="77">
        <v>22466.1</v>
      </c>
      <c r="K494" s="93">
        <f t="shared" si="1169"/>
        <v>76326874.7</v>
      </c>
      <c r="L494" s="94"/>
      <c r="M494" s="77" t="s">
        <v>305</v>
      </c>
      <c r="N494" s="4">
        <f t="shared" ref="N494:U494" si="1173">((B494-B493)/B493)*100</f>
        <v>0.7397672595</v>
      </c>
      <c r="O494" s="4">
        <f t="shared" si="1173"/>
        <v>-5.125109288</v>
      </c>
      <c r="P494" s="4">
        <f t="shared" si="1173"/>
        <v>2.776424744</v>
      </c>
      <c r="Q494" s="4">
        <f t="shared" si="1173"/>
        <v>5.154217763</v>
      </c>
      <c r="R494" s="4">
        <f t="shared" si="1173"/>
        <v>-0.991679237</v>
      </c>
      <c r="S494" s="4">
        <f t="shared" si="1173"/>
        <v>-3.030832387</v>
      </c>
      <c r="T494" s="4">
        <f t="shared" si="1173"/>
        <v>0.6518135588</v>
      </c>
      <c r="U494" s="4">
        <f t="shared" si="1173"/>
        <v>0.7047709494</v>
      </c>
      <c r="V494" s="6">
        <f t="shared" si="11"/>
        <v>1.00939822</v>
      </c>
      <c r="W494" s="6">
        <f t="shared" si="12"/>
        <v>0.2778540296</v>
      </c>
      <c r="X494" s="4"/>
      <c r="Y494" s="4"/>
      <c r="Z494" s="81" t="s">
        <v>305</v>
      </c>
      <c r="AA494" s="86">
        <f t="shared" ref="AA494:AI494" si="1174">100*(B499-B494)/B494</f>
        <v>-0.07995623448</v>
      </c>
      <c r="AB494" s="86">
        <f t="shared" si="1174"/>
        <v>-1.51614885</v>
      </c>
      <c r="AC494" s="86">
        <f t="shared" si="1174"/>
        <v>-2.985781991</v>
      </c>
      <c r="AD494" s="86">
        <f t="shared" si="1174"/>
        <v>35.17687387</v>
      </c>
      <c r="AE494" s="86">
        <f t="shared" si="1174"/>
        <v>3.025477707</v>
      </c>
      <c r="AF494" s="86">
        <f t="shared" si="1174"/>
        <v>-4.701855522</v>
      </c>
      <c r="AG494" s="86">
        <f t="shared" si="1174"/>
        <v>5.284019539</v>
      </c>
      <c r="AH494" s="86">
        <f t="shared" si="1174"/>
        <v>-2.700086859</v>
      </c>
      <c r="AI494" s="86">
        <f t="shared" si="1174"/>
        <v>2.185515065</v>
      </c>
      <c r="AJ494" s="86">
        <f>100*(J499-J494)/J494</f>
        <v>2.185515065</v>
      </c>
      <c r="AK494" s="81"/>
      <c r="AL494" s="81" t="s">
        <v>305</v>
      </c>
      <c r="AW494" s="77"/>
      <c r="AX494" s="77"/>
      <c r="AY494" s="77"/>
      <c r="AZ494" s="77"/>
      <c r="BA494" s="77"/>
      <c r="BB494" s="77"/>
      <c r="BC494" s="77"/>
      <c r="BD494" s="75"/>
      <c r="BE494" s="75"/>
      <c r="BF494" s="75"/>
      <c r="BG494" s="75"/>
      <c r="BH494" s="75"/>
      <c r="BI494" s="75"/>
      <c r="BJ494" s="75"/>
      <c r="BK494" s="75"/>
      <c r="BL494" s="75"/>
      <c r="BM494" s="75"/>
      <c r="BN494" s="75"/>
      <c r="BO494" s="75"/>
      <c r="BP494" s="75"/>
      <c r="BQ494" s="75"/>
    </row>
    <row r="495">
      <c r="A495" s="75" t="s">
        <v>306</v>
      </c>
      <c r="B495" s="76">
        <v>2363.9</v>
      </c>
      <c r="C495" s="76">
        <v>2366.2</v>
      </c>
      <c r="D495" s="77">
        <v>210.5</v>
      </c>
      <c r="E495" s="76">
        <v>1484.15</v>
      </c>
      <c r="F495" s="76">
        <v>5096.05</v>
      </c>
      <c r="G495" s="77">
        <v>556.15</v>
      </c>
      <c r="H495" s="76">
        <v>1779.2</v>
      </c>
      <c r="I495" s="76">
        <v>2039.45</v>
      </c>
      <c r="J495" s="77">
        <v>22502.0</v>
      </c>
      <c r="K495" s="93">
        <f t="shared" si="1169"/>
        <v>77660155.25</v>
      </c>
      <c r="L495" s="94"/>
      <c r="M495" s="77" t="s">
        <v>306</v>
      </c>
      <c r="N495" s="4">
        <f t="shared" ref="N495:U495" si="1175">((B495-B494)/B494)*100</f>
        <v>-0.5218196356</v>
      </c>
      <c r="O495" s="4">
        <f t="shared" si="1175"/>
        <v>3.83535194</v>
      </c>
      <c r="P495" s="4">
        <f t="shared" si="1175"/>
        <v>-0.2369668246</v>
      </c>
      <c r="Q495" s="4">
        <f t="shared" si="1175"/>
        <v>4.898045729</v>
      </c>
      <c r="R495" s="4">
        <f t="shared" si="1175"/>
        <v>0.181843202</v>
      </c>
      <c r="S495" s="4">
        <f t="shared" si="1175"/>
        <v>0.1891551072</v>
      </c>
      <c r="T495" s="4">
        <f t="shared" si="1175"/>
        <v>-0.6727145848</v>
      </c>
      <c r="U495" s="4">
        <f t="shared" si="1175"/>
        <v>1.225958556</v>
      </c>
      <c r="V495" s="6">
        <f t="shared" si="11"/>
        <v>1.746803541</v>
      </c>
      <c r="W495" s="6">
        <f t="shared" si="12"/>
        <v>0.1597963153</v>
      </c>
      <c r="X495" s="4"/>
      <c r="Y495" s="4"/>
      <c r="Z495" s="81" t="s">
        <v>306</v>
      </c>
      <c r="AK495" s="81"/>
      <c r="AL495" s="81" t="s">
        <v>306</v>
      </c>
      <c r="AW495" s="77"/>
      <c r="AX495" s="77"/>
      <c r="AY495" s="77"/>
      <c r="AZ495" s="77"/>
      <c r="BA495" s="77"/>
      <c r="BB495" s="77"/>
      <c r="BC495" s="77"/>
      <c r="BD495" s="75"/>
      <c r="BE495" s="75"/>
      <c r="BF495" s="75"/>
      <c r="BG495" s="75"/>
      <c r="BH495" s="75"/>
      <c r="BI495" s="75"/>
      <c r="BJ495" s="75"/>
      <c r="BK495" s="75"/>
      <c r="BL495" s="75"/>
      <c r="BM495" s="75"/>
      <c r="BN495" s="75"/>
      <c r="BO495" s="75"/>
      <c r="BP495" s="75"/>
      <c r="BQ495" s="75"/>
    </row>
    <row r="496">
      <c r="A496" s="75" t="s">
        <v>307</v>
      </c>
      <c r="B496" s="76">
        <v>2330.0</v>
      </c>
      <c r="C496" s="76">
        <v>2343.85</v>
      </c>
      <c r="D496" s="77">
        <v>210.75</v>
      </c>
      <c r="E496" s="76">
        <v>1641.0</v>
      </c>
      <c r="F496" s="76">
        <v>5178.1</v>
      </c>
      <c r="G496" s="77">
        <v>538.8</v>
      </c>
      <c r="H496" s="76">
        <v>1800.9</v>
      </c>
      <c r="I496" s="76">
        <v>1995.65</v>
      </c>
      <c r="J496" s="77">
        <v>22529.05</v>
      </c>
      <c r="K496" s="93">
        <f t="shared" si="1169"/>
        <v>80162574.95</v>
      </c>
      <c r="L496" s="94"/>
      <c r="M496" s="77" t="s">
        <v>307</v>
      </c>
      <c r="N496" s="4">
        <f t="shared" ref="N496:U496" si="1176">((B496-B495)/B495)*100</f>
        <v>-1.434070815</v>
      </c>
      <c r="O496" s="4">
        <f t="shared" si="1176"/>
        <v>-0.944552447</v>
      </c>
      <c r="P496" s="4">
        <f t="shared" si="1176"/>
        <v>0.1187648456</v>
      </c>
      <c r="Q496" s="4">
        <f t="shared" si="1176"/>
        <v>10.56833878</v>
      </c>
      <c r="R496" s="4">
        <f t="shared" si="1176"/>
        <v>1.610070545</v>
      </c>
      <c r="S496" s="4">
        <f t="shared" si="1176"/>
        <v>-3.119661962</v>
      </c>
      <c r="T496" s="4">
        <f t="shared" si="1176"/>
        <v>1.219649281</v>
      </c>
      <c r="U496" s="4">
        <f t="shared" si="1176"/>
        <v>-2.147637844</v>
      </c>
      <c r="V496" s="6">
        <f t="shared" si="11"/>
        <v>3.222269762</v>
      </c>
      <c r="W496" s="6">
        <f t="shared" si="12"/>
        <v>0.1202115368</v>
      </c>
      <c r="X496" s="4"/>
      <c r="Y496" s="4"/>
      <c r="Z496" s="81" t="s">
        <v>307</v>
      </c>
      <c r="AK496" s="81"/>
      <c r="AL496" s="81" t="s">
        <v>307</v>
      </c>
      <c r="AW496" s="77"/>
      <c r="AX496" s="77"/>
      <c r="AY496" s="77"/>
      <c r="AZ496" s="77"/>
      <c r="BA496" s="77"/>
      <c r="BB496" s="77"/>
      <c r="BC496" s="77"/>
      <c r="BD496" s="75"/>
      <c r="BE496" s="75"/>
      <c r="BF496" s="75"/>
      <c r="BG496" s="75"/>
      <c r="BH496" s="75"/>
      <c r="BI496" s="75"/>
      <c r="BJ496" s="75"/>
      <c r="BK496" s="75"/>
      <c r="BL496" s="75"/>
      <c r="BM496" s="75"/>
      <c r="BN496" s="75"/>
      <c r="BO496" s="75"/>
      <c r="BP496" s="75"/>
      <c r="BQ496" s="75"/>
    </row>
    <row r="497">
      <c r="A497" s="75" t="s">
        <v>308</v>
      </c>
      <c r="B497" s="76">
        <v>2379.6</v>
      </c>
      <c r="C497" s="76">
        <v>2319.5</v>
      </c>
      <c r="D497" s="77">
        <v>207.8</v>
      </c>
      <c r="E497" s="76">
        <v>1633.3</v>
      </c>
      <c r="F497" s="76">
        <v>5267.4</v>
      </c>
      <c r="G497" s="77">
        <v>524.15</v>
      </c>
      <c r="H497" s="76">
        <v>1793.05</v>
      </c>
      <c r="I497" s="76">
        <v>1985.1</v>
      </c>
      <c r="J497" s="77">
        <v>22597.8</v>
      </c>
      <c r="K497" s="93">
        <f t="shared" si="1169"/>
        <v>80171620.25</v>
      </c>
      <c r="L497" s="94"/>
      <c r="M497" s="77" t="s">
        <v>308</v>
      </c>
      <c r="N497" s="4">
        <f t="shared" ref="N497:U497" si="1177">((B497-B496)/B496)*100</f>
        <v>2.128755365</v>
      </c>
      <c r="O497" s="4">
        <f t="shared" si="1177"/>
        <v>-1.038889007</v>
      </c>
      <c r="P497" s="4">
        <f t="shared" si="1177"/>
        <v>-1.399762752</v>
      </c>
      <c r="Q497" s="4">
        <f t="shared" si="1177"/>
        <v>-0.4692260817</v>
      </c>
      <c r="R497" s="4">
        <f t="shared" si="1177"/>
        <v>1.724570789</v>
      </c>
      <c r="S497" s="4">
        <f t="shared" si="1177"/>
        <v>-2.719005197</v>
      </c>
      <c r="T497" s="4">
        <f t="shared" si="1177"/>
        <v>-0.4358931645</v>
      </c>
      <c r="U497" s="4">
        <f t="shared" si="1177"/>
        <v>-0.5286498133</v>
      </c>
      <c r="V497" s="6">
        <f t="shared" si="11"/>
        <v>0.01128369442</v>
      </c>
      <c r="W497" s="6">
        <f t="shared" si="12"/>
        <v>0.3051615581</v>
      </c>
      <c r="X497" s="4"/>
      <c r="Y497" s="4"/>
      <c r="Z497" s="81" t="s">
        <v>308</v>
      </c>
      <c r="AK497" s="81"/>
      <c r="AL497" s="81" t="s">
        <v>308</v>
      </c>
      <c r="AW497" s="77"/>
      <c r="AX497" s="77"/>
      <c r="AY497" s="77"/>
      <c r="AZ497" s="77"/>
      <c r="BA497" s="77"/>
      <c r="BB497" s="77"/>
      <c r="BC497" s="77"/>
      <c r="BD497" s="75"/>
      <c r="BE497" s="75"/>
      <c r="BF497" s="75"/>
      <c r="BG497" s="75"/>
      <c r="BH497" s="75"/>
      <c r="BI497" s="75"/>
      <c r="BJ497" s="75"/>
      <c r="BK497" s="75"/>
      <c r="BL497" s="75"/>
      <c r="BM497" s="75"/>
      <c r="BN497" s="75"/>
      <c r="BO497" s="75"/>
      <c r="BP497" s="75"/>
      <c r="BQ497" s="75"/>
    </row>
    <row r="498">
      <c r="A498" s="75" t="s">
        <v>309</v>
      </c>
      <c r="B498" s="76">
        <v>2343.4</v>
      </c>
      <c r="C498" s="76">
        <v>2276.15</v>
      </c>
      <c r="D498" s="77">
        <v>206.8</v>
      </c>
      <c r="E498" s="76">
        <v>1890.2</v>
      </c>
      <c r="F498" s="76">
        <v>5281.15</v>
      </c>
      <c r="G498" s="77">
        <v>533.5</v>
      </c>
      <c r="H498" s="76">
        <v>1881.85</v>
      </c>
      <c r="I498" s="76">
        <v>1973.75</v>
      </c>
      <c r="J498" s="77">
        <v>22967.65</v>
      </c>
      <c r="K498" s="93">
        <f t="shared" si="1169"/>
        <v>84477460.05</v>
      </c>
      <c r="L498" s="94"/>
      <c r="M498" s="77" t="s">
        <v>309</v>
      </c>
      <c r="N498" s="4">
        <f t="shared" ref="N498:U498" si="1178">((B498-B497)/B497)*100</f>
        <v>-1.521264078</v>
      </c>
      <c r="O498" s="4">
        <f t="shared" si="1178"/>
        <v>-1.868937271</v>
      </c>
      <c r="P498" s="4">
        <f t="shared" si="1178"/>
        <v>-0.4812319538</v>
      </c>
      <c r="Q498" s="4">
        <f t="shared" si="1178"/>
        <v>15.72889243</v>
      </c>
      <c r="R498" s="4">
        <f t="shared" si="1178"/>
        <v>0.2610396021</v>
      </c>
      <c r="S498" s="4">
        <f t="shared" si="1178"/>
        <v>1.783840504</v>
      </c>
      <c r="T498" s="4">
        <f t="shared" si="1178"/>
        <v>4.952455314</v>
      </c>
      <c r="U498" s="4">
        <f t="shared" si="1178"/>
        <v>-0.5717596091</v>
      </c>
      <c r="V498" s="6">
        <f t="shared" si="11"/>
        <v>5.370778072</v>
      </c>
      <c r="W498" s="6">
        <f t="shared" si="12"/>
        <v>1.636663746</v>
      </c>
      <c r="X498" s="4"/>
      <c r="Y498" s="4"/>
      <c r="Z498" s="81" t="s">
        <v>309</v>
      </c>
      <c r="AK498" s="81"/>
      <c r="AL498" s="81" t="s">
        <v>309</v>
      </c>
      <c r="AW498" s="77"/>
      <c r="AX498" s="77"/>
      <c r="AY498" s="77"/>
      <c r="AZ498" s="77"/>
      <c r="BA498" s="77"/>
      <c r="BB498" s="77"/>
      <c r="BC498" s="77"/>
      <c r="BD498" s="75"/>
      <c r="BE498" s="75"/>
      <c r="BF498" s="75"/>
      <c r="BG498" s="75"/>
      <c r="BH498" s="75"/>
      <c r="BI498" s="75"/>
      <c r="BJ498" s="75"/>
      <c r="BK498" s="75"/>
      <c r="BL498" s="75"/>
      <c r="BM498" s="75"/>
      <c r="BN498" s="75"/>
      <c r="BO498" s="75"/>
      <c r="BP498" s="75"/>
      <c r="BQ498" s="75"/>
    </row>
    <row r="499">
      <c r="A499" s="75" t="s">
        <v>310</v>
      </c>
      <c r="B499" s="76">
        <v>2374.4</v>
      </c>
      <c r="C499" s="76">
        <v>2244.25</v>
      </c>
      <c r="D499" s="77">
        <v>204.7</v>
      </c>
      <c r="E499" s="76">
        <v>1912.55</v>
      </c>
      <c r="F499" s="76">
        <v>5240.7</v>
      </c>
      <c r="G499" s="77">
        <v>529.0</v>
      </c>
      <c r="H499" s="76">
        <v>1885.9</v>
      </c>
      <c r="I499" s="76">
        <v>1960.35</v>
      </c>
      <c r="J499" s="77">
        <v>22957.1</v>
      </c>
      <c r="K499" s="93">
        <f t="shared" si="1169"/>
        <v>84580415.05</v>
      </c>
      <c r="L499" s="94"/>
      <c r="M499" s="77" t="s">
        <v>310</v>
      </c>
      <c r="N499" s="4">
        <f t="shared" ref="N499:U499" si="1179">((B499-B498)/B498)*100</f>
        <v>1.322864214</v>
      </c>
      <c r="O499" s="4">
        <f t="shared" si="1179"/>
        <v>-1.401489357</v>
      </c>
      <c r="P499" s="4">
        <f t="shared" si="1179"/>
        <v>-1.015473888</v>
      </c>
      <c r="Q499" s="4">
        <f t="shared" si="1179"/>
        <v>1.182414559</v>
      </c>
      <c r="R499" s="4">
        <f t="shared" si="1179"/>
        <v>-0.7659316626</v>
      </c>
      <c r="S499" s="4">
        <f t="shared" si="1179"/>
        <v>-0.8434864105</v>
      </c>
      <c r="T499" s="4">
        <f t="shared" si="1179"/>
        <v>0.2152137524</v>
      </c>
      <c r="U499" s="4">
        <f t="shared" si="1179"/>
        <v>-0.678910703</v>
      </c>
      <c r="V499" s="6">
        <f t="shared" si="11"/>
        <v>0.1218727456</v>
      </c>
      <c r="W499" s="6">
        <f t="shared" si="12"/>
        <v>-0.04593417263</v>
      </c>
      <c r="X499" s="4"/>
      <c r="Y499" s="4"/>
      <c r="Z499" s="81" t="s">
        <v>310</v>
      </c>
      <c r="AA499" s="86">
        <f t="shared" ref="AA499:AI499" si="1180">100*(B504-B499)/B499</f>
        <v>7.934636119</v>
      </c>
      <c r="AB499" s="86">
        <f t="shared" si="1180"/>
        <v>-2.243511195</v>
      </c>
      <c r="AC499" s="86">
        <f t="shared" si="1180"/>
        <v>-5.129457743</v>
      </c>
      <c r="AD499" s="86">
        <f t="shared" si="1180"/>
        <v>1.835246137</v>
      </c>
      <c r="AE499" s="86">
        <f t="shared" si="1180"/>
        <v>-1.162058504</v>
      </c>
      <c r="AF499" s="86">
        <f t="shared" si="1180"/>
        <v>-1.540642722</v>
      </c>
      <c r="AG499" s="86">
        <f t="shared" si="1180"/>
        <v>-2.425897449</v>
      </c>
      <c r="AH499" s="86">
        <f t="shared" si="1180"/>
        <v>-3.415206468</v>
      </c>
      <c r="AI499" s="86">
        <f t="shared" si="1180"/>
        <v>-1.857377456</v>
      </c>
      <c r="AJ499" s="86">
        <f>100*(J504-J499)/J499</f>
        <v>-1.857377456</v>
      </c>
      <c r="AK499" s="81"/>
      <c r="AL499" s="81" t="s">
        <v>310</v>
      </c>
      <c r="AW499" s="77"/>
      <c r="AX499" s="77"/>
      <c r="AY499" s="77"/>
      <c r="AZ499" s="77"/>
      <c r="BA499" s="77"/>
      <c r="BB499" s="77"/>
      <c r="BC499" s="77"/>
      <c r="BD499" s="75"/>
      <c r="BE499" s="75"/>
      <c r="BF499" s="75"/>
      <c r="BG499" s="75"/>
      <c r="BH499" s="75"/>
      <c r="BI499" s="75"/>
      <c r="BJ499" s="75"/>
      <c r="BK499" s="75"/>
      <c r="BL499" s="75"/>
      <c r="BM499" s="75"/>
      <c r="BN499" s="75"/>
      <c r="BO499" s="75"/>
      <c r="BP499" s="75"/>
      <c r="BQ499" s="75"/>
    </row>
    <row r="500">
      <c r="A500" s="75" t="s">
        <v>311</v>
      </c>
      <c r="B500" s="76">
        <v>2330.9</v>
      </c>
      <c r="C500" s="76">
        <v>2180.8</v>
      </c>
      <c r="D500" s="77">
        <v>197.3</v>
      </c>
      <c r="E500" s="76">
        <v>1971.0</v>
      </c>
      <c r="F500" s="76">
        <v>5212.25</v>
      </c>
      <c r="G500" s="77">
        <v>525.2</v>
      </c>
      <c r="H500" s="76">
        <v>1866.4</v>
      </c>
      <c r="I500" s="76">
        <v>1948.75</v>
      </c>
      <c r="J500" s="77">
        <v>22932.45</v>
      </c>
      <c r="K500" s="93">
        <f t="shared" si="1169"/>
        <v>84753917.2</v>
      </c>
      <c r="L500" s="94"/>
      <c r="M500" s="77" t="s">
        <v>311</v>
      </c>
      <c r="N500" s="4">
        <f t="shared" ref="N500:U500" si="1181">((B500-B499)/B499)*100</f>
        <v>-1.832041779</v>
      </c>
      <c r="O500" s="4">
        <f t="shared" si="1181"/>
        <v>-2.827225131</v>
      </c>
      <c r="P500" s="4">
        <f t="shared" si="1181"/>
        <v>-3.615046409</v>
      </c>
      <c r="Q500" s="4">
        <f t="shared" si="1181"/>
        <v>3.056129252</v>
      </c>
      <c r="R500" s="4">
        <f t="shared" si="1181"/>
        <v>-0.542866411</v>
      </c>
      <c r="S500" s="4">
        <f t="shared" si="1181"/>
        <v>-0.7183364839</v>
      </c>
      <c r="T500" s="4">
        <f t="shared" si="1181"/>
        <v>-1.033989077</v>
      </c>
      <c r="U500" s="4">
        <f t="shared" si="1181"/>
        <v>-0.5917310684</v>
      </c>
      <c r="V500" s="6">
        <f t="shared" si="11"/>
        <v>0.205132772</v>
      </c>
      <c r="W500" s="6">
        <f t="shared" si="12"/>
        <v>-0.1073741892</v>
      </c>
      <c r="X500" s="4"/>
      <c r="Y500" s="4"/>
      <c r="Z500" s="81" t="s">
        <v>311</v>
      </c>
      <c r="AK500" s="81"/>
      <c r="AL500" s="81" t="s">
        <v>311</v>
      </c>
      <c r="AW500" s="77"/>
      <c r="AX500" s="77"/>
      <c r="AY500" s="77"/>
      <c r="AZ500" s="77"/>
      <c r="BA500" s="77"/>
      <c r="BB500" s="77"/>
      <c r="BC500" s="77"/>
      <c r="BD500" s="75"/>
      <c r="BE500" s="75"/>
      <c r="BF500" s="75"/>
      <c r="BG500" s="75"/>
      <c r="BH500" s="75"/>
      <c r="BI500" s="75"/>
      <c r="BJ500" s="75"/>
      <c r="BK500" s="75"/>
      <c r="BL500" s="75"/>
      <c r="BM500" s="75"/>
      <c r="BN500" s="75"/>
      <c r="BO500" s="75"/>
      <c r="BP500" s="75"/>
      <c r="BQ500" s="75"/>
    </row>
    <row r="501">
      <c r="A501" s="75" t="s">
        <v>312</v>
      </c>
      <c r="B501" s="76">
        <v>2391.45</v>
      </c>
      <c r="C501" s="76">
        <v>2180.9</v>
      </c>
      <c r="D501" s="77">
        <v>194.4</v>
      </c>
      <c r="E501" s="76">
        <v>1909.4</v>
      </c>
      <c r="F501" s="76">
        <v>5250.55</v>
      </c>
      <c r="G501" s="77">
        <v>515.8</v>
      </c>
      <c r="H501" s="76">
        <v>1814.65</v>
      </c>
      <c r="I501" s="76">
        <v>1938.7</v>
      </c>
      <c r="J501" s="77">
        <v>22888.15</v>
      </c>
      <c r="K501" s="93">
        <f t="shared" si="1169"/>
        <v>83696757.3</v>
      </c>
      <c r="L501" s="94"/>
      <c r="M501" s="77" t="s">
        <v>312</v>
      </c>
      <c r="N501" s="4">
        <f t="shared" ref="N501:U501" si="1182">((B501-B500)/B500)*100</f>
        <v>2.597709039</v>
      </c>
      <c r="O501" s="4">
        <f t="shared" si="1182"/>
        <v>0.004585473221</v>
      </c>
      <c r="P501" s="4">
        <f t="shared" si="1182"/>
        <v>-1.469842879</v>
      </c>
      <c r="Q501" s="4">
        <f t="shared" si="1182"/>
        <v>-3.125317098</v>
      </c>
      <c r="R501" s="4">
        <f t="shared" si="1182"/>
        <v>0.7348074248</v>
      </c>
      <c r="S501" s="4">
        <f t="shared" si="1182"/>
        <v>-1.789794364</v>
      </c>
      <c r="T501" s="4">
        <f t="shared" si="1182"/>
        <v>-2.772717531</v>
      </c>
      <c r="U501" s="4">
        <f t="shared" si="1182"/>
        <v>-0.5157152021</v>
      </c>
      <c r="V501" s="6">
        <f t="shared" si="11"/>
        <v>-1.24732866</v>
      </c>
      <c r="W501" s="6">
        <f t="shared" si="12"/>
        <v>-0.1931760453</v>
      </c>
      <c r="X501" s="4"/>
      <c r="Y501" s="4"/>
      <c r="Z501" s="81" t="s">
        <v>312</v>
      </c>
      <c r="AK501" s="81"/>
      <c r="AL501" s="81" t="s">
        <v>312</v>
      </c>
      <c r="AW501" s="77"/>
      <c r="AX501" s="77"/>
      <c r="AY501" s="77"/>
      <c r="AZ501" s="77"/>
      <c r="BA501" s="77"/>
      <c r="BB501" s="77"/>
      <c r="BC501" s="77"/>
      <c r="BD501" s="75"/>
      <c r="BE501" s="75"/>
      <c r="BF501" s="75"/>
      <c r="BG501" s="75"/>
      <c r="BH501" s="75"/>
      <c r="BI501" s="75"/>
      <c r="BJ501" s="75"/>
      <c r="BK501" s="75"/>
      <c r="BL501" s="75"/>
      <c r="BM501" s="75"/>
      <c r="BN501" s="75"/>
      <c r="BO501" s="75"/>
      <c r="BP501" s="75"/>
      <c r="BQ501" s="75"/>
    </row>
    <row r="502">
      <c r="A502" s="75" t="s">
        <v>313</v>
      </c>
      <c r="B502" s="76">
        <v>2590.55</v>
      </c>
      <c r="C502" s="76">
        <v>2214.65</v>
      </c>
      <c r="D502" s="77">
        <v>196.45</v>
      </c>
      <c r="E502" s="76">
        <v>2018.05</v>
      </c>
      <c r="F502" s="76">
        <v>5229.8</v>
      </c>
      <c r="G502" s="77">
        <v>527.7</v>
      </c>
      <c r="H502" s="76">
        <v>1861.05</v>
      </c>
      <c r="I502" s="76">
        <v>1922.5</v>
      </c>
      <c r="J502" s="77">
        <v>22704.7</v>
      </c>
      <c r="K502" s="93">
        <f t="shared" si="1169"/>
        <v>86354057.8</v>
      </c>
      <c r="L502" s="94"/>
      <c r="M502" s="77" t="s">
        <v>313</v>
      </c>
      <c r="N502" s="4">
        <f t="shared" ref="N502:U502" si="1183">((B502-B501)/B501)*100</f>
        <v>8.325492902</v>
      </c>
      <c r="O502" s="4">
        <f t="shared" si="1183"/>
        <v>1.547526251</v>
      </c>
      <c r="P502" s="4">
        <f t="shared" si="1183"/>
        <v>1.054526749</v>
      </c>
      <c r="Q502" s="4">
        <f t="shared" si="1183"/>
        <v>5.690269195</v>
      </c>
      <c r="R502" s="4">
        <f t="shared" si="1183"/>
        <v>-0.3951966937</v>
      </c>
      <c r="S502" s="4">
        <f t="shared" si="1183"/>
        <v>2.307095774</v>
      </c>
      <c r="T502" s="4">
        <f t="shared" si="1183"/>
        <v>2.556966908</v>
      </c>
      <c r="U502" s="4">
        <f t="shared" si="1183"/>
        <v>-0.8356114922</v>
      </c>
      <c r="V502" s="6">
        <f t="shared" si="11"/>
        <v>3.17491452</v>
      </c>
      <c r="W502" s="6">
        <f t="shared" si="12"/>
        <v>-0.8015064564</v>
      </c>
      <c r="X502" s="4"/>
      <c r="Y502" s="4"/>
      <c r="Z502" s="81" t="s">
        <v>313</v>
      </c>
      <c r="AK502" s="81"/>
      <c r="AL502" s="81" t="s">
        <v>313</v>
      </c>
      <c r="AW502" s="77"/>
      <c r="AX502" s="77"/>
      <c r="AY502" s="77"/>
      <c r="AZ502" s="77"/>
      <c r="BA502" s="77"/>
      <c r="BB502" s="77"/>
      <c r="BC502" s="77"/>
      <c r="BD502" s="75"/>
      <c r="BE502" s="75"/>
      <c r="BF502" s="75"/>
      <c r="BG502" s="75"/>
      <c r="BH502" s="75"/>
      <c r="BI502" s="75"/>
      <c r="BJ502" s="75"/>
      <c r="BK502" s="75"/>
      <c r="BL502" s="75"/>
      <c r="BM502" s="75"/>
      <c r="BN502" s="75"/>
      <c r="BO502" s="75"/>
      <c r="BP502" s="75"/>
      <c r="BQ502" s="75"/>
    </row>
    <row r="503">
      <c r="A503" s="75" t="s">
        <v>314</v>
      </c>
      <c r="B503" s="76">
        <v>2507.0</v>
      </c>
      <c r="C503" s="76">
        <v>2215.05</v>
      </c>
      <c r="D503" s="77">
        <v>193.8</v>
      </c>
      <c r="E503" s="76">
        <v>1957.15</v>
      </c>
      <c r="F503" s="76">
        <v>5198.55</v>
      </c>
      <c r="G503" s="77">
        <v>515.35</v>
      </c>
      <c r="H503" s="76">
        <v>1850.2</v>
      </c>
      <c r="I503" s="76">
        <v>1913.0</v>
      </c>
      <c r="J503" s="77">
        <v>22488.65</v>
      </c>
      <c r="K503" s="93">
        <f t="shared" si="1169"/>
        <v>84764675.75</v>
      </c>
      <c r="L503" s="94"/>
      <c r="M503" s="77" t="s">
        <v>314</v>
      </c>
      <c r="N503" s="4">
        <f t="shared" ref="N503:U503" si="1184">((B503-B502)/B502)*100</f>
        <v>-3.225183841</v>
      </c>
      <c r="O503" s="4">
        <f t="shared" si="1184"/>
        <v>0.01806154471</v>
      </c>
      <c r="P503" s="4">
        <f t="shared" si="1184"/>
        <v>-1.348943752</v>
      </c>
      <c r="Q503" s="4">
        <f t="shared" si="1184"/>
        <v>-3.017764674</v>
      </c>
      <c r="R503" s="4">
        <f t="shared" si="1184"/>
        <v>-0.5975371907</v>
      </c>
      <c r="S503" s="4">
        <f t="shared" si="1184"/>
        <v>-2.340344893</v>
      </c>
      <c r="T503" s="4">
        <f t="shared" si="1184"/>
        <v>-0.583004218</v>
      </c>
      <c r="U503" s="4">
        <f t="shared" si="1184"/>
        <v>-0.4941482445</v>
      </c>
      <c r="V503" s="6">
        <f t="shared" si="11"/>
        <v>-1.840541244</v>
      </c>
      <c r="W503" s="6">
        <f t="shared" si="12"/>
        <v>-0.9515650945</v>
      </c>
      <c r="X503" s="4"/>
      <c r="Y503" s="4"/>
      <c r="Z503" s="81" t="s">
        <v>314</v>
      </c>
      <c r="AK503" s="81"/>
      <c r="AL503" s="81" t="s">
        <v>314</v>
      </c>
      <c r="AW503" s="77"/>
      <c r="AX503" s="77"/>
      <c r="AY503" s="77"/>
      <c r="AZ503" s="77"/>
      <c r="BA503" s="77"/>
      <c r="BB503" s="77"/>
      <c r="BC503" s="77"/>
      <c r="BD503" s="75"/>
      <c r="BE503" s="75"/>
      <c r="BF503" s="75"/>
      <c r="BG503" s="75"/>
      <c r="BH503" s="75"/>
      <c r="BI503" s="75"/>
      <c r="BJ503" s="75"/>
      <c r="BK503" s="75"/>
      <c r="BL503" s="75"/>
      <c r="BM503" s="75"/>
      <c r="BN503" s="75"/>
      <c r="BO503" s="75"/>
      <c r="BP503" s="75"/>
      <c r="BQ503" s="75"/>
    </row>
    <row r="504">
      <c r="A504" s="75" t="s">
        <v>315</v>
      </c>
      <c r="B504" s="76">
        <v>2562.8</v>
      </c>
      <c r="C504" s="76">
        <v>2193.9</v>
      </c>
      <c r="D504" s="77">
        <v>194.2</v>
      </c>
      <c r="E504" s="76">
        <v>1947.65</v>
      </c>
      <c r="F504" s="76">
        <v>5179.8</v>
      </c>
      <c r="G504" s="77">
        <v>520.85</v>
      </c>
      <c r="H504" s="76">
        <v>1840.15</v>
      </c>
      <c r="I504" s="76">
        <v>1893.4</v>
      </c>
      <c r="J504" s="77">
        <v>22530.7</v>
      </c>
      <c r="K504" s="93">
        <f t="shared" si="1169"/>
        <v>84640324.1</v>
      </c>
      <c r="L504" s="94"/>
      <c r="M504" s="77" t="s">
        <v>315</v>
      </c>
      <c r="N504" s="4">
        <f t="shared" ref="N504:U504" si="1185">((B504-B503)/B503)*100</f>
        <v>2.22576785</v>
      </c>
      <c r="O504" s="4">
        <f t="shared" si="1185"/>
        <v>-0.9548317194</v>
      </c>
      <c r="P504" s="4">
        <f t="shared" si="1185"/>
        <v>0.2063983488</v>
      </c>
      <c r="Q504" s="4">
        <f t="shared" si="1185"/>
        <v>-0.4853996883</v>
      </c>
      <c r="R504" s="4">
        <f t="shared" si="1185"/>
        <v>-0.3606774966</v>
      </c>
      <c r="S504" s="4">
        <f t="shared" si="1185"/>
        <v>1.067235859</v>
      </c>
      <c r="T504" s="4">
        <f t="shared" si="1185"/>
        <v>-0.5431845206</v>
      </c>
      <c r="U504" s="4">
        <f t="shared" si="1185"/>
        <v>-1.02456874</v>
      </c>
      <c r="V504" s="6">
        <f t="shared" si="11"/>
        <v>-0.1467022069</v>
      </c>
      <c r="W504" s="6">
        <f t="shared" si="12"/>
        <v>0.1869832115</v>
      </c>
      <c r="X504" s="4"/>
      <c r="Y504" s="4"/>
      <c r="Z504" s="81" t="s">
        <v>315</v>
      </c>
      <c r="AA504" s="86">
        <f t="shared" ref="AA504:AI504" si="1186">100*(B509-B504)/B504</f>
        <v>1.908069299</v>
      </c>
      <c r="AB504" s="86">
        <f t="shared" si="1186"/>
        <v>5.683941839</v>
      </c>
      <c r="AC504" s="86">
        <f t="shared" si="1186"/>
        <v>-1.622039135</v>
      </c>
      <c r="AD504" s="86">
        <f t="shared" si="1186"/>
        <v>-1.791903063</v>
      </c>
      <c r="AE504" s="86">
        <f t="shared" si="1186"/>
        <v>5.478010734</v>
      </c>
      <c r="AF504" s="86">
        <f t="shared" si="1186"/>
        <v>4.2718633</v>
      </c>
      <c r="AG504" s="86">
        <f t="shared" si="1186"/>
        <v>0.959160938</v>
      </c>
      <c r="AH504" s="86">
        <f t="shared" si="1186"/>
        <v>3.934720608</v>
      </c>
      <c r="AI504" s="86">
        <f t="shared" si="1186"/>
        <v>3.370734154</v>
      </c>
      <c r="AJ504" s="86">
        <f>100*(J509-J504)/J504</f>
        <v>3.370734154</v>
      </c>
      <c r="AK504" s="81"/>
      <c r="AL504" s="81" t="s">
        <v>315</v>
      </c>
      <c r="AW504" s="77"/>
      <c r="AX504" s="77"/>
      <c r="AY504" s="77"/>
      <c r="AZ504" s="77"/>
      <c r="BA504" s="77"/>
      <c r="BB504" s="77"/>
      <c r="BC504" s="77"/>
      <c r="BD504" s="75"/>
      <c r="BE504" s="75"/>
      <c r="BF504" s="75"/>
      <c r="BG504" s="75"/>
      <c r="BH504" s="75"/>
      <c r="BI504" s="75"/>
      <c r="BJ504" s="75"/>
      <c r="BK504" s="75"/>
      <c r="BL504" s="75"/>
      <c r="BM504" s="75"/>
      <c r="BN504" s="75"/>
      <c r="BO504" s="75"/>
      <c r="BP504" s="75"/>
      <c r="BQ504" s="75"/>
    </row>
    <row r="505">
      <c r="A505" s="83">
        <v>45357.0</v>
      </c>
      <c r="B505" s="76">
        <v>2576.05</v>
      </c>
      <c r="C505" s="76">
        <v>2191.35</v>
      </c>
      <c r="D505" s="77">
        <v>203.4</v>
      </c>
      <c r="E505" s="76">
        <v>2013.0</v>
      </c>
      <c r="F505" s="76">
        <v>5167.8</v>
      </c>
      <c r="G505" s="77">
        <v>532.5</v>
      </c>
      <c r="H505" s="76">
        <v>1850.35</v>
      </c>
      <c r="I505" s="76">
        <v>1891.85</v>
      </c>
      <c r="J505" s="77">
        <v>23263.9</v>
      </c>
      <c r="K505" s="93">
        <f t="shared" si="1169"/>
        <v>86111340</v>
      </c>
      <c r="L505" s="94"/>
      <c r="M505" s="84">
        <v>45357.0</v>
      </c>
      <c r="N505" s="4">
        <f t="shared" ref="N505:U505" si="1187">((B505-B504)/B504)*100</f>
        <v>0.5170126424</v>
      </c>
      <c r="O505" s="4">
        <f t="shared" si="1187"/>
        <v>-0.1162313688</v>
      </c>
      <c r="P505" s="4">
        <f t="shared" si="1187"/>
        <v>4.73738414</v>
      </c>
      <c r="Q505" s="4">
        <f t="shared" si="1187"/>
        <v>3.355325649</v>
      </c>
      <c r="R505" s="4">
        <f t="shared" si="1187"/>
        <v>-0.2316691764</v>
      </c>
      <c r="S505" s="4">
        <f t="shared" si="1187"/>
        <v>2.236728425</v>
      </c>
      <c r="T505" s="4">
        <f t="shared" si="1187"/>
        <v>0.5543026384</v>
      </c>
      <c r="U505" s="4">
        <f t="shared" si="1187"/>
        <v>-0.08186331467</v>
      </c>
      <c r="V505" s="6">
        <f t="shared" si="11"/>
        <v>1.737961091</v>
      </c>
      <c r="W505" s="6">
        <f t="shared" si="12"/>
        <v>3.254226455</v>
      </c>
      <c r="X505" s="4"/>
      <c r="Y505" s="4"/>
      <c r="Z505" s="85">
        <v>45357.0</v>
      </c>
      <c r="AK505" s="85"/>
      <c r="AL505" s="85">
        <v>45357.0</v>
      </c>
      <c r="AM505" s="77">
        <f t="shared" ref="AM505:AT505" si="1188">((B523-B505)/B505)*100</f>
        <v>6.115952718</v>
      </c>
      <c r="AN505" s="77">
        <f t="shared" si="1188"/>
        <v>10.39313665</v>
      </c>
      <c r="AO505" s="77">
        <f t="shared" si="1188"/>
        <v>2.856440511</v>
      </c>
      <c r="AP505" s="77">
        <f t="shared" si="1188"/>
        <v>10.04222553</v>
      </c>
      <c r="AQ505" s="77">
        <f t="shared" si="1188"/>
        <v>5.955145323</v>
      </c>
      <c r="AR505" s="77">
        <f t="shared" si="1188"/>
        <v>4.450704225</v>
      </c>
      <c r="AS505" s="77">
        <f t="shared" si="1188"/>
        <v>-1.378117653</v>
      </c>
      <c r="AT505" s="77">
        <f t="shared" si="1188"/>
        <v>12.94764384</v>
      </c>
      <c r="AU505" s="77">
        <f>((K523-K505)/K505)*100</f>
        <v>7.200600374</v>
      </c>
      <c r="AV505" s="77">
        <f>((J523-J505)/J505)*100</f>
        <v>3.209693989</v>
      </c>
      <c r="AW505" s="77"/>
      <c r="AX505" s="77"/>
      <c r="AY505" s="77"/>
      <c r="AZ505" s="77"/>
      <c r="BA505" s="77"/>
      <c r="BB505" s="77"/>
      <c r="BC505" s="77"/>
      <c r="BD505" s="75"/>
      <c r="BE505" s="75"/>
      <c r="BF505" s="75"/>
      <c r="BG505" s="75"/>
      <c r="BH505" s="75"/>
      <c r="BI505" s="75"/>
      <c r="BJ505" s="75"/>
      <c r="BK505" s="75"/>
      <c r="BL505" s="75"/>
      <c r="BM505" s="75"/>
      <c r="BN505" s="75"/>
      <c r="BO505" s="75"/>
      <c r="BP505" s="75"/>
      <c r="BQ505" s="75"/>
    </row>
    <row r="506">
      <c r="A506" s="83">
        <v>45388.0</v>
      </c>
      <c r="B506" s="76">
        <v>2512.3</v>
      </c>
      <c r="C506" s="76">
        <v>2163.25</v>
      </c>
      <c r="D506" s="77">
        <v>189.2</v>
      </c>
      <c r="E506" s="76">
        <v>1811.7</v>
      </c>
      <c r="F506" s="76">
        <v>5325.1</v>
      </c>
      <c r="G506" s="77">
        <v>494.55</v>
      </c>
      <c r="H506" s="76">
        <v>1790.45</v>
      </c>
      <c r="I506" s="76">
        <v>1841.65</v>
      </c>
      <c r="J506" s="77">
        <v>21884.5</v>
      </c>
      <c r="K506" s="93">
        <f t="shared" si="1169"/>
        <v>82075418.25</v>
      </c>
      <c r="L506" s="94"/>
      <c r="M506" s="84">
        <v>45388.0</v>
      </c>
      <c r="N506" s="4">
        <f t="shared" ref="N506:U506" si="1189">((B506-B505)/B505)*100</f>
        <v>-2.474719047</v>
      </c>
      <c r="O506" s="4">
        <f t="shared" si="1189"/>
        <v>-1.282314555</v>
      </c>
      <c r="P506" s="4">
        <f t="shared" si="1189"/>
        <v>-6.981317601</v>
      </c>
      <c r="Q506" s="4">
        <f t="shared" si="1189"/>
        <v>-10</v>
      </c>
      <c r="R506" s="4">
        <f t="shared" si="1189"/>
        <v>3.043848446</v>
      </c>
      <c r="S506" s="4">
        <f t="shared" si="1189"/>
        <v>-7.126760563</v>
      </c>
      <c r="T506" s="4">
        <f t="shared" si="1189"/>
        <v>-3.23722539</v>
      </c>
      <c r="U506" s="4">
        <f t="shared" si="1189"/>
        <v>-2.653487327</v>
      </c>
      <c r="V506" s="6">
        <f t="shared" si="11"/>
        <v>-4.686864413</v>
      </c>
      <c r="W506" s="6">
        <f t="shared" si="12"/>
        <v>-5.929358362</v>
      </c>
      <c r="X506" s="4"/>
      <c r="Y506" s="4"/>
      <c r="Z506" s="85">
        <v>45388.0</v>
      </c>
      <c r="AK506" s="85"/>
      <c r="AL506" s="85">
        <v>45388.0</v>
      </c>
      <c r="AW506" s="77"/>
      <c r="AX506" s="77"/>
      <c r="AY506" s="77"/>
      <c r="AZ506" s="77"/>
      <c r="BA506" s="77"/>
      <c r="BB506" s="77"/>
      <c r="BC506" s="77"/>
      <c r="BD506" s="75"/>
      <c r="BE506" s="75"/>
      <c r="BF506" s="75"/>
      <c r="BG506" s="75"/>
      <c r="BH506" s="75"/>
      <c r="BI506" s="75"/>
      <c r="BJ506" s="75"/>
      <c r="BK506" s="75"/>
      <c r="BL506" s="75"/>
      <c r="BM506" s="75"/>
      <c r="BN506" s="75"/>
      <c r="BO506" s="75"/>
      <c r="BP506" s="75"/>
      <c r="BQ506" s="75"/>
    </row>
    <row r="507">
      <c r="A507" s="83">
        <v>45418.0</v>
      </c>
      <c r="B507" s="76">
        <v>2405.6</v>
      </c>
      <c r="C507" s="76">
        <v>2129.15</v>
      </c>
      <c r="D507" s="77">
        <v>183.55</v>
      </c>
      <c r="E507" s="76">
        <v>1684.55</v>
      </c>
      <c r="F507" s="76">
        <v>5486.65</v>
      </c>
      <c r="G507" s="77">
        <v>528.2</v>
      </c>
      <c r="H507" s="76">
        <v>1833.15</v>
      </c>
      <c r="I507" s="76">
        <v>1930.35</v>
      </c>
      <c r="J507" s="77">
        <v>22620.35</v>
      </c>
      <c r="K507" s="93">
        <f t="shared" si="1169"/>
        <v>80659310.85</v>
      </c>
      <c r="L507" s="94"/>
      <c r="M507" s="84">
        <v>45418.0</v>
      </c>
      <c r="N507" s="4">
        <f t="shared" ref="N507:U507" si="1190">((B507-B506)/B506)*100</f>
        <v>-4.247104247</v>
      </c>
      <c r="O507" s="4">
        <f t="shared" si="1190"/>
        <v>-1.576331908</v>
      </c>
      <c r="P507" s="4">
        <f t="shared" si="1190"/>
        <v>-2.986257928</v>
      </c>
      <c r="Q507" s="4">
        <f t="shared" si="1190"/>
        <v>-7.018270133</v>
      </c>
      <c r="R507" s="4">
        <f t="shared" si="1190"/>
        <v>3.033745845</v>
      </c>
      <c r="S507" s="4">
        <f t="shared" si="1190"/>
        <v>6.804165403</v>
      </c>
      <c r="T507" s="4">
        <f t="shared" si="1190"/>
        <v>2.384875311</v>
      </c>
      <c r="U507" s="4">
        <f t="shared" si="1190"/>
        <v>4.816333179</v>
      </c>
      <c r="V507" s="6">
        <f t="shared" si="11"/>
        <v>-1.725373358</v>
      </c>
      <c r="W507" s="6">
        <f t="shared" si="12"/>
        <v>3.362425461</v>
      </c>
      <c r="X507" s="4"/>
      <c r="Y507" s="4"/>
      <c r="Z507" s="85">
        <v>45418.0</v>
      </c>
      <c r="AK507" s="85"/>
      <c r="AL507" s="85">
        <v>45418.0</v>
      </c>
      <c r="AW507" s="77"/>
      <c r="AX507" s="77"/>
      <c r="AY507" s="77"/>
      <c r="AZ507" s="77"/>
      <c r="BA507" s="77"/>
      <c r="BB507" s="77"/>
      <c r="BC507" s="77"/>
      <c r="BD507" s="75"/>
      <c r="BE507" s="75"/>
      <c r="BF507" s="75"/>
      <c r="BG507" s="75"/>
      <c r="BH507" s="75"/>
      <c r="BI507" s="75"/>
      <c r="BJ507" s="75"/>
      <c r="BK507" s="75"/>
      <c r="BL507" s="75"/>
      <c r="BM507" s="75"/>
      <c r="BN507" s="75"/>
      <c r="BO507" s="75"/>
      <c r="BP507" s="75"/>
      <c r="BQ507" s="75"/>
    </row>
    <row r="508">
      <c r="A508" s="83">
        <v>45449.0</v>
      </c>
      <c r="B508" s="76">
        <v>2538.15</v>
      </c>
      <c r="C508" s="76">
        <v>2221.05</v>
      </c>
      <c r="D508" s="77">
        <v>189.05</v>
      </c>
      <c r="E508" s="76">
        <v>1853.0</v>
      </c>
      <c r="F508" s="76">
        <v>5440.45</v>
      </c>
      <c r="G508" s="77">
        <v>528.55</v>
      </c>
      <c r="H508" s="76">
        <v>1833.3</v>
      </c>
      <c r="I508" s="76">
        <v>1971.85</v>
      </c>
      <c r="J508" s="77">
        <v>22821.4</v>
      </c>
      <c r="K508" s="93">
        <f t="shared" si="1169"/>
        <v>84091276.7</v>
      </c>
      <c r="L508" s="94"/>
      <c r="M508" s="84">
        <v>45449.0</v>
      </c>
      <c r="N508" s="4">
        <f t="shared" ref="N508:U508" si="1191">((B508-B507)/B507)*100</f>
        <v>5.51005986</v>
      </c>
      <c r="O508" s="4">
        <f t="shared" si="1191"/>
        <v>4.316276448</v>
      </c>
      <c r="P508" s="4">
        <f t="shared" si="1191"/>
        <v>2.996458731</v>
      </c>
      <c r="Q508" s="4">
        <f t="shared" si="1191"/>
        <v>9.999703185</v>
      </c>
      <c r="R508" s="4">
        <f t="shared" si="1191"/>
        <v>-0.8420438701</v>
      </c>
      <c r="S508" s="4">
        <f t="shared" si="1191"/>
        <v>0.06626277925</v>
      </c>
      <c r="T508" s="4">
        <f t="shared" si="1191"/>
        <v>0.008182636445</v>
      </c>
      <c r="U508" s="4">
        <f t="shared" si="1191"/>
        <v>2.149869195</v>
      </c>
      <c r="V508" s="6">
        <f t="shared" si="11"/>
        <v>4.254891114</v>
      </c>
      <c r="W508" s="6">
        <f t="shared" si="12"/>
        <v>0.8888014553</v>
      </c>
      <c r="X508" s="4"/>
      <c r="Y508" s="4"/>
      <c r="Z508" s="85">
        <v>45449.0</v>
      </c>
      <c r="AK508" s="85"/>
      <c r="AL508" s="85">
        <v>45449.0</v>
      </c>
      <c r="AW508" s="77"/>
      <c r="AX508" s="77"/>
      <c r="AY508" s="77"/>
      <c r="AZ508" s="77"/>
      <c r="BA508" s="77"/>
      <c r="BB508" s="77"/>
      <c r="BC508" s="77"/>
      <c r="BD508" s="75"/>
      <c r="BE508" s="75"/>
      <c r="BF508" s="75"/>
      <c r="BG508" s="75"/>
      <c r="BH508" s="75"/>
      <c r="BI508" s="75"/>
      <c r="BJ508" s="75"/>
      <c r="BK508" s="75"/>
      <c r="BL508" s="75"/>
      <c r="BM508" s="75"/>
      <c r="BN508" s="75"/>
      <c r="BO508" s="75"/>
      <c r="BP508" s="75"/>
      <c r="BQ508" s="75"/>
    </row>
    <row r="509">
      <c r="A509" s="83">
        <v>45479.0</v>
      </c>
      <c r="B509" s="76">
        <v>2611.7</v>
      </c>
      <c r="C509" s="76">
        <v>2318.6</v>
      </c>
      <c r="D509" s="77">
        <v>191.05</v>
      </c>
      <c r="E509" s="76">
        <v>1912.75</v>
      </c>
      <c r="F509" s="76">
        <v>5463.55</v>
      </c>
      <c r="G509" s="77">
        <v>543.1</v>
      </c>
      <c r="H509" s="76">
        <v>1857.8</v>
      </c>
      <c r="I509" s="76">
        <v>1967.9</v>
      </c>
      <c r="J509" s="77">
        <v>23290.15</v>
      </c>
      <c r="K509" s="93">
        <f t="shared" si="1169"/>
        <v>85880295</v>
      </c>
      <c r="L509" s="94"/>
      <c r="M509" s="84">
        <v>45479.0</v>
      </c>
      <c r="N509" s="4">
        <f t="shared" ref="N509:U509" si="1192">((B509-B508)/B508)*100</f>
        <v>2.897779879</v>
      </c>
      <c r="O509" s="4">
        <f t="shared" si="1192"/>
        <v>4.392066815</v>
      </c>
      <c r="P509" s="4">
        <f t="shared" si="1192"/>
        <v>1.057921185</v>
      </c>
      <c r="Q509" s="4">
        <f t="shared" si="1192"/>
        <v>3.224500809</v>
      </c>
      <c r="R509" s="4">
        <f t="shared" si="1192"/>
        <v>0.42459723</v>
      </c>
      <c r="S509" s="4">
        <f t="shared" si="1192"/>
        <v>2.752814303</v>
      </c>
      <c r="T509" s="4">
        <f t="shared" si="1192"/>
        <v>1.336387934</v>
      </c>
      <c r="U509" s="4">
        <f t="shared" si="1192"/>
        <v>-0.2003194969</v>
      </c>
      <c r="V509" s="6">
        <f t="shared" si="11"/>
        <v>2.127471921</v>
      </c>
      <c r="W509" s="6">
        <f t="shared" si="12"/>
        <v>2.053993182</v>
      </c>
      <c r="X509" s="4"/>
      <c r="Y509" s="4"/>
      <c r="Z509" s="85">
        <v>45479.0</v>
      </c>
      <c r="AA509" s="86">
        <f t="shared" ref="AA509:AI509" si="1193">100*(B514-B509)/B509</f>
        <v>3.941876938</v>
      </c>
      <c r="AB509" s="86">
        <f t="shared" si="1193"/>
        <v>2.654619167</v>
      </c>
      <c r="AC509" s="86">
        <f t="shared" si="1193"/>
        <v>5.255168804</v>
      </c>
      <c r="AD509" s="86">
        <f t="shared" si="1193"/>
        <v>10.9580447</v>
      </c>
      <c r="AE509" s="86">
        <f t="shared" si="1193"/>
        <v>-1.279387944</v>
      </c>
      <c r="AF509" s="86">
        <f t="shared" si="1193"/>
        <v>7.807033695</v>
      </c>
      <c r="AG509" s="86">
        <f t="shared" si="1193"/>
        <v>-0.6378512219</v>
      </c>
      <c r="AH509" s="86">
        <f t="shared" si="1193"/>
        <v>2.629706794</v>
      </c>
      <c r="AI509" s="86">
        <f t="shared" si="1193"/>
        <v>0.7533227566</v>
      </c>
      <c r="AJ509" s="86">
        <f>100*(J514-J509)/J509</f>
        <v>0.7533227566</v>
      </c>
      <c r="AK509" s="85"/>
      <c r="AL509" s="85">
        <v>45479.0</v>
      </c>
      <c r="AW509" s="77"/>
      <c r="AX509" s="77"/>
      <c r="AY509" s="77"/>
      <c r="AZ509" s="77"/>
      <c r="BA509" s="77"/>
      <c r="BB509" s="77"/>
      <c r="BC509" s="77"/>
      <c r="BD509" s="75"/>
      <c r="BE509" s="75"/>
      <c r="BF509" s="75"/>
      <c r="BG509" s="75"/>
      <c r="BH509" s="75"/>
      <c r="BI509" s="75"/>
      <c r="BJ509" s="75"/>
      <c r="BK509" s="75"/>
      <c r="BL509" s="75"/>
      <c r="BM509" s="75"/>
      <c r="BN509" s="75"/>
      <c r="BO509" s="75"/>
      <c r="BP509" s="75"/>
      <c r="BQ509" s="75"/>
    </row>
    <row r="510">
      <c r="A510" s="83">
        <v>45571.0</v>
      </c>
      <c r="B510" s="76">
        <v>2652.1</v>
      </c>
      <c r="C510" s="76">
        <v>2406.65</v>
      </c>
      <c r="D510" s="77">
        <v>193.61</v>
      </c>
      <c r="E510" s="76">
        <v>1893.2</v>
      </c>
      <c r="F510" s="76">
        <v>5488.4</v>
      </c>
      <c r="G510" s="77">
        <v>550.3</v>
      </c>
      <c r="H510" s="76">
        <v>1887.3</v>
      </c>
      <c r="I510" s="76">
        <v>1998.5</v>
      </c>
      <c r="J510" s="77">
        <v>23259.2</v>
      </c>
      <c r="K510" s="93">
        <f t="shared" si="1169"/>
        <v>86321148.57</v>
      </c>
      <c r="L510" s="94"/>
      <c r="M510" s="84">
        <v>45571.0</v>
      </c>
      <c r="N510" s="4">
        <f t="shared" ref="N510:U510" si="1194">((B510-B509)/B509)*100</f>
        <v>1.546885171</v>
      </c>
      <c r="O510" s="4">
        <f t="shared" si="1194"/>
        <v>3.797550246</v>
      </c>
      <c r="P510" s="4">
        <f t="shared" si="1194"/>
        <v>1.33996336</v>
      </c>
      <c r="Q510" s="4">
        <f t="shared" si="1194"/>
        <v>-1.022088616</v>
      </c>
      <c r="R510" s="4">
        <f t="shared" si="1194"/>
        <v>0.4548324807</v>
      </c>
      <c r="S510" s="4">
        <f t="shared" si="1194"/>
        <v>1.325722703</v>
      </c>
      <c r="T510" s="4">
        <f t="shared" si="1194"/>
        <v>1.587899666</v>
      </c>
      <c r="U510" s="4">
        <f t="shared" si="1194"/>
        <v>1.554957061</v>
      </c>
      <c r="V510" s="6">
        <f t="shared" si="11"/>
        <v>0.5133349507</v>
      </c>
      <c r="W510" s="6">
        <f t="shared" si="12"/>
        <v>-0.1328887963</v>
      </c>
      <c r="X510" s="4"/>
      <c r="Y510" s="4"/>
      <c r="Z510" s="85">
        <v>45571.0</v>
      </c>
      <c r="AK510" s="85"/>
      <c r="AL510" s="85">
        <v>45571.0</v>
      </c>
      <c r="AW510" s="77"/>
      <c r="AX510" s="77"/>
      <c r="AY510" s="77"/>
      <c r="AZ510" s="77"/>
      <c r="BA510" s="77"/>
      <c r="BB510" s="77"/>
      <c r="BC510" s="77"/>
      <c r="BD510" s="75"/>
      <c r="BE510" s="75"/>
      <c r="BF510" s="75"/>
      <c r="BG510" s="75"/>
      <c r="BH510" s="75"/>
      <c r="BI510" s="75"/>
      <c r="BJ510" s="75"/>
      <c r="BK510" s="75"/>
      <c r="BL510" s="75"/>
      <c r="BM510" s="75"/>
      <c r="BN510" s="75"/>
      <c r="BO510" s="75"/>
      <c r="BP510" s="75"/>
      <c r="BQ510" s="75"/>
    </row>
    <row r="511">
      <c r="A511" s="83">
        <v>45602.0</v>
      </c>
      <c r="B511" s="76">
        <v>2632.7</v>
      </c>
      <c r="C511" s="76">
        <v>2402.85</v>
      </c>
      <c r="D511" s="77">
        <v>197.04</v>
      </c>
      <c r="E511" s="76">
        <v>1894.05</v>
      </c>
      <c r="F511" s="76">
        <v>5517.75</v>
      </c>
      <c r="G511" s="77">
        <v>561.75</v>
      </c>
      <c r="H511" s="76">
        <v>1875.65</v>
      </c>
      <c r="I511" s="76">
        <v>2014.05</v>
      </c>
      <c r="J511" s="77">
        <v>23264.85</v>
      </c>
      <c r="K511" s="93">
        <f t="shared" si="1169"/>
        <v>86571704.58</v>
      </c>
      <c r="L511" s="94"/>
      <c r="M511" s="84">
        <v>45602.0</v>
      </c>
      <c r="N511" s="4">
        <f t="shared" ref="N511:U511" si="1195">((B511-B510)/B510)*100</f>
        <v>-0.7314957958</v>
      </c>
      <c r="O511" s="4">
        <f t="shared" si="1195"/>
        <v>-0.1578958303</v>
      </c>
      <c r="P511" s="4">
        <f t="shared" si="1195"/>
        <v>1.771602706</v>
      </c>
      <c r="Q511" s="4">
        <f t="shared" si="1195"/>
        <v>0.04489752799</v>
      </c>
      <c r="R511" s="4">
        <f t="shared" si="1195"/>
        <v>0.53476423</v>
      </c>
      <c r="S511" s="4">
        <f t="shared" si="1195"/>
        <v>2.080683264</v>
      </c>
      <c r="T511" s="4">
        <f t="shared" si="1195"/>
        <v>-0.6172839506</v>
      </c>
      <c r="U511" s="4">
        <f t="shared" si="1195"/>
        <v>0.7780835627</v>
      </c>
      <c r="V511" s="6">
        <f t="shared" si="11"/>
        <v>0.2902602829</v>
      </c>
      <c r="W511" s="6">
        <f t="shared" si="12"/>
        <v>0.02429146316</v>
      </c>
      <c r="X511" s="4"/>
      <c r="Y511" s="4"/>
      <c r="Z511" s="85">
        <v>45602.0</v>
      </c>
      <c r="AK511" s="85"/>
      <c r="AL511" s="85">
        <v>45602.0</v>
      </c>
      <c r="AW511" s="77"/>
      <c r="AX511" s="77"/>
      <c r="AY511" s="77"/>
      <c r="AZ511" s="77"/>
      <c r="BA511" s="77"/>
      <c r="BB511" s="77"/>
      <c r="BC511" s="77"/>
      <c r="BD511" s="75"/>
      <c r="BE511" s="75"/>
      <c r="BF511" s="75"/>
      <c r="BG511" s="75"/>
      <c r="BH511" s="75"/>
      <c r="BI511" s="75"/>
      <c r="BJ511" s="75"/>
      <c r="BK511" s="75"/>
      <c r="BL511" s="75"/>
      <c r="BM511" s="75"/>
      <c r="BN511" s="75"/>
      <c r="BO511" s="75"/>
      <c r="BP511" s="75"/>
      <c r="BQ511" s="75"/>
    </row>
    <row r="512">
      <c r="A512" s="83">
        <v>45632.0</v>
      </c>
      <c r="B512" s="76">
        <v>2683.85</v>
      </c>
      <c r="C512" s="76">
        <v>2386.9</v>
      </c>
      <c r="D512" s="77">
        <v>198.98</v>
      </c>
      <c r="E512" s="76">
        <v>1902.85</v>
      </c>
      <c r="F512" s="76">
        <v>5439.3</v>
      </c>
      <c r="G512" s="77">
        <v>583.35</v>
      </c>
      <c r="H512" s="76">
        <v>1873.75</v>
      </c>
      <c r="I512" s="76">
        <v>2009.85</v>
      </c>
      <c r="J512" s="77">
        <v>23322.95</v>
      </c>
      <c r="K512" s="93">
        <f t="shared" si="1169"/>
        <v>86776747.01</v>
      </c>
      <c r="L512" s="94"/>
      <c r="M512" s="84">
        <v>45632.0</v>
      </c>
      <c r="N512" s="4">
        <f t="shared" ref="N512:U512" si="1196">((B512-B511)/B511)*100</f>
        <v>1.942872336</v>
      </c>
      <c r="O512" s="4">
        <f t="shared" si="1196"/>
        <v>-0.6637950767</v>
      </c>
      <c r="P512" s="4">
        <f t="shared" si="1196"/>
        <v>0.9845716606</v>
      </c>
      <c r="Q512" s="4">
        <f t="shared" si="1196"/>
        <v>0.4646128666</v>
      </c>
      <c r="R512" s="4">
        <f t="shared" si="1196"/>
        <v>-1.42177518</v>
      </c>
      <c r="S512" s="4">
        <f t="shared" si="1196"/>
        <v>3.845126836</v>
      </c>
      <c r="T512" s="4">
        <f t="shared" si="1196"/>
        <v>-0.1012982166</v>
      </c>
      <c r="U512" s="4">
        <f t="shared" si="1196"/>
        <v>-0.2085350413</v>
      </c>
      <c r="V512" s="6">
        <f t="shared" si="11"/>
        <v>0.2368469363</v>
      </c>
      <c r="W512" s="6">
        <f t="shared" si="12"/>
        <v>0.2497329663</v>
      </c>
      <c r="X512" s="4"/>
      <c r="Y512" s="4"/>
      <c r="Z512" s="85">
        <v>45632.0</v>
      </c>
      <c r="AK512" s="85"/>
      <c r="AL512" s="85">
        <v>45632.0</v>
      </c>
      <c r="AW512" s="77"/>
      <c r="AX512" s="77"/>
      <c r="AY512" s="77"/>
      <c r="AZ512" s="77"/>
      <c r="BA512" s="77"/>
      <c r="BB512" s="77"/>
      <c r="BC512" s="77"/>
      <c r="BD512" s="75"/>
      <c r="BE512" s="75"/>
      <c r="BF512" s="75"/>
      <c r="BG512" s="75"/>
      <c r="BH512" s="75"/>
      <c r="BI512" s="75"/>
      <c r="BJ512" s="75"/>
      <c r="BK512" s="75"/>
      <c r="BL512" s="75"/>
      <c r="BM512" s="75"/>
      <c r="BN512" s="75"/>
      <c r="BO512" s="75"/>
      <c r="BP512" s="75"/>
      <c r="BQ512" s="75"/>
    </row>
    <row r="513">
      <c r="A513" s="75" t="s">
        <v>316</v>
      </c>
      <c r="B513" s="76">
        <v>2711.75</v>
      </c>
      <c r="C513" s="76">
        <v>2412.15</v>
      </c>
      <c r="D513" s="77">
        <v>200.72</v>
      </c>
      <c r="E513" s="76">
        <v>2006.8</v>
      </c>
      <c r="F513" s="76">
        <v>5379.45</v>
      </c>
      <c r="G513" s="77">
        <v>600.15</v>
      </c>
      <c r="H513" s="76">
        <v>1855.8</v>
      </c>
      <c r="I513" s="76">
        <v>2021.5</v>
      </c>
      <c r="J513" s="77">
        <v>23398.9</v>
      </c>
      <c r="K513" s="93">
        <f t="shared" si="1169"/>
        <v>88536962.49</v>
      </c>
      <c r="L513" s="94"/>
      <c r="M513" s="77" t="s">
        <v>316</v>
      </c>
      <c r="N513" s="4">
        <f t="shared" ref="N513:U513" si="1197">((B513-B512)/B512)*100</f>
        <v>1.039551391</v>
      </c>
      <c r="O513" s="4">
        <f t="shared" si="1197"/>
        <v>1.057857472</v>
      </c>
      <c r="P513" s="4">
        <f t="shared" si="1197"/>
        <v>0.8744597447</v>
      </c>
      <c r="Q513" s="4">
        <f t="shared" si="1197"/>
        <v>5.462858344</v>
      </c>
      <c r="R513" s="4">
        <f t="shared" si="1197"/>
        <v>-1.10032541</v>
      </c>
      <c r="S513" s="4">
        <f t="shared" si="1197"/>
        <v>2.879917717</v>
      </c>
      <c r="T513" s="4">
        <f t="shared" si="1197"/>
        <v>-0.9579719813</v>
      </c>
      <c r="U513" s="4">
        <f t="shared" si="1197"/>
        <v>0.5796452472</v>
      </c>
      <c r="V513" s="6">
        <f t="shared" si="11"/>
        <v>2.028441421</v>
      </c>
      <c r="W513" s="6">
        <f t="shared" si="12"/>
        <v>0.325644912</v>
      </c>
      <c r="X513" s="4"/>
      <c r="Y513" s="4"/>
      <c r="Z513" s="81" t="s">
        <v>316</v>
      </c>
      <c r="AK513" s="81"/>
      <c r="AL513" s="81" t="s">
        <v>316</v>
      </c>
      <c r="AW513" s="77"/>
      <c r="AX513" s="77"/>
      <c r="AY513" s="77"/>
      <c r="AZ513" s="77"/>
      <c r="BA513" s="77"/>
      <c r="BB513" s="77"/>
      <c r="BC513" s="77"/>
      <c r="BD513" s="75"/>
      <c r="BE513" s="75"/>
      <c r="BF513" s="75"/>
      <c r="BG513" s="75"/>
      <c r="BH513" s="75"/>
      <c r="BI513" s="75"/>
      <c r="BJ513" s="75"/>
      <c r="BK513" s="75"/>
      <c r="BL513" s="75"/>
      <c r="BM513" s="75"/>
      <c r="BN513" s="75"/>
      <c r="BO513" s="75"/>
      <c r="BP513" s="75"/>
      <c r="BQ513" s="75"/>
    </row>
    <row r="514">
      <c r="A514" s="75" t="s">
        <v>317</v>
      </c>
      <c r="B514" s="76">
        <v>2714.65</v>
      </c>
      <c r="C514" s="76">
        <v>2380.15</v>
      </c>
      <c r="D514" s="77">
        <v>201.09</v>
      </c>
      <c r="E514" s="76">
        <v>2122.35</v>
      </c>
      <c r="F514" s="76">
        <v>5393.65</v>
      </c>
      <c r="G514" s="77">
        <v>585.5</v>
      </c>
      <c r="H514" s="76">
        <v>1845.95</v>
      </c>
      <c r="I514" s="76">
        <v>2019.65</v>
      </c>
      <c r="J514" s="77">
        <v>23465.6</v>
      </c>
      <c r="K514" s="93">
        <f t="shared" si="1169"/>
        <v>90210487.18</v>
      </c>
      <c r="L514" s="94"/>
      <c r="M514" s="77" t="s">
        <v>317</v>
      </c>
      <c r="N514" s="4">
        <f t="shared" ref="N514:U514" si="1198">((B514-B513)/B513)*100</f>
        <v>0.1069420116</v>
      </c>
      <c r="O514" s="4">
        <f t="shared" si="1198"/>
        <v>-1.326617333</v>
      </c>
      <c r="P514" s="4">
        <f t="shared" si="1198"/>
        <v>0.184336389</v>
      </c>
      <c r="Q514" s="4">
        <f t="shared" si="1198"/>
        <v>5.757923062</v>
      </c>
      <c r="R514" s="4">
        <f t="shared" si="1198"/>
        <v>0.263967506</v>
      </c>
      <c r="S514" s="4">
        <f t="shared" si="1198"/>
        <v>-2.441056403</v>
      </c>
      <c r="T514" s="4">
        <f t="shared" si="1198"/>
        <v>-0.5307684018</v>
      </c>
      <c r="U514" s="4">
        <f t="shared" si="1198"/>
        <v>-0.09151620084</v>
      </c>
      <c r="V514" s="6">
        <f t="shared" si="11"/>
        <v>1.890198899</v>
      </c>
      <c r="W514" s="6">
        <f t="shared" si="12"/>
        <v>0.2850561351</v>
      </c>
      <c r="X514" s="4"/>
      <c r="Y514" s="4"/>
      <c r="Z514" s="81" t="s">
        <v>317</v>
      </c>
      <c r="AA514" s="86">
        <f t="shared" ref="AA514:AI514" si="1199">100*(B518-B514)/B514</f>
        <v>0.8177849815</v>
      </c>
      <c r="AB514" s="86">
        <f t="shared" si="1199"/>
        <v>1.107073084</v>
      </c>
      <c r="AC514" s="86">
        <f t="shared" si="1199"/>
        <v>1.939430106</v>
      </c>
      <c r="AD514" s="86">
        <f t="shared" si="1199"/>
        <v>0.4664640611</v>
      </c>
      <c r="AE514" s="86">
        <f t="shared" si="1199"/>
        <v>-1.174529308</v>
      </c>
      <c r="AF514" s="86">
        <f t="shared" si="1199"/>
        <v>-4.022203245</v>
      </c>
      <c r="AG514" s="86">
        <f t="shared" si="1199"/>
        <v>-1.622470814</v>
      </c>
      <c r="AH514" s="86">
        <f t="shared" si="1199"/>
        <v>4.587428515</v>
      </c>
      <c r="AI514" s="86">
        <f t="shared" si="1199"/>
        <v>0.1512852857</v>
      </c>
      <c r="AJ514" s="86">
        <f>100*(J518-J514)/J514</f>
        <v>0.1512852857</v>
      </c>
      <c r="AK514" s="81"/>
      <c r="AL514" s="81" t="s">
        <v>317</v>
      </c>
      <c r="AW514" s="77"/>
      <c r="AX514" s="77"/>
      <c r="AY514" s="77"/>
      <c r="AZ514" s="77"/>
      <c r="BA514" s="77"/>
      <c r="BB514" s="77"/>
      <c r="BC514" s="77"/>
      <c r="BD514" s="75"/>
      <c r="BE514" s="75"/>
      <c r="BF514" s="75"/>
      <c r="BG514" s="75"/>
      <c r="BH514" s="75"/>
      <c r="BI514" s="75"/>
      <c r="BJ514" s="75"/>
      <c r="BK514" s="75"/>
      <c r="BL514" s="75"/>
      <c r="BM514" s="75"/>
      <c r="BN514" s="75"/>
      <c r="BO514" s="75"/>
      <c r="BP514" s="75"/>
      <c r="BQ514" s="75"/>
    </row>
    <row r="515">
      <c r="A515" s="75" t="s">
        <v>318</v>
      </c>
      <c r="B515" s="76">
        <v>2708.65</v>
      </c>
      <c r="C515" s="76">
        <v>2369.3</v>
      </c>
      <c r="D515" s="77">
        <v>202.21</v>
      </c>
      <c r="E515" s="76">
        <v>2320.8</v>
      </c>
      <c r="F515" s="76">
        <v>5395.85</v>
      </c>
      <c r="G515" s="77">
        <v>581.95</v>
      </c>
      <c r="H515" s="76">
        <v>1839.65</v>
      </c>
      <c r="I515" s="76">
        <v>1993.55</v>
      </c>
      <c r="J515" s="77">
        <v>23557.9</v>
      </c>
      <c r="K515" s="93">
        <f t="shared" si="1169"/>
        <v>93285541.07</v>
      </c>
      <c r="L515" s="94"/>
      <c r="M515" s="77" t="s">
        <v>318</v>
      </c>
      <c r="N515" s="4">
        <f t="shared" ref="N515:U515" si="1200">((B515-B514)/B514)*100</f>
        <v>-0.221022968</v>
      </c>
      <c r="O515" s="4">
        <f t="shared" si="1200"/>
        <v>-0.4558536227</v>
      </c>
      <c r="P515" s="4">
        <f t="shared" si="1200"/>
        <v>0.5569645432</v>
      </c>
      <c r="Q515" s="4">
        <f t="shared" si="1200"/>
        <v>9.350484133</v>
      </c>
      <c r="R515" s="4">
        <f t="shared" si="1200"/>
        <v>0.04078870524</v>
      </c>
      <c r="S515" s="4">
        <f t="shared" si="1200"/>
        <v>-0.6063193851</v>
      </c>
      <c r="T515" s="4">
        <f t="shared" si="1200"/>
        <v>-0.3412876838</v>
      </c>
      <c r="U515" s="4">
        <f t="shared" si="1200"/>
        <v>-1.292303122</v>
      </c>
      <c r="V515" s="6">
        <f t="shared" si="11"/>
        <v>3.408754332</v>
      </c>
      <c r="W515" s="6">
        <f t="shared" si="12"/>
        <v>0.3933417428</v>
      </c>
      <c r="X515" s="4"/>
      <c r="Y515" s="4"/>
      <c r="Z515" s="81" t="s">
        <v>318</v>
      </c>
      <c r="AK515" s="81"/>
      <c r="AL515" s="81" t="s">
        <v>318</v>
      </c>
      <c r="AW515" s="77"/>
      <c r="AX515" s="77"/>
      <c r="AY515" s="77"/>
      <c r="AZ515" s="77"/>
      <c r="BA515" s="77"/>
      <c r="BB515" s="77"/>
      <c r="BC515" s="77"/>
      <c r="BD515" s="75"/>
      <c r="BE515" s="75"/>
      <c r="BF515" s="75"/>
      <c r="BG515" s="75"/>
      <c r="BH515" s="75"/>
      <c r="BI515" s="75"/>
      <c r="BJ515" s="75"/>
      <c r="BK515" s="75"/>
      <c r="BL515" s="75"/>
      <c r="BM515" s="75"/>
      <c r="BN515" s="75"/>
      <c r="BO515" s="75"/>
      <c r="BP515" s="75"/>
      <c r="BQ515" s="75"/>
    </row>
    <row r="516">
      <c r="A516" s="75" t="s">
        <v>319</v>
      </c>
      <c r="B516" s="76">
        <v>2743.85</v>
      </c>
      <c r="C516" s="76">
        <v>2382.2</v>
      </c>
      <c r="D516" s="77">
        <v>199.79</v>
      </c>
      <c r="E516" s="76">
        <v>2256.2</v>
      </c>
      <c r="F516" s="76">
        <v>5360.65</v>
      </c>
      <c r="G516" s="77">
        <v>569.9</v>
      </c>
      <c r="H516" s="76">
        <v>1828.1</v>
      </c>
      <c r="I516" s="76">
        <v>2004.95</v>
      </c>
      <c r="J516" s="77">
        <v>23516.0</v>
      </c>
      <c r="K516" s="93">
        <f t="shared" si="1169"/>
        <v>92056878.48</v>
      </c>
      <c r="L516" s="94"/>
      <c r="M516" s="77" t="s">
        <v>319</v>
      </c>
      <c r="N516" s="4">
        <f t="shared" ref="N516:U516" si="1201">((B516-B515)/B515)*100</f>
        <v>1.299540361</v>
      </c>
      <c r="O516" s="4">
        <f t="shared" si="1201"/>
        <v>0.5444646098</v>
      </c>
      <c r="P516" s="4">
        <f t="shared" si="1201"/>
        <v>-1.196775629</v>
      </c>
      <c r="Q516" s="4">
        <f t="shared" si="1201"/>
        <v>-2.783522923</v>
      </c>
      <c r="R516" s="4">
        <f t="shared" si="1201"/>
        <v>-0.6523531974</v>
      </c>
      <c r="S516" s="4">
        <f t="shared" si="1201"/>
        <v>-2.070624624</v>
      </c>
      <c r="T516" s="4">
        <f t="shared" si="1201"/>
        <v>-0.6278368168</v>
      </c>
      <c r="U516" s="4">
        <f t="shared" si="1201"/>
        <v>0.5718441975</v>
      </c>
      <c r="V516" s="6">
        <f t="shared" si="11"/>
        <v>-1.317098637</v>
      </c>
      <c r="W516" s="6">
        <f t="shared" si="12"/>
        <v>-0.1778596564</v>
      </c>
      <c r="X516" s="4"/>
      <c r="Y516" s="4"/>
      <c r="Z516" s="81" t="s">
        <v>319</v>
      </c>
      <c r="AK516" s="81"/>
      <c r="AL516" s="81" t="s">
        <v>319</v>
      </c>
      <c r="AW516" s="77"/>
      <c r="AX516" s="77"/>
      <c r="AY516" s="77"/>
      <c r="AZ516" s="77"/>
      <c r="BA516" s="77"/>
      <c r="BB516" s="77"/>
      <c r="BC516" s="77"/>
      <c r="BD516" s="75"/>
      <c r="BE516" s="75"/>
      <c r="BF516" s="75"/>
      <c r="BG516" s="75"/>
      <c r="BH516" s="75"/>
      <c r="BI516" s="75"/>
      <c r="BJ516" s="75"/>
      <c r="BK516" s="75"/>
      <c r="BL516" s="75"/>
      <c r="BM516" s="75"/>
      <c r="BN516" s="75"/>
      <c r="BO516" s="75"/>
      <c r="BP516" s="75"/>
      <c r="BQ516" s="75"/>
    </row>
    <row r="517">
      <c r="A517" s="75" t="s">
        <v>320</v>
      </c>
      <c r="B517" s="76">
        <v>2753.3</v>
      </c>
      <c r="C517" s="76">
        <v>2375.1</v>
      </c>
      <c r="D517" s="77">
        <v>200.04</v>
      </c>
      <c r="E517" s="76">
        <v>2231.95</v>
      </c>
      <c r="F517" s="76">
        <v>5378.45</v>
      </c>
      <c r="G517" s="77">
        <v>563.4</v>
      </c>
      <c r="H517" s="76">
        <v>1830.75</v>
      </c>
      <c r="I517" s="76">
        <v>2104.0</v>
      </c>
      <c r="J517" s="77">
        <v>23567.0</v>
      </c>
      <c r="K517" s="93">
        <f t="shared" si="1169"/>
        <v>91899311.78</v>
      </c>
      <c r="L517" s="94"/>
      <c r="M517" s="77" t="s">
        <v>320</v>
      </c>
      <c r="N517" s="4">
        <f t="shared" ref="N517:U517" si="1202">((B517-B516)/B516)*100</f>
        <v>0.344406582</v>
      </c>
      <c r="O517" s="4">
        <f t="shared" si="1202"/>
        <v>-0.298043825</v>
      </c>
      <c r="P517" s="4">
        <f t="shared" si="1202"/>
        <v>0.125131388</v>
      </c>
      <c r="Q517" s="4">
        <f t="shared" si="1202"/>
        <v>-1.074816062</v>
      </c>
      <c r="R517" s="4">
        <f t="shared" si="1202"/>
        <v>0.3320492851</v>
      </c>
      <c r="S517" s="4">
        <f t="shared" si="1202"/>
        <v>-1.140550974</v>
      </c>
      <c r="T517" s="4">
        <f t="shared" si="1202"/>
        <v>0.1449592473</v>
      </c>
      <c r="U517" s="4">
        <f t="shared" si="1202"/>
        <v>4.940272825</v>
      </c>
      <c r="V517" s="6">
        <f t="shared" si="11"/>
        <v>-0.171162332</v>
      </c>
      <c r="W517" s="6">
        <f t="shared" si="12"/>
        <v>0.216873618</v>
      </c>
      <c r="X517" s="4"/>
      <c r="Y517" s="4"/>
      <c r="Z517" s="81" t="s">
        <v>320</v>
      </c>
      <c r="AK517" s="81"/>
      <c r="AL517" s="81" t="s">
        <v>320</v>
      </c>
      <c r="AW517" s="77"/>
      <c r="AX517" s="77"/>
      <c r="AY517" s="77"/>
      <c r="AZ517" s="77"/>
      <c r="BA517" s="77"/>
      <c r="BB517" s="77"/>
      <c r="BC517" s="77"/>
      <c r="BD517" s="75"/>
      <c r="BE517" s="75"/>
      <c r="BF517" s="75"/>
      <c r="BG517" s="75"/>
      <c r="BH517" s="75"/>
      <c r="BI517" s="75"/>
      <c r="BJ517" s="75"/>
      <c r="BK517" s="75"/>
      <c r="BL517" s="75"/>
      <c r="BM517" s="75"/>
      <c r="BN517" s="75"/>
      <c r="BO517" s="75"/>
      <c r="BP517" s="75"/>
      <c r="BQ517" s="75"/>
    </row>
    <row r="518">
      <c r="A518" s="75" t="s">
        <v>321</v>
      </c>
      <c r="B518" s="76">
        <v>2736.85</v>
      </c>
      <c r="C518" s="76">
        <v>2406.5</v>
      </c>
      <c r="D518" s="77">
        <v>204.99</v>
      </c>
      <c r="E518" s="76">
        <v>2132.25</v>
      </c>
      <c r="F518" s="76">
        <v>5330.3</v>
      </c>
      <c r="G518" s="77">
        <v>561.95</v>
      </c>
      <c r="H518" s="76">
        <v>1816.0</v>
      </c>
      <c r="I518" s="76">
        <v>2112.3</v>
      </c>
      <c r="J518" s="77">
        <v>23501.1</v>
      </c>
      <c r="K518" s="93">
        <f t="shared" si="1169"/>
        <v>90268055.93</v>
      </c>
      <c r="L518" s="94"/>
      <c r="M518" s="77" t="s">
        <v>321</v>
      </c>
      <c r="N518" s="4">
        <f t="shared" ref="N518:U518" si="1203">((B518-B517)/B517)*100</f>
        <v>-0.5974648603</v>
      </c>
      <c r="O518" s="4">
        <f t="shared" si="1203"/>
        <v>1.322049598</v>
      </c>
      <c r="P518" s="4">
        <f t="shared" si="1203"/>
        <v>2.474505099</v>
      </c>
      <c r="Q518" s="4">
        <f t="shared" si="1203"/>
        <v>-4.466945944</v>
      </c>
      <c r="R518" s="4">
        <f t="shared" si="1203"/>
        <v>-0.8952393348</v>
      </c>
      <c r="S518" s="4">
        <f t="shared" si="1203"/>
        <v>-0.2573659922</v>
      </c>
      <c r="T518" s="4">
        <f t="shared" si="1203"/>
        <v>-0.8056807319</v>
      </c>
      <c r="U518" s="4">
        <f t="shared" si="1203"/>
        <v>0.394486692</v>
      </c>
      <c r="V518" s="6">
        <f t="shared" si="11"/>
        <v>-1.775046862</v>
      </c>
      <c r="W518" s="6">
        <f t="shared" si="12"/>
        <v>-0.2796282938</v>
      </c>
      <c r="X518" s="4"/>
      <c r="Y518" s="4"/>
      <c r="Z518" s="81" t="s">
        <v>321</v>
      </c>
      <c r="AA518" s="86">
        <f t="shared" ref="AA518:AI518" si="1204">100*(B523-B518)/B518</f>
        <v>-0.1187496575</v>
      </c>
      <c r="AB518" s="86">
        <f t="shared" si="1204"/>
        <v>0.5235819655</v>
      </c>
      <c r="AC518" s="86">
        <f t="shared" si="1204"/>
        <v>2.058637007</v>
      </c>
      <c r="AD518" s="86">
        <f t="shared" si="1204"/>
        <v>3.88791183</v>
      </c>
      <c r="AE518" s="86">
        <f t="shared" si="1204"/>
        <v>2.724987337</v>
      </c>
      <c r="AF518" s="86">
        <f t="shared" si="1204"/>
        <v>-1.023222707</v>
      </c>
      <c r="AG518" s="86">
        <f t="shared" si="1204"/>
        <v>0.4873348018</v>
      </c>
      <c r="AH518" s="86">
        <f t="shared" si="1204"/>
        <v>1.159873124</v>
      </c>
      <c r="AI518" s="86">
        <f t="shared" si="1204"/>
        <v>2.167983626</v>
      </c>
      <c r="AJ518" s="86">
        <f>100*(J523-J518)/J518</f>
        <v>2.167983626</v>
      </c>
      <c r="AK518" s="81"/>
      <c r="AL518" s="81" t="s">
        <v>321</v>
      </c>
      <c r="AW518" s="77"/>
      <c r="AX518" s="77"/>
      <c r="AY518" s="77"/>
      <c r="AZ518" s="77"/>
      <c r="BA518" s="77"/>
      <c r="BB518" s="77"/>
      <c r="BC518" s="77"/>
      <c r="BD518" s="75"/>
      <c r="BE518" s="75"/>
      <c r="BF518" s="75"/>
      <c r="BG518" s="75"/>
      <c r="BH518" s="75"/>
      <c r="BI518" s="75"/>
      <c r="BJ518" s="75"/>
      <c r="BK518" s="75"/>
      <c r="BL518" s="75"/>
      <c r="BM518" s="75"/>
      <c r="BN518" s="75"/>
      <c r="BO518" s="75"/>
      <c r="BP518" s="75"/>
      <c r="BQ518" s="75"/>
    </row>
    <row r="519">
      <c r="A519" s="75" t="s">
        <v>322</v>
      </c>
      <c r="B519" s="76">
        <v>2742.0</v>
      </c>
      <c r="C519" s="76">
        <v>2362.45</v>
      </c>
      <c r="D519" s="77">
        <v>213.78</v>
      </c>
      <c r="E519" s="76">
        <v>2143.15</v>
      </c>
      <c r="F519" s="76">
        <v>5297.75</v>
      </c>
      <c r="G519" s="77">
        <v>568.15</v>
      </c>
      <c r="H519" s="76">
        <v>1823.2</v>
      </c>
      <c r="I519" s="76">
        <v>2107.45</v>
      </c>
      <c r="J519" s="77">
        <v>23537.85</v>
      </c>
      <c r="K519" s="93">
        <f t="shared" si="1169"/>
        <v>90580799.91</v>
      </c>
      <c r="L519" s="94"/>
      <c r="M519" s="77" t="s">
        <v>322</v>
      </c>
      <c r="N519" s="4">
        <f t="shared" ref="N519:U519" si="1205">((B519-B518)/B518)*100</f>
        <v>0.1881725341</v>
      </c>
      <c r="O519" s="4">
        <f t="shared" si="1205"/>
        <v>-1.830459173</v>
      </c>
      <c r="P519" s="4">
        <f t="shared" si="1205"/>
        <v>4.288014049</v>
      </c>
      <c r="Q519" s="4">
        <f t="shared" si="1205"/>
        <v>0.5111970923</v>
      </c>
      <c r="R519" s="4">
        <f t="shared" si="1205"/>
        <v>-0.6106598128</v>
      </c>
      <c r="S519" s="4">
        <f t="shared" si="1205"/>
        <v>1.103301005</v>
      </c>
      <c r="T519" s="4">
        <f t="shared" si="1205"/>
        <v>0.3964757709</v>
      </c>
      <c r="U519" s="4">
        <f t="shared" si="1205"/>
        <v>-0.2296075368</v>
      </c>
      <c r="V519" s="6">
        <f t="shared" si="11"/>
        <v>0.3464614107</v>
      </c>
      <c r="W519" s="6">
        <f t="shared" si="12"/>
        <v>0.156375659</v>
      </c>
      <c r="X519" s="4"/>
      <c r="Y519" s="4"/>
      <c r="Z519" s="81" t="s">
        <v>322</v>
      </c>
      <c r="AK519" s="81"/>
      <c r="AL519" s="81" t="s">
        <v>322</v>
      </c>
      <c r="AW519" s="77"/>
      <c r="AX519" s="77"/>
      <c r="AY519" s="77"/>
      <c r="AZ519" s="77"/>
      <c r="BA519" s="77"/>
      <c r="BB519" s="77"/>
      <c r="BC519" s="77"/>
      <c r="BD519" s="75"/>
      <c r="BE519" s="75"/>
      <c r="BF519" s="75"/>
      <c r="BG519" s="75"/>
      <c r="BH519" s="75"/>
      <c r="BI519" s="75"/>
      <c r="BJ519" s="75"/>
      <c r="BK519" s="75"/>
      <c r="BL519" s="75"/>
      <c r="BM519" s="75"/>
      <c r="BN519" s="75"/>
      <c r="BO519" s="75"/>
      <c r="BP519" s="75"/>
      <c r="BQ519" s="75"/>
    </row>
    <row r="520">
      <c r="A520" s="75" t="s">
        <v>323</v>
      </c>
      <c r="B520" s="76">
        <v>2724.1</v>
      </c>
      <c r="C520" s="76">
        <v>2365.9</v>
      </c>
      <c r="D520" s="77">
        <v>213.02</v>
      </c>
      <c r="E520" s="76">
        <v>2188.55</v>
      </c>
      <c r="F520" s="76">
        <v>5352.05</v>
      </c>
      <c r="G520" s="77">
        <v>574.1</v>
      </c>
      <c r="H520" s="76">
        <v>1823.3</v>
      </c>
      <c r="I520" s="76">
        <v>2120.65</v>
      </c>
      <c r="J520" s="77">
        <v>23721.3</v>
      </c>
      <c r="K520" s="93">
        <f t="shared" si="1169"/>
        <v>91514865.29</v>
      </c>
      <c r="L520" s="94"/>
      <c r="M520" s="77" t="s">
        <v>323</v>
      </c>
      <c r="N520" s="4">
        <f t="shared" ref="N520:U520" si="1206">((B520-B519)/B519)*100</f>
        <v>-0.6528081692</v>
      </c>
      <c r="O520" s="4">
        <f t="shared" si="1206"/>
        <v>0.1460348367</v>
      </c>
      <c r="P520" s="4">
        <f t="shared" si="1206"/>
        <v>-0.35550566</v>
      </c>
      <c r="Q520" s="4">
        <f t="shared" si="1206"/>
        <v>2.118377155</v>
      </c>
      <c r="R520" s="4">
        <f t="shared" si="1206"/>
        <v>1.024963428</v>
      </c>
      <c r="S520" s="4">
        <f t="shared" si="1206"/>
        <v>1.047258646</v>
      </c>
      <c r="T520" s="4">
        <f t="shared" si="1206"/>
        <v>0.005484861781</v>
      </c>
      <c r="U520" s="4">
        <f t="shared" si="1206"/>
        <v>0.6263493796</v>
      </c>
      <c r="V520" s="6">
        <f t="shared" si="11"/>
        <v>1.031195773</v>
      </c>
      <c r="W520" s="6">
        <f t="shared" si="12"/>
        <v>0.7793829938</v>
      </c>
      <c r="X520" s="4"/>
      <c r="Y520" s="4"/>
      <c r="Z520" s="81" t="s">
        <v>323</v>
      </c>
      <c r="AK520" s="81"/>
      <c r="AL520" s="81" t="s">
        <v>323</v>
      </c>
      <c r="AW520" s="77"/>
      <c r="AX520" s="77"/>
      <c r="AY520" s="77"/>
      <c r="AZ520" s="77"/>
      <c r="BA520" s="77"/>
      <c r="BB520" s="77"/>
      <c r="BC520" s="77"/>
      <c r="BD520" s="75"/>
      <c r="BE520" s="75"/>
      <c r="BF520" s="75"/>
      <c r="BG520" s="75"/>
      <c r="BH520" s="75"/>
      <c r="BI520" s="75"/>
      <c r="BJ520" s="75"/>
      <c r="BK520" s="75"/>
      <c r="BL520" s="75"/>
      <c r="BM520" s="75"/>
      <c r="BN520" s="75"/>
      <c r="BO520" s="75"/>
      <c r="BP520" s="75"/>
      <c r="BQ520" s="75"/>
    </row>
    <row r="521">
      <c r="A521" s="75" t="s">
        <v>324</v>
      </c>
      <c r="B521" s="76">
        <v>2751.35</v>
      </c>
      <c r="C521" s="76">
        <v>2408.7</v>
      </c>
      <c r="D521" s="77">
        <v>208.87</v>
      </c>
      <c r="E521" s="76">
        <v>2208.15</v>
      </c>
      <c r="F521" s="76">
        <v>5421.7</v>
      </c>
      <c r="G521" s="77">
        <v>569.85</v>
      </c>
      <c r="H521" s="76">
        <v>1785.2</v>
      </c>
      <c r="I521" s="76">
        <v>2081.7</v>
      </c>
      <c r="J521" s="77">
        <v>23868.8</v>
      </c>
      <c r="K521" s="93">
        <f t="shared" si="1169"/>
        <v>91883469.89</v>
      </c>
      <c r="L521" s="94"/>
      <c r="M521" s="77" t="s">
        <v>324</v>
      </c>
      <c r="N521" s="4">
        <f t="shared" ref="N521:U521" si="1207">((B521-B520)/B520)*100</f>
        <v>1.000330384</v>
      </c>
      <c r="O521" s="4">
        <f t="shared" si="1207"/>
        <v>1.80903673</v>
      </c>
      <c r="P521" s="4">
        <f t="shared" si="1207"/>
        <v>-1.94817388</v>
      </c>
      <c r="Q521" s="4">
        <f t="shared" si="1207"/>
        <v>0.8955701263</v>
      </c>
      <c r="R521" s="4">
        <f t="shared" si="1207"/>
        <v>1.301370503</v>
      </c>
      <c r="S521" s="4">
        <f t="shared" si="1207"/>
        <v>-0.7402891482</v>
      </c>
      <c r="T521" s="4">
        <f t="shared" si="1207"/>
        <v>-2.089617726</v>
      </c>
      <c r="U521" s="4">
        <f t="shared" si="1207"/>
        <v>-1.836701011</v>
      </c>
      <c r="V521" s="6">
        <f t="shared" si="11"/>
        <v>0.4027811207</v>
      </c>
      <c r="W521" s="6">
        <f t="shared" si="12"/>
        <v>0.6218040327</v>
      </c>
      <c r="X521" s="4"/>
      <c r="Y521" s="4"/>
      <c r="Z521" s="81" t="s">
        <v>324</v>
      </c>
      <c r="AK521" s="81"/>
      <c r="AL521" s="81" t="s">
        <v>324</v>
      </c>
      <c r="AW521" s="77"/>
      <c r="AX521" s="77"/>
      <c r="AY521" s="77"/>
      <c r="AZ521" s="77"/>
      <c r="BA521" s="77"/>
      <c r="BB521" s="77"/>
      <c r="BC521" s="77"/>
      <c r="BD521" s="75"/>
      <c r="BE521" s="75"/>
      <c r="BF521" s="75"/>
      <c r="BG521" s="75"/>
      <c r="BH521" s="75"/>
      <c r="BI521" s="75"/>
      <c r="BJ521" s="75"/>
      <c r="BK521" s="75"/>
      <c r="BL521" s="75"/>
      <c r="BM521" s="75"/>
      <c r="BN521" s="75"/>
      <c r="BO521" s="75"/>
      <c r="BP521" s="75"/>
      <c r="BQ521" s="75"/>
    </row>
    <row r="522">
      <c r="A522" s="75" t="s">
        <v>325</v>
      </c>
      <c r="B522" s="76">
        <v>2700.75</v>
      </c>
      <c r="C522" s="76">
        <v>2395.8</v>
      </c>
      <c r="D522" s="77">
        <v>208.42</v>
      </c>
      <c r="E522" s="76">
        <v>2238.5</v>
      </c>
      <c r="F522" s="76">
        <v>5430.3</v>
      </c>
      <c r="G522" s="77">
        <v>550.65</v>
      </c>
      <c r="H522" s="76">
        <v>1817.35</v>
      </c>
      <c r="I522" s="76">
        <v>2130.1</v>
      </c>
      <c r="J522" s="77">
        <v>24044.5</v>
      </c>
      <c r="K522" s="93">
        <f t="shared" si="1169"/>
        <v>92249850.94</v>
      </c>
      <c r="L522" s="94"/>
      <c r="M522" s="77" t="s">
        <v>325</v>
      </c>
      <c r="N522" s="4">
        <f t="shared" ref="N522:U522" si="1208">((B522-B521)/B521)*100</f>
        <v>-1.83909717</v>
      </c>
      <c r="O522" s="4">
        <f t="shared" si="1208"/>
        <v>-0.5355586001</v>
      </c>
      <c r="P522" s="4">
        <f t="shared" si="1208"/>
        <v>-0.2154450136</v>
      </c>
      <c r="Q522" s="4">
        <f t="shared" si="1208"/>
        <v>1.374453728</v>
      </c>
      <c r="R522" s="4">
        <f t="shared" si="1208"/>
        <v>0.1586218345</v>
      </c>
      <c r="S522" s="4">
        <f t="shared" si="1208"/>
        <v>-3.369307713</v>
      </c>
      <c r="T522" s="4">
        <f t="shared" si="1208"/>
        <v>1.800918665</v>
      </c>
      <c r="U522" s="4">
        <f t="shared" si="1208"/>
        <v>2.325022818</v>
      </c>
      <c r="V522" s="6">
        <f t="shared" si="11"/>
        <v>0.3987453352</v>
      </c>
      <c r="W522" s="6">
        <f t="shared" si="12"/>
        <v>0.736107387</v>
      </c>
      <c r="X522" s="4"/>
      <c r="Y522" s="4"/>
      <c r="Z522" s="81" t="s">
        <v>325</v>
      </c>
      <c r="AK522" s="81"/>
      <c r="AL522" s="81" t="s">
        <v>325</v>
      </c>
      <c r="AW522" s="77"/>
      <c r="AX522" s="77"/>
      <c r="AY522" s="77"/>
      <c r="AZ522" s="77"/>
      <c r="BA522" s="77"/>
      <c r="BB522" s="77"/>
      <c r="BC522" s="77"/>
      <c r="BD522" s="75"/>
      <c r="BE522" s="75"/>
      <c r="BF522" s="75"/>
      <c r="BG522" s="75"/>
      <c r="BH522" s="75"/>
      <c r="BI522" s="75"/>
      <c r="BJ522" s="75"/>
      <c r="BK522" s="75"/>
      <c r="BL522" s="75"/>
      <c r="BM522" s="75"/>
      <c r="BN522" s="75"/>
      <c r="BO522" s="75"/>
      <c r="BP522" s="75"/>
      <c r="BQ522" s="75"/>
    </row>
    <row r="523">
      <c r="A523" s="75" t="s">
        <v>326</v>
      </c>
      <c r="B523" s="76">
        <v>2733.6</v>
      </c>
      <c r="C523" s="76">
        <v>2419.1</v>
      </c>
      <c r="D523" s="77">
        <v>209.21</v>
      </c>
      <c r="E523" s="76">
        <v>2215.15</v>
      </c>
      <c r="F523" s="76">
        <v>5475.55</v>
      </c>
      <c r="G523" s="77">
        <v>556.2</v>
      </c>
      <c r="H523" s="76">
        <v>1824.85</v>
      </c>
      <c r="I523" s="76">
        <v>2136.8</v>
      </c>
      <c r="J523" s="77">
        <v>24010.6</v>
      </c>
      <c r="K523" s="93">
        <f t="shared" si="1169"/>
        <v>92311873.47</v>
      </c>
      <c r="L523" s="94"/>
      <c r="M523" s="77" t="s">
        <v>326</v>
      </c>
      <c r="N523" s="4">
        <f t="shared" ref="N523:U523" si="1209">((B523-B522)/B522)*100</f>
        <v>1.216328798</v>
      </c>
      <c r="O523" s="4">
        <f t="shared" si="1209"/>
        <v>0.9725352701</v>
      </c>
      <c r="P523" s="4">
        <f t="shared" si="1209"/>
        <v>0.3790423184</v>
      </c>
      <c r="Q523" s="4">
        <f t="shared" si="1209"/>
        <v>-1.043109225</v>
      </c>
      <c r="R523" s="4">
        <f t="shared" si="1209"/>
        <v>0.8332872954</v>
      </c>
      <c r="S523" s="4">
        <f t="shared" si="1209"/>
        <v>1.007899755</v>
      </c>
      <c r="T523" s="4">
        <f t="shared" si="1209"/>
        <v>0.4126888051</v>
      </c>
      <c r="U523" s="4">
        <f t="shared" si="1209"/>
        <v>0.3145392235</v>
      </c>
      <c r="V523" s="6">
        <f t="shared" si="11"/>
        <v>0.06723320349</v>
      </c>
      <c r="W523" s="6">
        <f t="shared" si="12"/>
        <v>-0.1409885837</v>
      </c>
      <c r="X523" s="4"/>
      <c r="Y523" s="4"/>
      <c r="Z523" s="81" t="s">
        <v>326</v>
      </c>
      <c r="AA523" s="86">
        <v>0.0</v>
      </c>
      <c r="AB523" s="82">
        <v>0.0</v>
      </c>
      <c r="AC523" s="82">
        <v>0.0</v>
      </c>
      <c r="AD523" s="82">
        <v>0.0</v>
      </c>
      <c r="AE523" s="82">
        <v>0.0</v>
      </c>
      <c r="AF523" s="82">
        <v>0.0</v>
      </c>
      <c r="AG523" s="82">
        <v>0.0</v>
      </c>
      <c r="AH523" s="82">
        <v>0.0</v>
      </c>
      <c r="AI523" s="82">
        <v>0.0</v>
      </c>
      <c r="AJ523" s="82">
        <v>0.0</v>
      </c>
      <c r="AK523" s="81"/>
      <c r="AL523" s="81" t="s">
        <v>326</v>
      </c>
      <c r="AW523" s="77"/>
      <c r="AX523" s="77"/>
      <c r="AY523" s="77"/>
      <c r="AZ523" s="77"/>
      <c r="BA523" s="77"/>
      <c r="BB523" s="77"/>
      <c r="BC523" s="77"/>
      <c r="BD523" s="75"/>
      <c r="BE523" s="75"/>
      <c r="BF523" s="75"/>
      <c r="BG523" s="75"/>
      <c r="BH523" s="75"/>
      <c r="BI523" s="75"/>
      <c r="BJ523" s="75"/>
      <c r="BK523" s="75"/>
      <c r="BL523" s="75"/>
      <c r="BM523" s="75"/>
      <c r="BN523" s="75"/>
      <c r="BO523" s="75"/>
      <c r="BP523" s="75"/>
      <c r="BQ523" s="75"/>
    </row>
    <row r="524">
      <c r="A524" s="95"/>
      <c r="B524" s="96"/>
      <c r="C524" s="4"/>
      <c r="D524" s="4"/>
      <c r="E524" s="4"/>
      <c r="F524" s="4"/>
      <c r="G524" s="4"/>
      <c r="H524" s="4"/>
      <c r="I524" s="4"/>
      <c r="J524" s="4"/>
      <c r="K524" s="97"/>
      <c r="L524" s="98"/>
      <c r="M524" s="96"/>
      <c r="N524" s="4"/>
      <c r="O524" s="4"/>
      <c r="P524" s="4"/>
      <c r="Q524" s="4"/>
      <c r="R524" s="4"/>
      <c r="S524" s="4"/>
      <c r="T524" s="4"/>
      <c r="U524" s="4"/>
      <c r="V524" s="6"/>
      <c r="W524" s="6"/>
      <c r="X524" s="4"/>
      <c r="Y524" s="4"/>
      <c r="Z524" s="81"/>
      <c r="AA524" s="4"/>
      <c r="AB524" s="28"/>
      <c r="AC524" s="28"/>
      <c r="AD524" s="28"/>
      <c r="AE524" s="28"/>
      <c r="AF524" s="28"/>
      <c r="AG524" s="28"/>
      <c r="AH524" s="28"/>
      <c r="AI524" s="28"/>
      <c r="AJ524" s="28"/>
      <c r="AK524" s="81"/>
      <c r="AL524" s="77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</row>
    <row r="525">
      <c r="A525" s="95"/>
      <c r="B525" s="96"/>
      <c r="C525" s="4"/>
      <c r="D525" s="4"/>
      <c r="E525" s="4"/>
      <c r="F525" s="4"/>
      <c r="G525" s="4"/>
      <c r="H525" s="4"/>
      <c r="I525" s="4"/>
      <c r="J525" s="4"/>
      <c r="K525" s="97"/>
      <c r="L525" s="98"/>
      <c r="M525" s="96"/>
      <c r="N525" s="4"/>
      <c r="O525" s="4"/>
      <c r="P525" s="4"/>
      <c r="Q525" s="4"/>
      <c r="R525" s="4"/>
      <c r="S525" s="4"/>
      <c r="T525" s="4"/>
      <c r="U525" s="4"/>
      <c r="V525" s="6"/>
      <c r="W525" s="6"/>
      <c r="X525" s="4"/>
      <c r="Y525" s="4"/>
      <c r="Z525" s="99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</row>
    <row r="526">
      <c r="A526" s="100"/>
      <c r="B526" s="101"/>
      <c r="C526" s="101"/>
      <c r="D526" s="101"/>
      <c r="E526" s="101"/>
      <c r="F526" s="101"/>
      <c r="G526" s="101"/>
      <c r="H526" s="101"/>
      <c r="I526" s="101"/>
      <c r="J526" s="101"/>
      <c r="K526" s="102"/>
      <c r="L526" s="103"/>
      <c r="M526" s="101"/>
      <c r="N526" s="68"/>
      <c r="O526" s="67"/>
      <c r="P526" s="67"/>
      <c r="Q526" s="68"/>
      <c r="R526" s="68"/>
      <c r="S526" s="67"/>
      <c r="T526" s="68"/>
      <c r="U526" s="68"/>
      <c r="V526" s="104"/>
      <c r="W526" s="104"/>
      <c r="X526" s="101"/>
      <c r="Y526" s="101"/>
      <c r="Z526" s="99"/>
      <c r="AA526" s="101"/>
      <c r="AB526" s="101"/>
      <c r="AC526" s="101"/>
      <c r="AD526" s="101"/>
      <c r="AE526" s="101"/>
      <c r="AF526" s="101"/>
      <c r="AG526" s="101"/>
      <c r="AH526" s="101"/>
      <c r="AI526" s="101"/>
      <c r="AJ526" s="101"/>
      <c r="AK526" s="101"/>
      <c r="AL526" s="101"/>
      <c r="AM526" s="101"/>
      <c r="AN526" s="101"/>
      <c r="AO526" s="101"/>
      <c r="AP526" s="101"/>
      <c r="AQ526" s="101"/>
      <c r="AR526" s="101"/>
      <c r="AS526" s="101"/>
      <c r="AT526" s="101"/>
      <c r="AU526" s="101"/>
      <c r="AV526" s="101"/>
      <c r="AW526" s="101"/>
      <c r="AX526" s="101"/>
      <c r="AY526" s="101"/>
      <c r="AZ526" s="101"/>
      <c r="BA526" s="101"/>
      <c r="BB526" s="4"/>
      <c r="BC526" s="4"/>
    </row>
    <row r="527">
      <c r="B527" s="4"/>
      <c r="C527" s="4"/>
      <c r="D527" s="4"/>
      <c r="E527" s="4"/>
      <c r="F527" s="4"/>
      <c r="G527" s="4"/>
      <c r="H527" s="4"/>
      <c r="I527" s="4"/>
      <c r="J527" s="4"/>
      <c r="K527" s="5"/>
      <c r="L527" s="5"/>
      <c r="M527" s="4"/>
      <c r="N527" s="4"/>
      <c r="O527" s="4"/>
      <c r="P527" s="4"/>
      <c r="Q527" s="4"/>
      <c r="R527" s="4"/>
      <c r="S527" s="4"/>
      <c r="T527" s="4"/>
      <c r="U527" s="4"/>
      <c r="V527" s="6"/>
      <c r="W527" s="6"/>
      <c r="X527" s="4"/>
      <c r="Y527" s="4"/>
      <c r="Z527" s="50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</row>
    <row r="528">
      <c r="B528" s="4"/>
      <c r="C528" s="4"/>
      <c r="D528" s="4"/>
      <c r="E528" s="4"/>
      <c r="F528" s="4"/>
      <c r="G528" s="4"/>
      <c r="H528" s="4"/>
      <c r="I528" s="4"/>
      <c r="J528" s="4"/>
      <c r="K528" s="5"/>
      <c r="L528" s="5"/>
      <c r="M528" s="4"/>
      <c r="N528" s="4"/>
      <c r="O528" s="4"/>
      <c r="P528" s="4"/>
      <c r="Q528" s="4"/>
      <c r="R528" s="4"/>
      <c r="S528" s="4"/>
      <c r="T528" s="4"/>
      <c r="U528" s="4"/>
      <c r="V528" s="6"/>
      <c r="W528" s="6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</row>
    <row r="529">
      <c r="A529" s="75"/>
      <c r="B529" s="105"/>
      <c r="C529" s="4"/>
      <c r="D529" s="4"/>
      <c r="E529" s="4"/>
      <c r="F529" s="76"/>
      <c r="G529" s="4"/>
      <c r="H529" s="4"/>
      <c r="I529" s="4"/>
      <c r="J529" s="4"/>
      <c r="K529" s="5"/>
      <c r="L529" s="5"/>
      <c r="M529" s="4"/>
      <c r="N529" s="4"/>
      <c r="O529" s="4"/>
      <c r="P529" s="4"/>
      <c r="Q529" s="4"/>
      <c r="R529" s="4"/>
      <c r="S529" s="4"/>
      <c r="T529" s="4"/>
      <c r="U529" s="4"/>
      <c r="V529" s="6"/>
      <c r="W529" s="6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</row>
    <row r="530">
      <c r="A530" s="75"/>
      <c r="B530" s="105"/>
      <c r="C530" s="4"/>
      <c r="D530" s="4"/>
      <c r="E530" s="4"/>
      <c r="F530" s="76"/>
      <c r="G530" s="4"/>
      <c r="H530" s="4"/>
      <c r="I530" s="4"/>
      <c r="J530" s="4"/>
      <c r="K530" s="5"/>
      <c r="L530" s="5"/>
      <c r="M530" s="4"/>
      <c r="N530" s="4"/>
      <c r="O530" s="4"/>
      <c r="P530" s="4"/>
      <c r="Q530" s="4"/>
      <c r="R530" s="4"/>
      <c r="S530" s="4"/>
      <c r="T530" s="4"/>
      <c r="U530" s="4"/>
      <c r="V530" s="6"/>
      <c r="W530" s="6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</row>
    <row r="531">
      <c r="A531" s="75"/>
      <c r="B531" s="105"/>
      <c r="C531" s="4"/>
      <c r="D531" s="4"/>
      <c r="E531" s="4"/>
      <c r="F531" s="76"/>
      <c r="G531" s="4"/>
      <c r="H531" s="4"/>
      <c r="I531" s="4"/>
      <c r="J531" s="4"/>
      <c r="K531" s="5"/>
      <c r="L531" s="5"/>
      <c r="M531" s="4"/>
      <c r="N531" s="4"/>
      <c r="O531" s="4"/>
      <c r="P531" s="4"/>
      <c r="Q531" s="4"/>
      <c r="R531" s="4"/>
      <c r="S531" s="4"/>
      <c r="T531" s="4"/>
      <c r="U531" s="4"/>
      <c r="V531" s="6"/>
      <c r="W531" s="6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</row>
    <row r="532">
      <c r="A532" s="83"/>
      <c r="B532" s="105"/>
      <c r="C532" s="4"/>
      <c r="D532" s="4"/>
      <c r="E532" s="4"/>
      <c r="F532" s="76"/>
      <c r="G532" s="4"/>
      <c r="H532" s="4"/>
      <c r="I532" s="4"/>
      <c r="J532" s="4"/>
      <c r="K532" s="5"/>
      <c r="L532" s="5"/>
      <c r="M532" s="4"/>
      <c r="N532" s="4"/>
      <c r="O532" s="4"/>
      <c r="P532" s="4"/>
      <c r="Q532" s="4"/>
      <c r="R532" s="4"/>
      <c r="S532" s="4"/>
      <c r="T532" s="4"/>
      <c r="U532" s="4"/>
      <c r="V532" s="6"/>
      <c r="W532" s="6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</row>
    <row r="533">
      <c r="A533" s="83"/>
      <c r="B533" s="105"/>
      <c r="C533" s="4"/>
      <c r="D533" s="4"/>
      <c r="E533" s="4"/>
      <c r="F533" s="76"/>
      <c r="G533" s="4"/>
      <c r="H533" s="4"/>
      <c r="I533" s="4"/>
      <c r="J533" s="4"/>
      <c r="K533" s="5"/>
      <c r="L533" s="5"/>
      <c r="M533" s="4"/>
      <c r="N533" s="4"/>
      <c r="O533" s="4"/>
      <c r="P533" s="4"/>
      <c r="Q533" s="4"/>
      <c r="R533" s="4"/>
      <c r="S533" s="4"/>
      <c r="T533" s="4"/>
      <c r="U533" s="4"/>
      <c r="V533" s="6"/>
      <c r="W533" s="6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</row>
    <row r="534">
      <c r="A534" s="83"/>
      <c r="B534" s="105"/>
      <c r="C534" s="4"/>
      <c r="D534" s="4"/>
      <c r="E534" s="4"/>
      <c r="F534" s="76"/>
      <c r="G534" s="4"/>
      <c r="H534" s="4"/>
      <c r="I534" s="4"/>
      <c r="J534" s="4"/>
      <c r="K534" s="5"/>
      <c r="L534" s="5"/>
      <c r="M534" s="4"/>
      <c r="N534" s="4"/>
      <c r="O534" s="4"/>
      <c r="P534" s="4"/>
      <c r="Q534" s="4"/>
      <c r="R534" s="4"/>
      <c r="S534" s="4"/>
      <c r="T534" s="4"/>
      <c r="U534" s="4"/>
      <c r="V534" s="6"/>
      <c r="W534" s="6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</row>
    <row r="535">
      <c r="A535" s="83"/>
      <c r="B535" s="105"/>
      <c r="C535" s="4"/>
      <c r="D535" s="4"/>
      <c r="E535" s="4"/>
      <c r="F535" s="76"/>
      <c r="G535" s="4"/>
      <c r="H535" s="4"/>
      <c r="I535" s="4"/>
      <c r="J535" s="4"/>
      <c r="K535" s="5"/>
      <c r="L535" s="5"/>
      <c r="M535" s="4"/>
      <c r="N535" s="4"/>
      <c r="O535" s="4"/>
      <c r="P535" s="4"/>
      <c r="Q535" s="4"/>
      <c r="R535" s="4"/>
      <c r="S535" s="4"/>
      <c r="T535" s="4"/>
      <c r="U535" s="4"/>
      <c r="V535" s="6"/>
      <c r="W535" s="6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</row>
    <row r="536">
      <c r="A536" s="83"/>
      <c r="B536" s="105"/>
      <c r="C536" s="4"/>
      <c r="D536" s="4"/>
      <c r="E536" s="4"/>
      <c r="F536" s="76"/>
      <c r="G536" s="4"/>
      <c r="H536" s="4"/>
      <c r="I536" s="4"/>
      <c r="J536" s="4"/>
      <c r="K536" s="5"/>
      <c r="L536" s="5"/>
      <c r="M536" s="4"/>
      <c r="N536" s="4"/>
      <c r="O536" s="4"/>
      <c r="P536" s="4"/>
      <c r="Q536" s="4"/>
      <c r="R536" s="4"/>
      <c r="S536" s="4"/>
      <c r="T536" s="4"/>
      <c r="U536" s="4"/>
      <c r="V536" s="6"/>
      <c r="W536" s="6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</row>
    <row r="537">
      <c r="A537" s="83"/>
      <c r="B537" s="105"/>
      <c r="C537" s="4"/>
      <c r="D537" s="4"/>
      <c r="E537" s="4"/>
      <c r="F537" s="76"/>
      <c r="G537" s="4"/>
      <c r="H537" s="4"/>
      <c r="I537" s="4"/>
      <c r="J537" s="4"/>
      <c r="K537" s="5"/>
      <c r="L537" s="5"/>
      <c r="M537" s="4"/>
      <c r="N537" s="4"/>
      <c r="O537" s="4"/>
      <c r="P537" s="4"/>
      <c r="Q537" s="4"/>
      <c r="R537" s="4"/>
      <c r="S537" s="4"/>
      <c r="T537" s="4"/>
      <c r="U537" s="4"/>
      <c r="V537" s="6"/>
      <c r="W537" s="6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</row>
    <row r="538">
      <c r="A538" s="83"/>
      <c r="B538" s="105"/>
      <c r="C538" s="4"/>
      <c r="D538" s="4"/>
      <c r="E538" s="4"/>
      <c r="F538" s="76"/>
      <c r="G538" s="4"/>
      <c r="H538" s="4"/>
      <c r="I538" s="4"/>
      <c r="J538" s="4"/>
      <c r="K538" s="5"/>
      <c r="L538" s="5"/>
      <c r="M538" s="4"/>
      <c r="N538" s="4"/>
      <c r="O538" s="4"/>
      <c r="P538" s="4"/>
      <c r="Q538" s="4"/>
      <c r="R538" s="4"/>
      <c r="S538" s="4"/>
      <c r="T538" s="4"/>
      <c r="U538" s="4"/>
      <c r="V538" s="6"/>
      <c r="W538" s="6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</row>
    <row r="539">
      <c r="A539" s="83"/>
      <c r="B539" s="105"/>
      <c r="C539" s="4"/>
      <c r="D539" s="4"/>
      <c r="E539" s="4"/>
      <c r="F539" s="76"/>
      <c r="G539" s="4"/>
      <c r="H539" s="4"/>
      <c r="I539" s="4"/>
      <c r="J539" s="4"/>
      <c r="K539" s="5"/>
      <c r="L539" s="5"/>
      <c r="M539" s="4"/>
      <c r="N539" s="4"/>
      <c r="O539" s="4"/>
      <c r="P539" s="4"/>
      <c r="Q539" s="4"/>
      <c r="R539" s="4"/>
      <c r="S539" s="4"/>
      <c r="T539" s="4"/>
      <c r="U539" s="4"/>
      <c r="V539" s="6"/>
      <c r="W539" s="6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</row>
    <row r="540">
      <c r="A540" s="75"/>
      <c r="B540" s="105"/>
      <c r="C540" s="4"/>
      <c r="D540" s="4"/>
      <c r="E540" s="4"/>
      <c r="F540" s="76"/>
      <c r="G540" s="4"/>
      <c r="H540" s="4"/>
      <c r="I540" s="4"/>
      <c r="J540" s="4"/>
      <c r="K540" s="5"/>
      <c r="L540" s="5"/>
      <c r="M540" s="4"/>
      <c r="N540" s="4"/>
      <c r="O540" s="4"/>
      <c r="P540" s="4"/>
      <c r="Q540" s="4"/>
      <c r="R540" s="4"/>
      <c r="S540" s="4"/>
      <c r="T540" s="4"/>
      <c r="U540" s="4"/>
      <c r="V540" s="6"/>
      <c r="W540" s="6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</row>
    <row r="541">
      <c r="A541" s="75"/>
      <c r="B541" s="105"/>
      <c r="C541" s="4"/>
      <c r="D541" s="4"/>
      <c r="E541" s="4"/>
      <c r="F541" s="76"/>
      <c r="G541" s="4"/>
      <c r="H541" s="4"/>
      <c r="I541" s="4"/>
      <c r="J541" s="4"/>
      <c r="K541" s="5"/>
      <c r="L541" s="5"/>
      <c r="M541" s="4"/>
      <c r="N541" s="4"/>
      <c r="O541" s="4"/>
      <c r="P541" s="4"/>
      <c r="Q541" s="4"/>
      <c r="R541" s="4"/>
      <c r="S541" s="4"/>
      <c r="T541" s="4"/>
      <c r="U541" s="4"/>
      <c r="V541" s="6"/>
      <c r="W541" s="6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</row>
    <row r="542">
      <c r="A542" s="75"/>
      <c r="B542" s="105"/>
      <c r="C542" s="4"/>
      <c r="D542" s="4"/>
      <c r="E542" s="4"/>
      <c r="F542" s="76"/>
      <c r="G542" s="4"/>
      <c r="H542" s="4"/>
      <c r="I542" s="4"/>
      <c r="J542" s="4"/>
      <c r="K542" s="5"/>
      <c r="L542" s="5"/>
      <c r="M542" s="4"/>
      <c r="N542" s="4"/>
      <c r="O542" s="4"/>
      <c r="P542" s="4"/>
      <c r="Q542" s="4"/>
      <c r="R542" s="4"/>
      <c r="S542" s="4"/>
      <c r="T542" s="4"/>
      <c r="U542" s="4"/>
      <c r="V542" s="6"/>
      <c r="W542" s="6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</row>
    <row r="543">
      <c r="A543" s="75"/>
      <c r="B543" s="105"/>
      <c r="C543" s="4"/>
      <c r="D543" s="4"/>
      <c r="E543" s="4"/>
      <c r="F543" s="76"/>
      <c r="G543" s="4"/>
      <c r="H543" s="4"/>
      <c r="I543" s="4"/>
      <c r="J543" s="4"/>
      <c r="K543" s="5"/>
      <c r="L543" s="5"/>
      <c r="M543" s="4"/>
      <c r="N543" s="4"/>
      <c r="O543" s="4"/>
      <c r="P543" s="4"/>
      <c r="Q543" s="4"/>
      <c r="R543" s="4"/>
      <c r="S543" s="4"/>
      <c r="T543" s="4"/>
      <c r="U543" s="4"/>
      <c r="V543" s="6"/>
      <c r="W543" s="6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</row>
    <row r="544">
      <c r="A544" s="75"/>
      <c r="B544" s="105"/>
      <c r="C544" s="4"/>
      <c r="D544" s="4"/>
      <c r="E544" s="4"/>
      <c r="F544" s="76"/>
      <c r="G544" s="4"/>
      <c r="H544" s="4"/>
      <c r="I544" s="4"/>
      <c r="J544" s="4"/>
      <c r="K544" s="5"/>
      <c r="L544" s="5"/>
      <c r="M544" s="4"/>
      <c r="N544" s="4"/>
      <c r="O544" s="4"/>
      <c r="P544" s="4"/>
      <c r="Q544" s="4"/>
      <c r="R544" s="4"/>
      <c r="S544" s="4"/>
      <c r="T544" s="4"/>
      <c r="U544" s="4"/>
      <c r="V544" s="6"/>
      <c r="W544" s="6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</row>
    <row r="545">
      <c r="A545" s="75"/>
      <c r="B545" s="105"/>
      <c r="C545" s="4"/>
      <c r="D545" s="4"/>
      <c r="E545" s="4"/>
      <c r="F545" s="76"/>
      <c r="G545" s="4"/>
      <c r="H545" s="4"/>
      <c r="I545" s="4"/>
      <c r="J545" s="4"/>
      <c r="K545" s="5"/>
      <c r="L545" s="5"/>
      <c r="M545" s="4"/>
      <c r="N545" s="4"/>
      <c r="O545" s="4"/>
      <c r="P545" s="4"/>
      <c r="Q545" s="4"/>
      <c r="R545" s="4"/>
      <c r="S545" s="4"/>
      <c r="T545" s="4"/>
      <c r="U545" s="4"/>
      <c r="V545" s="6"/>
      <c r="W545" s="6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</row>
    <row r="546">
      <c r="A546" s="75"/>
      <c r="B546" s="105"/>
      <c r="C546" s="4"/>
      <c r="D546" s="4"/>
      <c r="E546" s="4"/>
      <c r="F546" s="76"/>
      <c r="G546" s="4"/>
      <c r="H546" s="4"/>
      <c r="I546" s="4"/>
      <c r="J546" s="4"/>
      <c r="K546" s="5"/>
      <c r="L546" s="5"/>
      <c r="M546" s="4"/>
      <c r="N546" s="4"/>
      <c r="O546" s="4"/>
      <c r="P546" s="4"/>
      <c r="Q546" s="4"/>
      <c r="R546" s="4"/>
      <c r="S546" s="4"/>
      <c r="T546" s="4"/>
      <c r="U546" s="4"/>
      <c r="V546" s="6"/>
      <c r="W546" s="6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</row>
    <row r="547">
      <c r="A547" s="75"/>
      <c r="B547" s="105"/>
      <c r="C547" s="4"/>
      <c r="D547" s="4"/>
      <c r="E547" s="4"/>
      <c r="F547" s="76"/>
      <c r="G547" s="4"/>
      <c r="H547" s="4"/>
      <c r="I547" s="4"/>
      <c r="J547" s="4"/>
      <c r="K547" s="5"/>
      <c r="L547" s="5"/>
      <c r="M547" s="4"/>
      <c r="N547" s="4"/>
      <c r="O547" s="4"/>
      <c r="P547" s="4"/>
      <c r="Q547" s="4"/>
      <c r="R547" s="4"/>
      <c r="S547" s="4"/>
      <c r="T547" s="4"/>
      <c r="U547" s="4"/>
      <c r="V547" s="6"/>
      <c r="W547" s="6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</row>
    <row r="548">
      <c r="A548" s="75"/>
      <c r="B548" s="105"/>
      <c r="C548" s="4"/>
      <c r="D548" s="4"/>
      <c r="E548" s="4"/>
      <c r="F548" s="76"/>
      <c r="G548" s="4"/>
      <c r="H548" s="4"/>
      <c r="I548" s="4"/>
      <c r="J548" s="4"/>
      <c r="K548" s="5"/>
      <c r="L548" s="5"/>
      <c r="M548" s="4"/>
      <c r="N548" s="4"/>
      <c r="O548" s="4"/>
      <c r="P548" s="4"/>
      <c r="Q548" s="4"/>
      <c r="R548" s="4"/>
      <c r="S548" s="4"/>
      <c r="T548" s="4"/>
      <c r="U548" s="4"/>
      <c r="V548" s="6"/>
      <c r="W548" s="6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</row>
    <row r="549">
      <c r="A549" s="75"/>
      <c r="B549" s="105"/>
      <c r="C549" s="4"/>
      <c r="D549" s="4"/>
      <c r="E549" s="4"/>
      <c r="F549" s="76"/>
      <c r="G549" s="4"/>
      <c r="H549" s="4"/>
      <c r="I549" s="4"/>
      <c r="J549" s="4"/>
      <c r="K549" s="5"/>
      <c r="L549" s="5"/>
      <c r="M549" s="4"/>
      <c r="N549" s="4"/>
      <c r="O549" s="4"/>
      <c r="P549" s="4"/>
      <c r="Q549" s="4"/>
      <c r="R549" s="4"/>
      <c r="S549" s="4"/>
      <c r="T549" s="4"/>
      <c r="U549" s="4"/>
      <c r="V549" s="6"/>
      <c r="W549" s="6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</row>
    <row r="550">
      <c r="A550" s="75"/>
      <c r="B550" s="105"/>
      <c r="C550" s="4"/>
      <c r="D550" s="4"/>
      <c r="E550" s="4"/>
      <c r="F550" s="76"/>
      <c r="G550" s="4"/>
      <c r="H550" s="4"/>
      <c r="I550" s="4"/>
      <c r="J550" s="4"/>
      <c r="K550" s="5"/>
      <c r="L550" s="5"/>
      <c r="M550" s="4"/>
      <c r="N550" s="4"/>
      <c r="O550" s="4"/>
      <c r="P550" s="4"/>
      <c r="Q550" s="4"/>
      <c r="R550" s="4"/>
      <c r="S550" s="4"/>
      <c r="T550" s="4"/>
      <c r="U550" s="4"/>
      <c r="V550" s="6"/>
      <c r="W550" s="6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</row>
    <row r="551">
      <c r="A551" s="75"/>
      <c r="B551" s="105"/>
      <c r="C551" s="4"/>
      <c r="D551" s="4"/>
      <c r="E551" s="4"/>
      <c r="F551" s="76"/>
      <c r="G551" s="4"/>
      <c r="H551" s="4"/>
      <c r="I551" s="4"/>
      <c r="J551" s="4"/>
      <c r="K551" s="5"/>
      <c r="L551" s="5"/>
      <c r="M551" s="4"/>
      <c r="N551" s="4"/>
      <c r="O551" s="4"/>
      <c r="P551" s="4"/>
      <c r="Q551" s="4"/>
      <c r="R551" s="4"/>
      <c r="S551" s="4"/>
      <c r="T551" s="4"/>
      <c r="U551" s="4"/>
      <c r="V551" s="6"/>
      <c r="W551" s="6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</row>
    <row r="552">
      <c r="A552" s="75"/>
      <c r="B552" s="105"/>
      <c r="C552" s="4"/>
      <c r="D552" s="4"/>
      <c r="E552" s="4"/>
      <c r="F552" s="76"/>
      <c r="G552" s="4"/>
      <c r="H552" s="4"/>
      <c r="I552" s="4"/>
      <c r="J552" s="4"/>
      <c r="K552" s="5"/>
      <c r="L552" s="5"/>
      <c r="M552" s="4"/>
      <c r="N552" s="4"/>
      <c r="O552" s="4"/>
      <c r="P552" s="4"/>
      <c r="Q552" s="4"/>
      <c r="R552" s="4"/>
      <c r="S552" s="4"/>
      <c r="T552" s="4"/>
      <c r="U552" s="4"/>
      <c r="V552" s="6"/>
      <c r="W552" s="6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</row>
    <row r="553">
      <c r="A553" s="83"/>
      <c r="B553" s="105"/>
      <c r="C553" s="4"/>
      <c r="D553" s="4"/>
      <c r="E553" s="4"/>
      <c r="F553" s="76"/>
      <c r="G553" s="4"/>
      <c r="H553" s="4"/>
      <c r="I553" s="4"/>
      <c r="J553" s="4"/>
      <c r="K553" s="5"/>
      <c r="L553" s="5"/>
      <c r="M553" s="4"/>
      <c r="N553" s="4"/>
      <c r="O553" s="4"/>
      <c r="P553" s="4"/>
      <c r="Q553" s="4"/>
      <c r="R553" s="4"/>
      <c r="S553" s="4"/>
      <c r="T553" s="4"/>
      <c r="U553" s="4"/>
      <c r="V553" s="6"/>
      <c r="W553" s="6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</row>
    <row r="554">
      <c r="A554" s="83"/>
      <c r="B554" s="105"/>
      <c r="C554" s="4"/>
      <c r="D554" s="4"/>
      <c r="E554" s="4"/>
      <c r="F554" s="76"/>
      <c r="G554" s="4"/>
      <c r="H554" s="4"/>
      <c r="I554" s="4"/>
      <c r="J554" s="4"/>
      <c r="K554" s="5"/>
      <c r="L554" s="5"/>
      <c r="M554" s="4"/>
      <c r="N554" s="4"/>
      <c r="O554" s="4"/>
      <c r="P554" s="4"/>
      <c r="Q554" s="4"/>
      <c r="R554" s="4"/>
      <c r="S554" s="4"/>
      <c r="T554" s="4"/>
      <c r="U554" s="4"/>
      <c r="V554" s="6"/>
      <c r="W554" s="6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</row>
    <row r="555">
      <c r="A555" s="83"/>
      <c r="B555" s="105"/>
      <c r="C555" s="4"/>
      <c r="D555" s="4"/>
      <c r="E555" s="4"/>
      <c r="F555" s="76"/>
      <c r="G555" s="4"/>
      <c r="H555" s="4"/>
      <c r="I555" s="4"/>
      <c r="J555" s="4"/>
      <c r="K555" s="5"/>
      <c r="L555" s="5"/>
      <c r="M555" s="4"/>
      <c r="N555" s="4"/>
      <c r="O555" s="4"/>
      <c r="P555" s="4"/>
      <c r="Q555" s="4"/>
      <c r="R555" s="4"/>
      <c r="S555" s="4"/>
      <c r="T555" s="4"/>
      <c r="U555" s="4"/>
      <c r="V555" s="6"/>
      <c r="W555" s="6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</row>
    <row r="556">
      <c r="A556" s="83"/>
      <c r="B556" s="105"/>
      <c r="C556" s="4"/>
      <c r="D556" s="4"/>
      <c r="E556" s="4"/>
      <c r="F556" s="76"/>
      <c r="G556" s="4"/>
      <c r="H556" s="4"/>
      <c r="I556" s="4"/>
      <c r="J556" s="4"/>
      <c r="K556" s="5"/>
      <c r="L556" s="5"/>
      <c r="M556" s="4"/>
      <c r="N556" s="4"/>
      <c r="O556" s="4"/>
      <c r="P556" s="4"/>
      <c r="Q556" s="4"/>
      <c r="R556" s="4"/>
      <c r="S556" s="4"/>
      <c r="T556" s="4"/>
      <c r="U556" s="4"/>
      <c r="V556" s="6"/>
      <c r="W556" s="6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</row>
    <row r="557">
      <c r="A557" s="83"/>
      <c r="B557" s="105"/>
      <c r="C557" s="4"/>
      <c r="D557" s="4"/>
      <c r="E557" s="4"/>
      <c r="F557" s="76"/>
      <c r="G557" s="4"/>
      <c r="H557" s="4"/>
      <c r="I557" s="4"/>
      <c r="J557" s="4"/>
      <c r="K557" s="5"/>
      <c r="L557" s="5"/>
      <c r="M557" s="4"/>
      <c r="N557" s="4"/>
      <c r="O557" s="4"/>
      <c r="P557" s="4"/>
      <c r="Q557" s="4"/>
      <c r="R557" s="4"/>
      <c r="S557" s="4"/>
      <c r="T557" s="4"/>
      <c r="U557" s="4"/>
      <c r="V557" s="6"/>
      <c r="W557" s="6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</row>
    <row r="558">
      <c r="A558" s="83"/>
      <c r="B558" s="105"/>
      <c r="C558" s="4"/>
      <c r="D558" s="4"/>
      <c r="E558" s="4"/>
      <c r="F558" s="76"/>
      <c r="G558" s="4"/>
      <c r="H558" s="4"/>
      <c r="I558" s="4"/>
      <c r="J558" s="4"/>
      <c r="K558" s="5"/>
      <c r="L558" s="5"/>
      <c r="M558" s="4"/>
      <c r="N558" s="4"/>
      <c r="O558" s="4"/>
      <c r="P558" s="4"/>
      <c r="Q558" s="4"/>
      <c r="R558" s="4"/>
      <c r="S558" s="4"/>
      <c r="T558" s="4"/>
      <c r="U558" s="4"/>
      <c r="V558" s="6"/>
      <c r="W558" s="6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</row>
    <row r="559">
      <c r="A559" s="83"/>
      <c r="B559" s="105"/>
      <c r="C559" s="4"/>
      <c r="D559" s="4"/>
      <c r="E559" s="4"/>
      <c r="F559" s="76"/>
      <c r="G559" s="4"/>
      <c r="H559" s="4"/>
      <c r="I559" s="4"/>
      <c r="J559" s="4"/>
      <c r="K559" s="5"/>
      <c r="L559" s="5"/>
      <c r="M559" s="4"/>
      <c r="N559" s="4"/>
      <c r="O559" s="4"/>
      <c r="P559" s="4"/>
      <c r="Q559" s="4"/>
      <c r="R559" s="4"/>
      <c r="S559" s="4"/>
      <c r="T559" s="4"/>
      <c r="U559" s="4"/>
      <c r="V559" s="6"/>
      <c r="W559" s="6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</row>
    <row r="560">
      <c r="A560" s="83"/>
      <c r="B560" s="105"/>
      <c r="C560" s="4"/>
      <c r="D560" s="4"/>
      <c r="E560" s="4"/>
      <c r="F560" s="76"/>
      <c r="G560" s="4"/>
      <c r="H560" s="4"/>
      <c r="I560" s="4"/>
      <c r="J560" s="4"/>
      <c r="K560" s="5"/>
      <c r="L560" s="5"/>
      <c r="M560" s="4"/>
      <c r="N560" s="4"/>
      <c r="O560" s="4"/>
      <c r="P560" s="4"/>
      <c r="Q560" s="4"/>
      <c r="R560" s="4"/>
      <c r="S560" s="4"/>
      <c r="T560" s="4"/>
      <c r="U560" s="4"/>
      <c r="V560" s="6"/>
      <c r="W560" s="6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</row>
    <row r="561">
      <c r="A561" s="83"/>
      <c r="B561" s="105"/>
      <c r="C561" s="4"/>
      <c r="D561" s="4"/>
      <c r="E561" s="4"/>
      <c r="F561" s="76"/>
      <c r="G561" s="4"/>
      <c r="H561" s="4"/>
      <c r="I561" s="4"/>
      <c r="J561" s="4"/>
      <c r="K561" s="5"/>
      <c r="L561" s="5"/>
      <c r="M561" s="4"/>
      <c r="N561" s="4"/>
      <c r="O561" s="4"/>
      <c r="P561" s="4"/>
      <c r="Q561" s="4"/>
      <c r="R561" s="4"/>
      <c r="S561" s="4"/>
      <c r="T561" s="4"/>
      <c r="U561" s="4"/>
      <c r="V561" s="6"/>
      <c r="W561" s="6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</row>
    <row r="562">
      <c r="A562" s="83"/>
      <c r="B562" s="105"/>
      <c r="C562" s="4"/>
      <c r="D562" s="4"/>
      <c r="E562" s="4"/>
      <c r="F562" s="76"/>
      <c r="G562" s="4"/>
      <c r="H562" s="4"/>
      <c r="I562" s="4"/>
      <c r="J562" s="4"/>
      <c r="K562" s="5"/>
      <c r="L562" s="5"/>
      <c r="M562" s="4"/>
      <c r="N562" s="4"/>
      <c r="O562" s="4"/>
      <c r="P562" s="4"/>
      <c r="Q562" s="4"/>
      <c r="R562" s="4"/>
      <c r="S562" s="4"/>
      <c r="T562" s="4"/>
      <c r="U562" s="4"/>
      <c r="V562" s="6"/>
      <c r="W562" s="6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</row>
    <row r="563">
      <c r="A563" s="83"/>
      <c r="B563" s="105"/>
      <c r="C563" s="4"/>
      <c r="D563" s="4"/>
      <c r="E563" s="4"/>
      <c r="F563" s="76"/>
      <c r="G563" s="4"/>
      <c r="H563" s="4"/>
      <c r="I563" s="4"/>
      <c r="J563" s="4"/>
      <c r="K563" s="5"/>
      <c r="L563" s="5"/>
      <c r="M563" s="4"/>
      <c r="N563" s="4"/>
      <c r="O563" s="4"/>
      <c r="P563" s="4"/>
      <c r="Q563" s="4"/>
      <c r="R563" s="4"/>
      <c r="S563" s="4"/>
      <c r="T563" s="4"/>
      <c r="U563" s="4"/>
      <c r="V563" s="6"/>
      <c r="W563" s="6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</row>
    <row r="564">
      <c r="A564" s="83"/>
      <c r="B564" s="105"/>
      <c r="C564" s="4"/>
      <c r="D564" s="4"/>
      <c r="E564" s="4"/>
      <c r="F564" s="76"/>
      <c r="G564" s="4"/>
      <c r="H564" s="4"/>
      <c r="I564" s="4"/>
      <c r="J564" s="4"/>
      <c r="K564" s="5"/>
      <c r="L564" s="5"/>
      <c r="M564" s="4"/>
      <c r="N564" s="4"/>
      <c r="O564" s="4"/>
      <c r="P564" s="4"/>
      <c r="Q564" s="4"/>
      <c r="R564" s="4"/>
      <c r="S564" s="4"/>
      <c r="T564" s="4"/>
      <c r="U564" s="4"/>
      <c r="V564" s="6"/>
      <c r="W564" s="6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</row>
    <row r="565">
      <c r="A565" s="83"/>
      <c r="B565" s="105"/>
      <c r="C565" s="4"/>
      <c r="D565" s="4"/>
      <c r="E565" s="4"/>
      <c r="F565" s="76"/>
      <c r="G565" s="4"/>
      <c r="H565" s="4"/>
      <c r="I565" s="4"/>
      <c r="J565" s="4"/>
      <c r="K565" s="5"/>
      <c r="L565" s="5"/>
      <c r="M565" s="4"/>
      <c r="N565" s="4"/>
      <c r="O565" s="4"/>
      <c r="P565" s="4"/>
      <c r="Q565" s="4"/>
      <c r="R565" s="4"/>
      <c r="S565" s="4"/>
      <c r="T565" s="4"/>
      <c r="U565" s="4"/>
      <c r="V565" s="6"/>
      <c r="W565" s="6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</row>
    <row r="566">
      <c r="A566" s="75"/>
      <c r="B566" s="105"/>
      <c r="C566" s="4"/>
      <c r="D566" s="4"/>
      <c r="E566" s="4"/>
      <c r="F566" s="76"/>
      <c r="G566" s="4"/>
      <c r="H566" s="4"/>
      <c r="I566" s="4"/>
      <c r="J566" s="4"/>
      <c r="K566" s="5"/>
      <c r="L566" s="5"/>
      <c r="M566" s="4"/>
      <c r="N566" s="4"/>
      <c r="O566" s="4"/>
      <c r="P566" s="4"/>
      <c r="Q566" s="4"/>
      <c r="R566" s="4"/>
      <c r="S566" s="4"/>
      <c r="T566" s="4"/>
      <c r="U566" s="4"/>
      <c r="V566" s="6"/>
      <c r="W566" s="6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</row>
    <row r="567">
      <c r="A567" s="75"/>
      <c r="B567" s="105"/>
      <c r="C567" s="4"/>
      <c r="D567" s="4"/>
      <c r="E567" s="4"/>
      <c r="F567" s="76"/>
      <c r="G567" s="4"/>
      <c r="H567" s="4"/>
      <c r="I567" s="4"/>
      <c r="J567" s="4"/>
      <c r="K567" s="5"/>
      <c r="L567" s="5"/>
      <c r="M567" s="4"/>
      <c r="N567" s="4"/>
      <c r="O567" s="4"/>
      <c r="P567" s="4"/>
      <c r="Q567" s="4"/>
      <c r="R567" s="4"/>
      <c r="S567" s="4"/>
      <c r="T567" s="4"/>
      <c r="U567" s="4"/>
      <c r="V567" s="6"/>
      <c r="W567" s="6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</row>
    <row r="568">
      <c r="A568" s="75"/>
      <c r="B568" s="105"/>
      <c r="C568" s="4"/>
      <c r="D568" s="4"/>
      <c r="E568" s="4"/>
      <c r="F568" s="76"/>
      <c r="G568" s="4"/>
      <c r="H568" s="4"/>
      <c r="I568" s="4"/>
      <c r="J568" s="4"/>
      <c r="K568" s="5"/>
      <c r="L568" s="5"/>
      <c r="M568" s="4"/>
      <c r="N568" s="4"/>
      <c r="O568" s="4"/>
      <c r="P568" s="4"/>
      <c r="Q568" s="4"/>
      <c r="R568" s="4"/>
      <c r="S568" s="4"/>
      <c r="T568" s="4"/>
      <c r="U568" s="4"/>
      <c r="V568" s="6"/>
      <c r="W568" s="6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</row>
    <row r="569">
      <c r="A569" s="75"/>
      <c r="B569" s="105"/>
      <c r="C569" s="4"/>
      <c r="D569" s="4"/>
      <c r="E569" s="4"/>
      <c r="F569" s="76"/>
      <c r="G569" s="4"/>
      <c r="H569" s="4"/>
      <c r="I569" s="4"/>
      <c r="J569" s="4"/>
      <c r="K569" s="5"/>
      <c r="L569" s="5"/>
      <c r="M569" s="4"/>
      <c r="N569" s="4"/>
      <c r="O569" s="4"/>
      <c r="P569" s="4"/>
      <c r="Q569" s="4"/>
      <c r="R569" s="4"/>
      <c r="S569" s="4"/>
      <c r="T569" s="4"/>
      <c r="U569" s="4"/>
      <c r="V569" s="6"/>
      <c r="W569" s="6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</row>
    <row r="570">
      <c r="A570" s="75"/>
      <c r="B570" s="105"/>
      <c r="C570" s="4"/>
      <c r="D570" s="4"/>
      <c r="E570" s="4"/>
      <c r="F570" s="76"/>
      <c r="G570" s="4"/>
      <c r="H570" s="4"/>
      <c r="I570" s="4"/>
      <c r="J570" s="4"/>
      <c r="K570" s="5"/>
      <c r="L570" s="5"/>
      <c r="M570" s="4"/>
      <c r="N570" s="4"/>
      <c r="O570" s="4"/>
      <c r="P570" s="4"/>
      <c r="Q570" s="4"/>
      <c r="R570" s="4"/>
      <c r="S570" s="4"/>
      <c r="T570" s="4"/>
      <c r="U570" s="4"/>
      <c r="V570" s="6"/>
      <c r="W570" s="6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</row>
    <row r="571">
      <c r="A571" s="75"/>
      <c r="B571" s="105"/>
      <c r="C571" s="4"/>
      <c r="D571" s="4"/>
      <c r="E571" s="4"/>
      <c r="F571" s="76"/>
      <c r="G571" s="4"/>
      <c r="H571" s="4"/>
      <c r="I571" s="4"/>
      <c r="J571" s="4"/>
      <c r="K571" s="5"/>
      <c r="L571" s="5"/>
      <c r="M571" s="4"/>
      <c r="N571" s="4"/>
      <c r="O571" s="4"/>
      <c r="P571" s="4"/>
      <c r="Q571" s="4"/>
      <c r="R571" s="4"/>
      <c r="S571" s="4"/>
      <c r="T571" s="4"/>
      <c r="U571" s="4"/>
      <c r="V571" s="6"/>
      <c r="W571" s="6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</row>
    <row r="572">
      <c r="A572" s="106"/>
      <c r="B572" s="107"/>
      <c r="C572" s="4"/>
      <c r="D572" s="4"/>
      <c r="E572" s="4"/>
      <c r="F572" s="107"/>
      <c r="G572" s="4"/>
      <c r="H572" s="4"/>
      <c r="I572" s="4"/>
      <c r="J572" s="4"/>
      <c r="K572" s="5"/>
      <c r="L572" s="5"/>
      <c r="M572" s="4"/>
      <c r="N572" s="4"/>
      <c r="O572" s="4"/>
      <c r="P572" s="4"/>
      <c r="Q572" s="4"/>
      <c r="R572" s="4"/>
      <c r="S572" s="4"/>
      <c r="T572" s="4"/>
      <c r="U572" s="4"/>
      <c r="V572" s="6"/>
      <c r="W572" s="6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</row>
    <row r="573">
      <c r="A573" s="106"/>
      <c r="B573" s="107"/>
      <c r="C573" s="4"/>
      <c r="D573" s="4"/>
      <c r="E573" s="4"/>
      <c r="F573" s="107"/>
      <c r="G573" s="4"/>
      <c r="H573" s="4"/>
      <c r="I573" s="4"/>
      <c r="J573" s="4"/>
      <c r="K573" s="5"/>
      <c r="L573" s="5"/>
      <c r="M573" s="4"/>
      <c r="N573" s="4"/>
      <c r="O573" s="4"/>
      <c r="P573" s="4"/>
      <c r="Q573" s="4"/>
      <c r="R573" s="4"/>
      <c r="S573" s="4"/>
      <c r="T573" s="4"/>
      <c r="U573" s="4"/>
      <c r="V573" s="6"/>
      <c r="W573" s="6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</row>
    <row r="574">
      <c r="A574" s="106"/>
      <c r="B574" s="107"/>
      <c r="C574" s="108"/>
      <c r="D574" s="108"/>
      <c r="E574" s="108"/>
      <c r="F574" s="107"/>
      <c r="G574" s="108"/>
      <c r="H574" s="108"/>
      <c r="I574" s="108"/>
      <c r="J574" s="108"/>
      <c r="K574" s="5"/>
      <c r="L574" s="5"/>
      <c r="M574" s="4"/>
      <c r="N574" s="4"/>
      <c r="O574" s="4"/>
      <c r="P574" s="4"/>
      <c r="Q574" s="4"/>
      <c r="R574" s="4"/>
      <c r="S574" s="4"/>
      <c r="T574" s="4"/>
      <c r="U574" s="4"/>
      <c r="V574" s="6"/>
      <c r="W574" s="6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</row>
    <row r="575">
      <c r="A575" s="106"/>
      <c r="B575" s="107"/>
      <c r="C575" s="4"/>
      <c r="D575" s="4"/>
      <c r="E575" s="4"/>
      <c r="F575" s="107"/>
      <c r="G575" s="4"/>
      <c r="H575" s="4"/>
      <c r="I575" s="4"/>
      <c r="J575" s="4"/>
      <c r="K575" s="5"/>
      <c r="L575" s="5"/>
      <c r="M575" s="4"/>
      <c r="N575" s="4"/>
      <c r="O575" s="4"/>
      <c r="P575" s="4"/>
      <c r="Q575" s="4"/>
      <c r="R575" s="4"/>
      <c r="S575" s="4"/>
      <c r="T575" s="4"/>
      <c r="U575" s="4"/>
      <c r="V575" s="6"/>
      <c r="W575" s="6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</row>
    <row r="576">
      <c r="A576" s="106"/>
      <c r="B576" s="107"/>
      <c r="C576" s="4"/>
      <c r="D576" s="4"/>
      <c r="E576" s="4"/>
      <c r="F576" s="107"/>
      <c r="G576" s="4"/>
      <c r="H576" s="4"/>
      <c r="I576" s="4"/>
      <c r="J576" s="4"/>
      <c r="K576" s="5"/>
      <c r="L576" s="5"/>
      <c r="M576" s="4"/>
      <c r="N576" s="4"/>
      <c r="O576" s="4"/>
      <c r="P576" s="4"/>
      <c r="Q576" s="4"/>
      <c r="R576" s="4"/>
      <c r="S576" s="4"/>
      <c r="T576" s="4"/>
      <c r="U576" s="4"/>
      <c r="V576" s="6"/>
      <c r="W576" s="6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</row>
    <row r="577">
      <c r="A577" s="106"/>
      <c r="B577" s="107"/>
      <c r="C577" s="4"/>
      <c r="D577" s="4"/>
      <c r="E577" s="4"/>
      <c r="F577" s="107"/>
      <c r="G577" s="4"/>
      <c r="H577" s="4"/>
      <c r="I577" s="4"/>
      <c r="J577" s="4"/>
      <c r="K577" s="5"/>
      <c r="L577" s="5"/>
      <c r="M577" s="4"/>
      <c r="N577" s="4"/>
      <c r="O577" s="4"/>
      <c r="P577" s="4"/>
      <c r="Q577" s="4"/>
      <c r="R577" s="4"/>
      <c r="S577" s="4"/>
      <c r="T577" s="4"/>
      <c r="U577" s="4"/>
      <c r="V577" s="6"/>
      <c r="W577" s="6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</row>
    <row r="578">
      <c r="A578" s="106"/>
      <c r="B578" s="107"/>
      <c r="C578" s="4"/>
      <c r="D578" s="4"/>
      <c r="E578" s="4"/>
      <c r="F578" s="107"/>
      <c r="G578" s="4"/>
      <c r="H578" s="4"/>
      <c r="I578" s="4"/>
      <c r="J578" s="4"/>
      <c r="K578" s="5"/>
      <c r="L578" s="5"/>
      <c r="M578" s="4"/>
      <c r="N578" s="4"/>
      <c r="O578" s="4"/>
      <c r="P578" s="4"/>
      <c r="Q578" s="4"/>
      <c r="R578" s="4"/>
      <c r="S578" s="4"/>
      <c r="T578" s="4"/>
      <c r="U578" s="4"/>
      <c r="V578" s="6"/>
      <c r="W578" s="6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</row>
    <row r="579">
      <c r="A579" s="106"/>
      <c r="B579" s="107"/>
      <c r="C579" s="4"/>
      <c r="D579" s="4"/>
      <c r="E579" s="4"/>
      <c r="F579" s="107"/>
      <c r="G579" s="4"/>
      <c r="H579" s="4"/>
      <c r="I579" s="4"/>
      <c r="J579" s="4"/>
      <c r="K579" s="5"/>
      <c r="L579" s="5"/>
      <c r="M579" s="4"/>
      <c r="N579" s="4"/>
      <c r="O579" s="4"/>
      <c r="P579" s="4"/>
      <c r="Q579" s="4"/>
      <c r="R579" s="4"/>
      <c r="S579" s="4"/>
      <c r="T579" s="4"/>
      <c r="U579" s="4"/>
      <c r="V579" s="6"/>
      <c r="W579" s="6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</row>
    <row r="580">
      <c r="A580" s="106"/>
      <c r="B580" s="107"/>
      <c r="C580" s="4"/>
      <c r="D580" s="4"/>
      <c r="E580" s="4"/>
      <c r="F580" s="107"/>
      <c r="G580" s="4"/>
      <c r="H580" s="4"/>
      <c r="I580" s="4"/>
      <c r="J580" s="4"/>
      <c r="K580" s="5"/>
      <c r="L580" s="5"/>
      <c r="M580" s="4"/>
      <c r="N580" s="4"/>
      <c r="O580" s="4"/>
      <c r="P580" s="4"/>
      <c r="Q580" s="4"/>
      <c r="R580" s="4"/>
      <c r="S580" s="4"/>
      <c r="T580" s="4"/>
      <c r="U580" s="4"/>
      <c r="V580" s="6"/>
      <c r="W580" s="6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</row>
    <row r="581">
      <c r="A581" s="106"/>
      <c r="B581" s="107"/>
      <c r="C581" s="4"/>
      <c r="D581" s="4"/>
      <c r="E581" s="4"/>
      <c r="F581" s="107"/>
      <c r="G581" s="4"/>
      <c r="H581" s="4"/>
      <c r="I581" s="4"/>
      <c r="J581" s="4"/>
      <c r="K581" s="5"/>
      <c r="L581" s="5"/>
      <c r="M581" s="4"/>
      <c r="N581" s="4"/>
      <c r="O581" s="4"/>
      <c r="P581" s="4"/>
      <c r="Q581" s="4"/>
      <c r="R581" s="4"/>
      <c r="S581" s="4"/>
      <c r="T581" s="4"/>
      <c r="U581" s="4"/>
      <c r="V581" s="6"/>
      <c r="W581" s="6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</row>
    <row r="582">
      <c r="A582" s="106"/>
      <c r="B582" s="107"/>
      <c r="C582" s="4"/>
      <c r="D582" s="4"/>
      <c r="E582" s="4"/>
      <c r="F582" s="107"/>
      <c r="G582" s="4"/>
      <c r="H582" s="4"/>
      <c r="I582" s="4"/>
      <c r="J582" s="4"/>
      <c r="K582" s="5"/>
      <c r="L582" s="5"/>
      <c r="M582" s="4"/>
      <c r="N582" s="4"/>
      <c r="O582" s="4"/>
      <c r="P582" s="4"/>
      <c r="Q582" s="4"/>
      <c r="R582" s="4"/>
      <c r="S582" s="4"/>
      <c r="T582" s="4"/>
      <c r="U582" s="4"/>
      <c r="V582" s="6"/>
      <c r="W582" s="6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</row>
    <row r="583">
      <c r="A583" s="106"/>
      <c r="B583" s="107"/>
      <c r="C583" s="4"/>
      <c r="D583" s="4"/>
      <c r="E583" s="4"/>
      <c r="F583" s="107"/>
      <c r="G583" s="4"/>
      <c r="H583" s="4"/>
      <c r="I583" s="4"/>
      <c r="J583" s="4"/>
      <c r="K583" s="5"/>
      <c r="L583" s="5"/>
      <c r="M583" s="4"/>
      <c r="N583" s="4"/>
      <c r="O583" s="4"/>
      <c r="P583" s="4"/>
      <c r="Q583" s="4"/>
      <c r="R583" s="4"/>
      <c r="S583" s="4"/>
      <c r="T583" s="4"/>
      <c r="U583" s="4"/>
      <c r="V583" s="6"/>
      <c r="W583" s="6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</row>
    <row r="584">
      <c r="A584" s="106"/>
      <c r="B584" s="107"/>
      <c r="C584" s="4"/>
      <c r="D584" s="4"/>
      <c r="E584" s="4"/>
      <c r="F584" s="107"/>
      <c r="G584" s="4"/>
      <c r="H584" s="4"/>
      <c r="I584" s="4"/>
      <c r="J584" s="4"/>
      <c r="K584" s="5"/>
      <c r="L584" s="5"/>
      <c r="M584" s="4"/>
      <c r="N584" s="4"/>
      <c r="O584" s="4"/>
      <c r="P584" s="4"/>
      <c r="Q584" s="4"/>
      <c r="R584" s="4"/>
      <c r="S584" s="4"/>
      <c r="T584" s="4"/>
      <c r="U584" s="4"/>
      <c r="V584" s="6"/>
      <c r="W584" s="6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</row>
    <row r="585">
      <c r="A585" s="109"/>
      <c r="B585" s="107"/>
      <c r="C585" s="4"/>
      <c r="D585" s="4"/>
      <c r="E585" s="4"/>
      <c r="F585" s="107"/>
      <c r="G585" s="4"/>
      <c r="H585" s="4"/>
      <c r="I585" s="4"/>
      <c r="J585" s="4"/>
      <c r="K585" s="5"/>
      <c r="L585" s="5"/>
      <c r="M585" s="4"/>
      <c r="N585" s="4"/>
      <c r="O585" s="4"/>
      <c r="P585" s="4"/>
      <c r="Q585" s="4"/>
      <c r="R585" s="4"/>
      <c r="S585" s="4"/>
      <c r="T585" s="4"/>
      <c r="U585" s="4"/>
      <c r="V585" s="6"/>
      <c r="W585" s="6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</row>
    <row r="586">
      <c r="A586" s="109"/>
      <c r="B586" s="107"/>
      <c r="C586" s="4"/>
      <c r="D586" s="4"/>
      <c r="E586" s="4"/>
      <c r="F586" s="107"/>
      <c r="G586" s="4"/>
      <c r="H586" s="4"/>
      <c r="I586" s="4"/>
      <c r="J586" s="4"/>
      <c r="K586" s="5"/>
      <c r="L586" s="5"/>
      <c r="M586" s="4"/>
      <c r="N586" s="4"/>
      <c r="O586" s="4"/>
      <c r="P586" s="4"/>
      <c r="Q586" s="4"/>
      <c r="R586" s="4"/>
      <c r="S586" s="4"/>
      <c r="T586" s="4"/>
      <c r="U586" s="4"/>
      <c r="V586" s="6"/>
      <c r="W586" s="6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</row>
    <row r="587">
      <c r="A587" s="109"/>
      <c r="B587" s="107"/>
      <c r="C587" s="4"/>
      <c r="D587" s="4"/>
      <c r="E587" s="4"/>
      <c r="F587" s="107"/>
      <c r="G587" s="4"/>
      <c r="H587" s="4"/>
      <c r="I587" s="4"/>
      <c r="J587" s="4"/>
      <c r="K587" s="5"/>
      <c r="L587" s="5"/>
      <c r="M587" s="4"/>
      <c r="N587" s="4"/>
      <c r="O587" s="4"/>
      <c r="P587" s="4"/>
      <c r="Q587" s="4"/>
      <c r="R587" s="4"/>
      <c r="S587" s="4"/>
      <c r="T587" s="4"/>
      <c r="U587" s="4"/>
      <c r="V587" s="6"/>
      <c r="W587" s="6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</row>
    <row r="588">
      <c r="A588" s="109"/>
      <c r="B588" s="107"/>
      <c r="C588" s="4"/>
      <c r="D588" s="4"/>
      <c r="E588" s="4"/>
      <c r="F588" s="107"/>
      <c r="G588" s="4"/>
      <c r="H588" s="4"/>
      <c r="I588" s="4"/>
      <c r="J588" s="4"/>
      <c r="K588" s="5"/>
      <c r="L588" s="5"/>
      <c r="M588" s="4"/>
      <c r="N588" s="4"/>
      <c r="O588" s="4"/>
      <c r="P588" s="4"/>
      <c r="Q588" s="4"/>
      <c r="R588" s="4"/>
      <c r="S588" s="4"/>
      <c r="T588" s="4"/>
      <c r="U588" s="4"/>
      <c r="V588" s="6"/>
      <c r="W588" s="6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</row>
    <row r="589">
      <c r="A589" s="109"/>
      <c r="B589" s="107"/>
      <c r="C589" s="4"/>
      <c r="D589" s="4"/>
      <c r="E589" s="4"/>
      <c r="F589" s="107"/>
      <c r="G589" s="4"/>
      <c r="H589" s="4"/>
      <c r="I589" s="4"/>
      <c r="J589" s="4"/>
      <c r="K589" s="5"/>
      <c r="L589" s="5"/>
      <c r="M589" s="4"/>
      <c r="N589" s="4"/>
      <c r="O589" s="4"/>
      <c r="P589" s="4"/>
      <c r="Q589" s="4"/>
      <c r="R589" s="4"/>
      <c r="S589" s="4"/>
      <c r="T589" s="4"/>
      <c r="U589" s="4"/>
      <c r="V589" s="6"/>
      <c r="W589" s="6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</row>
    <row r="590">
      <c r="A590" s="106"/>
      <c r="B590" s="107"/>
      <c r="C590" s="4"/>
      <c r="D590" s="4"/>
      <c r="E590" s="4"/>
      <c r="F590" s="107"/>
      <c r="G590" s="4"/>
      <c r="H590" s="4"/>
      <c r="I590" s="4"/>
      <c r="J590" s="4"/>
      <c r="K590" s="5"/>
      <c r="L590" s="5"/>
      <c r="M590" s="4"/>
      <c r="N590" s="4"/>
      <c r="O590" s="4"/>
      <c r="P590" s="4"/>
      <c r="Q590" s="4"/>
      <c r="R590" s="4"/>
      <c r="S590" s="4"/>
      <c r="T590" s="4"/>
      <c r="U590" s="4"/>
      <c r="V590" s="6"/>
      <c r="W590" s="6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</row>
    <row r="591">
      <c r="A591" s="109"/>
      <c r="B591" s="107"/>
      <c r="C591" s="4"/>
      <c r="D591" s="4"/>
      <c r="E591" s="4"/>
      <c r="F591" s="107"/>
      <c r="G591" s="4"/>
      <c r="H591" s="4"/>
      <c r="I591" s="4"/>
      <c r="J591" s="4"/>
      <c r="K591" s="5"/>
      <c r="L591" s="5"/>
      <c r="M591" s="4"/>
      <c r="N591" s="4"/>
      <c r="O591" s="4"/>
      <c r="P591" s="4"/>
      <c r="Q591" s="4"/>
      <c r="R591" s="4"/>
      <c r="S591" s="4"/>
      <c r="T591" s="4"/>
      <c r="U591" s="4"/>
      <c r="V591" s="6"/>
      <c r="W591" s="6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</row>
    <row r="592">
      <c r="A592" s="109"/>
      <c r="B592" s="107"/>
      <c r="C592" s="4"/>
      <c r="D592" s="4"/>
      <c r="E592" s="4"/>
      <c r="F592" s="107"/>
      <c r="G592" s="4"/>
      <c r="H592" s="4"/>
      <c r="I592" s="4"/>
      <c r="J592" s="4"/>
      <c r="K592" s="5"/>
      <c r="L592" s="5"/>
      <c r="M592" s="4"/>
      <c r="N592" s="4"/>
      <c r="O592" s="4"/>
      <c r="P592" s="4"/>
      <c r="Q592" s="4"/>
      <c r="R592" s="4"/>
      <c r="S592" s="4"/>
      <c r="T592" s="4"/>
      <c r="U592" s="4"/>
      <c r="V592" s="6"/>
      <c r="W592" s="6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</row>
    <row r="593">
      <c r="A593" s="109"/>
      <c r="B593" s="107"/>
      <c r="C593" s="4"/>
      <c r="D593" s="4"/>
      <c r="E593" s="4"/>
      <c r="F593" s="107"/>
      <c r="G593" s="4"/>
      <c r="H593" s="4"/>
      <c r="I593" s="4"/>
      <c r="J593" s="4"/>
      <c r="K593" s="5"/>
      <c r="L593" s="5"/>
      <c r="M593" s="4"/>
      <c r="N593" s="4"/>
      <c r="O593" s="4"/>
      <c r="P593" s="4"/>
      <c r="Q593" s="4"/>
      <c r="R593" s="4"/>
      <c r="S593" s="4"/>
      <c r="T593" s="4"/>
      <c r="U593" s="4"/>
      <c r="V593" s="6"/>
      <c r="W593" s="6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</row>
    <row r="594">
      <c r="A594" s="109"/>
      <c r="B594" s="107"/>
      <c r="C594" s="4"/>
      <c r="D594" s="4"/>
      <c r="E594" s="4"/>
      <c r="F594" s="107"/>
      <c r="G594" s="4"/>
      <c r="H594" s="4"/>
      <c r="I594" s="4"/>
      <c r="J594" s="4"/>
      <c r="K594" s="5"/>
      <c r="L594" s="5"/>
      <c r="M594" s="4"/>
      <c r="N594" s="4"/>
      <c r="O594" s="4"/>
      <c r="P594" s="4"/>
      <c r="Q594" s="4"/>
      <c r="R594" s="4"/>
      <c r="S594" s="4"/>
      <c r="T594" s="4"/>
      <c r="U594" s="4"/>
      <c r="V594" s="6"/>
      <c r="W594" s="6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</row>
    <row r="595">
      <c r="A595" s="109"/>
      <c r="B595" s="107"/>
      <c r="C595" s="4"/>
      <c r="D595" s="4"/>
      <c r="E595" s="4"/>
      <c r="F595" s="107"/>
      <c r="G595" s="4"/>
      <c r="H595" s="4"/>
      <c r="I595" s="4"/>
      <c r="J595" s="4"/>
      <c r="K595" s="5"/>
      <c r="L595" s="5"/>
      <c r="M595" s="4"/>
      <c r="N595" s="4"/>
      <c r="O595" s="4"/>
      <c r="P595" s="4"/>
      <c r="Q595" s="4"/>
      <c r="R595" s="4"/>
      <c r="S595" s="4"/>
      <c r="T595" s="4"/>
      <c r="U595" s="4"/>
      <c r="V595" s="6"/>
      <c r="W595" s="6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</row>
    <row r="596">
      <c r="A596" s="109"/>
      <c r="B596" s="107"/>
      <c r="C596" s="4"/>
      <c r="D596" s="4"/>
      <c r="E596" s="4"/>
      <c r="F596" s="107"/>
      <c r="G596" s="4"/>
      <c r="H596" s="4"/>
      <c r="I596" s="4"/>
      <c r="J596" s="4"/>
      <c r="K596" s="5"/>
      <c r="L596" s="5"/>
      <c r="M596" s="4"/>
      <c r="N596" s="4"/>
      <c r="O596" s="4"/>
      <c r="P596" s="4"/>
      <c r="Q596" s="4"/>
      <c r="R596" s="4"/>
      <c r="S596" s="4"/>
      <c r="T596" s="4"/>
      <c r="U596" s="4"/>
      <c r="V596" s="6"/>
      <c r="W596" s="6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</row>
    <row r="597">
      <c r="A597" s="109"/>
      <c r="B597" s="107"/>
      <c r="C597" s="4"/>
      <c r="D597" s="4"/>
      <c r="E597" s="4"/>
      <c r="F597" s="107"/>
      <c r="G597" s="4"/>
      <c r="H597" s="4"/>
      <c r="I597" s="4"/>
      <c r="J597" s="4"/>
      <c r="K597" s="5"/>
      <c r="L597" s="5"/>
      <c r="M597" s="4"/>
      <c r="N597" s="4"/>
      <c r="O597" s="4"/>
      <c r="P597" s="4"/>
      <c r="Q597" s="4"/>
      <c r="R597" s="4"/>
      <c r="S597" s="4"/>
      <c r="T597" s="4"/>
      <c r="U597" s="4"/>
      <c r="V597" s="6"/>
      <c r="W597" s="6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</row>
    <row r="598">
      <c r="A598" s="109"/>
      <c r="B598" s="107"/>
      <c r="C598" s="4"/>
      <c r="D598" s="4"/>
      <c r="E598" s="4"/>
      <c r="F598" s="107"/>
      <c r="G598" s="4"/>
      <c r="H598" s="4"/>
      <c r="I598" s="4"/>
      <c r="J598" s="4"/>
      <c r="K598" s="5"/>
      <c r="L598" s="5"/>
      <c r="M598" s="4"/>
      <c r="N598" s="4"/>
      <c r="O598" s="4"/>
      <c r="P598" s="4"/>
      <c r="Q598" s="4"/>
      <c r="R598" s="4"/>
      <c r="S598" s="4"/>
      <c r="T598" s="4"/>
      <c r="U598" s="4"/>
      <c r="V598" s="6"/>
      <c r="W598" s="6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</row>
    <row r="599">
      <c r="A599" s="109"/>
      <c r="B599" s="107"/>
      <c r="C599" s="4"/>
      <c r="D599" s="4"/>
      <c r="E599" s="4"/>
      <c r="F599" s="107"/>
      <c r="G599" s="4"/>
      <c r="H599" s="4"/>
      <c r="I599" s="4"/>
      <c r="J599" s="4"/>
      <c r="K599" s="5"/>
      <c r="L599" s="5"/>
      <c r="M599" s="4"/>
      <c r="N599" s="4"/>
      <c r="O599" s="4"/>
      <c r="P599" s="4"/>
      <c r="Q599" s="4"/>
      <c r="R599" s="4"/>
      <c r="S599" s="4"/>
      <c r="T599" s="4"/>
      <c r="U599" s="4"/>
      <c r="V599" s="6"/>
      <c r="W599" s="6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</row>
    <row r="600">
      <c r="A600" s="109"/>
      <c r="B600" s="107"/>
      <c r="C600" s="4"/>
      <c r="D600" s="4"/>
      <c r="E600" s="4"/>
      <c r="F600" s="107"/>
      <c r="G600" s="4"/>
      <c r="H600" s="4"/>
      <c r="I600" s="4"/>
      <c r="J600" s="4"/>
      <c r="K600" s="5"/>
      <c r="L600" s="5"/>
      <c r="M600" s="4"/>
      <c r="N600" s="4"/>
      <c r="O600" s="4"/>
      <c r="P600" s="4"/>
      <c r="Q600" s="4"/>
      <c r="R600" s="4"/>
      <c r="S600" s="4"/>
      <c r="T600" s="4"/>
      <c r="U600" s="4"/>
      <c r="V600" s="6"/>
      <c r="W600" s="6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</row>
    <row r="601">
      <c r="A601" s="109"/>
      <c r="B601" s="107"/>
      <c r="C601" s="4"/>
      <c r="D601" s="4"/>
      <c r="E601" s="4"/>
      <c r="F601" s="107"/>
      <c r="G601" s="4"/>
      <c r="H601" s="4"/>
      <c r="I601" s="4"/>
      <c r="J601" s="4"/>
      <c r="K601" s="5"/>
      <c r="L601" s="5"/>
      <c r="M601" s="4"/>
      <c r="N601" s="4"/>
      <c r="O601" s="4"/>
      <c r="P601" s="4"/>
      <c r="Q601" s="4"/>
      <c r="R601" s="4"/>
      <c r="S601" s="4"/>
      <c r="T601" s="4"/>
      <c r="U601" s="4"/>
      <c r="V601" s="6"/>
      <c r="W601" s="6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</row>
    <row r="602">
      <c r="A602" s="109"/>
      <c r="B602" s="107"/>
      <c r="C602" s="4"/>
      <c r="D602" s="4"/>
      <c r="E602" s="4"/>
      <c r="F602" s="107"/>
      <c r="G602" s="4"/>
      <c r="H602" s="4"/>
      <c r="I602" s="4"/>
      <c r="J602" s="4"/>
      <c r="K602" s="5"/>
      <c r="L602" s="5"/>
      <c r="M602" s="4"/>
      <c r="N602" s="4"/>
      <c r="O602" s="4"/>
      <c r="P602" s="4"/>
      <c r="Q602" s="4"/>
      <c r="R602" s="4"/>
      <c r="S602" s="4"/>
      <c r="T602" s="4"/>
      <c r="U602" s="4"/>
      <c r="V602" s="6"/>
      <c r="W602" s="6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</row>
    <row r="603">
      <c r="A603" s="109"/>
      <c r="B603" s="107"/>
      <c r="C603" s="4"/>
      <c r="D603" s="4"/>
      <c r="E603" s="4"/>
      <c r="F603" s="107"/>
      <c r="G603" s="4"/>
      <c r="H603" s="4"/>
      <c r="I603" s="4"/>
      <c r="J603" s="4"/>
      <c r="K603" s="5"/>
      <c r="L603" s="5"/>
      <c r="M603" s="4"/>
      <c r="N603" s="4"/>
      <c r="O603" s="4"/>
      <c r="P603" s="4"/>
      <c r="Q603" s="4"/>
      <c r="R603" s="4"/>
      <c r="S603" s="4"/>
      <c r="T603" s="4"/>
      <c r="U603" s="4"/>
      <c r="V603" s="6"/>
      <c r="W603" s="6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</row>
    <row r="604">
      <c r="A604" s="109"/>
      <c r="B604" s="107"/>
      <c r="C604" s="4"/>
      <c r="D604" s="4"/>
      <c r="E604" s="4"/>
      <c r="F604" s="107"/>
      <c r="G604" s="4"/>
      <c r="H604" s="4"/>
      <c r="I604" s="4"/>
      <c r="J604" s="4"/>
      <c r="K604" s="5"/>
      <c r="L604" s="5"/>
      <c r="M604" s="4"/>
      <c r="N604" s="4"/>
      <c r="O604" s="4"/>
      <c r="P604" s="4"/>
      <c r="Q604" s="4"/>
      <c r="R604" s="4"/>
      <c r="S604" s="4"/>
      <c r="T604" s="4"/>
      <c r="U604" s="4"/>
      <c r="V604" s="6"/>
      <c r="W604" s="6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</row>
    <row r="605">
      <c r="A605" s="109"/>
      <c r="B605" s="107"/>
      <c r="C605" s="4"/>
      <c r="D605" s="4"/>
      <c r="E605" s="4"/>
      <c r="F605" s="107"/>
      <c r="G605" s="4"/>
      <c r="H605" s="4"/>
      <c r="I605" s="4"/>
      <c r="J605" s="4"/>
      <c r="K605" s="5"/>
      <c r="L605" s="5"/>
      <c r="M605" s="4"/>
      <c r="N605" s="4"/>
      <c r="O605" s="4"/>
      <c r="P605" s="4"/>
      <c r="Q605" s="4"/>
      <c r="R605" s="4"/>
      <c r="S605" s="4"/>
      <c r="T605" s="4"/>
      <c r="U605" s="4"/>
      <c r="V605" s="6"/>
      <c r="W605" s="6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</row>
    <row r="606">
      <c r="A606" s="109"/>
      <c r="B606" s="107"/>
      <c r="C606" s="4"/>
      <c r="D606" s="4"/>
      <c r="E606" s="4"/>
      <c r="F606" s="107"/>
      <c r="G606" s="4"/>
      <c r="H606" s="4"/>
      <c r="I606" s="4"/>
      <c r="J606" s="4"/>
      <c r="K606" s="5"/>
      <c r="L606" s="5"/>
      <c r="M606" s="4"/>
      <c r="N606" s="4"/>
      <c r="O606" s="4"/>
      <c r="P606" s="4"/>
      <c r="Q606" s="4"/>
      <c r="R606" s="4"/>
      <c r="S606" s="4"/>
      <c r="T606" s="4"/>
      <c r="U606" s="4"/>
      <c r="V606" s="6"/>
      <c r="W606" s="6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</row>
    <row r="607">
      <c r="A607" s="109"/>
      <c r="B607" s="107"/>
      <c r="C607" s="4"/>
      <c r="D607" s="4"/>
      <c r="E607" s="4"/>
      <c r="F607" s="107"/>
      <c r="G607" s="4"/>
      <c r="H607" s="4"/>
      <c r="I607" s="4"/>
      <c r="J607" s="4"/>
      <c r="K607" s="5"/>
      <c r="L607" s="5"/>
      <c r="M607" s="4"/>
      <c r="N607" s="4"/>
      <c r="O607" s="4"/>
      <c r="P607" s="4"/>
      <c r="Q607" s="4"/>
      <c r="R607" s="4"/>
      <c r="S607" s="4"/>
      <c r="T607" s="4"/>
      <c r="U607" s="4"/>
      <c r="V607" s="6"/>
      <c r="W607" s="6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</row>
    <row r="608">
      <c r="A608" s="109"/>
      <c r="B608" s="108"/>
      <c r="C608" s="108"/>
      <c r="D608" s="108"/>
      <c r="E608" s="108"/>
      <c r="F608" s="108"/>
      <c r="G608" s="108"/>
      <c r="H608" s="108"/>
      <c r="I608" s="108"/>
      <c r="J608" s="108"/>
      <c r="K608" s="5"/>
      <c r="L608" s="5"/>
      <c r="M608" s="4"/>
      <c r="N608" s="4"/>
      <c r="O608" s="4"/>
      <c r="P608" s="4"/>
      <c r="Q608" s="4"/>
      <c r="R608" s="4"/>
      <c r="S608" s="4"/>
      <c r="T608" s="4"/>
      <c r="U608" s="4"/>
      <c r="V608" s="6"/>
      <c r="W608" s="6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</row>
    <row r="609">
      <c r="A609" s="109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1"/>
      <c r="N609" s="111"/>
      <c r="O609" s="4"/>
      <c r="P609" s="4"/>
      <c r="Q609" s="4"/>
      <c r="R609" s="4"/>
      <c r="S609" s="4"/>
      <c r="T609" s="4"/>
      <c r="U609" s="4"/>
      <c r="V609" s="6"/>
      <c r="W609" s="6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</row>
    <row r="610">
      <c r="A610" s="109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84"/>
      <c r="N610" s="84"/>
      <c r="O610" s="4"/>
      <c r="P610" s="4"/>
      <c r="Q610" s="4"/>
      <c r="R610" s="4"/>
      <c r="S610" s="4"/>
      <c r="T610" s="4"/>
      <c r="U610" s="4"/>
      <c r="V610" s="6"/>
      <c r="W610" s="6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</row>
    <row r="611">
      <c r="A611" s="109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84"/>
      <c r="N611" s="84"/>
      <c r="O611" s="4"/>
      <c r="P611" s="4"/>
      <c r="Q611" s="4"/>
      <c r="R611" s="4"/>
      <c r="S611" s="4"/>
      <c r="T611" s="4"/>
      <c r="U611" s="4"/>
      <c r="V611" s="6"/>
      <c r="W611" s="6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</row>
    <row r="612">
      <c r="A612" s="109"/>
      <c r="B612" s="108"/>
      <c r="C612" s="108"/>
      <c r="D612" s="108"/>
      <c r="E612" s="108"/>
      <c r="F612" s="108"/>
      <c r="G612" s="108"/>
      <c r="H612" s="108"/>
      <c r="I612" s="108"/>
      <c r="J612" s="108"/>
      <c r="K612" s="110"/>
      <c r="L612" s="110"/>
      <c r="M612" s="84"/>
      <c r="N612" s="84"/>
      <c r="O612" s="4"/>
      <c r="P612" s="4"/>
      <c r="Q612" s="4"/>
      <c r="R612" s="4"/>
      <c r="S612" s="4"/>
      <c r="T612" s="4"/>
      <c r="U612" s="4"/>
      <c r="V612" s="6"/>
      <c r="W612" s="6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</row>
    <row r="613">
      <c r="A613" s="106"/>
      <c r="B613" s="107"/>
      <c r="C613" s="107"/>
      <c r="D613" s="107"/>
      <c r="E613" s="107"/>
      <c r="F613" s="107"/>
      <c r="G613" s="107"/>
      <c r="H613" s="107"/>
      <c r="I613" s="107"/>
      <c r="J613" s="107"/>
      <c r="K613" s="110"/>
      <c r="L613" s="110"/>
      <c r="M613" s="84"/>
      <c r="N613" s="84"/>
      <c r="O613" s="4"/>
      <c r="P613" s="4"/>
      <c r="Q613" s="4"/>
      <c r="R613" s="4"/>
      <c r="S613" s="4"/>
      <c r="T613" s="4"/>
      <c r="U613" s="4"/>
      <c r="V613" s="6"/>
      <c r="W613" s="6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</row>
    <row r="614">
      <c r="A614" s="106"/>
      <c r="B614" s="107"/>
      <c r="C614" s="107"/>
      <c r="D614" s="107"/>
      <c r="E614" s="107"/>
      <c r="F614" s="107"/>
      <c r="G614" s="107"/>
      <c r="H614" s="107"/>
      <c r="I614" s="107"/>
      <c r="J614" s="107"/>
      <c r="K614" s="110"/>
      <c r="L614" s="110"/>
      <c r="M614" s="84"/>
      <c r="N614" s="84"/>
      <c r="O614" s="4"/>
      <c r="P614" s="4"/>
      <c r="Q614" s="4"/>
      <c r="R614" s="4"/>
      <c r="S614" s="4"/>
      <c r="T614" s="4"/>
      <c r="U614" s="4"/>
      <c r="V614" s="6"/>
      <c r="W614" s="6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</row>
    <row r="615">
      <c r="A615" s="106"/>
      <c r="B615" s="107"/>
      <c r="C615" s="107"/>
      <c r="D615" s="107"/>
      <c r="E615" s="107"/>
      <c r="F615" s="107"/>
      <c r="G615" s="107"/>
      <c r="H615" s="107"/>
      <c r="I615" s="107"/>
      <c r="J615" s="107"/>
      <c r="K615" s="110"/>
      <c r="L615" s="110"/>
      <c r="M615" s="84"/>
      <c r="N615" s="84"/>
      <c r="O615" s="4"/>
      <c r="P615" s="4"/>
      <c r="Q615" s="4"/>
      <c r="R615" s="4"/>
      <c r="S615" s="4"/>
      <c r="T615" s="4"/>
      <c r="U615" s="4"/>
      <c r="V615" s="6"/>
      <c r="W615" s="6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</row>
    <row r="616">
      <c r="A616" s="106"/>
      <c r="B616" s="107"/>
      <c r="C616" s="107"/>
      <c r="D616" s="107"/>
      <c r="E616" s="107"/>
      <c r="F616" s="107"/>
      <c r="G616" s="107"/>
      <c r="H616" s="107"/>
      <c r="I616" s="107"/>
      <c r="J616" s="107"/>
      <c r="K616" s="110"/>
      <c r="L616" s="110"/>
      <c r="M616" s="84"/>
      <c r="N616" s="84"/>
      <c r="O616" s="4"/>
      <c r="P616" s="4"/>
      <c r="Q616" s="4"/>
      <c r="R616" s="4"/>
      <c r="S616" s="4"/>
      <c r="T616" s="4"/>
      <c r="U616" s="4"/>
      <c r="V616" s="6"/>
      <c r="W616" s="6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</row>
    <row r="617">
      <c r="A617" s="106"/>
      <c r="B617" s="107"/>
      <c r="C617" s="107"/>
      <c r="D617" s="107"/>
      <c r="E617" s="107"/>
      <c r="F617" s="107"/>
      <c r="G617" s="107"/>
      <c r="H617" s="107"/>
      <c r="I617" s="107"/>
      <c r="J617" s="107"/>
      <c r="K617" s="110"/>
      <c r="L617" s="110"/>
      <c r="M617" s="84"/>
      <c r="N617" s="84"/>
      <c r="O617" s="4"/>
      <c r="P617" s="4"/>
      <c r="Q617" s="4"/>
      <c r="R617" s="4"/>
      <c r="S617" s="4"/>
      <c r="T617" s="4"/>
      <c r="U617" s="4"/>
      <c r="V617" s="6"/>
      <c r="W617" s="6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</row>
    <row r="618">
      <c r="A618" s="106"/>
      <c r="B618" s="107"/>
      <c r="C618" s="107"/>
      <c r="D618" s="107"/>
      <c r="E618" s="107"/>
      <c r="F618" s="107"/>
      <c r="G618" s="107"/>
      <c r="H618" s="107"/>
      <c r="I618" s="107"/>
      <c r="J618" s="107"/>
      <c r="K618" s="110"/>
      <c r="L618" s="110"/>
      <c r="M618" s="84"/>
      <c r="N618" s="84"/>
      <c r="O618" s="4"/>
      <c r="P618" s="4"/>
      <c r="Q618" s="4"/>
      <c r="R618" s="4"/>
      <c r="S618" s="4"/>
      <c r="T618" s="4"/>
      <c r="U618" s="4"/>
      <c r="V618" s="6"/>
      <c r="W618" s="6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</row>
    <row r="619">
      <c r="A619" s="106"/>
      <c r="B619" s="107"/>
      <c r="C619" s="107"/>
      <c r="D619" s="107"/>
      <c r="E619" s="107"/>
      <c r="F619" s="107"/>
      <c r="G619" s="107"/>
      <c r="H619" s="107"/>
      <c r="I619" s="107"/>
      <c r="J619" s="107"/>
      <c r="K619" s="110"/>
      <c r="L619" s="110"/>
      <c r="M619" s="84"/>
      <c r="N619" s="84"/>
      <c r="O619" s="4"/>
      <c r="P619" s="4"/>
      <c r="Q619" s="4"/>
      <c r="R619" s="4"/>
      <c r="S619" s="4"/>
      <c r="T619" s="4"/>
      <c r="U619" s="4"/>
      <c r="V619" s="6"/>
      <c r="W619" s="6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</row>
    <row r="620">
      <c r="A620" s="106"/>
      <c r="B620" s="107"/>
      <c r="C620" s="107"/>
      <c r="D620" s="107"/>
      <c r="E620" s="107"/>
      <c r="F620" s="107"/>
      <c r="G620" s="107"/>
      <c r="H620" s="107"/>
      <c r="I620" s="107"/>
      <c r="J620" s="107"/>
      <c r="K620" s="110"/>
      <c r="L620" s="110"/>
      <c r="M620" s="84"/>
      <c r="N620" s="84"/>
      <c r="O620" s="4"/>
      <c r="P620" s="4"/>
      <c r="Q620" s="4"/>
      <c r="R620" s="4"/>
      <c r="S620" s="4"/>
      <c r="T620" s="4"/>
      <c r="U620" s="4"/>
      <c r="V620" s="6"/>
      <c r="W620" s="6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</row>
    <row r="621">
      <c r="A621" s="106"/>
      <c r="B621" s="107"/>
      <c r="C621" s="107"/>
      <c r="D621" s="107"/>
      <c r="E621" s="107"/>
      <c r="F621" s="107"/>
      <c r="G621" s="107"/>
      <c r="H621" s="107"/>
      <c r="I621" s="107"/>
      <c r="J621" s="107"/>
      <c r="K621" s="110"/>
      <c r="L621" s="110"/>
      <c r="M621" s="84"/>
      <c r="N621" s="84"/>
      <c r="O621" s="4"/>
      <c r="P621" s="4"/>
      <c r="Q621" s="4"/>
      <c r="R621" s="4"/>
      <c r="S621" s="4"/>
      <c r="T621" s="4"/>
      <c r="U621" s="4"/>
      <c r="V621" s="6"/>
      <c r="W621" s="6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</row>
    <row r="622">
      <c r="A622" s="106"/>
      <c r="B622" s="107"/>
      <c r="C622" s="107"/>
      <c r="D622" s="107"/>
      <c r="E622" s="107"/>
      <c r="F622" s="107"/>
      <c r="G622" s="107"/>
      <c r="H622" s="107"/>
      <c r="I622" s="107"/>
      <c r="J622" s="107"/>
      <c r="K622" s="110"/>
      <c r="L622" s="110"/>
      <c r="M622" s="84"/>
      <c r="N622" s="84"/>
      <c r="O622" s="4"/>
      <c r="P622" s="4"/>
      <c r="Q622" s="4"/>
      <c r="R622" s="4"/>
      <c r="S622" s="4"/>
      <c r="T622" s="4"/>
      <c r="U622" s="4"/>
      <c r="V622" s="6"/>
      <c r="W622" s="6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</row>
    <row r="623">
      <c r="A623" s="109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84"/>
      <c r="N623" s="84"/>
      <c r="O623" s="4"/>
      <c r="P623" s="4"/>
      <c r="Q623" s="4"/>
      <c r="R623" s="4"/>
      <c r="S623" s="4"/>
      <c r="T623" s="4"/>
      <c r="U623" s="4"/>
      <c r="V623" s="6"/>
      <c r="W623" s="6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</row>
    <row r="624">
      <c r="A624" s="109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84"/>
      <c r="N624" s="84"/>
      <c r="O624" s="4"/>
      <c r="P624" s="4"/>
      <c r="Q624" s="4"/>
      <c r="R624" s="4"/>
      <c r="S624" s="4"/>
      <c r="T624" s="4"/>
      <c r="U624" s="4"/>
      <c r="V624" s="6"/>
      <c r="W624" s="6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</row>
    <row r="625">
      <c r="A625" s="109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84"/>
      <c r="N625" s="84"/>
      <c r="O625" s="4"/>
      <c r="P625" s="4"/>
      <c r="Q625" s="4"/>
      <c r="R625" s="4"/>
      <c r="S625" s="4"/>
      <c r="T625" s="4"/>
      <c r="U625" s="4"/>
      <c r="V625" s="6"/>
      <c r="W625" s="6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</row>
    <row r="626">
      <c r="A626" s="109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84"/>
      <c r="N626" s="84"/>
      <c r="O626" s="4"/>
      <c r="P626" s="4"/>
      <c r="Q626" s="4"/>
      <c r="R626" s="4"/>
      <c r="S626" s="4"/>
      <c r="T626" s="4"/>
      <c r="U626" s="4"/>
      <c r="V626" s="6"/>
      <c r="W626" s="6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</row>
    <row r="627">
      <c r="A627" s="109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84"/>
      <c r="N627" s="84"/>
      <c r="O627" s="4"/>
      <c r="P627" s="4"/>
      <c r="Q627" s="4"/>
      <c r="R627" s="4"/>
      <c r="S627" s="4"/>
      <c r="T627" s="4"/>
      <c r="U627" s="4"/>
      <c r="V627" s="6"/>
      <c r="W627" s="6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</row>
    <row r="628">
      <c r="A628" s="109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84"/>
      <c r="N628" s="84"/>
      <c r="O628" s="4"/>
      <c r="P628" s="4"/>
      <c r="Q628" s="4"/>
      <c r="R628" s="4"/>
      <c r="S628" s="4"/>
      <c r="T628" s="4"/>
      <c r="U628" s="4"/>
      <c r="V628" s="6"/>
      <c r="W628" s="6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</row>
    <row r="629">
      <c r="A629" s="109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84"/>
      <c r="N629" s="84"/>
      <c r="O629" s="4"/>
      <c r="P629" s="4"/>
      <c r="Q629" s="4"/>
      <c r="R629" s="4"/>
      <c r="S629" s="4"/>
      <c r="T629" s="4"/>
      <c r="U629" s="4"/>
      <c r="V629" s="6"/>
      <c r="W629" s="6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</row>
    <row r="630">
      <c r="A630" s="109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84"/>
      <c r="N630" s="84"/>
      <c r="O630" s="4"/>
      <c r="P630" s="4"/>
      <c r="Q630" s="4"/>
      <c r="R630" s="4"/>
      <c r="S630" s="4"/>
      <c r="T630" s="4"/>
      <c r="U630" s="4"/>
      <c r="V630" s="6"/>
      <c r="W630" s="6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</row>
    <row r="631">
      <c r="A631" s="83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4"/>
      <c r="P631" s="4"/>
      <c r="Q631" s="4"/>
      <c r="R631" s="4"/>
      <c r="S631" s="4"/>
      <c r="T631" s="4"/>
      <c r="U631" s="4"/>
      <c r="V631" s="6"/>
      <c r="W631" s="6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</row>
    <row r="632">
      <c r="A632" s="83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4"/>
      <c r="P632" s="4"/>
      <c r="Q632" s="4"/>
      <c r="R632" s="4"/>
      <c r="S632" s="4"/>
      <c r="T632" s="4"/>
      <c r="U632" s="4"/>
      <c r="V632" s="6"/>
      <c r="W632" s="6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</row>
    <row r="633">
      <c r="A633" s="83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4"/>
      <c r="P633" s="4"/>
      <c r="Q633" s="4"/>
      <c r="R633" s="4"/>
      <c r="S633" s="4"/>
      <c r="T633" s="4"/>
      <c r="U633" s="4"/>
      <c r="V633" s="6"/>
      <c r="W633" s="6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</row>
    <row r="634">
      <c r="A634" s="83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4"/>
      <c r="P634" s="4"/>
      <c r="Q634" s="4"/>
      <c r="R634" s="4"/>
      <c r="S634" s="4"/>
      <c r="T634" s="4"/>
      <c r="U634" s="4"/>
      <c r="V634" s="6"/>
      <c r="W634" s="6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</row>
    <row r="635">
      <c r="A635" s="83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4"/>
      <c r="P635" s="4"/>
      <c r="Q635" s="4"/>
      <c r="R635" s="4"/>
      <c r="S635" s="4"/>
      <c r="T635" s="4"/>
      <c r="U635" s="4"/>
      <c r="V635" s="6"/>
      <c r="W635" s="6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</row>
    <row r="636">
      <c r="A636" s="83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4"/>
      <c r="P636" s="4"/>
      <c r="Q636" s="4"/>
      <c r="R636" s="4"/>
      <c r="S636" s="4"/>
      <c r="T636" s="4"/>
      <c r="U636" s="4"/>
      <c r="V636" s="6"/>
      <c r="W636" s="6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</row>
    <row r="637">
      <c r="A637" s="83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4"/>
      <c r="P637" s="4"/>
      <c r="Q637" s="4"/>
      <c r="R637" s="4"/>
      <c r="S637" s="4"/>
      <c r="T637" s="4"/>
      <c r="U637" s="4"/>
      <c r="V637" s="6"/>
      <c r="W637" s="6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</row>
    <row r="638">
      <c r="A638" s="83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4"/>
      <c r="P638" s="4"/>
      <c r="Q638" s="4"/>
      <c r="R638" s="4"/>
      <c r="S638" s="4"/>
      <c r="T638" s="4"/>
      <c r="U638" s="4"/>
      <c r="V638" s="6"/>
      <c r="W638" s="6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</row>
    <row r="639">
      <c r="A639" s="83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4"/>
      <c r="P639" s="4"/>
      <c r="Q639" s="4"/>
      <c r="R639" s="4"/>
      <c r="S639" s="4"/>
      <c r="T639" s="4"/>
      <c r="U639" s="4"/>
      <c r="V639" s="6"/>
      <c r="W639" s="6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</row>
    <row r="640">
      <c r="A640" s="83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4"/>
      <c r="P640" s="4"/>
      <c r="Q640" s="4"/>
      <c r="R640" s="4"/>
      <c r="S640" s="4"/>
      <c r="T640" s="4"/>
      <c r="U640" s="4"/>
      <c r="V640" s="6"/>
      <c r="W640" s="6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</row>
    <row r="641">
      <c r="A641" s="83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4"/>
      <c r="P641" s="4"/>
      <c r="Q641" s="4"/>
      <c r="R641" s="4"/>
      <c r="S641" s="4"/>
      <c r="T641" s="4"/>
      <c r="U641" s="4"/>
      <c r="V641" s="6"/>
      <c r="W641" s="6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</row>
    <row r="642">
      <c r="A642" s="83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4"/>
      <c r="P642" s="4"/>
      <c r="Q642" s="4"/>
      <c r="R642" s="4"/>
      <c r="S642" s="4"/>
      <c r="T642" s="4"/>
      <c r="U642" s="4"/>
      <c r="V642" s="6"/>
      <c r="W642" s="6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</row>
    <row r="643">
      <c r="A643" s="83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4"/>
      <c r="P643" s="4"/>
      <c r="Q643" s="4"/>
      <c r="R643" s="4"/>
      <c r="S643" s="4"/>
      <c r="T643" s="4"/>
      <c r="U643" s="4"/>
      <c r="V643" s="6"/>
      <c r="W643" s="6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</row>
    <row r="644">
      <c r="A644" s="83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4"/>
      <c r="P644" s="4"/>
      <c r="Q644" s="4"/>
      <c r="R644" s="4"/>
      <c r="S644" s="4"/>
      <c r="T644" s="4"/>
      <c r="U644" s="4"/>
      <c r="V644" s="6"/>
      <c r="W644" s="6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</row>
    <row r="645">
      <c r="A645" s="83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4"/>
      <c r="P645" s="4"/>
      <c r="Q645" s="4"/>
      <c r="R645" s="4"/>
      <c r="S645" s="4"/>
      <c r="T645" s="4"/>
      <c r="U645" s="4"/>
      <c r="V645" s="6"/>
      <c r="W645" s="6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</row>
    <row r="646">
      <c r="A646" s="83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4"/>
      <c r="P646" s="4"/>
      <c r="Q646" s="4"/>
      <c r="R646" s="4"/>
      <c r="S646" s="4"/>
      <c r="T646" s="4"/>
      <c r="U646" s="4"/>
      <c r="V646" s="6"/>
      <c r="W646" s="6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</row>
    <row r="647">
      <c r="A647" s="83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4"/>
      <c r="P647" s="4"/>
      <c r="Q647" s="4"/>
      <c r="R647" s="4"/>
      <c r="S647" s="4"/>
      <c r="T647" s="4"/>
      <c r="U647" s="4"/>
      <c r="V647" s="6"/>
      <c r="W647" s="6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</row>
    <row r="648">
      <c r="A648" s="83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4"/>
      <c r="P648" s="4"/>
      <c r="Q648" s="4"/>
      <c r="R648" s="4"/>
      <c r="S648" s="4"/>
      <c r="T648" s="4"/>
      <c r="U648" s="4"/>
      <c r="V648" s="6"/>
      <c r="W648" s="6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</row>
    <row r="649">
      <c r="A649" s="83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4"/>
      <c r="P649" s="4"/>
      <c r="Q649" s="4"/>
      <c r="R649" s="4"/>
      <c r="S649" s="4"/>
      <c r="T649" s="4"/>
      <c r="U649" s="4"/>
      <c r="V649" s="6"/>
      <c r="W649" s="6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</row>
    <row r="650">
      <c r="A650" s="83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4"/>
      <c r="P650" s="4"/>
      <c r="Q650" s="4"/>
      <c r="R650" s="4"/>
      <c r="S650" s="4"/>
      <c r="T650" s="4"/>
      <c r="U650" s="4"/>
      <c r="V650" s="6"/>
      <c r="W650" s="6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</row>
    <row r="651">
      <c r="A651" s="83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4"/>
      <c r="P651" s="4"/>
      <c r="Q651" s="4"/>
      <c r="R651" s="4"/>
      <c r="S651" s="4"/>
      <c r="T651" s="4"/>
      <c r="U651" s="4"/>
      <c r="V651" s="6"/>
      <c r="W651" s="6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</row>
    <row r="652">
      <c r="A652" s="83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4"/>
      <c r="P652" s="4"/>
      <c r="Q652" s="4"/>
      <c r="R652" s="4"/>
      <c r="S652" s="4"/>
      <c r="T652" s="4"/>
      <c r="U652" s="4"/>
      <c r="V652" s="6"/>
      <c r="W652" s="6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</row>
    <row r="653">
      <c r="A653" s="83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4"/>
      <c r="P653" s="4"/>
      <c r="Q653" s="4"/>
      <c r="R653" s="4"/>
      <c r="S653" s="4"/>
      <c r="T653" s="4"/>
      <c r="U653" s="4"/>
      <c r="V653" s="6"/>
      <c r="W653" s="6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</row>
    <row r="654">
      <c r="A654" s="83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4"/>
      <c r="P654" s="4"/>
      <c r="Q654" s="4"/>
      <c r="R654" s="4"/>
      <c r="S654" s="4"/>
      <c r="T654" s="4"/>
      <c r="U654" s="4"/>
      <c r="V654" s="6"/>
      <c r="W654" s="6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</row>
    <row r="655">
      <c r="A655" s="83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4"/>
      <c r="P655" s="4"/>
      <c r="Q655" s="4"/>
      <c r="R655" s="4"/>
      <c r="S655" s="4"/>
      <c r="T655" s="4"/>
      <c r="U655" s="4"/>
      <c r="V655" s="6"/>
      <c r="W655" s="6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</row>
    <row r="656">
      <c r="A656" s="112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4"/>
      <c r="P656" s="4"/>
      <c r="Q656" s="4"/>
      <c r="R656" s="4"/>
      <c r="S656" s="4"/>
      <c r="T656" s="4"/>
      <c r="U656" s="4"/>
      <c r="V656" s="6"/>
      <c r="W656" s="6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</row>
    <row r="657">
      <c r="A657" s="109"/>
      <c r="B657" s="4"/>
      <c r="C657" s="4"/>
      <c r="D657" s="4"/>
      <c r="E657" s="4"/>
      <c r="F657" s="4"/>
      <c r="G657" s="108"/>
      <c r="H657" s="4"/>
      <c r="I657" s="4"/>
      <c r="J657" s="4"/>
      <c r="K657" s="5"/>
      <c r="L657" s="5"/>
      <c r="M657" s="4"/>
      <c r="N657" s="4"/>
      <c r="O657" s="4"/>
      <c r="P657" s="4"/>
      <c r="Q657" s="4"/>
      <c r="R657" s="4"/>
      <c r="S657" s="4"/>
      <c r="T657" s="4"/>
      <c r="U657" s="4"/>
      <c r="V657" s="6"/>
      <c r="W657" s="6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</row>
    <row r="658">
      <c r="A658" s="109"/>
      <c r="B658" s="4"/>
      <c r="C658" s="4"/>
      <c r="D658" s="4"/>
      <c r="E658" s="4"/>
      <c r="F658" s="4"/>
      <c r="G658" s="108"/>
      <c r="H658" s="4"/>
      <c r="I658" s="4"/>
      <c r="J658" s="4"/>
      <c r="K658" s="5"/>
      <c r="L658" s="5"/>
      <c r="M658" s="4"/>
      <c r="N658" s="4"/>
      <c r="O658" s="4"/>
      <c r="P658" s="4"/>
      <c r="Q658" s="4"/>
      <c r="R658" s="4"/>
      <c r="S658" s="4"/>
      <c r="T658" s="4"/>
      <c r="U658" s="4"/>
      <c r="V658" s="6"/>
      <c r="W658" s="6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</row>
    <row r="659">
      <c r="A659" s="109"/>
      <c r="B659" s="4"/>
      <c r="C659" s="4"/>
      <c r="D659" s="4"/>
      <c r="E659" s="4"/>
      <c r="F659" s="4"/>
      <c r="G659" s="108"/>
      <c r="H659" s="4"/>
      <c r="I659" s="4"/>
      <c r="J659" s="4"/>
      <c r="K659" s="5"/>
      <c r="L659" s="5"/>
      <c r="M659" s="4"/>
      <c r="N659" s="4"/>
      <c r="O659" s="4"/>
      <c r="P659" s="4"/>
      <c r="Q659" s="4"/>
      <c r="R659" s="4"/>
      <c r="S659" s="4"/>
      <c r="T659" s="4"/>
      <c r="U659" s="4"/>
      <c r="V659" s="6"/>
      <c r="W659" s="6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</row>
    <row r="660">
      <c r="A660" s="109"/>
      <c r="B660" s="4"/>
      <c r="C660" s="4"/>
      <c r="D660" s="4"/>
      <c r="E660" s="4"/>
      <c r="F660" s="4"/>
      <c r="G660" s="108"/>
      <c r="H660" s="4"/>
      <c r="I660" s="4"/>
      <c r="J660" s="4"/>
      <c r="K660" s="5"/>
      <c r="L660" s="5"/>
      <c r="M660" s="4"/>
      <c r="N660" s="4"/>
      <c r="O660" s="4"/>
      <c r="P660" s="4"/>
      <c r="Q660" s="4"/>
      <c r="R660" s="4"/>
      <c r="S660" s="4"/>
      <c r="T660" s="4"/>
      <c r="U660" s="4"/>
      <c r="V660" s="6"/>
      <c r="W660" s="6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</row>
    <row r="661">
      <c r="A661" s="109"/>
      <c r="B661" s="4"/>
      <c r="C661" s="4"/>
      <c r="D661" s="4"/>
      <c r="E661" s="4"/>
      <c r="F661" s="4"/>
      <c r="G661" s="108"/>
      <c r="H661" s="4"/>
      <c r="I661" s="4"/>
      <c r="J661" s="4"/>
      <c r="K661" s="5"/>
      <c r="L661" s="5"/>
      <c r="M661" s="4"/>
      <c r="N661" s="4"/>
      <c r="O661" s="4"/>
      <c r="P661" s="4"/>
      <c r="Q661" s="4"/>
      <c r="R661" s="4"/>
      <c r="S661" s="4"/>
      <c r="T661" s="4"/>
      <c r="U661" s="4"/>
      <c r="V661" s="6"/>
      <c r="W661" s="6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</row>
    <row r="662">
      <c r="A662" s="109"/>
      <c r="B662" s="4"/>
      <c r="C662" s="4"/>
      <c r="D662" s="4"/>
      <c r="E662" s="4"/>
      <c r="F662" s="4"/>
      <c r="G662" s="108"/>
      <c r="H662" s="4"/>
      <c r="I662" s="4"/>
      <c r="J662" s="4"/>
      <c r="K662" s="5"/>
      <c r="L662" s="5"/>
      <c r="M662" s="4"/>
      <c r="N662" s="4"/>
      <c r="O662" s="4"/>
      <c r="P662" s="4"/>
      <c r="Q662" s="4"/>
      <c r="R662" s="4"/>
      <c r="S662" s="4"/>
      <c r="T662" s="4"/>
      <c r="U662" s="4"/>
      <c r="V662" s="6"/>
      <c r="W662" s="6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</row>
    <row r="663">
      <c r="A663" s="109"/>
      <c r="B663" s="4"/>
      <c r="C663" s="4"/>
      <c r="D663" s="4"/>
      <c r="E663" s="4"/>
      <c r="F663" s="4"/>
      <c r="G663" s="108"/>
      <c r="H663" s="4"/>
      <c r="I663" s="4"/>
      <c r="J663" s="4"/>
      <c r="K663" s="5"/>
      <c r="L663" s="5"/>
      <c r="M663" s="4"/>
      <c r="N663" s="4"/>
      <c r="O663" s="4"/>
      <c r="P663" s="4"/>
      <c r="Q663" s="4"/>
      <c r="R663" s="4"/>
      <c r="S663" s="4"/>
      <c r="T663" s="4"/>
      <c r="U663" s="4"/>
      <c r="V663" s="6"/>
      <c r="W663" s="6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</row>
    <row r="664">
      <c r="A664" s="109"/>
      <c r="B664" s="4"/>
      <c r="C664" s="4"/>
      <c r="D664" s="4"/>
      <c r="E664" s="4"/>
      <c r="F664" s="4"/>
      <c r="G664" s="108"/>
      <c r="H664" s="4"/>
      <c r="I664" s="4"/>
      <c r="J664" s="4"/>
      <c r="K664" s="5"/>
      <c r="L664" s="5"/>
      <c r="M664" s="4"/>
      <c r="N664" s="4"/>
      <c r="O664" s="4"/>
      <c r="P664" s="4"/>
      <c r="Q664" s="101"/>
      <c r="R664" s="101"/>
      <c r="S664" s="101"/>
      <c r="T664" s="101"/>
      <c r="U664" s="101"/>
      <c r="V664" s="104"/>
      <c r="W664" s="104"/>
      <c r="X664" s="101"/>
      <c r="Y664" s="101"/>
      <c r="Z664" s="4"/>
      <c r="AA664" s="101"/>
      <c r="AB664" s="101"/>
      <c r="AC664" s="101"/>
      <c r="AD664" s="101"/>
      <c r="AE664" s="101"/>
      <c r="AF664" s="101"/>
      <c r="AG664" s="101"/>
      <c r="AH664" s="101"/>
      <c r="AI664" s="101"/>
      <c r="AJ664" s="101"/>
      <c r="AK664" s="101"/>
      <c r="AL664" s="101"/>
      <c r="AM664" s="101"/>
      <c r="AN664" s="101"/>
      <c r="AO664" s="101"/>
      <c r="AP664" s="101"/>
      <c r="AQ664" s="101"/>
      <c r="AR664" s="101"/>
      <c r="AS664" s="101"/>
      <c r="AT664" s="101"/>
      <c r="AU664" s="101"/>
      <c r="AV664" s="101"/>
      <c r="AW664" s="101"/>
      <c r="AX664" s="101"/>
      <c r="AY664" s="101"/>
      <c r="AZ664" s="101"/>
      <c r="BA664" s="101"/>
      <c r="BB664" s="101"/>
      <c r="BC664" s="101"/>
      <c r="BD664" s="100"/>
      <c r="BE664" s="100"/>
      <c r="BF664" s="100"/>
      <c r="BG664" s="100"/>
      <c r="BH664" s="100"/>
      <c r="BI664" s="100"/>
      <c r="BJ664" s="100"/>
      <c r="BK664" s="100"/>
      <c r="BL664" s="100"/>
      <c r="BM664" s="100"/>
      <c r="BN664" s="100"/>
      <c r="BO664" s="100"/>
      <c r="BP664" s="100"/>
      <c r="BQ664" s="100"/>
    </row>
    <row r="665">
      <c r="A665" s="109"/>
      <c r="B665" s="4"/>
      <c r="C665" s="4"/>
      <c r="D665" s="4"/>
      <c r="E665" s="4"/>
      <c r="F665" s="4"/>
      <c r="G665" s="108"/>
      <c r="H665" s="4"/>
      <c r="I665" s="4"/>
      <c r="J665" s="4"/>
      <c r="K665" s="5"/>
      <c r="L665" s="5"/>
      <c r="M665" s="4"/>
      <c r="N665" s="4"/>
      <c r="O665" s="4"/>
      <c r="P665" s="4"/>
      <c r="Q665" s="4"/>
      <c r="R665" s="4"/>
      <c r="S665" s="4"/>
      <c r="T665" s="4"/>
      <c r="U665" s="4"/>
      <c r="V665" s="6"/>
      <c r="W665" s="6"/>
      <c r="X665" s="4"/>
      <c r="Y665" s="4"/>
      <c r="Z665" s="101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</row>
    <row r="666">
      <c r="A666" s="109"/>
      <c r="B666" s="4"/>
      <c r="C666" s="4"/>
      <c r="D666" s="4"/>
      <c r="E666" s="4"/>
      <c r="F666" s="4"/>
      <c r="G666" s="108"/>
      <c r="H666" s="4"/>
      <c r="I666" s="4"/>
      <c r="J666" s="4"/>
      <c r="K666" s="5"/>
      <c r="L666" s="5"/>
      <c r="M666" s="4"/>
      <c r="N666" s="4"/>
      <c r="O666" s="4"/>
      <c r="P666" s="4"/>
      <c r="Q666" s="4"/>
      <c r="R666" s="4"/>
      <c r="S666" s="4"/>
      <c r="T666" s="4"/>
      <c r="U666" s="4"/>
      <c r="V666" s="6"/>
      <c r="W666" s="6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</row>
    <row r="667">
      <c r="A667" s="109"/>
      <c r="B667" s="4"/>
      <c r="C667" s="4"/>
      <c r="D667" s="4"/>
      <c r="E667" s="4"/>
      <c r="F667" s="4"/>
      <c r="G667" s="108"/>
      <c r="H667" s="4"/>
      <c r="I667" s="4"/>
      <c r="J667" s="4"/>
      <c r="K667" s="5"/>
      <c r="L667" s="5"/>
      <c r="M667" s="4"/>
      <c r="N667" s="4"/>
      <c r="O667" s="4"/>
      <c r="P667" s="4"/>
      <c r="Q667" s="4"/>
      <c r="R667" s="4"/>
      <c r="S667" s="4"/>
      <c r="T667" s="4"/>
      <c r="U667" s="4"/>
      <c r="V667" s="6"/>
      <c r="W667" s="6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</row>
    <row r="668">
      <c r="A668" s="109"/>
      <c r="B668" s="4"/>
      <c r="C668" s="4"/>
      <c r="D668" s="4"/>
      <c r="E668" s="4"/>
      <c r="F668" s="4"/>
      <c r="G668" s="108"/>
      <c r="H668" s="4"/>
      <c r="I668" s="4"/>
      <c r="J668" s="4"/>
      <c r="K668" s="5"/>
      <c r="L668" s="5"/>
      <c r="M668" s="4"/>
      <c r="N668" s="4"/>
      <c r="O668" s="4"/>
      <c r="P668" s="4"/>
      <c r="Q668" s="4"/>
      <c r="R668" s="4"/>
      <c r="S668" s="4"/>
      <c r="T668" s="4"/>
      <c r="U668" s="4"/>
      <c r="V668" s="6"/>
      <c r="W668" s="6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</row>
    <row r="669">
      <c r="A669" s="109"/>
      <c r="B669" s="4"/>
      <c r="C669" s="4"/>
      <c r="D669" s="4"/>
      <c r="E669" s="4"/>
      <c r="F669" s="4"/>
      <c r="G669" s="108"/>
      <c r="H669" s="4"/>
      <c r="I669" s="4"/>
      <c r="J669" s="4"/>
      <c r="K669" s="5"/>
      <c r="L669" s="5"/>
      <c r="M669" s="4"/>
      <c r="N669" s="4"/>
      <c r="O669" s="4"/>
      <c r="P669" s="4"/>
      <c r="Q669" s="4"/>
      <c r="R669" s="4"/>
      <c r="S669" s="4"/>
      <c r="T669" s="4"/>
      <c r="U669" s="4"/>
      <c r="V669" s="6"/>
      <c r="W669" s="6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</row>
    <row r="670">
      <c r="A670" s="109"/>
      <c r="B670" s="4"/>
      <c r="C670" s="4"/>
      <c r="D670" s="4"/>
      <c r="E670" s="4"/>
      <c r="F670" s="4"/>
      <c r="G670" s="108"/>
      <c r="H670" s="4"/>
      <c r="I670" s="4"/>
      <c r="J670" s="4"/>
      <c r="K670" s="5"/>
      <c r="L670" s="5"/>
      <c r="M670" s="4"/>
      <c r="N670" s="4"/>
      <c r="O670" s="4"/>
      <c r="P670" s="4"/>
      <c r="Q670" s="4"/>
      <c r="R670" s="4"/>
      <c r="S670" s="4"/>
      <c r="T670" s="4"/>
      <c r="U670" s="4"/>
      <c r="V670" s="6"/>
      <c r="W670" s="6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</row>
    <row r="671">
      <c r="A671" s="109"/>
      <c r="B671" s="4"/>
      <c r="C671" s="4"/>
      <c r="D671" s="4"/>
      <c r="E671" s="4"/>
      <c r="F671" s="4"/>
      <c r="G671" s="108"/>
      <c r="H671" s="4"/>
      <c r="I671" s="4"/>
      <c r="J671" s="4"/>
      <c r="K671" s="5"/>
      <c r="L671" s="5"/>
      <c r="M671" s="4"/>
      <c r="N671" s="4"/>
      <c r="O671" s="4"/>
      <c r="P671" s="4"/>
      <c r="Q671" s="4"/>
      <c r="R671" s="4"/>
      <c r="S671" s="4"/>
      <c r="T671" s="4"/>
      <c r="U671" s="4"/>
      <c r="V671" s="6"/>
      <c r="W671" s="6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</row>
    <row r="672">
      <c r="A672" s="109"/>
      <c r="B672" s="4"/>
      <c r="C672" s="4"/>
      <c r="D672" s="4"/>
      <c r="E672" s="4"/>
      <c r="F672" s="4"/>
      <c r="G672" s="108"/>
      <c r="H672" s="4"/>
      <c r="I672" s="4"/>
      <c r="J672" s="4"/>
      <c r="K672" s="5"/>
      <c r="L672" s="5"/>
      <c r="M672" s="4"/>
      <c r="N672" s="4"/>
      <c r="O672" s="4"/>
      <c r="P672" s="4"/>
      <c r="Q672" s="4"/>
      <c r="R672" s="4"/>
      <c r="S672" s="4"/>
      <c r="T672" s="4"/>
      <c r="U672" s="4"/>
      <c r="V672" s="6"/>
      <c r="W672" s="6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</row>
    <row r="673">
      <c r="A673" s="109"/>
      <c r="B673" s="4"/>
      <c r="C673" s="4"/>
      <c r="D673" s="4"/>
      <c r="E673" s="4"/>
      <c r="F673" s="4"/>
      <c r="G673" s="108"/>
      <c r="H673" s="4"/>
      <c r="I673" s="4"/>
      <c r="J673" s="4"/>
      <c r="K673" s="5"/>
      <c r="L673" s="5"/>
      <c r="M673" s="4"/>
      <c r="N673" s="4"/>
      <c r="O673" s="4"/>
      <c r="P673" s="4"/>
      <c r="Q673" s="4"/>
      <c r="R673" s="4"/>
      <c r="S673" s="4"/>
      <c r="T673" s="4"/>
      <c r="U673" s="4"/>
      <c r="V673" s="6"/>
      <c r="W673" s="6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</row>
    <row r="674">
      <c r="A674" s="109"/>
      <c r="B674" s="4"/>
      <c r="C674" s="4"/>
      <c r="D674" s="4"/>
      <c r="E674" s="4"/>
      <c r="F674" s="4"/>
      <c r="G674" s="108"/>
      <c r="H674" s="4"/>
      <c r="I674" s="4"/>
      <c r="J674" s="4"/>
      <c r="K674" s="5"/>
      <c r="L674" s="5"/>
      <c r="M674" s="4"/>
      <c r="N674" s="4"/>
      <c r="O674" s="4"/>
      <c r="P674" s="4"/>
      <c r="Q674" s="4"/>
      <c r="R674" s="4"/>
      <c r="S674" s="4"/>
      <c r="T674" s="4"/>
      <c r="U674" s="4"/>
      <c r="V674" s="6"/>
      <c r="W674" s="6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</row>
    <row r="675">
      <c r="A675" s="109"/>
      <c r="B675" s="4"/>
      <c r="C675" s="4"/>
      <c r="D675" s="4"/>
      <c r="E675" s="4"/>
      <c r="F675" s="4"/>
      <c r="G675" s="108"/>
      <c r="H675" s="4"/>
      <c r="I675" s="4"/>
      <c r="J675" s="4"/>
      <c r="K675" s="5"/>
      <c r="L675" s="5"/>
      <c r="M675" s="4"/>
      <c r="N675" s="4"/>
      <c r="O675" s="4"/>
      <c r="P675" s="4"/>
      <c r="Q675" s="4"/>
      <c r="R675" s="4"/>
      <c r="S675" s="4"/>
      <c r="T675" s="4"/>
      <c r="U675" s="4"/>
      <c r="V675" s="6"/>
      <c r="W675" s="6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</row>
    <row r="676">
      <c r="A676" s="109"/>
      <c r="B676" s="4"/>
      <c r="C676" s="4"/>
      <c r="D676" s="4"/>
      <c r="E676" s="4"/>
      <c r="F676" s="4"/>
      <c r="G676" s="108"/>
      <c r="H676" s="4"/>
      <c r="I676" s="4"/>
      <c r="J676" s="4"/>
      <c r="K676" s="5"/>
      <c r="L676" s="5"/>
      <c r="M676" s="4"/>
      <c r="N676" s="4"/>
      <c r="O676" s="4"/>
      <c r="P676" s="4"/>
      <c r="Q676" s="4"/>
      <c r="R676" s="4"/>
      <c r="S676" s="4"/>
      <c r="T676" s="4"/>
      <c r="U676" s="4"/>
      <c r="V676" s="6"/>
      <c r="W676" s="6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</row>
    <row r="677">
      <c r="A677" s="109"/>
      <c r="B677" s="4"/>
      <c r="C677" s="4"/>
      <c r="D677" s="4"/>
      <c r="E677" s="4"/>
      <c r="F677" s="4"/>
      <c r="G677" s="108"/>
      <c r="H677" s="4"/>
      <c r="I677" s="4"/>
      <c r="J677" s="4"/>
      <c r="K677" s="5"/>
      <c r="L677" s="5"/>
      <c r="M677" s="4"/>
      <c r="N677" s="4"/>
      <c r="O677" s="4"/>
      <c r="P677" s="4"/>
      <c r="Q677" s="4"/>
      <c r="R677" s="4"/>
      <c r="S677" s="4"/>
      <c r="T677" s="4"/>
      <c r="U677" s="4"/>
      <c r="V677" s="6"/>
      <c r="W677" s="6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</row>
    <row r="678">
      <c r="A678" s="109"/>
      <c r="B678" s="4"/>
      <c r="C678" s="4"/>
      <c r="D678" s="4"/>
      <c r="E678" s="4"/>
      <c r="F678" s="4"/>
      <c r="G678" s="108"/>
      <c r="H678" s="4"/>
      <c r="I678" s="4"/>
      <c r="J678" s="4"/>
      <c r="K678" s="5"/>
      <c r="L678" s="5"/>
      <c r="M678" s="4"/>
      <c r="N678" s="4"/>
      <c r="O678" s="4"/>
      <c r="P678" s="4"/>
      <c r="Q678" s="4"/>
      <c r="R678" s="4"/>
      <c r="S678" s="4"/>
      <c r="T678" s="4"/>
      <c r="U678" s="4"/>
      <c r="V678" s="6"/>
      <c r="W678" s="6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</row>
    <row r="679">
      <c r="A679" s="109"/>
      <c r="B679" s="4"/>
      <c r="C679" s="4"/>
      <c r="D679" s="4"/>
      <c r="E679" s="4"/>
      <c r="F679" s="4"/>
      <c r="G679" s="108"/>
      <c r="H679" s="4"/>
      <c r="I679" s="4"/>
      <c r="J679" s="4"/>
      <c r="K679" s="5"/>
      <c r="L679" s="5"/>
      <c r="M679" s="4"/>
      <c r="N679" s="4"/>
      <c r="O679" s="4"/>
      <c r="P679" s="4"/>
      <c r="Q679" s="4"/>
      <c r="R679" s="4"/>
      <c r="S679" s="4"/>
      <c r="T679" s="4"/>
      <c r="U679" s="4"/>
      <c r="V679" s="6"/>
      <c r="W679" s="6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</row>
    <row r="680">
      <c r="A680" s="109"/>
      <c r="B680" s="4"/>
      <c r="C680" s="4"/>
      <c r="D680" s="4"/>
      <c r="E680" s="4"/>
      <c r="F680" s="4"/>
      <c r="G680" s="108"/>
      <c r="H680" s="4"/>
      <c r="I680" s="4"/>
      <c r="J680" s="4"/>
      <c r="K680" s="5"/>
      <c r="L680" s="5"/>
      <c r="M680" s="4"/>
      <c r="N680" s="4"/>
      <c r="O680" s="4"/>
      <c r="P680" s="4"/>
      <c r="Q680" s="4"/>
      <c r="R680" s="4"/>
      <c r="S680" s="4"/>
      <c r="T680" s="4"/>
      <c r="U680" s="4"/>
      <c r="V680" s="6"/>
      <c r="W680" s="6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</row>
    <row r="681">
      <c r="A681" s="109"/>
      <c r="B681" s="4"/>
      <c r="C681" s="4"/>
      <c r="D681" s="4"/>
      <c r="E681" s="4"/>
      <c r="F681" s="4"/>
      <c r="G681" s="108"/>
      <c r="H681" s="4"/>
      <c r="I681" s="4"/>
      <c r="J681" s="4"/>
      <c r="K681" s="5"/>
      <c r="L681" s="5"/>
      <c r="M681" s="4"/>
      <c r="N681" s="4"/>
      <c r="O681" s="4"/>
      <c r="P681" s="4"/>
      <c r="Q681" s="4"/>
      <c r="R681" s="4"/>
      <c r="S681" s="4"/>
      <c r="T681" s="4"/>
      <c r="U681" s="4"/>
      <c r="V681" s="6"/>
      <c r="W681" s="6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</row>
    <row r="682">
      <c r="A682" s="109"/>
      <c r="B682" s="4"/>
      <c r="C682" s="4"/>
      <c r="D682" s="4"/>
      <c r="E682" s="4"/>
      <c r="F682" s="4"/>
      <c r="G682" s="108"/>
      <c r="H682" s="4"/>
      <c r="I682" s="4"/>
      <c r="J682" s="4"/>
      <c r="K682" s="5"/>
      <c r="L682" s="5"/>
      <c r="M682" s="4"/>
      <c r="N682" s="4"/>
      <c r="O682" s="4"/>
      <c r="P682" s="4"/>
      <c r="Q682" s="4"/>
      <c r="R682" s="4"/>
      <c r="S682" s="4"/>
      <c r="T682" s="4"/>
      <c r="U682" s="4"/>
      <c r="V682" s="6"/>
      <c r="W682" s="6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</row>
    <row r="683">
      <c r="A683" s="109"/>
      <c r="B683" s="4"/>
      <c r="C683" s="4"/>
      <c r="D683" s="4"/>
      <c r="E683" s="4"/>
      <c r="F683" s="4"/>
      <c r="G683" s="108"/>
      <c r="H683" s="4"/>
      <c r="I683" s="4"/>
      <c r="J683" s="4"/>
      <c r="K683" s="5"/>
      <c r="L683" s="5"/>
      <c r="M683" s="4"/>
      <c r="N683" s="4"/>
      <c r="O683" s="4"/>
      <c r="P683" s="4"/>
      <c r="Q683" s="4"/>
      <c r="R683" s="4"/>
      <c r="S683" s="4"/>
      <c r="T683" s="4"/>
      <c r="U683" s="4"/>
      <c r="V683" s="6"/>
      <c r="W683" s="6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</row>
    <row r="684">
      <c r="A684" s="109"/>
      <c r="B684" s="4"/>
      <c r="C684" s="4"/>
      <c r="D684" s="4"/>
      <c r="E684" s="4"/>
      <c r="F684" s="4"/>
      <c r="G684" s="108"/>
      <c r="H684" s="4"/>
      <c r="I684" s="4"/>
      <c r="J684" s="4"/>
      <c r="K684" s="5"/>
      <c r="L684" s="5"/>
      <c r="M684" s="4"/>
      <c r="N684" s="4"/>
      <c r="O684" s="4"/>
      <c r="P684" s="4"/>
      <c r="Q684" s="4"/>
      <c r="R684" s="4"/>
      <c r="S684" s="4"/>
      <c r="T684" s="4"/>
      <c r="U684" s="4"/>
      <c r="V684" s="6"/>
      <c r="W684" s="6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</row>
    <row r="685">
      <c r="A685" s="109"/>
      <c r="B685" s="4"/>
      <c r="C685" s="4"/>
      <c r="D685" s="4"/>
      <c r="E685" s="4"/>
      <c r="F685" s="4"/>
      <c r="G685" s="108"/>
      <c r="H685" s="4"/>
      <c r="I685" s="4"/>
      <c r="J685" s="4"/>
      <c r="K685" s="5"/>
      <c r="L685" s="5"/>
      <c r="M685" s="4"/>
      <c r="N685" s="4"/>
      <c r="O685" s="4"/>
      <c r="P685" s="4"/>
      <c r="Q685" s="4"/>
      <c r="R685" s="4"/>
      <c r="S685" s="4"/>
      <c r="T685" s="4"/>
      <c r="U685" s="4"/>
      <c r="V685" s="6"/>
      <c r="W685" s="6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</row>
    <row r="686">
      <c r="A686" s="109"/>
      <c r="B686" s="4"/>
      <c r="C686" s="4"/>
      <c r="D686" s="4"/>
      <c r="E686" s="4"/>
      <c r="F686" s="4"/>
      <c r="G686" s="108"/>
      <c r="H686" s="4"/>
      <c r="I686" s="4"/>
      <c r="J686" s="4"/>
      <c r="K686" s="5"/>
      <c r="L686" s="5"/>
      <c r="M686" s="4"/>
      <c r="N686" s="4"/>
      <c r="O686" s="4"/>
      <c r="P686" s="4"/>
      <c r="Q686" s="4"/>
      <c r="R686" s="4"/>
      <c r="S686" s="4"/>
      <c r="T686" s="4"/>
      <c r="U686" s="4"/>
      <c r="V686" s="6"/>
      <c r="W686" s="6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</row>
    <row r="687">
      <c r="A687" s="109"/>
      <c r="B687" s="4"/>
      <c r="C687" s="4"/>
      <c r="D687" s="4"/>
      <c r="E687" s="4"/>
      <c r="F687" s="4"/>
      <c r="G687" s="108"/>
      <c r="H687" s="4"/>
      <c r="I687" s="4"/>
      <c r="J687" s="4"/>
      <c r="K687" s="5"/>
      <c r="L687" s="5"/>
      <c r="M687" s="4"/>
      <c r="N687" s="4"/>
      <c r="O687" s="4"/>
      <c r="P687" s="4"/>
      <c r="Q687" s="4"/>
      <c r="R687" s="4"/>
      <c r="S687" s="4"/>
      <c r="T687" s="4"/>
      <c r="U687" s="4"/>
      <c r="V687" s="6"/>
      <c r="W687" s="6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</row>
    <row r="688">
      <c r="A688" s="109"/>
      <c r="B688" s="4"/>
      <c r="C688" s="4"/>
      <c r="D688" s="4"/>
      <c r="E688" s="4"/>
      <c r="F688" s="4"/>
      <c r="G688" s="108"/>
      <c r="H688" s="4"/>
      <c r="I688" s="4"/>
      <c r="J688" s="4"/>
      <c r="K688" s="5"/>
      <c r="L688" s="5"/>
      <c r="M688" s="4"/>
      <c r="N688" s="4"/>
      <c r="O688" s="4"/>
      <c r="P688" s="4"/>
      <c r="Q688" s="4"/>
      <c r="R688" s="4"/>
      <c r="S688" s="4"/>
      <c r="T688" s="4"/>
      <c r="U688" s="4"/>
      <c r="V688" s="6"/>
      <c r="W688" s="6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</row>
    <row r="689">
      <c r="A689" s="109"/>
      <c r="B689" s="4"/>
      <c r="C689" s="4"/>
      <c r="D689" s="4"/>
      <c r="E689" s="4"/>
      <c r="F689" s="4"/>
      <c r="G689" s="108"/>
      <c r="H689" s="4"/>
      <c r="I689" s="4"/>
      <c r="J689" s="4"/>
      <c r="K689" s="5"/>
      <c r="L689" s="5"/>
      <c r="M689" s="4"/>
      <c r="N689" s="4"/>
      <c r="O689" s="4"/>
      <c r="P689" s="4"/>
      <c r="Q689" s="4"/>
      <c r="R689" s="4"/>
      <c r="S689" s="4"/>
      <c r="T689" s="4"/>
      <c r="U689" s="4"/>
      <c r="V689" s="6"/>
      <c r="W689" s="6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</row>
    <row r="690">
      <c r="A690" s="109"/>
      <c r="B690" s="4"/>
      <c r="C690" s="4"/>
      <c r="D690" s="4"/>
      <c r="E690" s="4"/>
      <c r="F690" s="4"/>
      <c r="G690" s="108"/>
      <c r="H690" s="4"/>
      <c r="I690" s="4"/>
      <c r="J690" s="4"/>
      <c r="K690" s="5"/>
      <c r="L690" s="5"/>
      <c r="M690" s="4"/>
      <c r="N690" s="4"/>
      <c r="O690" s="4"/>
      <c r="P690" s="4"/>
      <c r="Q690" s="4"/>
      <c r="R690" s="4"/>
      <c r="S690" s="4"/>
      <c r="T690" s="4"/>
      <c r="U690" s="4"/>
      <c r="V690" s="6"/>
      <c r="W690" s="6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</row>
    <row r="691">
      <c r="A691" s="109"/>
      <c r="B691" s="4"/>
      <c r="C691" s="4"/>
      <c r="D691" s="4"/>
      <c r="E691" s="4"/>
      <c r="F691" s="4"/>
      <c r="G691" s="108"/>
      <c r="H691" s="4"/>
      <c r="I691" s="4"/>
      <c r="J691" s="4"/>
      <c r="K691" s="5"/>
      <c r="L691" s="5"/>
      <c r="M691" s="4"/>
      <c r="N691" s="4"/>
      <c r="O691" s="4"/>
      <c r="P691" s="4"/>
      <c r="Q691" s="4"/>
      <c r="R691" s="4"/>
      <c r="S691" s="4"/>
      <c r="T691" s="4"/>
      <c r="U691" s="4"/>
      <c r="V691" s="6"/>
      <c r="W691" s="6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</row>
    <row r="692">
      <c r="A692" s="109"/>
      <c r="B692" s="4"/>
      <c r="C692" s="4"/>
      <c r="D692" s="4"/>
      <c r="E692" s="4"/>
      <c r="F692" s="4"/>
      <c r="G692" s="108"/>
      <c r="H692" s="4"/>
      <c r="I692" s="4"/>
      <c r="J692" s="4"/>
      <c r="K692" s="5"/>
      <c r="L692" s="5"/>
      <c r="M692" s="4"/>
      <c r="N692" s="4"/>
      <c r="O692" s="4"/>
      <c r="P692" s="4"/>
      <c r="Q692" s="4"/>
      <c r="R692" s="4"/>
      <c r="S692" s="4"/>
      <c r="T692" s="4"/>
      <c r="U692" s="4"/>
      <c r="V692" s="6"/>
      <c r="W692" s="6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</row>
    <row r="693">
      <c r="A693" s="109"/>
      <c r="B693" s="4"/>
      <c r="C693" s="4"/>
      <c r="D693" s="4"/>
      <c r="E693" s="4"/>
      <c r="F693" s="4"/>
      <c r="G693" s="108"/>
      <c r="H693" s="4"/>
      <c r="I693" s="4"/>
      <c r="J693" s="4"/>
      <c r="K693" s="5"/>
      <c r="L693" s="5"/>
      <c r="M693" s="4"/>
      <c r="N693" s="4"/>
      <c r="O693" s="4"/>
      <c r="P693" s="4"/>
      <c r="Q693" s="4"/>
      <c r="R693" s="4"/>
      <c r="S693" s="4"/>
      <c r="T693" s="4"/>
      <c r="U693" s="4"/>
      <c r="V693" s="6"/>
      <c r="W693" s="6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</row>
    <row r="694">
      <c r="A694" s="109"/>
      <c r="B694" s="4"/>
      <c r="C694" s="4"/>
      <c r="D694" s="4"/>
      <c r="E694" s="4"/>
      <c r="F694" s="4"/>
      <c r="G694" s="108"/>
      <c r="H694" s="4"/>
      <c r="I694" s="4"/>
      <c r="J694" s="4"/>
      <c r="K694" s="5"/>
      <c r="L694" s="5"/>
      <c r="M694" s="4"/>
      <c r="N694" s="4"/>
      <c r="O694" s="4"/>
      <c r="P694" s="4"/>
      <c r="Q694" s="4"/>
      <c r="R694" s="4"/>
      <c r="S694" s="4"/>
      <c r="T694" s="4"/>
      <c r="U694" s="4"/>
      <c r="V694" s="6"/>
      <c r="W694" s="6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</row>
    <row r="695">
      <c r="A695" s="109"/>
      <c r="B695" s="4"/>
      <c r="C695" s="4"/>
      <c r="D695" s="4"/>
      <c r="E695" s="4"/>
      <c r="F695" s="4"/>
      <c r="G695" s="108"/>
      <c r="H695" s="4"/>
      <c r="I695" s="4"/>
      <c r="J695" s="4"/>
      <c r="K695" s="5"/>
      <c r="L695" s="5"/>
      <c r="M695" s="4"/>
      <c r="N695" s="4"/>
      <c r="O695" s="4"/>
      <c r="P695" s="4"/>
      <c r="Q695" s="4"/>
      <c r="R695" s="4"/>
      <c r="S695" s="4"/>
      <c r="T695" s="4"/>
      <c r="U695" s="4"/>
      <c r="V695" s="6"/>
      <c r="W695" s="6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</row>
    <row r="696">
      <c r="A696" s="109"/>
      <c r="B696" s="4"/>
      <c r="C696" s="4"/>
      <c r="D696" s="4"/>
      <c r="E696" s="4"/>
      <c r="F696" s="4"/>
      <c r="G696" s="108"/>
      <c r="H696" s="4"/>
      <c r="I696" s="4"/>
      <c r="J696" s="4"/>
      <c r="K696" s="5"/>
      <c r="L696" s="5"/>
      <c r="M696" s="4"/>
      <c r="N696" s="4"/>
      <c r="O696" s="4"/>
      <c r="P696" s="4"/>
      <c r="Q696" s="4"/>
      <c r="R696" s="4"/>
      <c r="S696" s="4"/>
      <c r="T696" s="4"/>
      <c r="U696" s="4"/>
      <c r="V696" s="6"/>
      <c r="W696" s="6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</row>
    <row r="697">
      <c r="A697" s="109"/>
      <c r="B697" s="4"/>
      <c r="C697" s="4"/>
      <c r="D697" s="4"/>
      <c r="E697" s="4"/>
      <c r="F697" s="4"/>
      <c r="G697" s="108"/>
      <c r="H697" s="4"/>
      <c r="I697" s="4"/>
      <c r="J697" s="4"/>
      <c r="K697" s="5"/>
      <c r="L697" s="5"/>
      <c r="M697" s="4"/>
      <c r="N697" s="4"/>
      <c r="O697" s="4"/>
      <c r="P697" s="4"/>
      <c r="Q697" s="4"/>
      <c r="R697" s="4"/>
      <c r="S697" s="4"/>
      <c r="T697" s="4"/>
      <c r="U697" s="4"/>
      <c r="V697" s="6"/>
      <c r="W697" s="6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</row>
    <row r="698">
      <c r="A698" s="109"/>
      <c r="B698" s="4"/>
      <c r="C698" s="4"/>
      <c r="D698" s="4"/>
      <c r="E698" s="4"/>
      <c r="F698" s="4"/>
      <c r="G698" s="108"/>
      <c r="H698" s="4"/>
      <c r="I698" s="4"/>
      <c r="J698" s="4"/>
      <c r="K698" s="5"/>
      <c r="L698" s="5"/>
      <c r="M698" s="4"/>
      <c r="N698" s="4"/>
      <c r="O698" s="4"/>
      <c r="P698" s="4"/>
      <c r="Q698" s="4"/>
      <c r="R698" s="4"/>
      <c r="S698" s="4"/>
      <c r="T698" s="4"/>
      <c r="U698" s="4"/>
      <c r="V698" s="6"/>
      <c r="W698" s="6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</row>
    <row r="699">
      <c r="A699" s="109"/>
      <c r="B699" s="4"/>
      <c r="C699" s="4"/>
      <c r="D699" s="4"/>
      <c r="E699" s="4"/>
      <c r="F699" s="4"/>
      <c r="G699" s="108"/>
      <c r="H699" s="4"/>
      <c r="I699" s="4"/>
      <c r="J699" s="4"/>
      <c r="K699" s="5"/>
      <c r="L699" s="5"/>
      <c r="M699" s="4"/>
      <c r="N699" s="4"/>
      <c r="O699" s="4"/>
      <c r="P699" s="4"/>
      <c r="Q699" s="4"/>
      <c r="R699" s="4"/>
      <c r="S699" s="4"/>
      <c r="T699" s="4"/>
      <c r="U699" s="4"/>
      <c r="V699" s="6"/>
      <c r="W699" s="6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</row>
    <row r="700">
      <c r="A700" s="109"/>
      <c r="B700" s="4"/>
      <c r="C700" s="4"/>
      <c r="D700" s="4"/>
      <c r="E700" s="4"/>
      <c r="F700" s="4"/>
      <c r="G700" s="108"/>
      <c r="H700" s="4"/>
      <c r="I700" s="4"/>
      <c r="J700" s="4"/>
      <c r="K700" s="5"/>
      <c r="L700" s="5"/>
      <c r="M700" s="4"/>
      <c r="N700" s="4"/>
      <c r="O700" s="4"/>
      <c r="P700" s="4"/>
      <c r="Q700" s="4"/>
      <c r="R700" s="4"/>
      <c r="S700" s="4"/>
      <c r="T700" s="4"/>
      <c r="U700" s="4"/>
      <c r="V700" s="6"/>
      <c r="W700" s="6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</row>
    <row r="701">
      <c r="A701" s="109"/>
      <c r="B701" s="4"/>
      <c r="C701" s="4"/>
      <c r="D701" s="4"/>
      <c r="E701" s="4"/>
      <c r="F701" s="4"/>
      <c r="G701" s="108"/>
      <c r="H701" s="4"/>
      <c r="I701" s="4"/>
      <c r="J701" s="4"/>
      <c r="K701" s="5"/>
      <c r="L701" s="5"/>
      <c r="M701" s="4"/>
      <c r="N701" s="4"/>
      <c r="O701" s="4"/>
      <c r="P701" s="4"/>
      <c r="Q701" s="4"/>
      <c r="R701" s="4"/>
      <c r="S701" s="4"/>
      <c r="T701" s="4"/>
      <c r="U701" s="4"/>
      <c r="V701" s="6"/>
      <c r="W701" s="6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</row>
    <row r="702">
      <c r="A702" s="109"/>
      <c r="B702" s="4"/>
      <c r="C702" s="4"/>
      <c r="D702" s="4"/>
      <c r="E702" s="4"/>
      <c r="F702" s="4"/>
      <c r="G702" s="108"/>
      <c r="H702" s="4"/>
      <c r="I702" s="4"/>
      <c r="J702" s="4"/>
      <c r="K702" s="5"/>
      <c r="L702" s="5"/>
      <c r="M702" s="4"/>
      <c r="N702" s="4"/>
      <c r="O702" s="4"/>
      <c r="P702" s="4"/>
      <c r="Q702" s="4"/>
      <c r="R702" s="4"/>
      <c r="S702" s="4"/>
      <c r="T702" s="4"/>
      <c r="U702" s="4"/>
      <c r="V702" s="6"/>
      <c r="W702" s="6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</row>
    <row r="703">
      <c r="A703" s="109"/>
      <c r="B703" s="4"/>
      <c r="C703" s="4"/>
      <c r="D703" s="4"/>
      <c r="E703" s="4"/>
      <c r="F703" s="4"/>
      <c r="G703" s="108"/>
      <c r="H703" s="4"/>
      <c r="I703" s="4"/>
      <c r="J703" s="4"/>
      <c r="K703" s="5"/>
      <c r="L703" s="5"/>
      <c r="M703" s="4"/>
      <c r="N703" s="4"/>
      <c r="O703" s="4"/>
      <c r="P703" s="4"/>
      <c r="Q703" s="4"/>
      <c r="R703" s="4"/>
      <c r="S703" s="4"/>
      <c r="T703" s="4"/>
      <c r="U703" s="4"/>
      <c r="V703" s="6"/>
      <c r="W703" s="6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</row>
    <row r="704">
      <c r="A704" s="109"/>
      <c r="B704" s="4"/>
      <c r="C704" s="4"/>
      <c r="D704" s="4"/>
      <c r="E704" s="4"/>
      <c r="F704" s="4"/>
      <c r="G704" s="108"/>
      <c r="H704" s="4"/>
      <c r="I704" s="4"/>
      <c r="J704" s="4"/>
      <c r="K704" s="5"/>
      <c r="L704" s="5"/>
      <c r="M704" s="4"/>
      <c r="N704" s="4"/>
      <c r="O704" s="4"/>
      <c r="P704" s="4"/>
      <c r="Q704" s="4"/>
      <c r="R704" s="4"/>
      <c r="S704" s="4"/>
      <c r="T704" s="4"/>
      <c r="U704" s="4"/>
      <c r="V704" s="6"/>
      <c r="W704" s="6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</row>
    <row r="705">
      <c r="A705" s="109"/>
      <c r="B705" s="4"/>
      <c r="C705" s="4"/>
      <c r="D705" s="4"/>
      <c r="E705" s="4"/>
      <c r="F705" s="4"/>
      <c r="G705" s="108"/>
      <c r="H705" s="4"/>
      <c r="I705" s="4"/>
      <c r="J705" s="4"/>
      <c r="K705" s="5"/>
      <c r="L705" s="5"/>
      <c r="M705" s="4"/>
      <c r="N705" s="4"/>
      <c r="O705" s="4"/>
      <c r="P705" s="4"/>
      <c r="Q705" s="4"/>
      <c r="R705" s="4"/>
      <c r="S705" s="4"/>
      <c r="T705" s="4"/>
      <c r="U705" s="4"/>
      <c r="V705" s="6"/>
      <c r="W705" s="6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</row>
    <row r="706">
      <c r="A706" s="109"/>
      <c r="B706" s="4"/>
      <c r="C706" s="4"/>
      <c r="D706" s="4"/>
      <c r="E706" s="4"/>
      <c r="F706" s="4"/>
      <c r="G706" s="108"/>
      <c r="H706" s="4"/>
      <c r="I706" s="4"/>
      <c r="J706" s="4"/>
      <c r="K706" s="5"/>
      <c r="L706" s="5"/>
      <c r="M706" s="4"/>
      <c r="N706" s="4"/>
      <c r="O706" s="4"/>
      <c r="P706" s="4"/>
      <c r="Q706" s="4"/>
      <c r="R706" s="4"/>
      <c r="S706" s="4"/>
      <c r="T706" s="4"/>
      <c r="U706" s="4"/>
      <c r="V706" s="6"/>
      <c r="W706" s="6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</row>
    <row r="707">
      <c r="A707" s="109"/>
      <c r="B707" s="4"/>
      <c r="C707" s="4"/>
      <c r="D707" s="4"/>
      <c r="E707" s="4"/>
      <c r="F707" s="4"/>
      <c r="G707" s="108"/>
      <c r="H707" s="4"/>
      <c r="I707" s="4"/>
      <c r="J707" s="4"/>
      <c r="K707" s="5"/>
      <c r="L707" s="5"/>
      <c r="M707" s="4"/>
      <c r="N707" s="4"/>
      <c r="O707" s="4"/>
      <c r="P707" s="4"/>
      <c r="Q707" s="4"/>
      <c r="R707" s="4"/>
      <c r="S707" s="4"/>
      <c r="T707" s="4"/>
      <c r="U707" s="4"/>
      <c r="V707" s="6"/>
      <c r="W707" s="6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</row>
    <row r="708">
      <c r="A708" s="109"/>
      <c r="B708" s="4"/>
      <c r="C708" s="4"/>
      <c r="D708" s="4"/>
      <c r="E708" s="4"/>
      <c r="F708" s="4"/>
      <c r="G708" s="108"/>
      <c r="H708" s="4"/>
      <c r="I708" s="4"/>
      <c r="J708" s="4"/>
      <c r="K708" s="5"/>
      <c r="L708" s="5"/>
      <c r="M708" s="4"/>
      <c r="N708" s="4"/>
      <c r="O708" s="4"/>
      <c r="P708" s="4"/>
      <c r="Q708" s="4"/>
      <c r="R708" s="4"/>
      <c r="S708" s="4"/>
      <c r="T708" s="4"/>
      <c r="U708" s="4"/>
      <c r="V708" s="6"/>
      <c r="W708" s="6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</row>
    <row r="709">
      <c r="A709" s="109"/>
      <c r="B709" s="4"/>
      <c r="C709" s="4"/>
      <c r="D709" s="4"/>
      <c r="E709" s="4"/>
      <c r="F709" s="4"/>
      <c r="G709" s="108"/>
      <c r="H709" s="4"/>
      <c r="I709" s="4"/>
      <c r="J709" s="4"/>
      <c r="K709" s="5"/>
      <c r="L709" s="5"/>
      <c r="M709" s="4"/>
      <c r="N709" s="4"/>
      <c r="O709" s="4"/>
      <c r="P709" s="4"/>
      <c r="Q709" s="4"/>
      <c r="R709" s="4"/>
      <c r="S709" s="4"/>
      <c r="T709" s="4"/>
      <c r="U709" s="4"/>
      <c r="V709" s="6"/>
      <c r="W709" s="6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</row>
    <row r="710">
      <c r="A710" s="109"/>
      <c r="B710" s="4"/>
      <c r="C710" s="4"/>
      <c r="D710" s="4"/>
      <c r="E710" s="4"/>
      <c r="F710" s="4"/>
      <c r="G710" s="108"/>
      <c r="H710" s="4"/>
      <c r="I710" s="4"/>
      <c r="J710" s="4"/>
      <c r="K710" s="5"/>
      <c r="L710" s="5"/>
      <c r="M710" s="4"/>
      <c r="N710" s="4"/>
      <c r="O710" s="4"/>
      <c r="P710" s="4"/>
      <c r="Q710" s="4"/>
      <c r="R710" s="4"/>
      <c r="S710" s="4"/>
      <c r="T710" s="4"/>
      <c r="U710" s="4"/>
      <c r="V710" s="6"/>
      <c r="W710" s="6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</row>
    <row r="711">
      <c r="A711" s="109"/>
      <c r="B711" s="4"/>
      <c r="C711" s="4"/>
      <c r="D711" s="4"/>
      <c r="E711" s="4"/>
      <c r="F711" s="4"/>
      <c r="G711" s="108"/>
      <c r="H711" s="4"/>
      <c r="I711" s="4"/>
      <c r="J711" s="4"/>
      <c r="K711" s="5"/>
      <c r="L711" s="5"/>
      <c r="M711" s="4"/>
      <c r="N711" s="4"/>
      <c r="O711" s="4"/>
      <c r="P711" s="4"/>
      <c r="Q711" s="4"/>
      <c r="R711" s="4"/>
      <c r="S711" s="4"/>
      <c r="T711" s="4"/>
      <c r="U711" s="4"/>
      <c r="V711" s="6"/>
      <c r="W711" s="6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</row>
    <row r="712">
      <c r="A712" s="109"/>
      <c r="B712" s="4"/>
      <c r="C712" s="4"/>
      <c r="D712" s="4"/>
      <c r="E712" s="4"/>
      <c r="F712" s="4"/>
      <c r="G712" s="108"/>
      <c r="H712" s="4"/>
      <c r="I712" s="4"/>
      <c r="J712" s="4"/>
      <c r="K712" s="5"/>
      <c r="L712" s="5"/>
      <c r="M712" s="4"/>
      <c r="N712" s="4"/>
      <c r="O712" s="4"/>
      <c r="P712" s="4"/>
      <c r="Q712" s="4"/>
      <c r="R712" s="4"/>
      <c r="S712" s="4"/>
      <c r="T712" s="4"/>
      <c r="U712" s="4"/>
      <c r="V712" s="6"/>
      <c r="W712" s="6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</row>
    <row r="713">
      <c r="A713" s="109"/>
      <c r="B713" s="4"/>
      <c r="C713" s="4"/>
      <c r="D713" s="4"/>
      <c r="E713" s="4"/>
      <c r="F713" s="4"/>
      <c r="G713" s="108"/>
      <c r="H713" s="4"/>
      <c r="I713" s="4"/>
      <c r="J713" s="4"/>
      <c r="K713" s="5"/>
      <c r="L713" s="5"/>
      <c r="M713" s="4"/>
      <c r="N713" s="4"/>
      <c r="O713" s="4"/>
      <c r="P713" s="4"/>
      <c r="Q713" s="4"/>
      <c r="R713" s="4"/>
      <c r="S713" s="4"/>
      <c r="T713" s="4"/>
      <c r="U713" s="4"/>
      <c r="V713" s="6"/>
      <c r="W713" s="6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</row>
    <row r="714">
      <c r="A714" s="109"/>
      <c r="B714" s="4"/>
      <c r="C714" s="4"/>
      <c r="D714" s="4"/>
      <c r="E714" s="4"/>
      <c r="F714" s="4"/>
      <c r="G714" s="108"/>
      <c r="H714" s="4"/>
      <c r="I714" s="4"/>
      <c r="J714" s="4"/>
      <c r="K714" s="5"/>
      <c r="L714" s="5"/>
      <c r="M714" s="4"/>
      <c r="N714" s="4"/>
      <c r="O714" s="4"/>
      <c r="P714" s="4"/>
      <c r="Q714" s="4"/>
      <c r="R714" s="4"/>
      <c r="S714" s="4"/>
      <c r="T714" s="4"/>
      <c r="U714" s="4"/>
      <c r="V714" s="6"/>
      <c r="W714" s="6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</row>
    <row r="715">
      <c r="A715" s="109"/>
      <c r="B715" s="4"/>
      <c r="C715" s="4"/>
      <c r="D715" s="4"/>
      <c r="E715" s="4"/>
      <c r="F715" s="4"/>
      <c r="G715" s="108"/>
      <c r="H715" s="4"/>
      <c r="I715" s="4"/>
      <c r="J715" s="4"/>
      <c r="K715" s="5"/>
      <c r="L715" s="5"/>
      <c r="M715" s="4"/>
      <c r="N715" s="4"/>
      <c r="O715" s="4"/>
      <c r="P715" s="4"/>
      <c r="Q715" s="4"/>
      <c r="R715" s="4"/>
      <c r="S715" s="4"/>
      <c r="T715" s="4"/>
      <c r="U715" s="4"/>
      <c r="V715" s="6"/>
      <c r="W715" s="6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</row>
    <row r="716">
      <c r="A716" s="109"/>
      <c r="B716" s="4"/>
      <c r="C716" s="4"/>
      <c r="D716" s="4"/>
      <c r="E716" s="4"/>
      <c r="F716" s="4"/>
      <c r="G716" s="108"/>
      <c r="H716" s="4"/>
      <c r="I716" s="4"/>
      <c r="J716" s="4"/>
      <c r="K716" s="5"/>
      <c r="L716" s="5"/>
      <c r="M716" s="4"/>
      <c r="N716" s="4"/>
      <c r="O716" s="4"/>
      <c r="P716" s="4"/>
      <c r="Q716" s="4"/>
      <c r="R716" s="4"/>
      <c r="S716" s="4"/>
      <c r="T716" s="4"/>
      <c r="U716" s="4"/>
      <c r="V716" s="6"/>
      <c r="W716" s="6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</row>
    <row r="717">
      <c r="A717" s="109"/>
      <c r="B717" s="4"/>
      <c r="C717" s="4"/>
      <c r="D717" s="4"/>
      <c r="E717" s="4"/>
      <c r="F717" s="4"/>
      <c r="G717" s="108"/>
      <c r="H717" s="4"/>
      <c r="I717" s="4"/>
      <c r="J717" s="4"/>
      <c r="K717" s="5"/>
      <c r="L717" s="5"/>
      <c r="M717" s="4"/>
      <c r="N717" s="4"/>
      <c r="O717" s="4"/>
      <c r="P717" s="4"/>
      <c r="Q717" s="4"/>
      <c r="R717" s="4"/>
      <c r="S717" s="4"/>
      <c r="T717" s="4"/>
      <c r="U717" s="4"/>
      <c r="V717" s="6"/>
      <c r="W717" s="6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</row>
    <row r="718">
      <c r="A718" s="109"/>
      <c r="B718" s="4"/>
      <c r="C718" s="4"/>
      <c r="D718" s="4"/>
      <c r="E718" s="4"/>
      <c r="F718" s="4"/>
      <c r="G718" s="108"/>
      <c r="H718" s="4"/>
      <c r="I718" s="4"/>
      <c r="J718" s="4"/>
      <c r="K718" s="5"/>
      <c r="L718" s="5"/>
      <c r="M718" s="4"/>
      <c r="N718" s="4"/>
      <c r="O718" s="4"/>
      <c r="P718" s="4"/>
      <c r="Q718" s="4"/>
      <c r="R718" s="4"/>
      <c r="S718" s="4"/>
      <c r="T718" s="4"/>
      <c r="U718" s="4"/>
      <c r="V718" s="6"/>
      <c r="W718" s="6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</row>
    <row r="719">
      <c r="A719" s="109"/>
      <c r="B719" s="4"/>
      <c r="C719" s="4"/>
      <c r="D719" s="4"/>
      <c r="E719" s="4"/>
      <c r="F719" s="4"/>
      <c r="G719" s="108"/>
      <c r="H719" s="4"/>
      <c r="I719" s="4"/>
      <c r="J719" s="4"/>
      <c r="K719" s="5"/>
      <c r="L719" s="5"/>
      <c r="M719" s="4"/>
      <c r="N719" s="4"/>
      <c r="O719" s="4"/>
      <c r="P719" s="4"/>
      <c r="Q719" s="4"/>
      <c r="R719" s="4"/>
      <c r="S719" s="4"/>
      <c r="T719" s="4"/>
      <c r="U719" s="4"/>
      <c r="V719" s="6"/>
      <c r="W719" s="6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</row>
    <row r="720">
      <c r="A720" s="109"/>
      <c r="B720" s="4"/>
      <c r="C720" s="4"/>
      <c r="D720" s="4"/>
      <c r="E720" s="4"/>
      <c r="F720" s="4"/>
      <c r="G720" s="108"/>
      <c r="H720" s="4"/>
      <c r="I720" s="4"/>
      <c r="J720" s="4"/>
      <c r="K720" s="5"/>
      <c r="L720" s="5"/>
      <c r="M720" s="4"/>
      <c r="N720" s="4"/>
      <c r="O720" s="4"/>
      <c r="P720" s="4"/>
      <c r="Q720" s="4"/>
      <c r="R720" s="4"/>
      <c r="S720" s="4"/>
      <c r="T720" s="4"/>
      <c r="U720" s="4"/>
      <c r="V720" s="6"/>
      <c r="W720" s="6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</row>
    <row r="721">
      <c r="A721" s="109"/>
      <c r="B721" s="4"/>
      <c r="C721" s="4"/>
      <c r="D721" s="4"/>
      <c r="E721" s="4"/>
      <c r="F721" s="4"/>
      <c r="G721" s="108"/>
      <c r="H721" s="4"/>
      <c r="I721" s="4"/>
      <c r="J721" s="4"/>
      <c r="K721" s="5"/>
      <c r="L721" s="5"/>
      <c r="M721" s="4"/>
      <c r="N721" s="4"/>
      <c r="O721" s="4"/>
      <c r="P721" s="4"/>
      <c r="Q721" s="4"/>
      <c r="R721" s="4"/>
      <c r="S721" s="4"/>
      <c r="T721" s="4"/>
      <c r="U721" s="4"/>
      <c r="V721" s="6"/>
      <c r="W721" s="6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</row>
    <row r="722">
      <c r="A722" s="109"/>
      <c r="B722" s="4"/>
      <c r="C722" s="4"/>
      <c r="D722" s="4"/>
      <c r="E722" s="4"/>
      <c r="F722" s="4"/>
      <c r="G722" s="108"/>
      <c r="H722" s="4"/>
      <c r="I722" s="4"/>
      <c r="J722" s="4"/>
      <c r="K722" s="5"/>
      <c r="L722" s="5"/>
      <c r="M722" s="4"/>
      <c r="N722" s="4"/>
      <c r="O722" s="4"/>
      <c r="P722" s="4"/>
      <c r="Q722" s="4"/>
      <c r="R722" s="4"/>
      <c r="S722" s="4"/>
      <c r="T722" s="4"/>
      <c r="U722" s="4"/>
      <c r="V722" s="6"/>
      <c r="W722" s="6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</row>
    <row r="723">
      <c r="A723" s="109"/>
      <c r="B723" s="4"/>
      <c r="C723" s="4"/>
      <c r="D723" s="4"/>
      <c r="E723" s="4"/>
      <c r="F723" s="4"/>
      <c r="G723" s="108"/>
      <c r="H723" s="4"/>
      <c r="I723" s="4"/>
      <c r="J723" s="4"/>
      <c r="K723" s="5"/>
      <c r="L723" s="5"/>
      <c r="M723" s="4"/>
      <c r="N723" s="4"/>
      <c r="O723" s="4"/>
      <c r="P723" s="4"/>
      <c r="Q723" s="4"/>
      <c r="R723" s="4"/>
      <c r="S723" s="4"/>
      <c r="T723" s="4"/>
      <c r="U723" s="4"/>
      <c r="V723" s="6"/>
      <c r="W723" s="6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</row>
    <row r="724">
      <c r="A724" s="109"/>
      <c r="B724" s="4"/>
      <c r="C724" s="4"/>
      <c r="D724" s="4"/>
      <c r="E724" s="4"/>
      <c r="F724" s="4"/>
      <c r="G724" s="108"/>
      <c r="H724" s="4"/>
      <c r="I724" s="4"/>
      <c r="J724" s="4"/>
      <c r="K724" s="5"/>
      <c r="L724" s="5"/>
      <c r="M724" s="4"/>
      <c r="N724" s="4"/>
      <c r="O724" s="4"/>
      <c r="P724" s="4"/>
      <c r="Q724" s="4"/>
      <c r="R724" s="4"/>
      <c r="S724" s="4"/>
      <c r="T724" s="4"/>
      <c r="U724" s="4"/>
      <c r="V724" s="6"/>
      <c r="W724" s="6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</row>
    <row r="725">
      <c r="A725" s="109"/>
      <c r="B725" s="4"/>
      <c r="C725" s="4"/>
      <c r="D725" s="4"/>
      <c r="E725" s="4"/>
      <c r="F725" s="4"/>
      <c r="G725" s="108"/>
      <c r="H725" s="4"/>
      <c r="I725" s="4"/>
      <c r="J725" s="4"/>
      <c r="K725" s="5"/>
      <c r="L725" s="5"/>
      <c r="M725" s="4"/>
      <c r="N725" s="4"/>
      <c r="O725" s="4"/>
      <c r="P725" s="4"/>
      <c r="Q725" s="4"/>
      <c r="R725" s="4"/>
      <c r="S725" s="4"/>
      <c r="T725" s="4"/>
      <c r="U725" s="4"/>
      <c r="V725" s="6"/>
      <c r="W725" s="6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</row>
    <row r="726">
      <c r="A726" s="109"/>
      <c r="B726" s="4"/>
      <c r="C726" s="4"/>
      <c r="D726" s="4"/>
      <c r="E726" s="4"/>
      <c r="F726" s="4"/>
      <c r="G726" s="108"/>
      <c r="H726" s="4"/>
      <c r="I726" s="4"/>
      <c r="J726" s="4"/>
      <c r="K726" s="5"/>
      <c r="L726" s="5"/>
      <c r="M726" s="4"/>
      <c r="N726" s="4"/>
      <c r="O726" s="4"/>
      <c r="P726" s="4"/>
      <c r="Q726" s="4"/>
      <c r="R726" s="4"/>
      <c r="S726" s="4"/>
      <c r="T726" s="4"/>
      <c r="U726" s="4"/>
      <c r="V726" s="6"/>
      <c r="W726" s="6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</row>
    <row r="727">
      <c r="A727" s="106"/>
      <c r="B727" s="4"/>
      <c r="C727" s="4"/>
      <c r="D727" s="4"/>
      <c r="E727" s="4"/>
      <c r="F727" s="4"/>
      <c r="G727" s="108"/>
      <c r="H727" s="4"/>
      <c r="I727" s="4"/>
      <c r="J727" s="4"/>
      <c r="K727" s="5"/>
      <c r="L727" s="5"/>
      <c r="M727" s="4"/>
      <c r="N727" s="4"/>
      <c r="O727" s="4"/>
      <c r="P727" s="4"/>
      <c r="Q727" s="4"/>
      <c r="R727" s="4"/>
      <c r="S727" s="4"/>
      <c r="T727" s="4"/>
      <c r="U727" s="4"/>
      <c r="V727" s="6"/>
      <c r="W727" s="6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</row>
    <row r="728">
      <c r="A728" s="109"/>
      <c r="B728" s="4"/>
      <c r="C728" s="4"/>
      <c r="D728" s="4"/>
      <c r="E728" s="4"/>
      <c r="F728" s="4"/>
      <c r="G728" s="108"/>
      <c r="H728" s="4"/>
      <c r="I728" s="4"/>
      <c r="J728" s="4"/>
      <c r="K728" s="5"/>
      <c r="L728" s="5"/>
      <c r="M728" s="4"/>
      <c r="N728" s="4"/>
      <c r="O728" s="4"/>
      <c r="P728" s="4"/>
      <c r="Q728" s="4"/>
      <c r="R728" s="4"/>
      <c r="S728" s="4"/>
      <c r="T728" s="4"/>
      <c r="U728" s="4"/>
      <c r="V728" s="6"/>
      <c r="W728" s="6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</row>
    <row r="729">
      <c r="A729" s="109"/>
      <c r="B729" s="4"/>
      <c r="C729" s="4"/>
      <c r="D729" s="4"/>
      <c r="E729" s="4"/>
      <c r="F729" s="4"/>
      <c r="G729" s="108"/>
      <c r="H729" s="4"/>
      <c r="I729" s="4"/>
      <c r="J729" s="4"/>
      <c r="K729" s="5"/>
      <c r="L729" s="5"/>
      <c r="M729" s="4"/>
      <c r="N729" s="4"/>
      <c r="O729" s="4"/>
      <c r="P729" s="4"/>
      <c r="Q729" s="4"/>
      <c r="R729" s="4"/>
      <c r="S729" s="4"/>
      <c r="T729" s="4"/>
      <c r="U729" s="4"/>
      <c r="V729" s="6"/>
      <c r="W729" s="6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</row>
    <row r="730">
      <c r="A730" s="109"/>
      <c r="B730" s="4"/>
      <c r="C730" s="4"/>
      <c r="D730" s="4"/>
      <c r="E730" s="4"/>
      <c r="F730" s="4"/>
      <c r="G730" s="108"/>
      <c r="H730" s="4"/>
      <c r="I730" s="4"/>
      <c r="J730" s="4"/>
      <c r="K730" s="5"/>
      <c r="L730" s="5"/>
      <c r="M730" s="4"/>
      <c r="N730" s="4"/>
      <c r="O730" s="4"/>
      <c r="P730" s="4"/>
      <c r="Q730" s="4"/>
      <c r="R730" s="4"/>
      <c r="S730" s="4"/>
      <c r="T730" s="4"/>
      <c r="U730" s="4"/>
      <c r="V730" s="6"/>
      <c r="W730" s="6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</row>
    <row r="731">
      <c r="A731" s="109"/>
      <c r="B731" s="4"/>
      <c r="C731" s="4"/>
      <c r="D731" s="4"/>
      <c r="E731" s="4"/>
      <c r="F731" s="4"/>
      <c r="G731" s="108"/>
      <c r="H731" s="4"/>
      <c r="I731" s="4"/>
      <c r="J731" s="4"/>
      <c r="K731" s="5"/>
      <c r="L731" s="5"/>
      <c r="M731" s="4"/>
      <c r="N731" s="4"/>
      <c r="O731" s="4"/>
      <c r="P731" s="4"/>
      <c r="Q731" s="4"/>
      <c r="R731" s="4"/>
      <c r="S731" s="4"/>
      <c r="T731" s="4"/>
      <c r="U731" s="4"/>
      <c r="V731" s="6"/>
      <c r="W731" s="6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</row>
    <row r="732">
      <c r="A732" s="109"/>
      <c r="B732" s="4"/>
      <c r="C732" s="4"/>
      <c r="D732" s="4"/>
      <c r="E732" s="4"/>
      <c r="F732" s="4"/>
      <c r="G732" s="108"/>
      <c r="H732" s="4"/>
      <c r="I732" s="4"/>
      <c r="J732" s="4"/>
      <c r="K732" s="5"/>
      <c r="L732" s="5"/>
      <c r="M732" s="4"/>
      <c r="N732" s="4"/>
      <c r="O732" s="4"/>
      <c r="P732" s="4"/>
      <c r="Q732" s="4"/>
      <c r="R732" s="4"/>
      <c r="S732" s="4"/>
      <c r="T732" s="4"/>
      <c r="U732" s="4"/>
      <c r="V732" s="6"/>
      <c r="W732" s="6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</row>
    <row r="733">
      <c r="A733" s="109"/>
      <c r="B733" s="4"/>
      <c r="C733" s="4"/>
      <c r="D733" s="4"/>
      <c r="E733" s="4"/>
      <c r="F733" s="4"/>
      <c r="G733" s="108"/>
      <c r="H733" s="4"/>
      <c r="I733" s="4"/>
      <c r="J733" s="4"/>
      <c r="K733" s="5"/>
      <c r="L733" s="5"/>
      <c r="M733" s="4"/>
      <c r="N733" s="4"/>
      <c r="O733" s="4"/>
      <c r="P733" s="4"/>
      <c r="Q733" s="4"/>
      <c r="R733" s="4"/>
      <c r="S733" s="4"/>
      <c r="T733" s="4"/>
      <c r="U733" s="4"/>
      <c r="V733" s="6"/>
      <c r="W733" s="6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</row>
    <row r="734">
      <c r="A734" s="109"/>
      <c r="B734" s="4"/>
      <c r="C734" s="4"/>
      <c r="D734" s="4"/>
      <c r="E734" s="4"/>
      <c r="F734" s="4"/>
      <c r="G734" s="108"/>
      <c r="H734" s="4"/>
      <c r="I734" s="4"/>
      <c r="J734" s="4"/>
      <c r="K734" s="5"/>
      <c r="L734" s="5"/>
      <c r="M734" s="4"/>
      <c r="N734" s="4"/>
      <c r="O734" s="4"/>
      <c r="P734" s="4"/>
      <c r="Q734" s="4"/>
      <c r="R734" s="4"/>
      <c r="S734" s="4"/>
      <c r="T734" s="4"/>
      <c r="U734" s="4"/>
      <c r="V734" s="6"/>
      <c r="W734" s="6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</row>
    <row r="735">
      <c r="A735" s="109"/>
      <c r="B735" s="4"/>
      <c r="C735" s="4"/>
      <c r="D735" s="4"/>
      <c r="E735" s="4"/>
      <c r="F735" s="4"/>
      <c r="G735" s="108"/>
      <c r="H735" s="4"/>
      <c r="I735" s="4"/>
      <c r="J735" s="4"/>
      <c r="K735" s="5"/>
      <c r="L735" s="5"/>
      <c r="M735" s="4"/>
      <c r="N735" s="4"/>
      <c r="O735" s="4"/>
      <c r="P735" s="4"/>
      <c r="Q735" s="4"/>
      <c r="R735" s="4"/>
      <c r="S735" s="4"/>
      <c r="T735" s="4"/>
      <c r="U735" s="4"/>
      <c r="V735" s="6"/>
      <c r="W735" s="6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</row>
    <row r="736">
      <c r="A736" s="109"/>
      <c r="B736" s="4"/>
      <c r="C736" s="4"/>
      <c r="D736" s="4"/>
      <c r="E736" s="4"/>
      <c r="F736" s="4"/>
      <c r="G736" s="108"/>
      <c r="H736" s="4"/>
      <c r="I736" s="4"/>
      <c r="J736" s="4"/>
      <c r="K736" s="5"/>
      <c r="L736" s="5"/>
      <c r="M736" s="4"/>
      <c r="N736" s="4"/>
      <c r="O736" s="4"/>
      <c r="P736" s="4"/>
      <c r="Q736" s="4"/>
      <c r="R736" s="4"/>
      <c r="S736" s="4"/>
      <c r="T736" s="4"/>
      <c r="U736" s="4"/>
      <c r="V736" s="6"/>
      <c r="W736" s="6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</row>
    <row r="737">
      <c r="A737" s="109"/>
      <c r="B737" s="4"/>
      <c r="C737" s="4"/>
      <c r="D737" s="4"/>
      <c r="E737" s="4"/>
      <c r="F737" s="4"/>
      <c r="G737" s="108"/>
      <c r="H737" s="4"/>
      <c r="I737" s="4"/>
      <c r="J737" s="4"/>
      <c r="K737" s="5"/>
      <c r="L737" s="5"/>
      <c r="M737" s="4"/>
      <c r="N737" s="4"/>
      <c r="O737" s="4"/>
      <c r="P737" s="4"/>
      <c r="Q737" s="4"/>
      <c r="R737" s="4"/>
      <c r="S737" s="4"/>
      <c r="T737" s="4"/>
      <c r="U737" s="4"/>
      <c r="V737" s="6"/>
      <c r="W737" s="6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</row>
    <row r="738">
      <c r="A738" s="109"/>
      <c r="B738" s="4"/>
      <c r="C738" s="4"/>
      <c r="D738" s="4"/>
      <c r="E738" s="4"/>
      <c r="F738" s="4"/>
      <c r="G738" s="108"/>
      <c r="H738" s="4"/>
      <c r="I738" s="4"/>
      <c r="J738" s="4"/>
      <c r="K738" s="5"/>
      <c r="L738" s="5"/>
      <c r="M738" s="4"/>
      <c r="N738" s="4"/>
      <c r="O738" s="4"/>
      <c r="P738" s="4"/>
      <c r="Q738" s="4"/>
      <c r="R738" s="4"/>
      <c r="S738" s="4"/>
      <c r="T738" s="4"/>
      <c r="U738" s="4"/>
      <c r="V738" s="6"/>
      <c r="W738" s="6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</row>
    <row r="739">
      <c r="A739" s="109"/>
      <c r="B739" s="4"/>
      <c r="C739" s="4"/>
      <c r="D739" s="4"/>
      <c r="E739" s="4"/>
      <c r="F739" s="4"/>
      <c r="G739" s="108"/>
      <c r="H739" s="4"/>
      <c r="I739" s="4"/>
      <c r="J739" s="4"/>
      <c r="K739" s="5"/>
      <c r="L739" s="5"/>
      <c r="M739" s="4"/>
      <c r="N739" s="4"/>
      <c r="O739" s="4"/>
      <c r="P739" s="4"/>
      <c r="Q739" s="4"/>
      <c r="R739" s="4"/>
      <c r="S739" s="4"/>
      <c r="T739" s="4"/>
      <c r="U739" s="4"/>
      <c r="V739" s="6"/>
      <c r="W739" s="6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</row>
    <row r="740">
      <c r="A740" s="109"/>
      <c r="B740" s="4"/>
      <c r="C740" s="4"/>
      <c r="D740" s="4"/>
      <c r="E740" s="4"/>
      <c r="F740" s="4"/>
      <c r="G740" s="108"/>
      <c r="H740" s="4"/>
      <c r="I740" s="4"/>
      <c r="J740" s="4"/>
      <c r="K740" s="5"/>
      <c r="L740" s="5"/>
      <c r="M740" s="4"/>
      <c r="N740" s="4"/>
      <c r="O740" s="4"/>
      <c r="P740" s="4"/>
      <c r="Q740" s="4"/>
      <c r="R740" s="4"/>
      <c r="S740" s="4"/>
      <c r="T740" s="4"/>
      <c r="U740" s="4"/>
      <c r="V740" s="6"/>
      <c r="W740" s="6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</row>
    <row r="741">
      <c r="A741" s="109"/>
      <c r="B741" s="4"/>
      <c r="C741" s="4"/>
      <c r="D741" s="4"/>
      <c r="E741" s="4"/>
      <c r="F741" s="4"/>
      <c r="G741" s="108"/>
      <c r="H741" s="4"/>
      <c r="I741" s="4"/>
      <c r="J741" s="4"/>
      <c r="K741" s="5"/>
      <c r="L741" s="5"/>
      <c r="M741" s="4"/>
      <c r="N741" s="4"/>
      <c r="O741" s="4"/>
      <c r="P741" s="4"/>
      <c r="Q741" s="4"/>
      <c r="R741" s="4"/>
      <c r="S741" s="4"/>
      <c r="T741" s="4"/>
      <c r="U741" s="4"/>
      <c r="V741" s="6"/>
      <c r="W741" s="6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</row>
    <row r="742">
      <c r="A742" s="109"/>
      <c r="B742" s="4"/>
      <c r="C742" s="4"/>
      <c r="D742" s="4"/>
      <c r="E742" s="4"/>
      <c r="F742" s="4"/>
      <c r="G742" s="108"/>
      <c r="H742" s="4"/>
      <c r="I742" s="4"/>
      <c r="J742" s="4"/>
      <c r="K742" s="5"/>
      <c r="L742" s="5"/>
      <c r="M742" s="4"/>
      <c r="N742" s="4"/>
      <c r="O742" s="4"/>
      <c r="P742" s="4"/>
      <c r="Q742" s="4"/>
      <c r="R742" s="4"/>
      <c r="S742" s="4"/>
      <c r="T742" s="4"/>
      <c r="U742" s="4"/>
      <c r="V742" s="6"/>
      <c r="W742" s="6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</row>
    <row r="743">
      <c r="A743" s="109"/>
      <c r="B743" s="4"/>
      <c r="C743" s="4"/>
      <c r="D743" s="4"/>
      <c r="E743" s="4"/>
      <c r="F743" s="4"/>
      <c r="G743" s="108"/>
      <c r="H743" s="4"/>
      <c r="I743" s="4"/>
      <c r="J743" s="4"/>
      <c r="K743" s="5"/>
      <c r="L743" s="5"/>
      <c r="M743" s="4"/>
      <c r="N743" s="4"/>
      <c r="O743" s="4"/>
      <c r="P743" s="4"/>
      <c r="Q743" s="4"/>
      <c r="R743" s="4"/>
      <c r="S743" s="4"/>
      <c r="T743" s="4"/>
      <c r="U743" s="4"/>
      <c r="V743" s="6"/>
      <c r="W743" s="6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</row>
    <row r="744">
      <c r="A744" s="109"/>
      <c r="B744" s="4"/>
      <c r="C744" s="4"/>
      <c r="D744" s="4"/>
      <c r="E744" s="4"/>
      <c r="F744" s="4"/>
      <c r="G744" s="108"/>
      <c r="H744" s="4"/>
      <c r="I744" s="4"/>
      <c r="J744" s="4"/>
      <c r="K744" s="5"/>
      <c r="L744" s="5"/>
      <c r="M744" s="4"/>
      <c r="N744" s="4"/>
      <c r="O744" s="4"/>
      <c r="P744" s="4"/>
      <c r="Q744" s="4"/>
      <c r="R744" s="4"/>
      <c r="S744" s="4"/>
      <c r="T744" s="4"/>
      <c r="U744" s="4"/>
      <c r="V744" s="6"/>
      <c r="W744" s="6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</row>
    <row r="745">
      <c r="A745" s="109"/>
      <c r="B745" s="4"/>
      <c r="C745" s="4"/>
      <c r="D745" s="4"/>
      <c r="E745" s="4"/>
      <c r="F745" s="4"/>
      <c r="G745" s="108"/>
      <c r="H745" s="4"/>
      <c r="I745" s="4"/>
      <c r="J745" s="4"/>
      <c r="K745" s="5"/>
      <c r="L745" s="5"/>
      <c r="M745" s="4"/>
      <c r="N745" s="4"/>
      <c r="O745" s="4"/>
      <c r="P745" s="4"/>
      <c r="Q745" s="4"/>
      <c r="R745" s="4"/>
      <c r="S745" s="4"/>
      <c r="T745" s="4"/>
      <c r="U745" s="4"/>
      <c r="V745" s="6"/>
      <c r="W745" s="6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</row>
    <row r="746">
      <c r="A746" s="109"/>
      <c r="B746" s="4"/>
      <c r="C746" s="4"/>
      <c r="D746" s="4"/>
      <c r="E746" s="4"/>
      <c r="F746" s="4"/>
      <c r="G746" s="108"/>
      <c r="H746" s="4"/>
      <c r="I746" s="4"/>
      <c r="J746" s="4"/>
      <c r="K746" s="5"/>
      <c r="L746" s="5"/>
      <c r="M746" s="4"/>
      <c r="N746" s="4"/>
      <c r="O746" s="4"/>
      <c r="P746" s="4"/>
      <c r="Q746" s="4"/>
      <c r="R746" s="4"/>
      <c r="S746" s="4"/>
      <c r="T746" s="4"/>
      <c r="U746" s="4"/>
      <c r="V746" s="6"/>
      <c r="W746" s="6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</row>
    <row r="747">
      <c r="A747" s="109"/>
      <c r="B747" s="4"/>
      <c r="C747" s="4"/>
      <c r="D747" s="4"/>
      <c r="E747" s="4"/>
      <c r="F747" s="4"/>
      <c r="G747" s="108"/>
      <c r="H747" s="4"/>
      <c r="I747" s="4"/>
      <c r="J747" s="4"/>
      <c r="K747" s="5"/>
      <c r="L747" s="5"/>
      <c r="M747" s="4"/>
      <c r="N747" s="4"/>
      <c r="O747" s="4"/>
      <c r="P747" s="4"/>
      <c r="Q747" s="4"/>
      <c r="R747" s="4"/>
      <c r="S747" s="4"/>
      <c r="T747" s="4"/>
      <c r="U747" s="4"/>
      <c r="V747" s="6"/>
      <c r="W747" s="6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</row>
    <row r="748">
      <c r="A748" s="109"/>
      <c r="B748" s="4"/>
      <c r="C748" s="4"/>
      <c r="D748" s="4"/>
      <c r="E748" s="4"/>
      <c r="F748" s="4"/>
      <c r="G748" s="108"/>
      <c r="H748" s="4"/>
      <c r="I748" s="4"/>
      <c r="J748" s="4"/>
      <c r="K748" s="5"/>
      <c r="L748" s="5"/>
      <c r="M748" s="4"/>
      <c r="N748" s="4"/>
      <c r="O748" s="4"/>
      <c r="P748" s="4"/>
      <c r="Q748" s="4"/>
      <c r="R748" s="4"/>
      <c r="S748" s="4"/>
      <c r="T748" s="4"/>
      <c r="U748" s="4"/>
      <c r="V748" s="6"/>
      <c r="W748" s="6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</row>
    <row r="749">
      <c r="A749" s="83"/>
      <c r="B749" s="86"/>
      <c r="C749" s="86"/>
      <c r="D749" s="86"/>
      <c r="E749" s="86"/>
      <c r="F749" s="86"/>
      <c r="G749" s="82"/>
      <c r="H749" s="86"/>
      <c r="I749" s="86"/>
      <c r="J749" s="86"/>
      <c r="K749" s="5"/>
      <c r="L749" s="5"/>
      <c r="M749" s="4"/>
      <c r="N749" s="4"/>
      <c r="O749" s="4"/>
      <c r="P749" s="4"/>
      <c r="Q749" s="4"/>
      <c r="R749" s="4"/>
      <c r="S749" s="4"/>
      <c r="T749" s="4"/>
      <c r="U749" s="4"/>
      <c r="V749" s="6"/>
      <c r="W749" s="6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</row>
    <row r="750">
      <c r="A750" s="83"/>
      <c r="K750" s="5"/>
      <c r="L750" s="5"/>
      <c r="M750" s="4"/>
      <c r="N750" s="4"/>
      <c r="O750" s="4"/>
      <c r="P750" s="4"/>
      <c r="Q750" s="4"/>
      <c r="R750" s="4"/>
      <c r="S750" s="4"/>
      <c r="T750" s="4"/>
      <c r="U750" s="4"/>
      <c r="V750" s="6"/>
      <c r="W750" s="6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</row>
    <row r="751">
      <c r="A751" s="83"/>
      <c r="K751" s="5"/>
      <c r="L751" s="5"/>
      <c r="M751" s="4"/>
      <c r="N751" s="4"/>
      <c r="O751" s="4"/>
      <c r="P751" s="4"/>
      <c r="Q751" s="4"/>
      <c r="R751" s="4"/>
      <c r="S751" s="4"/>
      <c r="T751" s="4"/>
      <c r="U751" s="4"/>
      <c r="V751" s="6"/>
      <c r="W751" s="6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</row>
    <row r="752">
      <c r="A752" s="83"/>
      <c r="K752" s="5"/>
      <c r="L752" s="5"/>
      <c r="M752" s="4"/>
      <c r="N752" s="4"/>
      <c r="O752" s="4"/>
      <c r="P752" s="4"/>
      <c r="Q752" s="4"/>
      <c r="R752" s="4"/>
      <c r="S752" s="4"/>
      <c r="T752" s="4"/>
      <c r="U752" s="4"/>
      <c r="V752" s="6"/>
      <c r="W752" s="6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</row>
    <row r="753">
      <c r="A753" s="83"/>
      <c r="B753" s="86"/>
      <c r="C753" s="86"/>
      <c r="D753" s="86"/>
      <c r="E753" s="86"/>
      <c r="F753" s="86"/>
      <c r="G753" s="82"/>
      <c r="H753" s="86"/>
      <c r="I753" s="86"/>
      <c r="J753" s="86"/>
      <c r="K753" s="5"/>
      <c r="L753" s="5"/>
      <c r="M753" s="4"/>
      <c r="N753" s="4"/>
      <c r="O753" s="4"/>
      <c r="P753" s="4"/>
      <c r="Q753" s="4"/>
      <c r="R753" s="4"/>
      <c r="S753" s="4"/>
      <c r="T753" s="4"/>
      <c r="U753" s="4"/>
      <c r="V753" s="6"/>
      <c r="W753" s="6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</row>
    <row r="754">
      <c r="A754" s="83"/>
      <c r="K754" s="5"/>
      <c r="L754" s="5"/>
      <c r="M754" s="4"/>
      <c r="N754" s="4"/>
      <c r="O754" s="4"/>
      <c r="P754" s="4"/>
      <c r="Q754" s="4"/>
      <c r="R754" s="4"/>
      <c r="S754" s="4"/>
      <c r="T754" s="4"/>
      <c r="U754" s="4"/>
      <c r="V754" s="6"/>
      <c r="W754" s="6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</row>
    <row r="755">
      <c r="A755" s="83"/>
      <c r="K755" s="5"/>
      <c r="L755" s="5"/>
      <c r="M755" s="4"/>
      <c r="N755" s="4"/>
      <c r="O755" s="4"/>
      <c r="P755" s="4"/>
      <c r="Q755" s="4"/>
      <c r="R755" s="4"/>
      <c r="S755" s="4"/>
      <c r="T755" s="4"/>
      <c r="U755" s="4"/>
      <c r="V755" s="6"/>
      <c r="W755" s="6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</row>
    <row r="756">
      <c r="A756" s="83"/>
      <c r="K756" s="5"/>
      <c r="L756" s="5"/>
      <c r="M756" s="4"/>
      <c r="N756" s="4"/>
      <c r="O756" s="4"/>
      <c r="P756" s="4"/>
      <c r="Q756" s="4"/>
      <c r="R756" s="4"/>
      <c r="S756" s="4"/>
      <c r="T756" s="4"/>
      <c r="U756" s="4"/>
      <c r="V756" s="6"/>
      <c r="W756" s="6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</row>
    <row r="757">
      <c r="A757" s="83"/>
      <c r="K757" s="5"/>
      <c r="L757" s="5"/>
      <c r="M757" s="4"/>
      <c r="N757" s="4"/>
      <c r="O757" s="4"/>
      <c r="P757" s="4"/>
      <c r="Q757" s="4"/>
      <c r="R757" s="4"/>
      <c r="S757" s="4"/>
      <c r="T757" s="4"/>
      <c r="U757" s="4"/>
      <c r="V757" s="6"/>
      <c r="W757" s="6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</row>
    <row r="758">
      <c r="A758" s="83"/>
      <c r="B758" s="86"/>
      <c r="C758" s="86"/>
      <c r="D758" s="86"/>
      <c r="E758" s="86"/>
      <c r="F758" s="86"/>
      <c r="G758" s="82"/>
      <c r="H758" s="86"/>
      <c r="I758" s="86"/>
      <c r="J758" s="86"/>
      <c r="K758" s="5"/>
      <c r="L758" s="5"/>
      <c r="M758" s="4"/>
      <c r="N758" s="4"/>
      <c r="O758" s="4"/>
      <c r="P758" s="4"/>
      <c r="Q758" s="4"/>
      <c r="R758" s="4"/>
      <c r="S758" s="4"/>
      <c r="T758" s="4"/>
      <c r="U758" s="4"/>
      <c r="V758" s="6"/>
      <c r="W758" s="6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</row>
    <row r="759">
      <c r="A759" s="83"/>
      <c r="K759" s="5"/>
      <c r="L759" s="5"/>
      <c r="M759" s="4"/>
      <c r="N759" s="4"/>
      <c r="O759" s="4"/>
      <c r="P759" s="4"/>
      <c r="Q759" s="4"/>
      <c r="R759" s="4"/>
      <c r="S759" s="4"/>
      <c r="T759" s="4"/>
      <c r="U759" s="4"/>
      <c r="V759" s="6"/>
      <c r="W759" s="6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</row>
    <row r="760">
      <c r="A760" s="83"/>
      <c r="K760" s="5"/>
      <c r="L760" s="5"/>
      <c r="M760" s="4"/>
      <c r="N760" s="4"/>
      <c r="O760" s="4"/>
      <c r="P760" s="4"/>
      <c r="Q760" s="4"/>
      <c r="R760" s="4"/>
      <c r="S760" s="4"/>
      <c r="T760" s="4"/>
      <c r="U760" s="4"/>
      <c r="V760" s="6"/>
      <c r="W760" s="6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</row>
    <row r="761">
      <c r="A761" s="83"/>
      <c r="K761" s="5"/>
      <c r="L761" s="5"/>
      <c r="M761" s="4"/>
      <c r="N761" s="4"/>
      <c r="O761" s="4"/>
      <c r="P761" s="4"/>
      <c r="Q761" s="4"/>
      <c r="R761" s="4"/>
      <c r="S761" s="4"/>
      <c r="T761" s="4"/>
      <c r="U761" s="4"/>
      <c r="V761" s="6"/>
      <c r="W761" s="6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</row>
    <row r="762">
      <c r="A762" s="83"/>
      <c r="K762" s="5"/>
      <c r="L762" s="5"/>
      <c r="M762" s="4"/>
      <c r="N762" s="4"/>
      <c r="O762" s="4"/>
      <c r="P762" s="4"/>
      <c r="Q762" s="4"/>
      <c r="R762" s="4"/>
      <c r="S762" s="4"/>
      <c r="T762" s="4"/>
      <c r="U762" s="4"/>
      <c r="V762" s="6"/>
      <c r="W762" s="6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</row>
    <row r="763">
      <c r="A763" s="83"/>
      <c r="B763" s="86"/>
      <c r="C763" s="86"/>
      <c r="D763" s="86"/>
      <c r="E763" s="86"/>
      <c r="F763" s="86"/>
      <c r="G763" s="82"/>
      <c r="H763" s="86"/>
      <c r="I763" s="86"/>
      <c r="J763" s="86"/>
      <c r="K763" s="5"/>
      <c r="L763" s="5"/>
      <c r="M763" s="4"/>
      <c r="N763" s="4"/>
      <c r="O763" s="4"/>
      <c r="P763" s="4"/>
      <c r="Q763" s="4"/>
      <c r="R763" s="4"/>
      <c r="S763" s="4"/>
      <c r="T763" s="4"/>
      <c r="U763" s="4"/>
      <c r="V763" s="6"/>
      <c r="W763" s="6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</row>
    <row r="764">
      <c r="A764" s="83"/>
      <c r="K764" s="5"/>
      <c r="L764" s="5"/>
      <c r="M764" s="4"/>
      <c r="N764" s="4"/>
      <c r="O764" s="4"/>
      <c r="P764" s="4"/>
      <c r="Q764" s="4"/>
      <c r="R764" s="4"/>
      <c r="S764" s="4"/>
      <c r="T764" s="4"/>
      <c r="U764" s="4"/>
      <c r="V764" s="6"/>
      <c r="W764" s="6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</row>
    <row r="765">
      <c r="A765" s="83"/>
      <c r="K765" s="5"/>
      <c r="L765" s="5"/>
      <c r="M765" s="4"/>
      <c r="N765" s="4"/>
      <c r="O765" s="4"/>
      <c r="P765" s="4"/>
      <c r="Q765" s="4"/>
      <c r="R765" s="4"/>
      <c r="S765" s="4"/>
      <c r="T765" s="4"/>
      <c r="U765" s="4"/>
      <c r="V765" s="6"/>
      <c r="W765" s="6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</row>
    <row r="766">
      <c r="A766" s="83"/>
      <c r="K766" s="5"/>
      <c r="L766" s="5"/>
      <c r="M766" s="4"/>
      <c r="N766" s="4"/>
      <c r="O766" s="4"/>
      <c r="P766" s="4"/>
      <c r="Q766" s="4"/>
      <c r="R766" s="4"/>
      <c r="S766" s="4"/>
      <c r="T766" s="4"/>
      <c r="U766" s="4"/>
      <c r="V766" s="6"/>
      <c r="W766" s="6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</row>
    <row r="767">
      <c r="A767" s="83"/>
      <c r="K767" s="5"/>
      <c r="L767" s="5"/>
      <c r="M767" s="4"/>
      <c r="N767" s="4"/>
      <c r="O767" s="4"/>
      <c r="P767" s="4"/>
      <c r="Q767" s="4"/>
      <c r="R767" s="4"/>
      <c r="S767" s="4"/>
      <c r="T767" s="4"/>
      <c r="U767" s="4"/>
      <c r="V767" s="6"/>
      <c r="W767" s="6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</row>
    <row r="768">
      <c r="A768" s="83"/>
      <c r="B768" s="86"/>
      <c r="C768" s="86"/>
      <c r="D768" s="86"/>
      <c r="E768" s="86"/>
      <c r="F768" s="86"/>
      <c r="G768" s="82"/>
      <c r="H768" s="86"/>
      <c r="I768" s="86"/>
      <c r="J768" s="86"/>
      <c r="K768" s="5"/>
      <c r="L768" s="5"/>
      <c r="M768" s="4"/>
      <c r="N768" s="4"/>
      <c r="O768" s="4"/>
      <c r="P768" s="4"/>
      <c r="Q768" s="4"/>
      <c r="R768" s="4"/>
      <c r="S768" s="4"/>
      <c r="T768" s="4"/>
      <c r="U768" s="4"/>
      <c r="V768" s="6"/>
      <c r="W768" s="6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</row>
    <row r="769">
      <c r="A769" s="83"/>
      <c r="K769" s="5"/>
      <c r="L769" s="5"/>
      <c r="M769" s="4"/>
      <c r="N769" s="4"/>
      <c r="O769" s="4"/>
      <c r="P769" s="4"/>
      <c r="Q769" s="4"/>
      <c r="R769" s="4"/>
      <c r="S769" s="4"/>
      <c r="T769" s="4"/>
      <c r="U769" s="4"/>
      <c r="V769" s="6"/>
      <c r="W769" s="6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</row>
    <row r="770">
      <c r="A770" s="83"/>
      <c r="K770" s="5"/>
      <c r="L770" s="5"/>
      <c r="M770" s="4"/>
      <c r="N770" s="4"/>
      <c r="O770" s="4"/>
      <c r="P770" s="4"/>
      <c r="Q770" s="4"/>
      <c r="R770" s="4"/>
      <c r="S770" s="4"/>
      <c r="T770" s="4"/>
      <c r="U770" s="4"/>
      <c r="V770" s="6"/>
      <c r="W770" s="6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</row>
    <row r="771">
      <c r="A771" s="83"/>
      <c r="K771" s="5"/>
      <c r="L771" s="5"/>
      <c r="M771" s="4"/>
      <c r="N771" s="4"/>
      <c r="O771" s="4"/>
      <c r="P771" s="4"/>
      <c r="Q771" s="4"/>
      <c r="R771" s="4"/>
      <c r="S771" s="4"/>
      <c r="T771" s="4"/>
      <c r="U771" s="4"/>
      <c r="V771" s="6"/>
      <c r="W771" s="6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</row>
    <row r="772">
      <c r="A772" s="83"/>
      <c r="K772" s="5"/>
      <c r="L772" s="5"/>
      <c r="M772" s="4"/>
      <c r="N772" s="4"/>
      <c r="O772" s="4"/>
      <c r="P772" s="4"/>
      <c r="Q772" s="4"/>
      <c r="R772" s="4"/>
      <c r="S772" s="4"/>
      <c r="T772" s="4"/>
      <c r="U772" s="4"/>
      <c r="V772" s="6"/>
      <c r="W772" s="6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</row>
    <row r="773">
      <c r="A773" s="83"/>
      <c r="B773" s="86"/>
      <c r="C773" s="86"/>
      <c r="D773" s="86"/>
      <c r="E773" s="86"/>
      <c r="F773" s="86"/>
      <c r="G773" s="82"/>
      <c r="H773" s="86"/>
      <c r="I773" s="86"/>
      <c r="J773" s="86"/>
      <c r="K773" s="5"/>
      <c r="L773" s="5"/>
      <c r="M773" s="4"/>
      <c r="N773" s="4"/>
      <c r="O773" s="4"/>
      <c r="P773" s="4"/>
      <c r="Q773" s="4"/>
      <c r="R773" s="4"/>
      <c r="S773" s="4"/>
      <c r="T773" s="4"/>
      <c r="U773" s="4"/>
      <c r="V773" s="6"/>
      <c r="W773" s="6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</row>
    <row r="774">
      <c r="A774" s="83"/>
      <c r="K774" s="5"/>
      <c r="L774" s="5"/>
      <c r="M774" s="4"/>
      <c r="N774" s="4"/>
      <c r="O774" s="4"/>
      <c r="P774" s="4"/>
      <c r="Q774" s="4"/>
      <c r="R774" s="4"/>
      <c r="S774" s="4"/>
      <c r="T774" s="4"/>
      <c r="U774" s="4"/>
      <c r="V774" s="6"/>
      <c r="W774" s="6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</row>
    <row r="775">
      <c r="A775" s="83"/>
      <c r="K775" s="5"/>
      <c r="L775" s="5"/>
      <c r="M775" s="4"/>
      <c r="N775" s="4"/>
      <c r="O775" s="4"/>
      <c r="P775" s="4"/>
      <c r="Q775" s="4"/>
      <c r="R775" s="4"/>
      <c r="S775" s="4"/>
      <c r="T775" s="4"/>
      <c r="U775" s="4"/>
      <c r="V775" s="6"/>
      <c r="W775" s="6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</row>
    <row r="776">
      <c r="A776" s="83"/>
      <c r="K776" s="5"/>
      <c r="L776" s="5"/>
      <c r="M776" s="4"/>
      <c r="N776" s="4"/>
      <c r="O776" s="4"/>
      <c r="P776" s="4"/>
      <c r="Q776" s="4"/>
      <c r="R776" s="4"/>
      <c r="S776" s="4"/>
      <c r="T776" s="4"/>
      <c r="U776" s="4"/>
      <c r="V776" s="6"/>
      <c r="W776" s="6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</row>
    <row r="777">
      <c r="A777" s="83"/>
      <c r="K777" s="5"/>
      <c r="L777" s="5"/>
      <c r="M777" s="4"/>
      <c r="N777" s="4"/>
      <c r="O777" s="4"/>
      <c r="P777" s="4"/>
      <c r="Q777" s="4"/>
      <c r="R777" s="4"/>
      <c r="S777" s="4"/>
      <c r="T777" s="4"/>
      <c r="U777" s="4"/>
      <c r="V777" s="6"/>
      <c r="W777" s="6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</row>
    <row r="778">
      <c r="A778" s="83"/>
      <c r="B778" s="86"/>
      <c r="C778" s="86"/>
      <c r="D778" s="86"/>
      <c r="E778" s="86"/>
      <c r="F778" s="86"/>
      <c r="G778" s="82"/>
      <c r="H778" s="86"/>
      <c r="I778" s="86"/>
      <c r="J778" s="86"/>
      <c r="K778" s="5"/>
      <c r="L778" s="5"/>
      <c r="M778" s="4"/>
      <c r="N778" s="4"/>
      <c r="O778" s="4"/>
      <c r="P778" s="4"/>
      <c r="Q778" s="4"/>
      <c r="R778" s="4"/>
      <c r="S778" s="4"/>
      <c r="T778" s="4"/>
      <c r="U778" s="4"/>
      <c r="V778" s="6"/>
      <c r="W778" s="6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</row>
    <row r="779">
      <c r="A779" s="83"/>
      <c r="K779" s="5"/>
      <c r="L779" s="5"/>
      <c r="M779" s="4"/>
      <c r="N779" s="4"/>
      <c r="O779" s="4"/>
      <c r="P779" s="4"/>
      <c r="Q779" s="4"/>
      <c r="R779" s="4"/>
      <c r="S779" s="4"/>
      <c r="T779" s="4"/>
      <c r="U779" s="4"/>
      <c r="V779" s="6"/>
      <c r="W779" s="6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</row>
    <row r="780">
      <c r="A780" s="83"/>
      <c r="K780" s="5"/>
      <c r="L780" s="5"/>
      <c r="M780" s="4"/>
      <c r="N780" s="4"/>
      <c r="O780" s="4"/>
      <c r="P780" s="4"/>
      <c r="Q780" s="4"/>
      <c r="R780" s="4"/>
      <c r="S780" s="4"/>
      <c r="T780" s="4"/>
      <c r="U780" s="4"/>
      <c r="V780" s="6"/>
      <c r="W780" s="6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</row>
    <row r="781">
      <c r="A781" s="83"/>
      <c r="K781" s="5"/>
      <c r="L781" s="5"/>
      <c r="M781" s="4"/>
      <c r="N781" s="4"/>
      <c r="O781" s="4"/>
      <c r="P781" s="4"/>
      <c r="Q781" s="4"/>
      <c r="R781" s="4"/>
      <c r="S781" s="4"/>
      <c r="T781" s="4"/>
      <c r="U781" s="4"/>
      <c r="V781" s="6"/>
      <c r="W781" s="6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</row>
    <row r="782">
      <c r="A782" s="83"/>
      <c r="B782" s="86"/>
      <c r="C782" s="86"/>
      <c r="D782" s="86"/>
      <c r="E782" s="86"/>
      <c r="F782" s="86"/>
      <c r="G782" s="82"/>
      <c r="H782" s="86"/>
      <c r="I782" s="86"/>
      <c r="J782" s="86"/>
      <c r="K782" s="5"/>
      <c r="L782" s="5"/>
      <c r="M782" s="4"/>
      <c r="N782" s="4"/>
      <c r="O782" s="4"/>
      <c r="P782" s="4"/>
      <c r="Q782" s="4"/>
      <c r="R782" s="4"/>
      <c r="S782" s="4"/>
      <c r="T782" s="4"/>
      <c r="U782" s="4"/>
      <c r="V782" s="6"/>
      <c r="W782" s="6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</row>
    <row r="783">
      <c r="A783" s="83"/>
      <c r="K783" s="5"/>
      <c r="L783" s="5"/>
      <c r="M783" s="4"/>
      <c r="N783" s="4"/>
      <c r="O783" s="4"/>
      <c r="P783" s="4"/>
      <c r="Q783" s="4"/>
      <c r="R783" s="4"/>
      <c r="S783" s="4"/>
      <c r="T783" s="4"/>
      <c r="U783" s="4"/>
      <c r="V783" s="6"/>
      <c r="W783" s="6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</row>
    <row r="784">
      <c r="A784" s="83"/>
      <c r="K784" s="5"/>
      <c r="L784" s="5"/>
      <c r="M784" s="4"/>
      <c r="N784" s="4"/>
      <c r="O784" s="4"/>
      <c r="P784" s="4"/>
      <c r="Q784" s="4"/>
      <c r="R784" s="4"/>
      <c r="S784" s="4"/>
      <c r="T784" s="4"/>
      <c r="U784" s="4"/>
      <c r="V784" s="6"/>
      <c r="W784" s="6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</row>
    <row r="785">
      <c r="A785" s="83"/>
      <c r="K785" s="5"/>
      <c r="L785" s="5"/>
      <c r="M785" s="4"/>
      <c r="N785" s="4"/>
      <c r="O785" s="4"/>
      <c r="P785" s="4"/>
      <c r="Q785" s="4"/>
      <c r="R785" s="4"/>
      <c r="S785" s="4"/>
      <c r="T785" s="4"/>
      <c r="U785" s="4"/>
      <c r="V785" s="6"/>
      <c r="W785" s="6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</row>
    <row r="786">
      <c r="A786" s="83"/>
      <c r="K786" s="5"/>
      <c r="L786" s="5"/>
      <c r="M786" s="4"/>
      <c r="N786" s="4"/>
      <c r="O786" s="4"/>
      <c r="P786" s="4"/>
      <c r="Q786" s="4"/>
      <c r="R786" s="4"/>
      <c r="S786" s="4"/>
      <c r="T786" s="4"/>
      <c r="U786" s="4"/>
      <c r="V786" s="6"/>
      <c r="W786" s="6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</row>
    <row r="787">
      <c r="A787" s="114"/>
      <c r="B787" s="86"/>
      <c r="C787" s="86"/>
      <c r="D787" s="86"/>
      <c r="E787" s="86"/>
      <c r="F787" s="86"/>
      <c r="G787" s="82"/>
      <c r="H787" s="86"/>
      <c r="I787" s="86"/>
      <c r="J787" s="86"/>
      <c r="K787" s="5"/>
      <c r="L787" s="5"/>
      <c r="M787" s="4"/>
      <c r="N787" s="4"/>
      <c r="O787" s="4"/>
      <c r="P787" s="4"/>
      <c r="Q787" s="4"/>
      <c r="R787" s="4"/>
      <c r="S787" s="4"/>
      <c r="T787" s="4"/>
      <c r="U787" s="4"/>
      <c r="V787" s="6"/>
      <c r="W787" s="6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</row>
    <row r="788">
      <c r="A788" s="83"/>
      <c r="K788" s="5"/>
      <c r="L788" s="5"/>
      <c r="M788" s="4"/>
      <c r="N788" s="4"/>
      <c r="O788" s="4"/>
      <c r="P788" s="4"/>
      <c r="Q788" s="4"/>
      <c r="R788" s="4"/>
      <c r="S788" s="4"/>
      <c r="T788" s="4"/>
      <c r="U788" s="4"/>
      <c r="V788" s="6"/>
      <c r="W788" s="6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</row>
    <row r="789">
      <c r="A789" s="83"/>
      <c r="K789" s="5"/>
      <c r="L789" s="5"/>
      <c r="M789" s="4"/>
      <c r="N789" s="4"/>
      <c r="O789" s="4"/>
      <c r="P789" s="4"/>
      <c r="Q789" s="4"/>
      <c r="R789" s="4"/>
      <c r="S789" s="4"/>
      <c r="T789" s="4"/>
      <c r="U789" s="4"/>
      <c r="V789" s="6"/>
      <c r="W789" s="6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</row>
    <row r="790">
      <c r="A790" s="83"/>
      <c r="K790" s="5"/>
      <c r="L790" s="5"/>
      <c r="M790" s="4"/>
      <c r="N790" s="4"/>
      <c r="O790" s="4"/>
      <c r="P790" s="4"/>
      <c r="Q790" s="4"/>
      <c r="R790" s="4"/>
      <c r="S790" s="4"/>
      <c r="T790" s="4"/>
      <c r="U790" s="4"/>
      <c r="V790" s="6"/>
      <c r="W790" s="6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</row>
    <row r="791">
      <c r="A791" s="83"/>
      <c r="K791" s="5"/>
      <c r="L791" s="5"/>
      <c r="M791" s="4"/>
      <c r="N791" s="4"/>
      <c r="O791" s="4"/>
      <c r="P791" s="4"/>
      <c r="Q791" s="4"/>
      <c r="R791" s="4"/>
      <c r="S791" s="4"/>
      <c r="T791" s="4"/>
      <c r="U791" s="4"/>
      <c r="V791" s="6"/>
      <c r="W791" s="6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</row>
    <row r="792">
      <c r="A792" s="83"/>
      <c r="B792" s="86"/>
      <c r="C792" s="86"/>
      <c r="D792" s="86"/>
      <c r="E792" s="86"/>
      <c r="F792" s="86"/>
      <c r="G792" s="82"/>
      <c r="H792" s="86"/>
      <c r="I792" s="86"/>
      <c r="J792" s="86"/>
      <c r="K792" s="5"/>
      <c r="L792" s="5"/>
      <c r="M792" s="4"/>
      <c r="N792" s="4"/>
      <c r="O792" s="4"/>
      <c r="P792" s="4"/>
      <c r="Q792" s="4"/>
      <c r="R792" s="4"/>
      <c r="S792" s="4"/>
      <c r="T792" s="4"/>
      <c r="U792" s="4"/>
      <c r="V792" s="6"/>
      <c r="W792" s="6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</row>
    <row r="793">
      <c r="A793" s="83"/>
      <c r="K793" s="5"/>
      <c r="L793" s="5"/>
      <c r="M793" s="4"/>
      <c r="N793" s="4"/>
      <c r="O793" s="4"/>
      <c r="P793" s="4"/>
      <c r="Q793" s="4"/>
      <c r="R793" s="4"/>
      <c r="S793" s="4"/>
      <c r="T793" s="4"/>
      <c r="U793" s="4"/>
      <c r="V793" s="6"/>
      <c r="W793" s="6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</row>
    <row r="794">
      <c r="A794" s="83"/>
      <c r="K794" s="5"/>
      <c r="L794" s="5"/>
      <c r="M794" s="4"/>
      <c r="N794" s="4"/>
      <c r="O794" s="4"/>
      <c r="P794" s="4"/>
      <c r="Q794" s="4"/>
      <c r="R794" s="4"/>
      <c r="S794" s="4"/>
      <c r="T794" s="4"/>
      <c r="U794" s="4"/>
      <c r="V794" s="6"/>
      <c r="W794" s="6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</row>
    <row r="795">
      <c r="A795" s="83"/>
      <c r="K795" s="5"/>
      <c r="L795" s="5"/>
      <c r="M795" s="4"/>
      <c r="N795" s="4"/>
      <c r="O795" s="4"/>
      <c r="P795" s="4"/>
      <c r="Q795" s="4"/>
      <c r="R795" s="4"/>
      <c r="S795" s="4"/>
      <c r="T795" s="4"/>
      <c r="U795" s="4"/>
      <c r="V795" s="6"/>
      <c r="W795" s="6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</row>
    <row r="796">
      <c r="A796" s="83"/>
      <c r="B796" s="86"/>
      <c r="C796" s="86"/>
      <c r="D796" s="86"/>
      <c r="E796" s="86"/>
      <c r="F796" s="86"/>
      <c r="G796" s="82"/>
      <c r="H796" s="86"/>
      <c r="I796" s="86"/>
      <c r="J796" s="86"/>
      <c r="K796" s="5"/>
      <c r="L796" s="5"/>
      <c r="M796" s="4"/>
      <c r="N796" s="4"/>
      <c r="O796" s="4"/>
      <c r="P796" s="4"/>
      <c r="Q796" s="4"/>
      <c r="R796" s="4"/>
      <c r="S796" s="4"/>
      <c r="T796" s="4"/>
      <c r="U796" s="4"/>
      <c r="V796" s="6"/>
      <c r="W796" s="6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</row>
    <row r="797">
      <c r="A797" s="83"/>
      <c r="K797" s="5"/>
      <c r="L797" s="5"/>
      <c r="M797" s="4"/>
      <c r="N797" s="4"/>
      <c r="O797" s="4"/>
      <c r="P797" s="4"/>
      <c r="Q797" s="4"/>
      <c r="R797" s="4"/>
      <c r="S797" s="4"/>
      <c r="T797" s="4"/>
      <c r="U797" s="4"/>
      <c r="V797" s="6"/>
      <c r="W797" s="6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</row>
    <row r="798">
      <c r="A798" s="83"/>
      <c r="K798" s="5"/>
      <c r="L798" s="5"/>
      <c r="M798" s="4"/>
      <c r="N798" s="4"/>
      <c r="O798" s="4"/>
      <c r="P798" s="4"/>
      <c r="Q798" s="4"/>
      <c r="R798" s="4"/>
      <c r="S798" s="4"/>
      <c r="T798" s="4"/>
      <c r="U798" s="4"/>
      <c r="V798" s="6"/>
      <c r="W798" s="6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</row>
    <row r="799">
      <c r="A799" s="83"/>
      <c r="K799" s="5"/>
      <c r="L799" s="5"/>
      <c r="M799" s="4"/>
      <c r="N799" s="4"/>
      <c r="O799" s="4"/>
      <c r="P799" s="4"/>
      <c r="Q799" s="4"/>
      <c r="R799" s="4"/>
      <c r="S799" s="4"/>
      <c r="T799" s="4"/>
      <c r="U799" s="4"/>
      <c r="V799" s="6"/>
      <c r="W799" s="6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</row>
    <row r="800">
      <c r="A800" s="83"/>
      <c r="B800" s="86"/>
      <c r="C800" s="86"/>
      <c r="D800" s="86"/>
      <c r="E800" s="86"/>
      <c r="F800" s="86"/>
      <c r="G800" s="82"/>
      <c r="H800" s="86"/>
      <c r="I800" s="86"/>
      <c r="J800" s="86"/>
      <c r="K800" s="5"/>
      <c r="L800" s="5"/>
      <c r="M800" s="4"/>
      <c r="N800" s="4"/>
      <c r="O800" s="4"/>
      <c r="P800" s="4"/>
      <c r="Q800" s="4"/>
      <c r="R800" s="4"/>
      <c r="S800" s="4"/>
      <c r="T800" s="4"/>
      <c r="U800" s="4"/>
      <c r="V800" s="6"/>
      <c r="W800" s="6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</row>
    <row r="801">
      <c r="A801" s="83"/>
      <c r="K801" s="5"/>
      <c r="L801" s="5"/>
      <c r="M801" s="4"/>
      <c r="N801" s="4"/>
      <c r="O801" s="4"/>
      <c r="P801" s="4"/>
      <c r="Q801" s="4"/>
      <c r="R801" s="4"/>
      <c r="S801" s="4"/>
      <c r="T801" s="4"/>
      <c r="U801" s="4"/>
      <c r="V801" s="6"/>
      <c r="W801" s="6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</row>
    <row r="802">
      <c r="A802" s="83"/>
      <c r="K802" s="5"/>
      <c r="L802" s="5"/>
      <c r="M802" s="4"/>
      <c r="N802" s="4"/>
      <c r="O802" s="4"/>
      <c r="P802" s="4"/>
      <c r="Q802" s="4"/>
      <c r="R802" s="4"/>
      <c r="S802" s="4"/>
      <c r="T802" s="4"/>
      <c r="U802" s="4"/>
      <c r="V802" s="6"/>
      <c r="W802" s="6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</row>
    <row r="803">
      <c r="A803" s="83"/>
      <c r="K803" s="5"/>
      <c r="L803" s="5"/>
      <c r="M803" s="4"/>
      <c r="N803" s="4"/>
      <c r="O803" s="4"/>
      <c r="P803" s="4"/>
      <c r="Q803" s="4"/>
      <c r="R803" s="4"/>
      <c r="S803" s="4"/>
      <c r="T803" s="4"/>
      <c r="U803" s="4"/>
      <c r="V803" s="6"/>
      <c r="W803" s="6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</row>
    <row r="804">
      <c r="A804" s="83"/>
      <c r="B804" s="86"/>
      <c r="C804" s="86"/>
      <c r="D804" s="86"/>
      <c r="E804" s="86"/>
      <c r="F804" s="86"/>
      <c r="G804" s="82"/>
      <c r="H804" s="86"/>
      <c r="I804" s="86"/>
      <c r="J804" s="86"/>
      <c r="K804" s="5"/>
      <c r="L804" s="5"/>
      <c r="M804" s="4"/>
      <c r="N804" s="4"/>
      <c r="O804" s="4"/>
      <c r="P804" s="4"/>
      <c r="Q804" s="4"/>
      <c r="R804" s="4"/>
      <c r="S804" s="4"/>
      <c r="T804" s="4"/>
      <c r="U804" s="4"/>
      <c r="V804" s="6"/>
      <c r="W804" s="6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</row>
    <row r="805">
      <c r="A805" s="83"/>
      <c r="K805" s="5"/>
      <c r="L805" s="5"/>
      <c r="M805" s="4"/>
      <c r="N805" s="4"/>
      <c r="O805" s="4"/>
      <c r="P805" s="4"/>
      <c r="Q805" s="4"/>
      <c r="R805" s="4"/>
      <c r="S805" s="4"/>
      <c r="T805" s="4"/>
      <c r="U805" s="4"/>
      <c r="V805" s="6"/>
      <c r="W805" s="6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</row>
    <row r="806">
      <c r="A806" s="83"/>
      <c r="K806" s="5"/>
      <c r="L806" s="5"/>
      <c r="M806" s="4"/>
      <c r="N806" s="4"/>
      <c r="O806" s="4"/>
      <c r="P806" s="4"/>
      <c r="Q806" s="4"/>
      <c r="R806" s="4"/>
      <c r="S806" s="4"/>
      <c r="T806" s="4"/>
      <c r="U806" s="4"/>
      <c r="V806" s="6"/>
      <c r="W806" s="6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</row>
    <row r="807">
      <c r="A807" s="83"/>
      <c r="K807" s="5"/>
      <c r="L807" s="5"/>
      <c r="M807" s="4"/>
      <c r="N807" s="4"/>
      <c r="O807" s="4"/>
      <c r="P807" s="4"/>
      <c r="Q807" s="4"/>
      <c r="R807" s="4"/>
      <c r="S807" s="4"/>
      <c r="T807" s="4"/>
      <c r="U807" s="4"/>
      <c r="V807" s="6"/>
      <c r="W807" s="6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</row>
    <row r="808">
      <c r="A808" s="83"/>
      <c r="B808" s="86"/>
      <c r="C808" s="86"/>
      <c r="D808" s="86"/>
      <c r="E808" s="86"/>
      <c r="F808" s="86"/>
      <c r="G808" s="82"/>
      <c r="H808" s="86"/>
      <c r="I808" s="86"/>
      <c r="J808" s="86"/>
      <c r="K808" s="5"/>
      <c r="L808" s="5"/>
      <c r="M808" s="4"/>
      <c r="N808" s="4"/>
      <c r="O808" s="4"/>
      <c r="P808" s="4"/>
      <c r="Q808" s="4"/>
      <c r="R808" s="4"/>
      <c r="S808" s="4"/>
      <c r="T808" s="4"/>
      <c r="U808" s="4"/>
      <c r="V808" s="6"/>
      <c r="W808" s="6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</row>
    <row r="809">
      <c r="A809" s="83"/>
      <c r="K809" s="5"/>
      <c r="L809" s="5"/>
      <c r="M809" s="4"/>
      <c r="N809" s="4"/>
      <c r="O809" s="4"/>
      <c r="P809" s="4"/>
      <c r="Q809" s="4"/>
      <c r="R809" s="4"/>
      <c r="S809" s="4"/>
      <c r="T809" s="4"/>
      <c r="U809" s="4"/>
      <c r="V809" s="6"/>
      <c r="W809" s="6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</row>
    <row r="810">
      <c r="A810" s="83"/>
      <c r="K810" s="5"/>
      <c r="L810" s="5"/>
      <c r="M810" s="4"/>
      <c r="N810" s="4"/>
      <c r="O810" s="4"/>
      <c r="P810" s="4"/>
      <c r="Q810" s="4"/>
      <c r="R810" s="4"/>
      <c r="S810" s="4"/>
      <c r="T810" s="4"/>
      <c r="U810" s="4"/>
      <c r="V810" s="6"/>
      <c r="W810" s="6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</row>
    <row r="811">
      <c r="A811" s="83"/>
      <c r="K811" s="5"/>
      <c r="L811" s="5"/>
      <c r="M811" s="4"/>
      <c r="N811" s="4"/>
      <c r="O811" s="4"/>
      <c r="P811" s="4"/>
      <c r="Q811" s="4"/>
      <c r="R811" s="4"/>
      <c r="S811" s="4"/>
      <c r="T811" s="4"/>
      <c r="U811" s="4"/>
      <c r="V811" s="6"/>
      <c r="W811" s="6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</row>
    <row r="812">
      <c r="A812" s="83"/>
      <c r="K812" s="5"/>
      <c r="L812" s="5"/>
      <c r="M812" s="4"/>
      <c r="N812" s="4"/>
      <c r="O812" s="4"/>
      <c r="P812" s="4"/>
      <c r="Q812" s="4"/>
      <c r="R812" s="4"/>
      <c r="S812" s="4"/>
      <c r="T812" s="4"/>
      <c r="U812" s="4"/>
      <c r="V812" s="6"/>
      <c r="W812" s="6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</row>
    <row r="813">
      <c r="A813" s="83"/>
      <c r="B813" s="86"/>
      <c r="C813" s="86"/>
      <c r="D813" s="86"/>
      <c r="E813" s="86"/>
      <c r="F813" s="86"/>
      <c r="G813" s="82"/>
      <c r="H813" s="86"/>
      <c r="I813" s="86"/>
      <c r="J813" s="86"/>
      <c r="K813" s="5"/>
      <c r="L813" s="5"/>
      <c r="M813" s="4"/>
      <c r="N813" s="4"/>
      <c r="O813" s="4"/>
      <c r="P813" s="4"/>
      <c r="Q813" s="4"/>
      <c r="R813" s="4"/>
      <c r="S813" s="4"/>
      <c r="T813" s="4"/>
      <c r="U813" s="4"/>
      <c r="V813" s="6"/>
      <c r="W813" s="6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</row>
    <row r="814">
      <c r="A814" s="83"/>
      <c r="K814" s="5"/>
      <c r="L814" s="5"/>
      <c r="M814" s="4"/>
      <c r="N814" s="4"/>
      <c r="O814" s="4"/>
      <c r="P814" s="4"/>
      <c r="Q814" s="4"/>
      <c r="R814" s="4"/>
      <c r="S814" s="4"/>
      <c r="T814" s="4"/>
      <c r="U814" s="4"/>
      <c r="V814" s="6"/>
      <c r="W814" s="6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</row>
    <row r="815">
      <c r="A815" s="83"/>
      <c r="K815" s="5"/>
      <c r="L815" s="5"/>
      <c r="M815" s="4"/>
      <c r="N815" s="4"/>
      <c r="O815" s="4"/>
      <c r="P815" s="4"/>
      <c r="Q815" s="4"/>
      <c r="R815" s="4"/>
      <c r="S815" s="4"/>
      <c r="T815" s="4"/>
      <c r="U815" s="4"/>
      <c r="V815" s="6"/>
      <c r="W815" s="6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</row>
    <row r="816">
      <c r="A816" s="83"/>
      <c r="K816" s="5"/>
      <c r="L816" s="5"/>
      <c r="M816" s="4"/>
      <c r="N816" s="4"/>
      <c r="O816" s="4"/>
      <c r="P816" s="4"/>
      <c r="Q816" s="4"/>
      <c r="R816" s="4"/>
      <c r="S816" s="4"/>
      <c r="T816" s="4"/>
      <c r="U816" s="4"/>
      <c r="V816" s="6"/>
      <c r="W816" s="6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</row>
    <row r="817">
      <c r="A817" s="83"/>
      <c r="B817" s="86"/>
      <c r="C817" s="86"/>
      <c r="D817" s="86"/>
      <c r="E817" s="86"/>
      <c r="F817" s="86"/>
      <c r="G817" s="82"/>
      <c r="H817" s="86"/>
      <c r="I817" s="86"/>
      <c r="J817" s="86"/>
      <c r="K817" s="5"/>
      <c r="L817" s="5"/>
      <c r="M817" s="4"/>
      <c r="N817" s="4"/>
      <c r="O817" s="4"/>
      <c r="P817" s="4"/>
      <c r="Q817" s="4"/>
      <c r="R817" s="4"/>
      <c r="S817" s="4"/>
      <c r="T817" s="4"/>
      <c r="U817" s="4"/>
      <c r="V817" s="6"/>
      <c r="W817" s="6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</row>
    <row r="818">
      <c r="A818" s="83"/>
      <c r="K818" s="5"/>
      <c r="L818" s="5"/>
      <c r="M818" s="4"/>
      <c r="N818" s="4"/>
      <c r="O818" s="4"/>
      <c r="P818" s="4"/>
      <c r="Q818" s="4"/>
      <c r="R818" s="4"/>
      <c r="S818" s="4"/>
      <c r="T818" s="4"/>
      <c r="U818" s="4"/>
      <c r="V818" s="6"/>
      <c r="W818" s="6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</row>
    <row r="819">
      <c r="A819" s="83"/>
      <c r="K819" s="5"/>
      <c r="L819" s="5"/>
      <c r="M819" s="4"/>
      <c r="N819" s="4"/>
      <c r="O819" s="4"/>
      <c r="P819" s="4"/>
      <c r="Q819" s="4"/>
      <c r="R819" s="4"/>
      <c r="S819" s="4"/>
      <c r="T819" s="4"/>
      <c r="U819" s="4"/>
      <c r="V819" s="6"/>
      <c r="W819" s="6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</row>
    <row r="820">
      <c r="A820" s="83"/>
      <c r="K820" s="5"/>
      <c r="L820" s="5"/>
      <c r="M820" s="4"/>
      <c r="N820" s="4"/>
      <c r="O820" s="4"/>
      <c r="P820" s="4"/>
      <c r="Q820" s="4"/>
      <c r="R820" s="4"/>
      <c r="S820" s="4"/>
      <c r="T820" s="4"/>
      <c r="U820" s="4"/>
      <c r="V820" s="6"/>
      <c r="W820" s="6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</row>
    <row r="821">
      <c r="A821" s="83"/>
      <c r="K821" s="5"/>
      <c r="L821" s="5"/>
      <c r="M821" s="4"/>
      <c r="N821" s="4"/>
      <c r="O821" s="4"/>
      <c r="P821" s="4"/>
      <c r="Q821" s="4"/>
      <c r="R821" s="4"/>
      <c r="S821" s="4"/>
      <c r="T821" s="4"/>
      <c r="U821" s="4"/>
      <c r="V821" s="6"/>
      <c r="W821" s="6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</row>
    <row r="822">
      <c r="A822" s="83"/>
      <c r="B822" s="86"/>
      <c r="C822" s="86"/>
      <c r="D822" s="86"/>
      <c r="E822" s="86"/>
      <c r="F822" s="86"/>
      <c r="G822" s="82"/>
      <c r="H822" s="86"/>
      <c r="I822" s="86"/>
      <c r="J822" s="86"/>
      <c r="K822" s="5"/>
      <c r="L822" s="5"/>
      <c r="M822" s="4"/>
      <c r="N822" s="4"/>
      <c r="O822" s="4"/>
      <c r="P822" s="4"/>
      <c r="Q822" s="4"/>
      <c r="R822" s="4"/>
      <c r="S822" s="4"/>
      <c r="T822" s="4"/>
      <c r="U822" s="4"/>
      <c r="V822" s="6"/>
      <c r="W822" s="6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</row>
    <row r="823">
      <c r="A823" s="83"/>
      <c r="K823" s="5"/>
      <c r="L823" s="5"/>
      <c r="M823" s="4"/>
      <c r="N823" s="4"/>
      <c r="O823" s="4"/>
      <c r="P823" s="4"/>
      <c r="Q823" s="4"/>
      <c r="R823" s="4"/>
      <c r="S823" s="4"/>
      <c r="T823" s="4"/>
      <c r="U823" s="4"/>
      <c r="V823" s="6"/>
      <c r="W823" s="6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</row>
    <row r="824">
      <c r="A824" s="83"/>
      <c r="K824" s="5"/>
      <c r="L824" s="5"/>
      <c r="M824" s="4"/>
      <c r="N824" s="4"/>
      <c r="O824" s="4"/>
      <c r="P824" s="4"/>
      <c r="Q824" s="4"/>
      <c r="R824" s="4"/>
      <c r="S824" s="4"/>
      <c r="T824" s="4"/>
      <c r="U824" s="4"/>
      <c r="V824" s="6"/>
      <c r="W824" s="6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</row>
    <row r="825">
      <c r="A825" s="83"/>
      <c r="K825" s="5"/>
      <c r="L825" s="5"/>
      <c r="M825" s="4"/>
      <c r="N825" s="4"/>
      <c r="O825" s="4"/>
      <c r="P825" s="4"/>
      <c r="Q825" s="4"/>
      <c r="R825" s="4"/>
      <c r="S825" s="4"/>
      <c r="T825" s="4"/>
      <c r="U825" s="4"/>
      <c r="V825" s="6"/>
      <c r="W825" s="6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</row>
    <row r="826">
      <c r="A826" s="83"/>
      <c r="K826" s="5"/>
      <c r="L826" s="5"/>
      <c r="M826" s="4"/>
      <c r="N826" s="4"/>
      <c r="O826" s="4"/>
      <c r="P826" s="4"/>
      <c r="Q826" s="4"/>
      <c r="R826" s="4"/>
      <c r="S826" s="4"/>
      <c r="T826" s="4"/>
      <c r="U826" s="4"/>
      <c r="V826" s="6"/>
      <c r="W826" s="6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</row>
    <row r="827">
      <c r="A827" s="83"/>
      <c r="B827" s="86"/>
      <c r="C827" s="86"/>
      <c r="D827" s="86"/>
      <c r="E827" s="86"/>
      <c r="F827" s="86"/>
      <c r="G827" s="82"/>
      <c r="H827" s="86"/>
      <c r="I827" s="86"/>
      <c r="J827" s="86"/>
      <c r="K827" s="5"/>
      <c r="L827" s="5"/>
      <c r="M827" s="4"/>
      <c r="N827" s="4"/>
      <c r="O827" s="4"/>
      <c r="P827" s="4"/>
      <c r="Q827" s="4"/>
      <c r="R827" s="4"/>
      <c r="S827" s="4"/>
      <c r="T827" s="4"/>
      <c r="U827" s="4"/>
      <c r="V827" s="6"/>
      <c r="W827" s="6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</row>
    <row r="828">
      <c r="A828" s="83"/>
      <c r="K828" s="5"/>
      <c r="L828" s="5"/>
      <c r="M828" s="4"/>
      <c r="N828" s="4"/>
      <c r="O828" s="4"/>
      <c r="P828" s="4"/>
      <c r="Q828" s="4"/>
      <c r="R828" s="4"/>
      <c r="S828" s="4"/>
      <c r="T828" s="4"/>
      <c r="U828" s="4"/>
      <c r="V828" s="6"/>
      <c r="W828" s="6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</row>
    <row r="829">
      <c r="A829" s="83"/>
      <c r="K829" s="5"/>
      <c r="L829" s="5"/>
      <c r="M829" s="4"/>
      <c r="N829" s="4"/>
      <c r="O829" s="4"/>
      <c r="P829" s="4"/>
      <c r="Q829" s="4"/>
      <c r="R829" s="4"/>
      <c r="S829" s="4"/>
      <c r="T829" s="4"/>
      <c r="U829" s="4"/>
      <c r="V829" s="6"/>
      <c r="W829" s="6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</row>
    <row r="830">
      <c r="A830" s="83"/>
      <c r="K830" s="5"/>
      <c r="L830" s="5"/>
      <c r="M830" s="4"/>
      <c r="N830" s="4"/>
      <c r="O830" s="4"/>
      <c r="P830" s="4"/>
      <c r="Q830" s="4"/>
      <c r="R830" s="4"/>
      <c r="S830" s="4"/>
      <c r="T830" s="4"/>
      <c r="U830" s="4"/>
      <c r="V830" s="6"/>
      <c r="W830" s="6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</row>
    <row r="831">
      <c r="A831" s="83"/>
      <c r="K831" s="5"/>
      <c r="L831" s="5"/>
      <c r="M831" s="4"/>
      <c r="N831" s="4"/>
      <c r="O831" s="4"/>
      <c r="P831" s="4"/>
      <c r="Q831" s="4"/>
      <c r="R831" s="4"/>
      <c r="S831" s="4"/>
      <c r="T831" s="4"/>
      <c r="U831" s="4"/>
      <c r="V831" s="6"/>
      <c r="W831" s="6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</row>
    <row r="832">
      <c r="A832" s="83"/>
      <c r="B832" s="86"/>
      <c r="C832" s="86"/>
      <c r="D832" s="86"/>
      <c r="E832" s="86"/>
      <c r="F832" s="86"/>
      <c r="G832" s="82"/>
      <c r="H832" s="86"/>
      <c r="I832" s="86"/>
      <c r="J832" s="86"/>
      <c r="K832" s="5"/>
      <c r="L832" s="5"/>
      <c r="M832" s="4"/>
      <c r="N832" s="4"/>
      <c r="O832" s="4"/>
      <c r="P832" s="4"/>
      <c r="Q832" s="4"/>
      <c r="R832" s="4"/>
      <c r="S832" s="4"/>
      <c r="T832" s="4"/>
      <c r="U832" s="4"/>
      <c r="V832" s="6"/>
      <c r="W832" s="6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</row>
    <row r="833">
      <c r="A833" s="83"/>
      <c r="K833" s="5"/>
      <c r="L833" s="5"/>
      <c r="M833" s="4"/>
      <c r="N833" s="4"/>
      <c r="O833" s="4"/>
      <c r="P833" s="4"/>
      <c r="Q833" s="4"/>
      <c r="R833" s="4"/>
      <c r="S833" s="4"/>
      <c r="T833" s="4"/>
      <c r="U833" s="4"/>
      <c r="V833" s="6"/>
      <c r="W833" s="6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</row>
    <row r="834">
      <c r="A834" s="83"/>
      <c r="K834" s="5"/>
      <c r="L834" s="5"/>
      <c r="M834" s="4"/>
      <c r="N834" s="4"/>
      <c r="O834" s="4"/>
      <c r="P834" s="4"/>
      <c r="Q834" s="4"/>
      <c r="R834" s="4"/>
      <c r="S834" s="4"/>
      <c r="T834" s="4"/>
      <c r="U834" s="4"/>
      <c r="V834" s="6"/>
      <c r="W834" s="6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</row>
    <row r="835">
      <c r="A835" s="83"/>
      <c r="K835" s="5"/>
      <c r="L835" s="5"/>
      <c r="M835" s="4"/>
      <c r="N835" s="4"/>
      <c r="O835" s="4"/>
      <c r="P835" s="4"/>
      <c r="Q835" s="4"/>
      <c r="R835" s="4"/>
      <c r="S835" s="4"/>
      <c r="T835" s="4"/>
      <c r="U835" s="4"/>
      <c r="V835" s="6"/>
      <c r="W835" s="6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</row>
    <row r="836">
      <c r="A836" s="83"/>
      <c r="K836" s="5"/>
      <c r="L836" s="5"/>
      <c r="M836" s="4"/>
      <c r="N836" s="4"/>
      <c r="O836" s="4"/>
      <c r="P836" s="4"/>
      <c r="Q836" s="4"/>
      <c r="R836" s="4"/>
      <c r="S836" s="4"/>
      <c r="T836" s="4"/>
      <c r="U836" s="4"/>
      <c r="V836" s="6"/>
      <c r="W836" s="6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</row>
    <row r="837">
      <c r="A837" s="83"/>
      <c r="B837" s="86"/>
      <c r="C837" s="86"/>
      <c r="D837" s="86"/>
      <c r="E837" s="86"/>
      <c r="F837" s="86"/>
      <c r="G837" s="82"/>
      <c r="H837" s="86"/>
      <c r="I837" s="86"/>
      <c r="J837" s="86"/>
      <c r="K837" s="5"/>
      <c r="L837" s="5"/>
      <c r="M837" s="4"/>
      <c r="N837" s="4"/>
      <c r="O837" s="4"/>
      <c r="P837" s="4"/>
      <c r="Q837" s="4"/>
      <c r="R837" s="4"/>
      <c r="S837" s="4"/>
      <c r="T837" s="4"/>
      <c r="U837" s="4"/>
      <c r="V837" s="6"/>
      <c r="W837" s="6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</row>
    <row r="838">
      <c r="A838" s="83"/>
      <c r="K838" s="5"/>
      <c r="L838" s="5"/>
      <c r="M838" s="4"/>
      <c r="N838" s="4"/>
      <c r="O838" s="4"/>
      <c r="P838" s="4"/>
      <c r="Q838" s="4"/>
      <c r="R838" s="4"/>
      <c r="S838" s="4"/>
      <c r="T838" s="4"/>
      <c r="U838" s="4"/>
      <c r="V838" s="6"/>
      <c r="W838" s="6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</row>
    <row r="839">
      <c r="A839" s="83"/>
      <c r="K839" s="5"/>
      <c r="L839" s="5"/>
      <c r="M839" s="4"/>
      <c r="N839" s="4"/>
      <c r="O839" s="4"/>
      <c r="P839" s="4"/>
      <c r="Q839" s="4"/>
      <c r="R839" s="4"/>
      <c r="S839" s="4"/>
      <c r="T839" s="4"/>
      <c r="U839" s="4"/>
      <c r="V839" s="6"/>
      <c r="W839" s="6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</row>
    <row r="840">
      <c r="A840" s="83"/>
      <c r="K840" s="5"/>
      <c r="L840" s="5"/>
      <c r="M840" s="4"/>
      <c r="N840" s="4"/>
      <c r="O840" s="4"/>
      <c r="P840" s="4"/>
      <c r="Q840" s="4"/>
      <c r="R840" s="4"/>
      <c r="S840" s="4"/>
      <c r="T840" s="4"/>
      <c r="U840" s="4"/>
      <c r="V840" s="6"/>
      <c r="W840" s="6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</row>
    <row r="841">
      <c r="A841" s="83"/>
      <c r="K841" s="5"/>
      <c r="L841" s="5"/>
      <c r="M841" s="4"/>
      <c r="N841" s="4"/>
      <c r="O841" s="4"/>
      <c r="P841" s="4"/>
      <c r="Q841" s="4"/>
      <c r="R841" s="4"/>
      <c r="S841" s="4"/>
      <c r="T841" s="4"/>
      <c r="U841" s="4"/>
      <c r="V841" s="6"/>
      <c r="W841" s="6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</row>
    <row r="842">
      <c r="A842" s="83"/>
      <c r="B842" s="86"/>
      <c r="C842" s="86"/>
      <c r="D842" s="86"/>
      <c r="E842" s="86"/>
      <c r="F842" s="86"/>
      <c r="G842" s="82"/>
      <c r="H842" s="86"/>
      <c r="I842" s="86"/>
      <c r="J842" s="86"/>
      <c r="K842" s="5"/>
      <c r="L842" s="5"/>
      <c r="M842" s="4"/>
      <c r="N842" s="4"/>
      <c r="O842" s="4"/>
      <c r="P842" s="4"/>
      <c r="Q842" s="4"/>
      <c r="R842" s="4"/>
      <c r="S842" s="4"/>
      <c r="T842" s="4"/>
      <c r="U842" s="4"/>
      <c r="V842" s="6"/>
      <c r="W842" s="6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</row>
    <row r="843">
      <c r="A843" s="83"/>
      <c r="K843" s="5"/>
      <c r="L843" s="5"/>
      <c r="M843" s="4"/>
      <c r="N843" s="4"/>
      <c r="O843" s="4"/>
      <c r="P843" s="4"/>
      <c r="Q843" s="4"/>
      <c r="R843" s="4"/>
      <c r="S843" s="4"/>
      <c r="T843" s="4"/>
      <c r="U843" s="4"/>
      <c r="V843" s="6"/>
      <c r="W843" s="6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</row>
    <row r="844">
      <c r="A844" s="83"/>
      <c r="K844" s="5"/>
      <c r="L844" s="5"/>
      <c r="M844" s="4"/>
      <c r="N844" s="4"/>
      <c r="O844" s="4"/>
      <c r="P844" s="4"/>
      <c r="Q844" s="4"/>
      <c r="R844" s="4"/>
      <c r="S844" s="4"/>
      <c r="T844" s="4"/>
      <c r="U844" s="4"/>
      <c r="V844" s="6"/>
      <c r="W844" s="6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</row>
    <row r="845">
      <c r="A845" s="83"/>
      <c r="K845" s="5"/>
      <c r="L845" s="5"/>
      <c r="M845" s="4"/>
      <c r="N845" s="4"/>
      <c r="O845" s="4"/>
      <c r="P845" s="4"/>
      <c r="Q845" s="4"/>
      <c r="R845" s="4"/>
      <c r="S845" s="4"/>
      <c r="T845" s="4"/>
      <c r="U845" s="4"/>
      <c r="V845" s="6"/>
      <c r="W845" s="6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</row>
    <row r="846">
      <c r="A846" s="83"/>
      <c r="K846" s="5"/>
      <c r="L846" s="5"/>
      <c r="M846" s="4"/>
      <c r="N846" s="4"/>
      <c r="O846" s="4"/>
      <c r="P846" s="4"/>
      <c r="Q846" s="4"/>
      <c r="R846" s="4"/>
      <c r="S846" s="4"/>
      <c r="T846" s="4"/>
      <c r="U846" s="4"/>
      <c r="V846" s="6"/>
      <c r="W846" s="6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</row>
    <row r="847">
      <c r="A847" s="83"/>
      <c r="B847" s="86"/>
      <c r="C847" s="86"/>
      <c r="D847" s="86"/>
      <c r="E847" s="86"/>
      <c r="F847" s="86"/>
      <c r="G847" s="82"/>
      <c r="H847" s="86"/>
      <c r="I847" s="86"/>
      <c r="J847" s="86"/>
      <c r="K847" s="5"/>
      <c r="L847" s="5"/>
      <c r="M847" s="4"/>
      <c r="N847" s="4"/>
      <c r="O847" s="4"/>
      <c r="P847" s="4"/>
      <c r="Q847" s="4"/>
      <c r="R847" s="4"/>
      <c r="S847" s="4"/>
      <c r="T847" s="4"/>
      <c r="U847" s="4"/>
      <c r="V847" s="6"/>
      <c r="W847" s="6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</row>
    <row r="848">
      <c r="A848" s="83"/>
      <c r="K848" s="5"/>
      <c r="L848" s="5"/>
      <c r="M848" s="4"/>
      <c r="N848" s="4"/>
      <c r="O848" s="4"/>
      <c r="P848" s="4"/>
      <c r="Q848" s="4"/>
      <c r="R848" s="4"/>
      <c r="S848" s="4"/>
      <c r="T848" s="4"/>
      <c r="U848" s="4"/>
      <c r="V848" s="6"/>
      <c r="W848" s="6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</row>
    <row r="849">
      <c r="A849" s="83"/>
      <c r="K849" s="5"/>
      <c r="L849" s="5"/>
      <c r="M849" s="4"/>
      <c r="N849" s="4"/>
      <c r="O849" s="4"/>
      <c r="P849" s="4"/>
      <c r="Q849" s="4"/>
      <c r="R849" s="4"/>
      <c r="S849" s="4"/>
      <c r="T849" s="4"/>
      <c r="U849" s="4"/>
      <c r="V849" s="6"/>
      <c r="W849" s="6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</row>
    <row r="850">
      <c r="A850" s="83"/>
      <c r="K850" s="5"/>
      <c r="L850" s="5"/>
      <c r="M850" s="4"/>
      <c r="N850" s="4"/>
      <c r="O850" s="4"/>
      <c r="P850" s="4"/>
      <c r="Q850" s="4"/>
      <c r="R850" s="4"/>
      <c r="S850" s="4"/>
      <c r="T850" s="4"/>
      <c r="U850" s="4"/>
      <c r="V850" s="6"/>
      <c r="W850" s="6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</row>
    <row r="851">
      <c r="A851" s="114"/>
      <c r="K851" s="5"/>
      <c r="L851" s="5"/>
      <c r="M851" s="4"/>
      <c r="N851" s="4"/>
      <c r="O851" s="4"/>
      <c r="P851" s="4"/>
      <c r="Q851" s="4"/>
      <c r="R851" s="4"/>
      <c r="S851" s="4"/>
      <c r="T851" s="4"/>
      <c r="U851" s="4"/>
      <c r="V851" s="6"/>
      <c r="W851" s="6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</row>
    <row r="852">
      <c r="A852" s="83"/>
      <c r="B852" s="86"/>
      <c r="C852" s="86"/>
      <c r="D852" s="86"/>
      <c r="E852" s="86"/>
      <c r="F852" s="86"/>
      <c r="G852" s="82"/>
      <c r="H852" s="86"/>
      <c r="I852" s="86"/>
      <c r="J852" s="86"/>
      <c r="K852" s="5"/>
      <c r="L852" s="5"/>
      <c r="M852" s="4"/>
      <c r="N852" s="4"/>
      <c r="O852" s="4"/>
      <c r="P852" s="4"/>
      <c r="Q852" s="4"/>
      <c r="R852" s="4"/>
      <c r="S852" s="4"/>
      <c r="T852" s="4"/>
      <c r="U852" s="4"/>
      <c r="V852" s="6"/>
      <c r="W852" s="6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</row>
    <row r="853">
      <c r="A853" s="83"/>
      <c r="K853" s="5"/>
      <c r="L853" s="5"/>
      <c r="M853" s="4"/>
      <c r="N853" s="4"/>
      <c r="O853" s="4"/>
      <c r="P853" s="4"/>
      <c r="Q853" s="4"/>
      <c r="R853" s="4"/>
      <c r="S853" s="4"/>
      <c r="T853" s="4"/>
      <c r="U853" s="4"/>
      <c r="V853" s="6"/>
      <c r="W853" s="6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</row>
    <row r="854">
      <c r="A854" s="83"/>
      <c r="K854" s="5"/>
      <c r="L854" s="5"/>
      <c r="M854" s="4"/>
      <c r="N854" s="4"/>
      <c r="O854" s="4"/>
      <c r="P854" s="4"/>
      <c r="Q854" s="4"/>
      <c r="R854" s="4"/>
      <c r="S854" s="4"/>
      <c r="T854" s="4"/>
      <c r="U854" s="4"/>
      <c r="V854" s="6"/>
      <c r="W854" s="6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</row>
    <row r="855">
      <c r="A855" s="83"/>
      <c r="K855" s="5"/>
      <c r="L855" s="5"/>
      <c r="M855" s="4"/>
      <c r="N855" s="4"/>
      <c r="O855" s="4"/>
      <c r="P855" s="4"/>
      <c r="Q855" s="4"/>
      <c r="R855" s="4"/>
      <c r="S855" s="4"/>
      <c r="T855" s="4"/>
      <c r="U855" s="4"/>
      <c r="V855" s="6"/>
      <c r="W855" s="6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</row>
    <row r="856">
      <c r="A856" s="83"/>
      <c r="B856" s="86"/>
      <c r="C856" s="86"/>
      <c r="D856" s="86"/>
      <c r="E856" s="86"/>
      <c r="F856" s="86"/>
      <c r="G856" s="82"/>
      <c r="H856" s="86"/>
      <c r="I856" s="86"/>
      <c r="J856" s="86"/>
      <c r="K856" s="5"/>
      <c r="L856" s="5"/>
      <c r="M856" s="4"/>
      <c r="N856" s="4"/>
      <c r="O856" s="4"/>
      <c r="P856" s="4"/>
      <c r="Q856" s="4"/>
      <c r="R856" s="4"/>
      <c r="S856" s="4"/>
      <c r="T856" s="4"/>
      <c r="U856" s="4"/>
      <c r="V856" s="6"/>
      <c r="W856" s="6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</row>
    <row r="857">
      <c r="A857" s="83"/>
      <c r="K857" s="5"/>
      <c r="L857" s="5"/>
      <c r="M857" s="4"/>
      <c r="N857" s="4"/>
      <c r="O857" s="4"/>
      <c r="P857" s="4"/>
      <c r="Q857" s="4"/>
      <c r="R857" s="4"/>
      <c r="S857" s="4"/>
      <c r="T857" s="4"/>
      <c r="U857" s="4"/>
      <c r="V857" s="6"/>
      <c r="W857" s="6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</row>
    <row r="858">
      <c r="A858" s="83"/>
      <c r="K858" s="5"/>
      <c r="L858" s="5"/>
      <c r="M858" s="4"/>
      <c r="N858" s="4"/>
      <c r="O858" s="4"/>
      <c r="P858" s="4"/>
      <c r="Q858" s="4"/>
      <c r="R858" s="4"/>
      <c r="S858" s="4"/>
      <c r="T858" s="4"/>
      <c r="U858" s="4"/>
      <c r="V858" s="6"/>
      <c r="W858" s="6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</row>
    <row r="859">
      <c r="A859" s="83"/>
      <c r="K859" s="5"/>
      <c r="L859" s="5"/>
      <c r="M859" s="4"/>
      <c r="N859" s="4"/>
      <c r="O859" s="4"/>
      <c r="P859" s="4"/>
      <c r="Q859" s="4"/>
      <c r="R859" s="4"/>
      <c r="S859" s="4"/>
      <c r="T859" s="4"/>
      <c r="U859" s="4"/>
      <c r="V859" s="6"/>
      <c r="W859" s="6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</row>
    <row r="860">
      <c r="A860" s="83"/>
      <c r="K860" s="5"/>
      <c r="L860" s="5"/>
      <c r="M860" s="4"/>
      <c r="N860" s="4"/>
      <c r="O860" s="4"/>
      <c r="P860" s="4"/>
      <c r="Q860" s="4"/>
      <c r="R860" s="4"/>
      <c r="S860" s="4"/>
      <c r="T860" s="4"/>
      <c r="U860" s="4"/>
      <c r="V860" s="6"/>
      <c r="W860" s="6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</row>
    <row r="861">
      <c r="A861" s="83"/>
      <c r="B861" s="86"/>
      <c r="C861" s="86"/>
      <c r="D861" s="86"/>
      <c r="E861" s="86"/>
      <c r="F861" s="86"/>
      <c r="G861" s="82"/>
      <c r="H861" s="86"/>
      <c r="I861" s="86"/>
      <c r="J861" s="86"/>
      <c r="K861" s="5"/>
      <c r="L861" s="5"/>
      <c r="M861" s="4"/>
      <c r="N861" s="4"/>
      <c r="O861" s="4"/>
      <c r="P861" s="4"/>
      <c r="Q861" s="4"/>
      <c r="R861" s="4"/>
      <c r="S861" s="4"/>
      <c r="T861" s="4"/>
      <c r="U861" s="4"/>
      <c r="V861" s="6"/>
      <c r="W861" s="6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</row>
    <row r="862">
      <c r="A862" s="83"/>
      <c r="K862" s="5"/>
      <c r="L862" s="5"/>
      <c r="M862" s="4"/>
      <c r="N862" s="4"/>
      <c r="O862" s="4"/>
      <c r="P862" s="4"/>
      <c r="Q862" s="4"/>
      <c r="R862" s="4"/>
      <c r="S862" s="4"/>
      <c r="T862" s="4"/>
      <c r="U862" s="4"/>
      <c r="V862" s="6"/>
      <c r="W862" s="6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</row>
    <row r="863">
      <c r="A863" s="83"/>
      <c r="K863" s="5"/>
      <c r="L863" s="5"/>
      <c r="M863" s="4"/>
      <c r="N863" s="4"/>
      <c r="O863" s="4"/>
      <c r="P863" s="4"/>
      <c r="Q863" s="4"/>
      <c r="R863" s="4"/>
      <c r="S863" s="4"/>
      <c r="T863" s="4"/>
      <c r="U863" s="4"/>
      <c r="V863" s="6"/>
      <c r="W863" s="6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</row>
    <row r="864">
      <c r="A864" s="83"/>
      <c r="K864" s="5"/>
      <c r="L864" s="5"/>
      <c r="M864" s="4"/>
      <c r="N864" s="4"/>
      <c r="O864" s="4"/>
      <c r="P864" s="4"/>
      <c r="Q864" s="4"/>
      <c r="R864" s="4"/>
      <c r="S864" s="4"/>
      <c r="T864" s="4"/>
      <c r="U864" s="4"/>
      <c r="V864" s="6"/>
      <c r="W864" s="6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</row>
    <row r="865">
      <c r="A865" s="83"/>
      <c r="K865" s="5"/>
      <c r="L865" s="5"/>
      <c r="M865" s="4"/>
      <c r="N865" s="4"/>
      <c r="O865" s="4"/>
      <c r="P865" s="4"/>
      <c r="Q865" s="4"/>
      <c r="R865" s="4"/>
      <c r="S865" s="4"/>
      <c r="T865" s="4"/>
      <c r="U865" s="4"/>
      <c r="V865" s="6"/>
      <c r="W865" s="6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</row>
    <row r="866">
      <c r="A866" s="83"/>
      <c r="B866" s="86"/>
      <c r="C866" s="86"/>
      <c r="D866" s="86"/>
      <c r="E866" s="86"/>
      <c r="F866" s="86"/>
      <c r="G866" s="82"/>
      <c r="H866" s="86"/>
      <c r="I866" s="86"/>
      <c r="J866" s="86"/>
      <c r="K866" s="5"/>
      <c r="L866" s="5"/>
      <c r="M866" s="4"/>
      <c r="N866" s="4"/>
      <c r="O866" s="4"/>
      <c r="P866" s="4"/>
      <c r="Q866" s="4"/>
      <c r="R866" s="4"/>
      <c r="S866" s="4"/>
      <c r="T866" s="4"/>
      <c r="U866" s="4"/>
      <c r="V866" s="6"/>
      <c r="W866" s="6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</row>
    <row r="867">
      <c r="A867" s="83"/>
      <c r="K867" s="5"/>
      <c r="L867" s="5"/>
      <c r="M867" s="4"/>
      <c r="N867" s="4"/>
      <c r="O867" s="4"/>
      <c r="P867" s="4"/>
      <c r="Q867" s="4"/>
      <c r="R867" s="4"/>
      <c r="S867" s="4"/>
      <c r="T867" s="4"/>
      <c r="U867" s="4"/>
      <c r="V867" s="6"/>
      <c r="W867" s="6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</row>
    <row r="868">
      <c r="A868" s="83"/>
      <c r="K868" s="5"/>
      <c r="L868" s="5"/>
      <c r="M868" s="4"/>
      <c r="N868" s="4"/>
      <c r="O868" s="4"/>
      <c r="P868" s="4"/>
      <c r="Q868" s="4"/>
      <c r="R868" s="4"/>
      <c r="S868" s="4"/>
      <c r="T868" s="4"/>
      <c r="U868" s="4"/>
      <c r="V868" s="6"/>
      <c r="W868" s="6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</row>
    <row r="869">
      <c r="A869" s="83"/>
      <c r="K869" s="5"/>
      <c r="L869" s="5"/>
      <c r="M869" s="4"/>
      <c r="N869" s="4"/>
      <c r="O869" s="4"/>
      <c r="P869" s="4"/>
      <c r="Q869" s="4"/>
      <c r="R869" s="4"/>
      <c r="S869" s="4"/>
      <c r="T869" s="4"/>
      <c r="U869" s="4"/>
      <c r="V869" s="6"/>
      <c r="W869" s="6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</row>
    <row r="870">
      <c r="A870" s="83"/>
      <c r="K870" s="5"/>
      <c r="L870" s="5"/>
      <c r="M870" s="4"/>
      <c r="N870" s="4"/>
      <c r="O870" s="4"/>
      <c r="P870" s="4"/>
      <c r="Q870" s="4"/>
      <c r="R870" s="4"/>
      <c r="S870" s="4"/>
      <c r="T870" s="4"/>
      <c r="U870" s="4"/>
      <c r="V870" s="6"/>
      <c r="W870" s="6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</row>
    <row r="871">
      <c r="A871" s="83"/>
      <c r="B871" s="86"/>
      <c r="C871" s="86"/>
      <c r="D871" s="86"/>
      <c r="E871" s="86"/>
      <c r="F871" s="86"/>
      <c r="G871" s="82"/>
      <c r="H871" s="86"/>
      <c r="I871" s="86"/>
      <c r="J871" s="86"/>
      <c r="K871" s="5"/>
      <c r="L871" s="5"/>
      <c r="M871" s="4"/>
      <c r="N871" s="4"/>
      <c r="O871" s="4"/>
      <c r="P871" s="4"/>
      <c r="Q871" s="4"/>
      <c r="R871" s="4"/>
      <c r="S871" s="4"/>
      <c r="T871" s="4"/>
      <c r="U871" s="4"/>
      <c r="V871" s="6"/>
      <c r="W871" s="6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</row>
    <row r="872">
      <c r="A872" s="83"/>
      <c r="K872" s="5"/>
      <c r="L872" s="5"/>
      <c r="M872" s="4"/>
      <c r="N872" s="4"/>
      <c r="O872" s="4"/>
      <c r="P872" s="4"/>
      <c r="Q872" s="4"/>
      <c r="R872" s="4"/>
      <c r="S872" s="4"/>
      <c r="T872" s="4"/>
      <c r="U872" s="4"/>
      <c r="V872" s="6"/>
      <c r="W872" s="6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</row>
    <row r="873">
      <c r="A873" s="83"/>
      <c r="K873" s="5"/>
      <c r="L873" s="5"/>
      <c r="M873" s="4"/>
      <c r="N873" s="4"/>
      <c r="O873" s="4"/>
      <c r="P873" s="4"/>
      <c r="Q873" s="4"/>
      <c r="R873" s="4"/>
      <c r="S873" s="4"/>
      <c r="T873" s="4"/>
      <c r="U873" s="4"/>
      <c r="V873" s="6"/>
      <c r="W873" s="6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</row>
    <row r="874">
      <c r="A874" s="83"/>
      <c r="K874" s="5"/>
      <c r="L874" s="5"/>
      <c r="M874" s="4"/>
      <c r="N874" s="4"/>
      <c r="O874" s="4"/>
      <c r="P874" s="4"/>
      <c r="Q874" s="4"/>
      <c r="R874" s="4"/>
      <c r="S874" s="4"/>
      <c r="T874" s="4"/>
      <c r="U874" s="4"/>
      <c r="V874" s="6"/>
      <c r="W874" s="6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</row>
    <row r="875">
      <c r="A875" s="83"/>
      <c r="K875" s="5"/>
      <c r="L875" s="5"/>
      <c r="M875" s="4"/>
      <c r="N875" s="4"/>
      <c r="O875" s="4"/>
      <c r="P875" s="4"/>
      <c r="Q875" s="4"/>
      <c r="R875" s="4"/>
      <c r="S875" s="4"/>
      <c r="T875" s="4"/>
      <c r="U875" s="4"/>
      <c r="V875" s="6"/>
      <c r="W875" s="6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</row>
    <row r="876">
      <c r="A876" s="83"/>
      <c r="B876" s="86"/>
      <c r="C876" s="86"/>
      <c r="D876" s="86"/>
      <c r="E876" s="86"/>
      <c r="F876" s="86"/>
      <c r="G876" s="82"/>
      <c r="H876" s="86"/>
      <c r="I876" s="86"/>
      <c r="J876" s="86"/>
      <c r="K876" s="5"/>
      <c r="L876" s="5"/>
      <c r="M876" s="4"/>
      <c r="N876" s="4"/>
      <c r="O876" s="4"/>
      <c r="P876" s="4"/>
      <c r="Q876" s="4"/>
      <c r="R876" s="4"/>
      <c r="S876" s="4"/>
      <c r="T876" s="4"/>
      <c r="U876" s="4"/>
      <c r="V876" s="6"/>
      <c r="W876" s="6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</row>
    <row r="877">
      <c r="A877" s="83"/>
      <c r="K877" s="5"/>
      <c r="L877" s="5"/>
      <c r="M877" s="4"/>
      <c r="N877" s="4"/>
      <c r="O877" s="4"/>
      <c r="P877" s="4"/>
      <c r="Q877" s="4"/>
      <c r="R877" s="4"/>
      <c r="S877" s="4"/>
      <c r="T877" s="4"/>
      <c r="U877" s="4"/>
      <c r="V877" s="6"/>
      <c r="W877" s="6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</row>
    <row r="878">
      <c r="A878" s="83"/>
      <c r="K878" s="5"/>
      <c r="L878" s="5"/>
      <c r="M878" s="4"/>
      <c r="N878" s="4"/>
      <c r="O878" s="4"/>
      <c r="P878" s="4"/>
      <c r="Q878" s="4"/>
      <c r="R878" s="4"/>
      <c r="S878" s="4"/>
      <c r="T878" s="4"/>
      <c r="U878" s="4"/>
      <c r="V878" s="6"/>
      <c r="W878" s="6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</row>
    <row r="879">
      <c r="A879" s="83"/>
      <c r="K879" s="5"/>
      <c r="L879" s="5"/>
      <c r="M879" s="4"/>
      <c r="N879" s="4"/>
      <c r="O879" s="4"/>
      <c r="P879" s="4"/>
      <c r="Q879" s="4"/>
      <c r="R879" s="4"/>
      <c r="S879" s="4"/>
      <c r="T879" s="4"/>
      <c r="U879" s="4"/>
      <c r="V879" s="6"/>
      <c r="W879" s="6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</row>
    <row r="880">
      <c r="A880" s="83"/>
      <c r="K880" s="5"/>
      <c r="L880" s="5"/>
      <c r="M880" s="4"/>
      <c r="N880" s="4"/>
      <c r="O880" s="4"/>
      <c r="P880" s="4"/>
      <c r="Q880" s="4"/>
      <c r="R880" s="4"/>
      <c r="S880" s="4"/>
      <c r="T880" s="4"/>
      <c r="U880" s="4"/>
      <c r="V880" s="6"/>
      <c r="W880" s="6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</row>
    <row r="881">
      <c r="A881" s="83"/>
      <c r="B881" s="86"/>
      <c r="C881" s="86"/>
      <c r="D881" s="86"/>
      <c r="E881" s="86"/>
      <c r="F881" s="86"/>
      <c r="G881" s="82"/>
      <c r="H881" s="86"/>
      <c r="I881" s="86"/>
      <c r="J881" s="86"/>
      <c r="K881" s="5"/>
      <c r="L881" s="5"/>
      <c r="M881" s="4"/>
      <c r="N881" s="4"/>
      <c r="O881" s="4"/>
      <c r="P881" s="4"/>
      <c r="Q881" s="4"/>
      <c r="R881" s="4"/>
      <c r="S881" s="4"/>
      <c r="T881" s="4"/>
      <c r="U881" s="4"/>
      <c r="V881" s="6"/>
      <c r="W881" s="6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</row>
    <row r="882">
      <c r="A882" s="83"/>
      <c r="K882" s="5"/>
      <c r="L882" s="5"/>
      <c r="M882" s="4"/>
      <c r="N882" s="4"/>
      <c r="O882" s="4"/>
      <c r="P882" s="4"/>
      <c r="Q882" s="4"/>
      <c r="R882" s="4"/>
      <c r="S882" s="4"/>
      <c r="T882" s="4"/>
      <c r="U882" s="4"/>
      <c r="V882" s="6"/>
      <c r="W882" s="6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</row>
    <row r="883">
      <c r="A883" s="83"/>
      <c r="K883" s="5"/>
      <c r="L883" s="5"/>
      <c r="M883" s="4"/>
      <c r="N883" s="4"/>
      <c r="O883" s="4"/>
      <c r="P883" s="4"/>
      <c r="Q883" s="4"/>
      <c r="R883" s="4"/>
      <c r="S883" s="4"/>
      <c r="T883" s="4"/>
      <c r="U883" s="4"/>
      <c r="V883" s="6"/>
      <c r="W883" s="6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</row>
    <row r="884">
      <c r="A884" s="83"/>
      <c r="K884" s="5"/>
      <c r="L884" s="5"/>
      <c r="M884" s="4"/>
      <c r="N884" s="4"/>
      <c r="O884" s="4"/>
      <c r="P884" s="4"/>
      <c r="Q884" s="4"/>
      <c r="R884" s="4"/>
      <c r="S884" s="4"/>
      <c r="T884" s="4"/>
      <c r="U884" s="4"/>
      <c r="V884" s="6"/>
      <c r="W884" s="6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</row>
    <row r="885">
      <c r="A885" s="83"/>
      <c r="K885" s="5"/>
      <c r="L885" s="5"/>
      <c r="M885" s="4"/>
      <c r="N885" s="4"/>
      <c r="O885" s="4"/>
      <c r="P885" s="4"/>
      <c r="Q885" s="4"/>
      <c r="R885" s="4"/>
      <c r="S885" s="4"/>
      <c r="T885" s="4"/>
      <c r="U885" s="4"/>
      <c r="V885" s="6"/>
      <c r="W885" s="6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</row>
    <row r="886">
      <c r="A886" s="83"/>
      <c r="B886" s="86"/>
      <c r="C886" s="86"/>
      <c r="D886" s="86"/>
      <c r="E886" s="86"/>
      <c r="F886" s="86"/>
      <c r="G886" s="82"/>
      <c r="H886" s="86"/>
      <c r="I886" s="86"/>
      <c r="J886" s="86"/>
      <c r="K886" s="5"/>
      <c r="L886" s="5"/>
      <c r="M886" s="4"/>
      <c r="N886" s="4"/>
      <c r="O886" s="4"/>
      <c r="P886" s="4"/>
      <c r="Q886" s="4"/>
      <c r="R886" s="4"/>
      <c r="S886" s="4"/>
      <c r="T886" s="4"/>
      <c r="U886" s="4"/>
      <c r="V886" s="6"/>
      <c r="W886" s="6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</row>
    <row r="887">
      <c r="A887" s="83"/>
      <c r="K887" s="5"/>
      <c r="L887" s="5"/>
      <c r="M887" s="4"/>
      <c r="N887" s="4"/>
      <c r="O887" s="4"/>
      <c r="P887" s="4"/>
      <c r="Q887" s="4"/>
      <c r="R887" s="4"/>
      <c r="S887" s="4"/>
      <c r="T887" s="4"/>
      <c r="U887" s="4"/>
      <c r="V887" s="6"/>
      <c r="W887" s="6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</row>
    <row r="888">
      <c r="A888" s="83"/>
      <c r="K888" s="5"/>
      <c r="L888" s="5"/>
      <c r="M888" s="4"/>
      <c r="N888" s="4"/>
      <c r="O888" s="4"/>
      <c r="P888" s="4"/>
      <c r="Q888" s="4"/>
      <c r="R888" s="4"/>
      <c r="S888" s="4"/>
      <c r="T888" s="4"/>
      <c r="U888" s="4"/>
      <c r="V888" s="6"/>
      <c r="W888" s="6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</row>
    <row r="889">
      <c r="A889" s="83"/>
      <c r="K889" s="5"/>
      <c r="L889" s="5"/>
      <c r="M889" s="4"/>
      <c r="N889" s="4"/>
      <c r="O889" s="4"/>
      <c r="P889" s="4"/>
      <c r="Q889" s="4"/>
      <c r="R889" s="4"/>
      <c r="S889" s="4"/>
      <c r="T889" s="4"/>
      <c r="U889" s="4"/>
      <c r="V889" s="6"/>
      <c r="W889" s="6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</row>
    <row r="890">
      <c r="A890" s="83"/>
      <c r="B890" s="86"/>
      <c r="C890" s="86"/>
      <c r="D890" s="86"/>
      <c r="E890" s="86"/>
      <c r="F890" s="86"/>
      <c r="G890" s="82"/>
      <c r="H890" s="86"/>
      <c r="I890" s="86"/>
      <c r="J890" s="86"/>
      <c r="K890" s="5"/>
      <c r="L890" s="5"/>
      <c r="M890" s="4"/>
      <c r="N890" s="4"/>
      <c r="O890" s="4"/>
      <c r="P890" s="4"/>
      <c r="Q890" s="4"/>
      <c r="R890" s="4"/>
      <c r="S890" s="4"/>
      <c r="T890" s="4"/>
      <c r="U890" s="4"/>
      <c r="V890" s="6"/>
      <c r="W890" s="6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</row>
    <row r="891">
      <c r="A891" s="83"/>
      <c r="K891" s="5"/>
      <c r="L891" s="5"/>
      <c r="M891" s="4"/>
      <c r="N891" s="4"/>
      <c r="O891" s="4"/>
      <c r="P891" s="4"/>
      <c r="Q891" s="4"/>
      <c r="R891" s="4"/>
      <c r="S891" s="4"/>
      <c r="T891" s="4"/>
      <c r="U891" s="4"/>
      <c r="V891" s="6"/>
      <c r="W891" s="6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</row>
    <row r="892">
      <c r="A892" s="83"/>
      <c r="K892" s="5"/>
      <c r="L892" s="5"/>
      <c r="M892" s="4"/>
      <c r="N892" s="4"/>
      <c r="O892" s="4"/>
      <c r="P892" s="4"/>
      <c r="Q892" s="4"/>
      <c r="R892" s="4"/>
      <c r="S892" s="4"/>
      <c r="T892" s="4"/>
      <c r="U892" s="4"/>
      <c r="V892" s="6"/>
      <c r="W892" s="6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</row>
    <row r="893">
      <c r="A893" s="83"/>
      <c r="K893" s="5"/>
      <c r="L893" s="5"/>
      <c r="M893" s="4"/>
      <c r="N893" s="4"/>
      <c r="O893" s="4"/>
      <c r="P893" s="4"/>
      <c r="Q893" s="4"/>
      <c r="R893" s="4"/>
      <c r="S893" s="4"/>
      <c r="T893" s="4"/>
      <c r="U893" s="4"/>
      <c r="V893" s="6"/>
      <c r="W893" s="6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</row>
    <row r="894">
      <c r="A894" s="83"/>
      <c r="K894" s="5"/>
      <c r="L894" s="5"/>
      <c r="M894" s="4"/>
      <c r="N894" s="4"/>
      <c r="O894" s="4"/>
      <c r="P894" s="4"/>
      <c r="Q894" s="4"/>
      <c r="R894" s="4"/>
      <c r="S894" s="4"/>
      <c r="T894" s="4"/>
      <c r="U894" s="4"/>
      <c r="V894" s="6"/>
      <c r="W894" s="6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</row>
    <row r="895">
      <c r="A895" s="83"/>
      <c r="B895" s="86"/>
      <c r="C895" s="86"/>
      <c r="D895" s="86"/>
      <c r="E895" s="86"/>
      <c r="F895" s="86"/>
      <c r="G895" s="82"/>
      <c r="H895" s="86"/>
      <c r="I895" s="86"/>
      <c r="J895" s="86"/>
      <c r="K895" s="5"/>
      <c r="L895" s="5"/>
      <c r="M895" s="4"/>
      <c r="N895" s="4"/>
      <c r="O895" s="4"/>
      <c r="P895" s="4"/>
      <c r="Q895" s="4"/>
      <c r="R895" s="4"/>
      <c r="S895" s="4"/>
      <c r="T895" s="4"/>
      <c r="U895" s="4"/>
      <c r="V895" s="6"/>
      <c r="W895" s="6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</row>
    <row r="896">
      <c r="A896" s="83"/>
      <c r="K896" s="5"/>
      <c r="L896" s="5"/>
      <c r="M896" s="4"/>
      <c r="N896" s="4"/>
      <c r="O896" s="4"/>
      <c r="P896" s="4"/>
      <c r="Q896" s="4"/>
      <c r="R896" s="4"/>
      <c r="S896" s="4"/>
      <c r="T896" s="4"/>
      <c r="U896" s="4"/>
      <c r="V896" s="6"/>
      <c r="W896" s="6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</row>
    <row r="897">
      <c r="A897" s="83"/>
      <c r="K897" s="5"/>
      <c r="L897" s="5"/>
      <c r="M897" s="4"/>
      <c r="N897" s="4"/>
      <c r="O897" s="4"/>
      <c r="P897" s="4"/>
      <c r="Q897" s="4"/>
      <c r="R897" s="4"/>
      <c r="S897" s="4"/>
      <c r="T897" s="4"/>
      <c r="U897" s="4"/>
      <c r="V897" s="6"/>
      <c r="W897" s="6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</row>
    <row r="898">
      <c r="A898" s="83"/>
      <c r="K898" s="5"/>
      <c r="L898" s="5"/>
      <c r="M898" s="4"/>
      <c r="N898" s="4"/>
      <c r="O898" s="4"/>
      <c r="P898" s="4"/>
      <c r="Q898" s="4"/>
      <c r="R898" s="4"/>
      <c r="S898" s="4"/>
      <c r="T898" s="4"/>
      <c r="U898" s="4"/>
      <c r="V898" s="6"/>
      <c r="W898" s="6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</row>
    <row r="899">
      <c r="A899" s="83"/>
      <c r="K899" s="5"/>
      <c r="L899" s="5"/>
      <c r="M899" s="4"/>
      <c r="N899" s="4"/>
      <c r="O899" s="4"/>
      <c r="P899" s="4"/>
      <c r="Q899" s="4"/>
      <c r="R899" s="4"/>
      <c r="S899" s="4"/>
      <c r="T899" s="4"/>
      <c r="U899" s="4"/>
      <c r="V899" s="6"/>
      <c r="W899" s="6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</row>
    <row r="900">
      <c r="A900" s="83"/>
      <c r="B900" s="86"/>
      <c r="C900" s="86"/>
      <c r="D900" s="86"/>
      <c r="E900" s="86"/>
      <c r="F900" s="86"/>
      <c r="G900" s="82"/>
      <c r="H900" s="86"/>
      <c r="I900" s="86"/>
      <c r="J900" s="86"/>
      <c r="K900" s="5"/>
      <c r="L900" s="5"/>
      <c r="M900" s="4"/>
      <c r="N900" s="4"/>
      <c r="O900" s="4"/>
      <c r="P900" s="4"/>
      <c r="Q900" s="4"/>
      <c r="R900" s="4"/>
      <c r="S900" s="4"/>
      <c r="T900" s="4"/>
      <c r="U900" s="4"/>
      <c r="V900" s="6"/>
      <c r="W900" s="6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</row>
    <row r="901">
      <c r="A901" s="83"/>
      <c r="K901" s="5"/>
      <c r="L901" s="5"/>
      <c r="M901" s="4"/>
      <c r="N901" s="4"/>
      <c r="O901" s="4"/>
      <c r="P901" s="4"/>
      <c r="Q901" s="4"/>
      <c r="R901" s="4"/>
      <c r="S901" s="4"/>
      <c r="T901" s="4"/>
      <c r="U901" s="4"/>
      <c r="V901" s="6"/>
      <c r="W901" s="6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</row>
    <row r="902">
      <c r="A902" s="83"/>
      <c r="K902" s="5"/>
      <c r="L902" s="5"/>
      <c r="M902" s="4"/>
      <c r="N902" s="4"/>
      <c r="O902" s="4"/>
      <c r="P902" s="4"/>
      <c r="Q902" s="4"/>
      <c r="R902" s="4"/>
      <c r="S902" s="4"/>
      <c r="T902" s="4"/>
      <c r="U902" s="4"/>
      <c r="V902" s="6"/>
      <c r="W902" s="6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</row>
    <row r="903">
      <c r="A903" s="83"/>
      <c r="K903" s="5"/>
      <c r="L903" s="5"/>
      <c r="M903" s="4"/>
      <c r="N903" s="4"/>
      <c r="O903" s="4"/>
      <c r="P903" s="4"/>
      <c r="Q903" s="4"/>
      <c r="R903" s="4"/>
      <c r="S903" s="4"/>
      <c r="T903" s="4"/>
      <c r="U903" s="4"/>
      <c r="V903" s="6"/>
      <c r="W903" s="6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</row>
    <row r="904">
      <c r="A904" s="83"/>
      <c r="K904" s="5"/>
      <c r="L904" s="5"/>
      <c r="M904" s="4"/>
      <c r="N904" s="4"/>
      <c r="O904" s="4"/>
      <c r="P904" s="4"/>
      <c r="Q904" s="4"/>
      <c r="R904" s="4"/>
      <c r="S904" s="4"/>
      <c r="T904" s="4"/>
      <c r="U904" s="4"/>
      <c r="V904" s="6"/>
      <c r="W904" s="6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</row>
    <row r="905">
      <c r="A905" s="83"/>
      <c r="B905" s="86"/>
      <c r="C905" s="86"/>
      <c r="D905" s="86"/>
      <c r="E905" s="86"/>
      <c r="F905" s="86"/>
      <c r="G905" s="82"/>
      <c r="H905" s="86"/>
      <c r="I905" s="86"/>
      <c r="J905" s="86"/>
      <c r="K905" s="5"/>
      <c r="L905" s="5"/>
      <c r="M905" s="4"/>
      <c r="N905" s="4"/>
      <c r="O905" s="4"/>
      <c r="P905" s="4"/>
      <c r="Q905" s="4"/>
      <c r="R905" s="4"/>
      <c r="S905" s="4"/>
      <c r="T905" s="4"/>
      <c r="U905" s="4"/>
      <c r="V905" s="6"/>
      <c r="W905" s="6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</row>
    <row r="906">
      <c r="A906" s="83"/>
      <c r="K906" s="5"/>
      <c r="L906" s="5"/>
      <c r="M906" s="4"/>
      <c r="N906" s="4"/>
      <c r="O906" s="4"/>
      <c r="P906" s="4"/>
      <c r="Q906" s="4"/>
      <c r="R906" s="4"/>
      <c r="S906" s="4"/>
      <c r="T906" s="4"/>
      <c r="U906" s="4"/>
      <c r="V906" s="6"/>
      <c r="W906" s="6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</row>
    <row r="907">
      <c r="A907" s="83"/>
      <c r="K907" s="5"/>
      <c r="L907" s="5"/>
      <c r="M907" s="4"/>
      <c r="N907" s="4"/>
      <c r="O907" s="4"/>
      <c r="P907" s="4"/>
      <c r="Q907" s="4"/>
      <c r="R907" s="4"/>
      <c r="S907" s="4"/>
      <c r="T907" s="4"/>
      <c r="U907" s="4"/>
      <c r="V907" s="6"/>
      <c r="W907" s="6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</row>
    <row r="908">
      <c r="A908" s="83"/>
      <c r="K908" s="5"/>
      <c r="L908" s="5"/>
      <c r="M908" s="4"/>
      <c r="N908" s="4"/>
      <c r="O908" s="4"/>
      <c r="P908" s="4"/>
      <c r="Q908" s="4"/>
      <c r="R908" s="4"/>
      <c r="S908" s="4"/>
      <c r="T908" s="4"/>
      <c r="U908" s="4"/>
      <c r="V908" s="6"/>
      <c r="W908" s="6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</row>
    <row r="909">
      <c r="A909" s="83"/>
      <c r="K909" s="5"/>
      <c r="L909" s="5"/>
      <c r="M909" s="4"/>
      <c r="N909" s="4"/>
      <c r="O909" s="4"/>
      <c r="P909" s="4"/>
      <c r="Q909" s="4"/>
      <c r="R909" s="4"/>
      <c r="S909" s="4"/>
      <c r="T909" s="4"/>
      <c r="U909" s="4"/>
      <c r="V909" s="6"/>
      <c r="W909" s="6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</row>
    <row r="910">
      <c r="A910" s="83"/>
      <c r="B910" s="86"/>
      <c r="C910" s="86"/>
      <c r="D910" s="86"/>
      <c r="E910" s="86"/>
      <c r="F910" s="86"/>
      <c r="G910" s="82"/>
      <c r="H910" s="86"/>
      <c r="I910" s="86"/>
      <c r="J910" s="86"/>
      <c r="K910" s="5"/>
      <c r="L910" s="5"/>
      <c r="M910" s="4"/>
      <c r="N910" s="4"/>
      <c r="O910" s="4"/>
      <c r="P910" s="4"/>
      <c r="Q910" s="4"/>
      <c r="R910" s="4"/>
      <c r="S910" s="4"/>
      <c r="T910" s="4"/>
      <c r="U910" s="4"/>
      <c r="V910" s="6"/>
      <c r="W910" s="6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</row>
    <row r="911">
      <c r="A911" s="83"/>
      <c r="K911" s="5"/>
      <c r="L911" s="5"/>
      <c r="M911" s="4"/>
      <c r="N911" s="4"/>
      <c r="O911" s="4"/>
      <c r="P911" s="4"/>
      <c r="Q911" s="4"/>
      <c r="R911" s="4"/>
      <c r="S911" s="4"/>
      <c r="T911" s="4"/>
      <c r="U911" s="4"/>
      <c r="V911" s="6"/>
      <c r="W911" s="6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</row>
    <row r="912">
      <c r="A912" s="83"/>
      <c r="K912" s="5"/>
      <c r="L912" s="5"/>
      <c r="M912" s="4"/>
      <c r="N912" s="4"/>
      <c r="O912" s="4"/>
      <c r="P912" s="4"/>
      <c r="Q912" s="4"/>
      <c r="R912" s="4"/>
      <c r="S912" s="4"/>
      <c r="T912" s="4"/>
      <c r="U912" s="4"/>
      <c r="V912" s="6"/>
      <c r="W912" s="6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</row>
    <row r="913">
      <c r="A913" s="114"/>
      <c r="K913" s="5"/>
      <c r="L913" s="5"/>
      <c r="M913" s="4"/>
      <c r="N913" s="4"/>
      <c r="O913" s="4"/>
      <c r="P913" s="4"/>
      <c r="Q913" s="4"/>
      <c r="R913" s="4"/>
      <c r="S913" s="4"/>
      <c r="T913" s="4"/>
      <c r="U913" s="4"/>
      <c r="V913" s="6"/>
      <c r="W913" s="6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</row>
    <row r="914">
      <c r="A914" s="83"/>
      <c r="B914" s="86"/>
      <c r="C914" s="86"/>
      <c r="D914" s="86"/>
      <c r="E914" s="86"/>
      <c r="F914" s="86"/>
      <c r="G914" s="82"/>
      <c r="H914" s="86"/>
      <c r="I914" s="86"/>
      <c r="J914" s="86"/>
      <c r="K914" s="5"/>
      <c r="L914" s="5"/>
      <c r="M914" s="4"/>
      <c r="N914" s="4"/>
      <c r="O914" s="4"/>
      <c r="P914" s="4"/>
      <c r="Q914" s="4"/>
      <c r="R914" s="4"/>
      <c r="S914" s="4"/>
      <c r="T914" s="4"/>
      <c r="U914" s="4"/>
      <c r="V914" s="6"/>
      <c r="W914" s="6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</row>
    <row r="915">
      <c r="A915" s="83"/>
      <c r="K915" s="5"/>
      <c r="L915" s="5"/>
      <c r="M915" s="4"/>
      <c r="N915" s="4"/>
      <c r="O915" s="4"/>
      <c r="P915" s="4"/>
      <c r="Q915" s="4"/>
      <c r="R915" s="4"/>
      <c r="S915" s="4"/>
      <c r="T915" s="4"/>
      <c r="U915" s="4"/>
      <c r="V915" s="6"/>
      <c r="W915" s="6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</row>
    <row r="916">
      <c r="A916" s="83"/>
      <c r="K916" s="5"/>
      <c r="L916" s="5"/>
      <c r="M916" s="4"/>
      <c r="N916" s="4"/>
      <c r="O916" s="4"/>
      <c r="P916" s="4"/>
      <c r="Q916" s="4"/>
      <c r="R916" s="4"/>
      <c r="S916" s="4"/>
      <c r="T916" s="4"/>
      <c r="U916" s="4"/>
      <c r="V916" s="6"/>
      <c r="W916" s="6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</row>
    <row r="917">
      <c r="A917" s="83"/>
      <c r="K917" s="5"/>
      <c r="L917" s="5"/>
      <c r="M917" s="4"/>
      <c r="N917" s="4"/>
      <c r="O917" s="4"/>
      <c r="P917" s="4"/>
      <c r="Q917" s="4"/>
      <c r="R917" s="4"/>
      <c r="S917" s="4"/>
      <c r="T917" s="4"/>
      <c r="U917" s="4"/>
      <c r="V917" s="6"/>
      <c r="W917" s="6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</row>
    <row r="918">
      <c r="A918" s="83"/>
      <c r="K918" s="5"/>
      <c r="L918" s="5"/>
      <c r="M918" s="4"/>
      <c r="N918" s="4"/>
      <c r="O918" s="4"/>
      <c r="P918" s="4"/>
      <c r="Q918" s="4"/>
      <c r="R918" s="4"/>
      <c r="S918" s="4"/>
      <c r="T918" s="4"/>
      <c r="U918" s="4"/>
      <c r="V918" s="6"/>
      <c r="W918" s="6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</row>
    <row r="919">
      <c r="A919" s="83"/>
      <c r="B919" s="86"/>
      <c r="C919" s="86"/>
      <c r="D919" s="86"/>
      <c r="E919" s="86"/>
      <c r="F919" s="86"/>
      <c r="G919" s="82"/>
      <c r="H919" s="86"/>
      <c r="I919" s="86"/>
      <c r="J919" s="86"/>
      <c r="K919" s="5"/>
      <c r="L919" s="5"/>
      <c r="M919" s="4"/>
      <c r="N919" s="4"/>
      <c r="O919" s="4"/>
      <c r="P919" s="4"/>
      <c r="Q919" s="4"/>
      <c r="R919" s="4"/>
      <c r="S919" s="4"/>
      <c r="T919" s="4"/>
      <c r="U919" s="4"/>
      <c r="V919" s="6"/>
      <c r="W919" s="6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</row>
    <row r="920">
      <c r="A920" s="83"/>
      <c r="K920" s="5"/>
      <c r="L920" s="5"/>
      <c r="M920" s="4"/>
      <c r="N920" s="4"/>
      <c r="O920" s="4"/>
      <c r="P920" s="4"/>
      <c r="Q920" s="4"/>
      <c r="R920" s="4"/>
      <c r="S920" s="4"/>
      <c r="T920" s="4"/>
      <c r="U920" s="4"/>
      <c r="V920" s="6"/>
      <c r="W920" s="6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</row>
    <row r="921">
      <c r="A921" s="83"/>
      <c r="K921" s="5"/>
      <c r="L921" s="5"/>
      <c r="M921" s="4"/>
      <c r="N921" s="4"/>
      <c r="O921" s="4"/>
      <c r="P921" s="4"/>
      <c r="Q921" s="4"/>
      <c r="R921" s="4"/>
      <c r="S921" s="4"/>
      <c r="T921" s="4"/>
      <c r="U921" s="4"/>
      <c r="V921" s="6"/>
      <c r="W921" s="6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</row>
    <row r="922">
      <c r="A922" s="83"/>
      <c r="K922" s="5"/>
      <c r="L922" s="5"/>
      <c r="M922" s="4"/>
      <c r="N922" s="4"/>
      <c r="O922" s="4"/>
      <c r="P922" s="4"/>
      <c r="Q922" s="4"/>
      <c r="R922" s="4"/>
      <c r="S922" s="4"/>
      <c r="T922" s="4"/>
      <c r="U922" s="4"/>
      <c r="V922" s="6"/>
      <c r="W922" s="6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</row>
    <row r="923">
      <c r="A923" s="83"/>
      <c r="B923" s="86"/>
      <c r="C923" s="86"/>
      <c r="D923" s="86"/>
      <c r="E923" s="86"/>
      <c r="F923" s="86"/>
      <c r="G923" s="82"/>
      <c r="H923" s="86"/>
      <c r="I923" s="86"/>
      <c r="J923" s="86"/>
      <c r="K923" s="5"/>
      <c r="L923" s="5"/>
      <c r="M923" s="4"/>
      <c r="N923" s="4"/>
      <c r="O923" s="4"/>
      <c r="P923" s="4"/>
      <c r="Q923" s="4"/>
      <c r="R923" s="4"/>
      <c r="S923" s="4"/>
      <c r="T923" s="4"/>
      <c r="U923" s="4"/>
      <c r="V923" s="6"/>
      <c r="W923" s="6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</row>
    <row r="924">
      <c r="A924" s="83"/>
      <c r="K924" s="5"/>
      <c r="L924" s="5"/>
      <c r="M924" s="4"/>
      <c r="N924" s="4"/>
      <c r="O924" s="4"/>
      <c r="P924" s="4"/>
      <c r="Q924" s="4"/>
      <c r="R924" s="4"/>
      <c r="S924" s="4"/>
      <c r="T924" s="4"/>
      <c r="U924" s="4"/>
      <c r="V924" s="6"/>
      <c r="W924" s="6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</row>
    <row r="925">
      <c r="A925" s="83"/>
      <c r="K925" s="5"/>
      <c r="L925" s="5"/>
      <c r="M925" s="4"/>
      <c r="N925" s="4"/>
      <c r="O925" s="4"/>
      <c r="P925" s="4"/>
      <c r="Q925" s="4"/>
      <c r="R925" s="4"/>
      <c r="S925" s="4"/>
      <c r="T925" s="4"/>
      <c r="U925" s="4"/>
      <c r="V925" s="6"/>
      <c r="W925" s="6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</row>
    <row r="926">
      <c r="A926" s="83"/>
      <c r="K926" s="5"/>
      <c r="L926" s="5"/>
      <c r="M926" s="4"/>
      <c r="N926" s="4"/>
      <c r="O926" s="4"/>
      <c r="P926" s="4"/>
      <c r="Q926" s="4"/>
      <c r="R926" s="4"/>
      <c r="S926" s="4"/>
      <c r="T926" s="4"/>
      <c r="U926" s="4"/>
      <c r="V926" s="6"/>
      <c r="W926" s="6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</row>
    <row r="927">
      <c r="A927" s="83"/>
      <c r="K927" s="5"/>
      <c r="L927" s="5"/>
      <c r="M927" s="4"/>
      <c r="N927" s="4"/>
      <c r="O927" s="4"/>
      <c r="P927" s="4"/>
      <c r="Q927" s="4"/>
      <c r="R927" s="4"/>
      <c r="S927" s="4"/>
      <c r="T927" s="4"/>
      <c r="U927" s="4"/>
      <c r="V927" s="6"/>
      <c r="W927" s="6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</row>
    <row r="928">
      <c r="A928" s="83"/>
      <c r="B928" s="86"/>
      <c r="C928" s="86"/>
      <c r="D928" s="86"/>
      <c r="E928" s="86"/>
      <c r="F928" s="86"/>
      <c r="G928" s="82"/>
      <c r="H928" s="86"/>
      <c r="I928" s="86"/>
      <c r="J928" s="86"/>
      <c r="K928" s="5"/>
      <c r="L928" s="5"/>
      <c r="M928" s="4"/>
      <c r="N928" s="4"/>
      <c r="O928" s="4"/>
      <c r="P928" s="4"/>
      <c r="Q928" s="4"/>
      <c r="R928" s="4"/>
      <c r="S928" s="4"/>
      <c r="T928" s="4"/>
      <c r="U928" s="4"/>
      <c r="V928" s="6"/>
      <c r="W928" s="6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</row>
    <row r="929">
      <c r="A929" s="83"/>
      <c r="K929" s="5"/>
      <c r="L929" s="5"/>
      <c r="M929" s="4"/>
      <c r="N929" s="4"/>
      <c r="O929" s="4"/>
      <c r="P929" s="4"/>
      <c r="Q929" s="4"/>
      <c r="R929" s="4"/>
      <c r="S929" s="4"/>
      <c r="T929" s="4"/>
      <c r="U929" s="4"/>
      <c r="V929" s="6"/>
      <c r="W929" s="6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</row>
    <row r="930">
      <c r="A930" s="83"/>
      <c r="K930" s="5"/>
      <c r="L930" s="5"/>
      <c r="M930" s="4"/>
      <c r="N930" s="4"/>
      <c r="O930" s="4"/>
      <c r="P930" s="4"/>
      <c r="Q930" s="4"/>
      <c r="R930" s="4"/>
      <c r="S930" s="4"/>
      <c r="T930" s="4"/>
      <c r="U930" s="4"/>
      <c r="V930" s="6"/>
      <c r="W930" s="6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</row>
    <row r="931">
      <c r="A931" s="83"/>
      <c r="K931" s="5"/>
      <c r="L931" s="5"/>
      <c r="M931" s="4"/>
      <c r="N931" s="4"/>
      <c r="O931" s="4"/>
      <c r="P931" s="4"/>
      <c r="Q931" s="4"/>
      <c r="R931" s="4"/>
      <c r="S931" s="4"/>
      <c r="T931" s="4"/>
      <c r="U931" s="4"/>
      <c r="V931" s="6"/>
      <c r="W931" s="6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</row>
    <row r="932">
      <c r="A932" s="83"/>
      <c r="K932" s="5"/>
      <c r="L932" s="5"/>
      <c r="M932" s="4"/>
      <c r="N932" s="4"/>
      <c r="O932" s="4"/>
      <c r="P932" s="4"/>
      <c r="Q932" s="4"/>
      <c r="R932" s="4"/>
      <c r="S932" s="4"/>
      <c r="T932" s="4"/>
      <c r="U932" s="4"/>
      <c r="V932" s="6"/>
      <c r="W932" s="6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</row>
    <row r="933">
      <c r="A933" s="83"/>
      <c r="B933" s="86"/>
      <c r="C933" s="86"/>
      <c r="D933" s="86"/>
      <c r="E933" s="86"/>
      <c r="F933" s="86"/>
      <c r="G933" s="82"/>
      <c r="H933" s="86"/>
      <c r="I933" s="86"/>
      <c r="J933" s="86"/>
      <c r="K933" s="5"/>
      <c r="L933" s="5"/>
      <c r="M933" s="4"/>
      <c r="N933" s="4"/>
      <c r="O933" s="4"/>
      <c r="P933" s="4"/>
      <c r="Q933" s="4"/>
      <c r="R933" s="4"/>
      <c r="S933" s="4"/>
      <c r="T933" s="4"/>
      <c r="U933" s="4"/>
      <c r="V933" s="6"/>
      <c r="W933" s="6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</row>
    <row r="934">
      <c r="A934" s="83"/>
      <c r="K934" s="5"/>
      <c r="L934" s="5"/>
      <c r="M934" s="4"/>
      <c r="N934" s="4"/>
      <c r="O934" s="4"/>
      <c r="P934" s="4"/>
      <c r="Q934" s="4"/>
      <c r="R934" s="4"/>
      <c r="S934" s="4"/>
      <c r="T934" s="4"/>
      <c r="U934" s="4"/>
      <c r="V934" s="6"/>
      <c r="W934" s="6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</row>
    <row r="935">
      <c r="A935" s="83"/>
      <c r="K935" s="5"/>
      <c r="L935" s="5"/>
      <c r="M935" s="4"/>
      <c r="N935" s="4"/>
      <c r="O935" s="4"/>
      <c r="P935" s="4"/>
      <c r="Q935" s="4"/>
      <c r="R935" s="4"/>
      <c r="S935" s="4"/>
      <c r="T935" s="4"/>
      <c r="U935" s="4"/>
      <c r="V935" s="6"/>
      <c r="W935" s="6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</row>
    <row r="936">
      <c r="A936" s="83"/>
      <c r="K936" s="5"/>
      <c r="L936" s="5"/>
      <c r="M936" s="4"/>
      <c r="N936" s="4"/>
      <c r="O936" s="4"/>
      <c r="P936" s="4"/>
      <c r="Q936" s="4"/>
      <c r="R936" s="4"/>
      <c r="S936" s="4"/>
      <c r="T936" s="4"/>
      <c r="U936" s="4"/>
      <c r="V936" s="6"/>
      <c r="W936" s="6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</row>
    <row r="937">
      <c r="A937" s="83"/>
      <c r="B937" s="86"/>
      <c r="C937" s="86"/>
      <c r="D937" s="86"/>
      <c r="E937" s="86"/>
      <c r="F937" s="86"/>
      <c r="G937" s="82"/>
      <c r="H937" s="86"/>
      <c r="I937" s="86"/>
      <c r="J937" s="86"/>
      <c r="K937" s="5"/>
      <c r="L937" s="5"/>
      <c r="M937" s="4"/>
      <c r="N937" s="4"/>
      <c r="O937" s="4"/>
      <c r="P937" s="4"/>
      <c r="Q937" s="4"/>
      <c r="R937" s="4"/>
      <c r="S937" s="4"/>
      <c r="T937" s="4"/>
      <c r="U937" s="4"/>
      <c r="V937" s="6"/>
      <c r="W937" s="6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</row>
    <row r="938">
      <c r="A938" s="83"/>
      <c r="K938" s="5"/>
      <c r="L938" s="5"/>
      <c r="M938" s="4"/>
      <c r="N938" s="4"/>
      <c r="O938" s="4"/>
      <c r="P938" s="4"/>
      <c r="Q938" s="4"/>
      <c r="R938" s="4"/>
      <c r="S938" s="4"/>
      <c r="T938" s="4"/>
      <c r="U938" s="4"/>
      <c r="V938" s="6"/>
      <c r="W938" s="6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</row>
    <row r="939">
      <c r="A939" s="83"/>
      <c r="K939" s="5"/>
      <c r="L939" s="5"/>
      <c r="M939" s="4"/>
      <c r="N939" s="4"/>
      <c r="O939" s="4"/>
      <c r="P939" s="4"/>
      <c r="Q939" s="4"/>
      <c r="R939" s="4"/>
      <c r="S939" s="4"/>
      <c r="T939" s="4"/>
      <c r="U939" s="4"/>
      <c r="V939" s="6"/>
      <c r="W939" s="6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</row>
    <row r="940">
      <c r="A940" s="83"/>
      <c r="K940" s="5"/>
      <c r="L940" s="5"/>
      <c r="M940" s="4"/>
      <c r="N940" s="4"/>
      <c r="O940" s="4"/>
      <c r="P940" s="4"/>
      <c r="Q940" s="4"/>
      <c r="R940" s="4"/>
      <c r="S940" s="4"/>
      <c r="T940" s="4"/>
      <c r="U940" s="4"/>
      <c r="V940" s="6"/>
      <c r="W940" s="6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</row>
    <row r="941">
      <c r="A941" s="83"/>
      <c r="K941" s="5"/>
      <c r="L941" s="5"/>
      <c r="M941" s="4"/>
      <c r="N941" s="4"/>
      <c r="O941" s="4"/>
      <c r="P941" s="4"/>
      <c r="Q941" s="4"/>
      <c r="R941" s="4"/>
      <c r="S941" s="4"/>
      <c r="T941" s="4"/>
      <c r="U941" s="4"/>
      <c r="V941" s="6"/>
      <c r="W941" s="6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</row>
    <row r="942">
      <c r="A942" s="83"/>
      <c r="B942" s="86"/>
      <c r="C942" s="86"/>
      <c r="D942" s="86"/>
      <c r="E942" s="86"/>
      <c r="F942" s="86"/>
      <c r="G942" s="82"/>
      <c r="H942" s="86"/>
      <c r="I942" s="86"/>
      <c r="J942" s="86"/>
      <c r="K942" s="5"/>
      <c r="L942" s="5"/>
      <c r="M942" s="4"/>
      <c r="N942" s="4"/>
      <c r="O942" s="4"/>
      <c r="P942" s="4"/>
      <c r="Q942" s="4"/>
      <c r="R942" s="4"/>
      <c r="S942" s="4"/>
      <c r="T942" s="4"/>
      <c r="U942" s="4"/>
      <c r="V942" s="6"/>
      <c r="W942" s="6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</row>
    <row r="943">
      <c r="A943" s="83"/>
      <c r="K943" s="5"/>
      <c r="L943" s="5"/>
      <c r="M943" s="4"/>
      <c r="N943" s="4"/>
      <c r="O943" s="4"/>
      <c r="P943" s="4"/>
      <c r="Q943" s="4"/>
      <c r="R943" s="4"/>
      <c r="S943" s="4"/>
      <c r="T943" s="4"/>
      <c r="U943" s="4"/>
      <c r="V943" s="6"/>
      <c r="W943" s="6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</row>
    <row r="944">
      <c r="A944" s="83"/>
      <c r="K944" s="5"/>
      <c r="L944" s="5"/>
      <c r="M944" s="4"/>
      <c r="N944" s="4"/>
      <c r="O944" s="4"/>
      <c r="P944" s="4"/>
      <c r="Q944" s="4"/>
      <c r="R944" s="4"/>
      <c r="S944" s="4"/>
      <c r="T944" s="4"/>
      <c r="U944" s="4"/>
      <c r="V944" s="6"/>
      <c r="W944" s="6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</row>
    <row r="945">
      <c r="A945" s="83"/>
      <c r="K945" s="5"/>
      <c r="L945" s="5"/>
      <c r="M945" s="4"/>
      <c r="N945" s="4"/>
      <c r="O945" s="4"/>
      <c r="P945" s="4"/>
      <c r="Q945" s="4"/>
      <c r="R945" s="4"/>
      <c r="S945" s="4"/>
      <c r="T945" s="4"/>
      <c r="U945" s="4"/>
      <c r="V945" s="6"/>
      <c r="W945" s="6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</row>
    <row r="946">
      <c r="A946" s="83"/>
      <c r="K946" s="5"/>
      <c r="L946" s="5"/>
      <c r="M946" s="4"/>
      <c r="N946" s="4"/>
      <c r="O946" s="4"/>
      <c r="P946" s="4"/>
      <c r="Q946" s="4"/>
      <c r="R946" s="4"/>
      <c r="S946" s="4"/>
      <c r="T946" s="4"/>
      <c r="U946" s="4"/>
      <c r="V946" s="6"/>
      <c r="W946" s="6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</row>
    <row r="947">
      <c r="A947" s="83"/>
      <c r="B947" s="86"/>
      <c r="C947" s="86"/>
      <c r="D947" s="86"/>
      <c r="E947" s="86"/>
      <c r="F947" s="86"/>
      <c r="G947" s="82"/>
      <c r="H947" s="86"/>
      <c r="I947" s="86"/>
      <c r="J947" s="86"/>
      <c r="K947" s="5"/>
      <c r="L947" s="5"/>
      <c r="M947" s="4"/>
      <c r="N947" s="4"/>
      <c r="O947" s="4"/>
      <c r="P947" s="4"/>
      <c r="Q947" s="4"/>
      <c r="R947" s="4"/>
      <c r="S947" s="4"/>
      <c r="T947" s="4"/>
      <c r="U947" s="4"/>
      <c r="V947" s="6"/>
      <c r="W947" s="6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</row>
    <row r="948">
      <c r="A948" s="83"/>
      <c r="K948" s="5"/>
      <c r="L948" s="5"/>
      <c r="M948" s="4"/>
      <c r="N948" s="4"/>
      <c r="O948" s="4"/>
      <c r="P948" s="4"/>
      <c r="Q948" s="4"/>
      <c r="R948" s="4"/>
      <c r="S948" s="4"/>
      <c r="T948" s="4"/>
      <c r="U948" s="4"/>
      <c r="V948" s="6"/>
      <c r="W948" s="6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</row>
    <row r="949">
      <c r="A949" s="83"/>
      <c r="K949" s="5"/>
      <c r="L949" s="5"/>
      <c r="M949" s="4"/>
      <c r="N949" s="4"/>
      <c r="O949" s="4"/>
      <c r="P949" s="4"/>
      <c r="Q949" s="4"/>
      <c r="R949" s="4"/>
      <c r="S949" s="4"/>
      <c r="T949" s="4"/>
      <c r="U949" s="4"/>
      <c r="V949" s="6"/>
      <c r="W949" s="6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</row>
    <row r="950">
      <c r="A950" s="83"/>
      <c r="K950" s="5"/>
      <c r="L950" s="5"/>
      <c r="M950" s="4"/>
      <c r="N950" s="4"/>
      <c r="O950" s="4"/>
      <c r="P950" s="4"/>
      <c r="Q950" s="4"/>
      <c r="R950" s="4"/>
      <c r="S950" s="4"/>
      <c r="T950" s="4"/>
      <c r="U950" s="4"/>
      <c r="V950" s="6"/>
      <c r="W950" s="6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</row>
    <row r="951">
      <c r="A951" s="83"/>
      <c r="K951" s="5"/>
      <c r="L951" s="5"/>
      <c r="M951" s="4"/>
      <c r="N951" s="4"/>
      <c r="O951" s="4"/>
      <c r="P951" s="4"/>
      <c r="Q951" s="4"/>
      <c r="R951" s="4"/>
      <c r="S951" s="4"/>
      <c r="T951" s="4"/>
      <c r="U951" s="4"/>
      <c r="V951" s="6"/>
      <c r="W951" s="6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</row>
    <row r="952">
      <c r="A952" s="83"/>
      <c r="B952" s="86"/>
      <c r="C952" s="86"/>
      <c r="D952" s="86"/>
      <c r="E952" s="86"/>
      <c r="F952" s="86"/>
      <c r="G952" s="82"/>
      <c r="H952" s="86"/>
      <c r="I952" s="86"/>
      <c r="J952" s="86"/>
      <c r="K952" s="5"/>
      <c r="L952" s="5"/>
      <c r="M952" s="4"/>
      <c r="N952" s="4"/>
      <c r="O952" s="4"/>
      <c r="P952" s="4"/>
      <c r="Q952" s="4"/>
      <c r="R952" s="4"/>
      <c r="S952" s="4"/>
      <c r="T952" s="4"/>
      <c r="U952" s="4"/>
      <c r="V952" s="6"/>
      <c r="W952" s="6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</row>
    <row r="953">
      <c r="A953" s="83"/>
      <c r="K953" s="5"/>
      <c r="L953" s="5"/>
      <c r="M953" s="4"/>
      <c r="N953" s="4"/>
      <c r="O953" s="4"/>
      <c r="P953" s="4"/>
      <c r="Q953" s="4"/>
      <c r="R953" s="4"/>
      <c r="S953" s="4"/>
      <c r="T953" s="4"/>
      <c r="U953" s="4"/>
      <c r="V953" s="6"/>
      <c r="W953" s="6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</row>
    <row r="954">
      <c r="A954" s="83"/>
      <c r="K954" s="5"/>
      <c r="L954" s="5"/>
      <c r="M954" s="4"/>
      <c r="N954" s="4"/>
      <c r="O954" s="4"/>
      <c r="P954" s="4"/>
      <c r="Q954" s="4"/>
      <c r="R954" s="4"/>
      <c r="S954" s="4"/>
      <c r="T954" s="4"/>
      <c r="U954" s="4"/>
      <c r="V954" s="6"/>
      <c r="W954" s="6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</row>
    <row r="955">
      <c r="A955" s="83"/>
      <c r="K955" s="5"/>
      <c r="L955" s="5"/>
      <c r="M955" s="4"/>
      <c r="N955" s="4"/>
      <c r="O955" s="4"/>
      <c r="P955" s="4"/>
      <c r="Q955" s="4"/>
      <c r="R955" s="4"/>
      <c r="S955" s="4"/>
      <c r="T955" s="4"/>
      <c r="U955" s="4"/>
      <c r="V955" s="6"/>
      <c r="W955" s="6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</row>
    <row r="956">
      <c r="A956" s="83"/>
      <c r="K956" s="5"/>
      <c r="L956" s="5"/>
      <c r="M956" s="4"/>
      <c r="N956" s="4"/>
      <c r="O956" s="4"/>
      <c r="P956" s="4"/>
      <c r="Q956" s="4"/>
      <c r="R956" s="4"/>
      <c r="S956" s="4"/>
      <c r="T956" s="4"/>
      <c r="U956" s="4"/>
      <c r="V956" s="6"/>
      <c r="W956" s="6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</row>
    <row r="957">
      <c r="A957" s="83"/>
      <c r="B957" s="86"/>
      <c r="C957" s="86"/>
      <c r="D957" s="86"/>
      <c r="E957" s="86"/>
      <c r="F957" s="86"/>
      <c r="G957" s="82"/>
      <c r="H957" s="86"/>
      <c r="I957" s="86"/>
      <c r="J957" s="86"/>
      <c r="K957" s="5"/>
      <c r="L957" s="5"/>
      <c r="M957" s="4"/>
      <c r="N957" s="4"/>
      <c r="O957" s="4"/>
      <c r="P957" s="4"/>
      <c r="Q957" s="4"/>
      <c r="R957" s="4"/>
      <c r="S957" s="4"/>
      <c r="T957" s="4"/>
      <c r="U957" s="4"/>
      <c r="V957" s="6"/>
      <c r="W957" s="6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</row>
    <row r="958">
      <c r="A958" s="83"/>
      <c r="K958" s="5"/>
      <c r="L958" s="5"/>
      <c r="M958" s="4"/>
      <c r="N958" s="4"/>
      <c r="O958" s="4"/>
      <c r="P958" s="4"/>
      <c r="Q958" s="4"/>
      <c r="R958" s="4"/>
      <c r="S958" s="4"/>
      <c r="T958" s="4"/>
      <c r="U958" s="4"/>
      <c r="V958" s="6"/>
      <c r="W958" s="6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</row>
    <row r="959">
      <c r="A959" s="83"/>
      <c r="K959" s="5"/>
      <c r="L959" s="5"/>
      <c r="M959" s="4"/>
      <c r="N959" s="4"/>
      <c r="O959" s="4"/>
      <c r="P959" s="4"/>
      <c r="Q959" s="4"/>
      <c r="R959" s="4"/>
      <c r="S959" s="4"/>
      <c r="T959" s="4"/>
      <c r="U959" s="4"/>
      <c r="V959" s="6"/>
      <c r="W959" s="6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</row>
    <row r="960">
      <c r="A960" s="83"/>
      <c r="K960" s="5"/>
      <c r="L960" s="5"/>
      <c r="M960" s="4"/>
      <c r="N960" s="4"/>
      <c r="O960" s="4"/>
      <c r="P960" s="4"/>
      <c r="Q960" s="4"/>
      <c r="R960" s="4"/>
      <c r="S960" s="4"/>
      <c r="T960" s="4"/>
      <c r="U960" s="4"/>
      <c r="V960" s="6"/>
      <c r="W960" s="6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</row>
    <row r="961">
      <c r="A961" s="83"/>
      <c r="B961" s="86"/>
      <c r="C961" s="86"/>
      <c r="D961" s="86"/>
      <c r="E961" s="86"/>
      <c r="F961" s="86"/>
      <c r="G961" s="82"/>
      <c r="H961" s="86"/>
      <c r="I961" s="86"/>
      <c r="J961" s="86"/>
      <c r="K961" s="5"/>
      <c r="L961" s="5"/>
      <c r="M961" s="4"/>
      <c r="N961" s="4"/>
      <c r="O961" s="4"/>
      <c r="P961" s="4"/>
      <c r="Q961" s="4"/>
      <c r="R961" s="4"/>
      <c r="S961" s="4"/>
      <c r="T961" s="4"/>
      <c r="U961" s="4"/>
      <c r="V961" s="6"/>
      <c r="W961" s="6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</row>
    <row r="962">
      <c r="A962" s="83"/>
      <c r="K962" s="5"/>
      <c r="L962" s="5"/>
      <c r="M962" s="4"/>
      <c r="N962" s="4"/>
      <c r="O962" s="4"/>
      <c r="P962" s="4"/>
      <c r="Q962" s="4"/>
      <c r="R962" s="4"/>
      <c r="S962" s="4"/>
      <c r="T962" s="4"/>
      <c r="U962" s="4"/>
      <c r="V962" s="6"/>
      <c r="W962" s="6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</row>
    <row r="963">
      <c r="A963" s="83"/>
      <c r="K963" s="5"/>
      <c r="L963" s="5"/>
      <c r="M963" s="4"/>
      <c r="N963" s="4"/>
      <c r="O963" s="4"/>
      <c r="P963" s="4"/>
      <c r="Q963" s="4"/>
      <c r="R963" s="4"/>
      <c r="S963" s="4"/>
      <c r="T963" s="4"/>
      <c r="U963" s="4"/>
      <c r="V963" s="6"/>
      <c r="W963" s="6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</row>
    <row r="964">
      <c r="A964" s="83"/>
      <c r="K964" s="5"/>
      <c r="L964" s="5"/>
      <c r="M964" s="4"/>
      <c r="N964" s="4"/>
      <c r="O964" s="4"/>
      <c r="P964" s="4"/>
      <c r="Q964" s="4"/>
      <c r="R964" s="4"/>
      <c r="S964" s="4"/>
      <c r="T964" s="4"/>
      <c r="U964" s="4"/>
      <c r="V964" s="6"/>
      <c r="W964" s="6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</row>
    <row r="965">
      <c r="A965" s="83"/>
      <c r="K965" s="5"/>
      <c r="L965" s="5"/>
      <c r="M965" s="4"/>
      <c r="N965" s="4"/>
      <c r="O965" s="4"/>
      <c r="P965" s="4"/>
      <c r="Q965" s="4"/>
      <c r="R965" s="4"/>
      <c r="S965" s="4"/>
      <c r="T965" s="4"/>
      <c r="U965" s="4"/>
      <c r="V965" s="6"/>
      <c r="W965" s="6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</row>
    <row r="966">
      <c r="A966" s="83"/>
      <c r="B966" s="86"/>
      <c r="C966" s="86"/>
      <c r="D966" s="86"/>
      <c r="E966" s="86"/>
      <c r="F966" s="86"/>
      <c r="G966" s="82"/>
      <c r="H966" s="86"/>
      <c r="I966" s="86"/>
      <c r="J966" s="86"/>
      <c r="K966" s="5"/>
      <c r="L966" s="5"/>
      <c r="M966" s="4"/>
      <c r="N966" s="4"/>
      <c r="O966" s="4"/>
      <c r="P966" s="4"/>
      <c r="Q966" s="4"/>
      <c r="R966" s="4"/>
      <c r="S966" s="4"/>
      <c r="T966" s="4"/>
      <c r="U966" s="4"/>
      <c r="V966" s="6"/>
      <c r="W966" s="6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</row>
    <row r="967">
      <c r="A967" s="83"/>
      <c r="K967" s="5"/>
      <c r="L967" s="5"/>
      <c r="M967" s="4"/>
      <c r="N967" s="4"/>
      <c r="O967" s="4"/>
      <c r="P967" s="4"/>
      <c r="Q967" s="4"/>
      <c r="R967" s="4"/>
      <c r="S967" s="4"/>
      <c r="T967" s="4"/>
      <c r="U967" s="4"/>
      <c r="V967" s="6"/>
      <c r="W967" s="6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</row>
    <row r="968">
      <c r="A968" s="83"/>
      <c r="K968" s="5"/>
      <c r="L968" s="5"/>
      <c r="M968" s="4"/>
      <c r="N968" s="4"/>
      <c r="O968" s="4"/>
      <c r="P968" s="4"/>
      <c r="Q968" s="4"/>
      <c r="R968" s="4"/>
      <c r="S968" s="4"/>
      <c r="T968" s="4"/>
      <c r="U968" s="4"/>
      <c r="V968" s="6"/>
      <c r="W968" s="6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</row>
    <row r="969">
      <c r="A969" s="83"/>
      <c r="K969" s="5"/>
      <c r="L969" s="5"/>
      <c r="M969" s="4"/>
      <c r="N969" s="4"/>
      <c r="O969" s="4"/>
      <c r="P969" s="4"/>
      <c r="Q969" s="4"/>
      <c r="R969" s="4"/>
      <c r="S969" s="4"/>
      <c r="T969" s="4"/>
      <c r="U969" s="4"/>
      <c r="V969" s="6"/>
      <c r="W969" s="6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</row>
    <row r="970">
      <c r="A970" s="83"/>
      <c r="K970" s="5"/>
      <c r="L970" s="5"/>
      <c r="M970" s="4"/>
      <c r="N970" s="4"/>
      <c r="O970" s="4"/>
      <c r="P970" s="4"/>
      <c r="Q970" s="4"/>
      <c r="R970" s="4"/>
      <c r="S970" s="4"/>
      <c r="T970" s="4"/>
      <c r="U970" s="4"/>
      <c r="V970" s="6"/>
      <c r="W970" s="6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</row>
    <row r="971">
      <c r="A971" s="83"/>
      <c r="B971" s="86"/>
      <c r="C971" s="86"/>
      <c r="D971" s="86"/>
      <c r="E971" s="86"/>
      <c r="F971" s="86"/>
      <c r="G971" s="82"/>
      <c r="H971" s="86"/>
      <c r="I971" s="86"/>
      <c r="J971" s="86"/>
      <c r="K971" s="5"/>
      <c r="L971" s="5"/>
      <c r="M971" s="4"/>
      <c r="N971" s="4"/>
      <c r="O971" s="4"/>
      <c r="P971" s="4"/>
      <c r="Q971" s="4"/>
      <c r="R971" s="4"/>
      <c r="S971" s="4"/>
      <c r="T971" s="4"/>
      <c r="U971" s="4"/>
      <c r="V971" s="6"/>
      <c r="W971" s="6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</row>
    <row r="972">
      <c r="A972" s="83"/>
      <c r="K972" s="5"/>
      <c r="L972" s="5"/>
      <c r="M972" s="4"/>
      <c r="N972" s="4"/>
      <c r="O972" s="4"/>
      <c r="P972" s="4"/>
      <c r="Q972" s="4"/>
      <c r="R972" s="4"/>
      <c r="S972" s="4"/>
      <c r="T972" s="4"/>
      <c r="U972" s="4"/>
      <c r="V972" s="6"/>
      <c r="W972" s="6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</row>
    <row r="973">
      <c r="A973" s="83"/>
      <c r="K973" s="5"/>
      <c r="L973" s="5"/>
      <c r="M973" s="4"/>
      <c r="N973" s="4"/>
      <c r="O973" s="4"/>
      <c r="P973" s="4"/>
      <c r="Q973" s="4"/>
      <c r="R973" s="4"/>
      <c r="S973" s="4"/>
      <c r="T973" s="4"/>
      <c r="U973" s="4"/>
      <c r="V973" s="6"/>
      <c r="W973" s="6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</row>
    <row r="974">
      <c r="A974" s="83"/>
      <c r="K974" s="5"/>
      <c r="L974" s="5"/>
      <c r="M974" s="4"/>
      <c r="N974" s="4"/>
      <c r="O974" s="4"/>
      <c r="P974" s="4"/>
      <c r="Q974" s="4"/>
      <c r="R974" s="4"/>
      <c r="S974" s="4"/>
      <c r="T974" s="4"/>
      <c r="U974" s="4"/>
      <c r="V974" s="6"/>
      <c r="W974" s="6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</row>
    <row r="975">
      <c r="A975" s="83"/>
      <c r="K975" s="5"/>
      <c r="L975" s="5"/>
      <c r="M975" s="4"/>
      <c r="N975" s="4"/>
      <c r="O975" s="4"/>
      <c r="P975" s="4"/>
      <c r="Q975" s="4"/>
      <c r="R975" s="4"/>
      <c r="S975" s="4"/>
      <c r="T975" s="4"/>
      <c r="U975" s="4"/>
      <c r="V975" s="6"/>
      <c r="W975" s="6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</row>
    <row r="976">
      <c r="A976" s="83"/>
      <c r="B976" s="86"/>
      <c r="C976" s="86"/>
      <c r="D976" s="86"/>
      <c r="E976" s="86"/>
      <c r="F976" s="86"/>
      <c r="G976" s="82"/>
      <c r="H976" s="86"/>
      <c r="I976" s="86"/>
      <c r="J976" s="86"/>
      <c r="K976" s="5"/>
      <c r="L976" s="5"/>
      <c r="M976" s="4"/>
      <c r="N976" s="4"/>
      <c r="O976" s="4"/>
      <c r="P976" s="4"/>
      <c r="Q976" s="4"/>
      <c r="R976" s="4"/>
      <c r="S976" s="4"/>
      <c r="T976" s="4"/>
      <c r="U976" s="4"/>
      <c r="V976" s="6"/>
      <c r="W976" s="6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</row>
    <row r="977">
      <c r="A977" s="114"/>
      <c r="K977" s="5"/>
      <c r="L977" s="5"/>
      <c r="M977" s="4"/>
      <c r="N977" s="4"/>
      <c r="O977" s="4"/>
      <c r="P977" s="4"/>
      <c r="Q977" s="4"/>
      <c r="R977" s="4"/>
      <c r="S977" s="4"/>
      <c r="T977" s="4"/>
      <c r="U977" s="4"/>
      <c r="V977" s="6"/>
      <c r="W977" s="6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</row>
    <row r="978">
      <c r="A978" s="83"/>
      <c r="K978" s="5"/>
      <c r="L978" s="5"/>
      <c r="M978" s="4"/>
      <c r="N978" s="4"/>
      <c r="O978" s="4"/>
      <c r="P978" s="4"/>
      <c r="Q978" s="4"/>
      <c r="R978" s="4"/>
      <c r="S978" s="4"/>
      <c r="T978" s="4"/>
      <c r="U978" s="4"/>
      <c r="V978" s="6"/>
      <c r="W978" s="6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</row>
    <row r="979">
      <c r="A979" s="83"/>
      <c r="K979" s="5"/>
      <c r="L979" s="5"/>
      <c r="M979" s="4"/>
      <c r="N979" s="4"/>
      <c r="O979" s="4"/>
      <c r="P979" s="4"/>
      <c r="Q979" s="4"/>
      <c r="R979" s="4"/>
      <c r="S979" s="4"/>
      <c r="T979" s="4"/>
      <c r="U979" s="4"/>
      <c r="V979" s="6"/>
      <c r="W979" s="6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</row>
    <row r="980">
      <c r="A980" s="83"/>
      <c r="B980" s="86"/>
      <c r="C980" s="86"/>
      <c r="D980" s="86"/>
      <c r="E980" s="86"/>
      <c r="F980" s="86"/>
      <c r="G980" s="82"/>
      <c r="H980" s="86"/>
      <c r="I980" s="86"/>
      <c r="J980" s="86"/>
      <c r="K980" s="5"/>
      <c r="L980" s="5"/>
      <c r="M980" s="4"/>
      <c r="N980" s="4"/>
      <c r="O980" s="4"/>
      <c r="P980" s="4"/>
      <c r="Q980" s="4"/>
      <c r="R980" s="4"/>
      <c r="S980" s="4"/>
      <c r="T980" s="4"/>
      <c r="U980" s="4"/>
      <c r="V980" s="6"/>
      <c r="W980" s="6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</row>
    <row r="981">
      <c r="A981" s="83"/>
      <c r="K981" s="5"/>
      <c r="L981" s="5"/>
      <c r="M981" s="4"/>
      <c r="N981" s="4"/>
      <c r="O981" s="4"/>
      <c r="P981" s="4"/>
      <c r="Q981" s="4"/>
      <c r="R981" s="4"/>
      <c r="S981" s="4"/>
      <c r="T981" s="4"/>
      <c r="U981" s="4"/>
      <c r="V981" s="6"/>
      <c r="W981" s="6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</row>
    <row r="982">
      <c r="A982" s="83"/>
      <c r="K982" s="5"/>
      <c r="L982" s="5"/>
      <c r="M982" s="4"/>
      <c r="N982" s="4"/>
      <c r="O982" s="4"/>
      <c r="P982" s="4"/>
      <c r="Q982" s="4"/>
      <c r="R982" s="4"/>
      <c r="S982" s="4"/>
      <c r="T982" s="4"/>
      <c r="U982" s="4"/>
      <c r="V982" s="6"/>
      <c r="W982" s="6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</row>
    <row r="983">
      <c r="A983" s="83"/>
      <c r="K983" s="5"/>
      <c r="L983" s="5"/>
      <c r="M983" s="4"/>
      <c r="N983" s="4"/>
      <c r="O983" s="4"/>
      <c r="P983" s="4"/>
      <c r="Q983" s="4"/>
      <c r="R983" s="4"/>
      <c r="S983" s="4"/>
      <c r="T983" s="4"/>
      <c r="U983" s="4"/>
      <c r="V983" s="6"/>
      <c r="W983" s="6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</row>
    <row r="984">
      <c r="A984" s="83"/>
      <c r="K984" s="5"/>
      <c r="L984" s="5"/>
      <c r="M984" s="4"/>
      <c r="N984" s="4"/>
      <c r="O984" s="4"/>
      <c r="P984" s="4"/>
      <c r="Q984" s="4"/>
      <c r="R984" s="4"/>
      <c r="S984" s="4"/>
      <c r="T984" s="4"/>
      <c r="U984" s="4"/>
      <c r="V984" s="6"/>
      <c r="W984" s="6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</row>
    <row r="985">
      <c r="A985" s="83"/>
      <c r="B985" s="86"/>
      <c r="C985" s="86"/>
      <c r="D985" s="86"/>
      <c r="E985" s="86"/>
      <c r="F985" s="86"/>
      <c r="G985" s="86"/>
      <c r="H985" s="86"/>
      <c r="I985" s="86"/>
      <c r="J985" s="86"/>
      <c r="K985" s="5"/>
      <c r="L985" s="5"/>
      <c r="M985" s="4"/>
      <c r="N985" s="4"/>
      <c r="O985" s="4"/>
      <c r="P985" s="4"/>
      <c r="Q985" s="4"/>
      <c r="R985" s="4"/>
      <c r="S985" s="4"/>
      <c r="T985" s="4"/>
      <c r="U985" s="4"/>
      <c r="V985" s="6"/>
      <c r="W985" s="6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</row>
    <row r="986">
      <c r="A986" s="83"/>
      <c r="K986" s="5"/>
      <c r="L986" s="5"/>
      <c r="M986" s="4"/>
      <c r="N986" s="4"/>
      <c r="O986" s="4"/>
      <c r="P986" s="4"/>
      <c r="Q986" s="4"/>
      <c r="R986" s="4"/>
      <c r="S986" s="4"/>
      <c r="T986" s="4"/>
      <c r="U986" s="4"/>
      <c r="V986" s="6"/>
      <c r="W986" s="6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</row>
    <row r="987">
      <c r="A987" s="83"/>
      <c r="K987" s="5"/>
      <c r="L987" s="5"/>
      <c r="M987" s="4"/>
      <c r="N987" s="4"/>
      <c r="O987" s="4"/>
      <c r="P987" s="4"/>
      <c r="Q987" s="4"/>
      <c r="R987" s="4"/>
      <c r="S987" s="4"/>
      <c r="T987" s="4"/>
      <c r="U987" s="4"/>
      <c r="V987" s="6"/>
      <c r="W987" s="6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</row>
    <row r="988">
      <c r="A988" s="83"/>
      <c r="K988" s="5"/>
      <c r="L988" s="5"/>
      <c r="M988" s="4"/>
      <c r="N988" s="4"/>
      <c r="O988" s="4"/>
      <c r="P988" s="4"/>
      <c r="Q988" s="4"/>
      <c r="R988" s="4"/>
      <c r="S988" s="4"/>
      <c r="T988" s="4"/>
      <c r="U988" s="4"/>
      <c r="V988" s="6"/>
      <c r="W988" s="6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</row>
    <row r="989">
      <c r="A989" s="83"/>
      <c r="K989" s="5"/>
      <c r="L989" s="5"/>
      <c r="M989" s="4"/>
      <c r="N989" s="4"/>
      <c r="O989" s="4"/>
      <c r="P989" s="4"/>
      <c r="Q989" s="4"/>
      <c r="R989" s="4"/>
      <c r="S989" s="4"/>
      <c r="T989" s="4"/>
      <c r="U989" s="4"/>
      <c r="V989" s="6"/>
      <c r="W989" s="6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</row>
    <row r="990">
      <c r="A990" s="83"/>
      <c r="B990" s="86"/>
      <c r="C990" s="86"/>
      <c r="D990" s="86"/>
      <c r="E990" s="86"/>
      <c r="F990" s="86"/>
      <c r="G990" s="86"/>
      <c r="H990" s="86"/>
      <c r="I990" s="86"/>
      <c r="J990" s="86"/>
      <c r="K990" s="5"/>
      <c r="L990" s="5"/>
      <c r="M990" s="4"/>
      <c r="N990" s="4"/>
      <c r="O990" s="4"/>
      <c r="P990" s="4"/>
      <c r="Q990" s="4"/>
      <c r="R990" s="4"/>
      <c r="S990" s="4"/>
      <c r="T990" s="4"/>
      <c r="U990" s="4"/>
      <c r="V990" s="6"/>
      <c r="W990" s="6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</row>
    <row r="991">
      <c r="A991" s="83"/>
      <c r="K991" s="5"/>
      <c r="L991" s="5"/>
      <c r="M991" s="4"/>
      <c r="N991" s="4"/>
      <c r="O991" s="4"/>
      <c r="P991" s="4"/>
      <c r="Q991" s="4"/>
      <c r="R991" s="4"/>
      <c r="S991" s="4"/>
      <c r="T991" s="4"/>
      <c r="U991" s="4"/>
      <c r="V991" s="6"/>
      <c r="W991" s="6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</row>
    <row r="992">
      <c r="A992" s="83"/>
      <c r="K992" s="5"/>
      <c r="L992" s="5"/>
      <c r="M992" s="4"/>
      <c r="N992" s="4"/>
      <c r="O992" s="4"/>
      <c r="P992" s="4"/>
      <c r="Q992" s="4"/>
      <c r="R992" s="4"/>
      <c r="S992" s="4"/>
      <c r="T992" s="4"/>
      <c r="U992" s="4"/>
      <c r="V992" s="6"/>
      <c r="W992" s="6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</row>
    <row r="993">
      <c r="A993" s="83"/>
      <c r="K993" s="5"/>
      <c r="L993" s="5"/>
      <c r="M993" s="4"/>
      <c r="N993" s="4"/>
      <c r="O993" s="4"/>
      <c r="P993" s="4"/>
      <c r="Q993" s="4"/>
      <c r="R993" s="4"/>
      <c r="S993" s="4"/>
      <c r="T993" s="4"/>
      <c r="U993" s="4"/>
      <c r="V993" s="6"/>
      <c r="W993" s="6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</row>
    <row r="994">
      <c r="A994" s="83"/>
      <c r="K994" s="5"/>
      <c r="L994" s="5"/>
      <c r="M994" s="4"/>
      <c r="N994" s="4"/>
      <c r="O994" s="4"/>
      <c r="P994" s="4"/>
      <c r="Q994" s="4"/>
      <c r="R994" s="4"/>
      <c r="S994" s="4"/>
      <c r="T994" s="4"/>
      <c r="U994" s="4"/>
      <c r="V994" s="6"/>
      <c r="W994" s="6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</row>
    <row r="995">
      <c r="A995" s="83"/>
      <c r="B995" s="86"/>
      <c r="C995" s="86"/>
      <c r="D995" s="86"/>
      <c r="E995" s="86"/>
      <c r="F995" s="86"/>
      <c r="G995" s="86"/>
      <c r="H995" s="86"/>
      <c r="I995" s="86"/>
      <c r="J995" s="86"/>
      <c r="K995" s="5"/>
      <c r="L995" s="5"/>
      <c r="M995" s="4"/>
      <c r="N995" s="4"/>
      <c r="O995" s="4"/>
      <c r="P995" s="4"/>
      <c r="Q995" s="4"/>
      <c r="R995" s="4"/>
      <c r="S995" s="4"/>
      <c r="T995" s="4"/>
      <c r="U995" s="4"/>
      <c r="V995" s="6"/>
      <c r="W995" s="6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</row>
    <row r="996">
      <c r="A996" s="83"/>
      <c r="K996" s="5"/>
      <c r="L996" s="5"/>
      <c r="M996" s="4"/>
      <c r="N996" s="4"/>
      <c r="O996" s="4"/>
      <c r="P996" s="4"/>
      <c r="Q996" s="4"/>
      <c r="R996" s="4"/>
      <c r="S996" s="4"/>
      <c r="T996" s="4"/>
      <c r="U996" s="4"/>
      <c r="V996" s="6"/>
      <c r="W996" s="6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</row>
    <row r="997">
      <c r="A997" s="83"/>
      <c r="K997" s="5"/>
      <c r="L997" s="5"/>
      <c r="M997" s="4"/>
      <c r="N997" s="4"/>
      <c r="O997" s="4"/>
      <c r="P997" s="4"/>
      <c r="Q997" s="4"/>
      <c r="R997" s="4"/>
      <c r="S997" s="4"/>
      <c r="T997" s="4"/>
      <c r="U997" s="4"/>
      <c r="V997" s="6"/>
      <c r="W997" s="6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</row>
    <row r="998">
      <c r="A998" s="83"/>
      <c r="K998" s="5"/>
      <c r="L998" s="5"/>
      <c r="M998" s="4"/>
      <c r="N998" s="4"/>
      <c r="O998" s="4"/>
      <c r="P998" s="4"/>
      <c r="Q998" s="4"/>
      <c r="R998" s="4"/>
      <c r="S998" s="4"/>
      <c r="T998" s="4"/>
      <c r="U998" s="4"/>
      <c r="V998" s="6"/>
      <c r="W998" s="6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</row>
    <row r="999">
      <c r="A999" s="83"/>
      <c r="K999" s="5"/>
      <c r="L999" s="5"/>
      <c r="M999" s="4"/>
      <c r="N999" s="4"/>
      <c r="O999" s="4"/>
      <c r="P999" s="4"/>
      <c r="Q999" s="4"/>
      <c r="R999" s="4"/>
      <c r="S999" s="4"/>
      <c r="T999" s="4"/>
      <c r="U999" s="4"/>
      <c r="V999" s="6"/>
      <c r="W999" s="6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</row>
    <row r="1000">
      <c r="A1000" s="83"/>
      <c r="B1000" s="91"/>
      <c r="C1000" s="91"/>
      <c r="D1000" s="91"/>
      <c r="E1000" s="91"/>
      <c r="F1000" s="91"/>
      <c r="G1000" s="91"/>
      <c r="H1000" s="91"/>
      <c r="I1000" s="91"/>
      <c r="J1000" s="91"/>
      <c r="K1000" s="5"/>
      <c r="L1000" s="5"/>
      <c r="M1000" s="4"/>
      <c r="N1000" s="4"/>
      <c r="O1000" s="4"/>
      <c r="P1000" s="4"/>
      <c r="Q1000" s="4"/>
      <c r="R1000" s="4"/>
      <c r="S1000" s="4"/>
      <c r="T1000" s="4"/>
      <c r="U1000" s="4"/>
      <c r="V1000" s="6"/>
      <c r="W1000" s="6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</row>
    <row r="1001">
      <c r="A1001" s="83"/>
      <c r="K1001" s="5"/>
      <c r="L1001" s="5"/>
      <c r="M1001" s="4"/>
      <c r="N1001" s="4"/>
      <c r="O1001" s="4"/>
      <c r="P1001" s="4"/>
      <c r="Q1001" s="4"/>
      <c r="R1001" s="4"/>
      <c r="S1001" s="4"/>
      <c r="T1001" s="4"/>
      <c r="U1001" s="4"/>
      <c r="V1001" s="6"/>
      <c r="W1001" s="6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</row>
    <row r="1002">
      <c r="A1002" s="83"/>
      <c r="K1002" s="5"/>
      <c r="L1002" s="5"/>
      <c r="M1002" s="4"/>
      <c r="N1002" s="4"/>
      <c r="O1002" s="4"/>
      <c r="P1002" s="4"/>
      <c r="Q1002" s="4"/>
      <c r="R1002" s="4"/>
      <c r="S1002" s="4"/>
      <c r="T1002" s="4"/>
      <c r="U1002" s="4"/>
      <c r="V1002" s="6"/>
      <c r="W1002" s="6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</row>
    <row r="1003">
      <c r="A1003" s="83"/>
      <c r="K1003" s="5"/>
      <c r="L1003" s="5"/>
      <c r="M1003" s="4"/>
      <c r="N1003" s="4"/>
      <c r="O1003" s="4"/>
      <c r="P1003" s="4"/>
      <c r="Q1003" s="4"/>
      <c r="R1003" s="4"/>
      <c r="S1003" s="4"/>
      <c r="T1003" s="4"/>
      <c r="U1003" s="4"/>
      <c r="V1003" s="6"/>
      <c r="W1003" s="6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</row>
    <row r="1004">
      <c r="A1004" s="83"/>
      <c r="B1004" s="86"/>
      <c r="C1004" s="86"/>
      <c r="D1004" s="86"/>
      <c r="E1004" s="86"/>
      <c r="F1004" s="86"/>
      <c r="G1004" s="86"/>
      <c r="H1004" s="86"/>
      <c r="I1004" s="86"/>
      <c r="J1004" s="86"/>
      <c r="K1004" s="5"/>
      <c r="L1004" s="5"/>
      <c r="M1004" s="4"/>
      <c r="N1004" s="4"/>
      <c r="O1004" s="4"/>
      <c r="P1004" s="4"/>
      <c r="Q1004" s="4"/>
      <c r="R1004" s="4"/>
      <c r="S1004" s="4"/>
      <c r="T1004" s="4"/>
      <c r="U1004" s="4"/>
      <c r="V1004" s="6"/>
      <c r="W1004" s="6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</row>
    <row r="1005">
      <c r="A1005" s="83"/>
      <c r="K1005" s="5"/>
      <c r="L1005" s="5"/>
      <c r="M1005" s="4"/>
      <c r="N1005" s="4"/>
      <c r="O1005" s="4"/>
      <c r="P1005" s="4"/>
      <c r="Q1005" s="4"/>
      <c r="R1005" s="4"/>
      <c r="S1005" s="4"/>
      <c r="T1005" s="4"/>
      <c r="U1005" s="4"/>
      <c r="V1005" s="6"/>
      <c r="W1005" s="6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</row>
    <row r="1006">
      <c r="A1006" s="83"/>
      <c r="K1006" s="5"/>
      <c r="L1006" s="5"/>
      <c r="M1006" s="4"/>
      <c r="N1006" s="4"/>
      <c r="O1006" s="4"/>
      <c r="P1006" s="4"/>
      <c r="Q1006" s="4"/>
      <c r="R1006" s="4"/>
      <c r="S1006" s="4"/>
      <c r="T1006" s="4"/>
      <c r="U1006" s="4"/>
      <c r="V1006" s="6"/>
      <c r="W1006" s="6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</row>
    <row r="1007">
      <c r="A1007" s="83"/>
      <c r="K1007" s="5"/>
      <c r="L1007" s="5"/>
      <c r="M1007" s="4"/>
      <c r="N1007" s="4"/>
      <c r="O1007" s="4"/>
      <c r="P1007" s="4"/>
      <c r="Q1007" s="4"/>
      <c r="R1007" s="4"/>
      <c r="S1007" s="4"/>
      <c r="T1007" s="4"/>
      <c r="U1007" s="4"/>
      <c r="V1007" s="6"/>
      <c r="W1007" s="6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</row>
    <row r="1008">
      <c r="A1008" s="83"/>
      <c r="K1008" s="5"/>
      <c r="L1008" s="5"/>
      <c r="M1008" s="4"/>
      <c r="N1008" s="4"/>
      <c r="O1008" s="4"/>
      <c r="P1008" s="4"/>
      <c r="Q1008" s="4"/>
      <c r="R1008" s="4"/>
      <c r="S1008" s="4"/>
      <c r="T1008" s="4"/>
      <c r="U1008" s="4"/>
      <c r="V1008" s="6"/>
      <c r="W1008" s="6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</row>
    <row r="1009">
      <c r="A1009" s="83"/>
      <c r="B1009" s="86"/>
      <c r="C1009" s="86"/>
      <c r="D1009" s="86"/>
      <c r="E1009" s="86"/>
      <c r="F1009" s="86"/>
      <c r="G1009" s="86"/>
      <c r="H1009" s="86"/>
      <c r="I1009" s="86"/>
      <c r="J1009" s="86"/>
      <c r="K1009" s="5"/>
      <c r="L1009" s="5"/>
      <c r="M1009" s="4"/>
      <c r="N1009" s="4"/>
      <c r="O1009" s="4"/>
      <c r="P1009" s="4"/>
      <c r="Q1009" s="4"/>
      <c r="R1009" s="4"/>
      <c r="S1009" s="4"/>
      <c r="T1009" s="4"/>
      <c r="U1009" s="4"/>
      <c r="V1009" s="6"/>
      <c r="W1009" s="6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</row>
    <row r="1010">
      <c r="A1010" s="83"/>
      <c r="K1010" s="5"/>
      <c r="L1010" s="5"/>
      <c r="M1010" s="4"/>
      <c r="N1010" s="4"/>
      <c r="O1010" s="4"/>
      <c r="P1010" s="4"/>
      <c r="Q1010" s="4"/>
      <c r="R1010" s="4"/>
      <c r="S1010" s="4"/>
      <c r="T1010" s="4"/>
      <c r="U1010" s="4"/>
      <c r="V1010" s="6"/>
      <c r="W1010" s="6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</row>
    <row r="1011">
      <c r="A1011" s="83"/>
      <c r="K1011" s="5"/>
      <c r="L1011" s="5"/>
      <c r="M1011" s="4"/>
      <c r="N1011" s="4"/>
      <c r="O1011" s="4"/>
      <c r="P1011" s="4"/>
      <c r="Q1011" s="4"/>
      <c r="R1011" s="4"/>
      <c r="S1011" s="4"/>
      <c r="T1011" s="4"/>
      <c r="U1011" s="4"/>
      <c r="V1011" s="6"/>
      <c r="W1011" s="6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</row>
    <row r="1012">
      <c r="A1012" s="83"/>
      <c r="K1012" s="5"/>
      <c r="L1012" s="5"/>
      <c r="M1012" s="4"/>
      <c r="N1012" s="4"/>
      <c r="O1012" s="4"/>
      <c r="P1012" s="4"/>
      <c r="Q1012" s="4"/>
      <c r="R1012" s="4"/>
      <c r="S1012" s="4"/>
      <c r="T1012" s="4"/>
      <c r="U1012" s="4"/>
      <c r="V1012" s="6"/>
      <c r="W1012" s="6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</row>
    <row r="1013">
      <c r="A1013" s="83"/>
      <c r="K1013" s="5"/>
      <c r="L1013" s="5"/>
      <c r="M1013" s="4"/>
      <c r="N1013" s="4"/>
      <c r="O1013" s="4"/>
      <c r="P1013" s="4"/>
      <c r="Q1013" s="4"/>
      <c r="R1013" s="4"/>
      <c r="S1013" s="4"/>
      <c r="T1013" s="4"/>
      <c r="U1013" s="4"/>
      <c r="V1013" s="6"/>
      <c r="W1013" s="6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</row>
    <row r="1014">
      <c r="A1014" s="83"/>
      <c r="B1014" s="86"/>
      <c r="C1014" s="86"/>
      <c r="D1014" s="86"/>
      <c r="E1014" s="86"/>
      <c r="F1014" s="86"/>
      <c r="G1014" s="86"/>
      <c r="H1014" s="86"/>
      <c r="I1014" s="86"/>
      <c r="J1014" s="86"/>
      <c r="K1014" s="5"/>
      <c r="L1014" s="5"/>
      <c r="M1014" s="4"/>
      <c r="N1014" s="4"/>
      <c r="O1014" s="4"/>
      <c r="P1014" s="4"/>
      <c r="Q1014" s="4"/>
      <c r="R1014" s="4"/>
      <c r="S1014" s="4"/>
      <c r="T1014" s="4"/>
      <c r="U1014" s="4"/>
      <c r="V1014" s="6"/>
      <c r="W1014" s="6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</row>
    <row r="1015">
      <c r="A1015" s="83"/>
      <c r="K1015" s="5"/>
      <c r="L1015" s="5"/>
      <c r="M1015" s="4"/>
      <c r="N1015" s="4"/>
      <c r="O1015" s="4"/>
      <c r="P1015" s="4"/>
      <c r="Q1015" s="4"/>
      <c r="R1015" s="4"/>
      <c r="S1015" s="4"/>
      <c r="T1015" s="4"/>
      <c r="U1015" s="4"/>
      <c r="V1015" s="6"/>
      <c r="W1015" s="6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</row>
    <row r="1016">
      <c r="A1016" s="83"/>
      <c r="K1016" s="5"/>
      <c r="L1016" s="5"/>
      <c r="M1016" s="4"/>
      <c r="N1016" s="4"/>
      <c r="O1016" s="4"/>
      <c r="P1016" s="4"/>
      <c r="Q1016" s="4"/>
      <c r="R1016" s="4"/>
      <c r="S1016" s="4"/>
      <c r="T1016" s="4"/>
      <c r="U1016" s="4"/>
      <c r="V1016" s="6"/>
      <c r="W1016" s="6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</row>
    <row r="1017">
      <c r="A1017" s="83"/>
      <c r="K1017" s="5"/>
      <c r="L1017" s="5"/>
      <c r="M1017" s="4"/>
      <c r="N1017" s="4"/>
      <c r="O1017" s="4"/>
      <c r="P1017" s="4"/>
      <c r="Q1017" s="4"/>
      <c r="R1017" s="4"/>
      <c r="S1017" s="4"/>
      <c r="T1017" s="4"/>
      <c r="U1017" s="4"/>
      <c r="V1017" s="6"/>
      <c r="W1017" s="6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</row>
    <row r="1018">
      <c r="A1018" s="83"/>
      <c r="K1018" s="5"/>
      <c r="L1018" s="5"/>
      <c r="M1018" s="4"/>
      <c r="N1018" s="4"/>
      <c r="O1018" s="4"/>
      <c r="P1018" s="4"/>
      <c r="Q1018" s="4"/>
      <c r="R1018" s="4"/>
      <c r="S1018" s="4"/>
      <c r="T1018" s="4"/>
      <c r="U1018" s="4"/>
      <c r="V1018" s="6"/>
      <c r="W1018" s="6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</row>
    <row r="1019">
      <c r="A1019" s="83"/>
      <c r="B1019" s="86"/>
      <c r="C1019" s="86"/>
      <c r="D1019" s="86"/>
      <c r="E1019" s="86"/>
      <c r="F1019" s="86"/>
      <c r="G1019" s="86"/>
      <c r="H1019" s="86"/>
      <c r="I1019" s="86"/>
      <c r="J1019" s="86"/>
      <c r="K1019" s="5"/>
      <c r="L1019" s="5"/>
      <c r="M1019" s="4"/>
      <c r="N1019" s="4"/>
      <c r="O1019" s="4"/>
      <c r="P1019" s="4"/>
      <c r="Q1019" s="4"/>
      <c r="R1019" s="4"/>
      <c r="S1019" s="4"/>
      <c r="T1019" s="4"/>
      <c r="U1019" s="4"/>
      <c r="V1019" s="6"/>
      <c r="W1019" s="6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</row>
    <row r="1020">
      <c r="A1020" s="83"/>
      <c r="K1020" s="5"/>
      <c r="L1020" s="5"/>
      <c r="M1020" s="4"/>
      <c r="N1020" s="4"/>
      <c r="O1020" s="4"/>
      <c r="P1020" s="4"/>
      <c r="Q1020" s="4"/>
      <c r="R1020" s="4"/>
      <c r="S1020" s="4"/>
      <c r="T1020" s="4"/>
      <c r="U1020" s="4"/>
      <c r="V1020" s="6"/>
      <c r="W1020" s="6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</row>
    <row r="1021">
      <c r="A1021" s="83"/>
      <c r="K1021" s="5"/>
      <c r="L1021" s="5"/>
      <c r="M1021" s="4"/>
      <c r="N1021" s="4"/>
      <c r="O1021" s="4"/>
      <c r="P1021" s="4"/>
      <c r="Q1021" s="4"/>
      <c r="R1021" s="4"/>
      <c r="S1021" s="4"/>
      <c r="T1021" s="4"/>
      <c r="U1021" s="4"/>
      <c r="V1021" s="6"/>
      <c r="W1021" s="6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</row>
    <row r="1022">
      <c r="A1022" s="83"/>
      <c r="K1022" s="5"/>
      <c r="L1022" s="5"/>
      <c r="M1022" s="4"/>
      <c r="N1022" s="4"/>
      <c r="O1022" s="4"/>
      <c r="P1022" s="4"/>
      <c r="Q1022" s="4"/>
      <c r="R1022" s="4"/>
      <c r="S1022" s="4"/>
      <c r="T1022" s="4"/>
      <c r="U1022" s="4"/>
      <c r="V1022" s="6"/>
      <c r="W1022" s="6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</row>
    <row r="1023">
      <c r="A1023" s="83"/>
      <c r="K1023" s="5"/>
      <c r="L1023" s="5"/>
      <c r="M1023" s="4"/>
      <c r="N1023" s="4"/>
      <c r="O1023" s="4"/>
      <c r="P1023" s="4"/>
      <c r="Q1023" s="4"/>
      <c r="R1023" s="4"/>
      <c r="S1023" s="4"/>
      <c r="T1023" s="4"/>
      <c r="U1023" s="4"/>
      <c r="V1023" s="6"/>
      <c r="W1023" s="6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</row>
    <row r="1024">
      <c r="A1024" s="83"/>
      <c r="B1024" s="86"/>
      <c r="C1024" s="86"/>
      <c r="D1024" s="86"/>
      <c r="E1024" s="86"/>
      <c r="F1024" s="86"/>
      <c r="G1024" s="86"/>
      <c r="H1024" s="86"/>
      <c r="I1024" s="86"/>
      <c r="J1024" s="86"/>
      <c r="K1024" s="5"/>
      <c r="L1024" s="5"/>
      <c r="M1024" s="4"/>
      <c r="N1024" s="4"/>
      <c r="O1024" s="4"/>
      <c r="P1024" s="4"/>
      <c r="Q1024" s="4"/>
      <c r="R1024" s="4"/>
      <c r="S1024" s="4"/>
      <c r="T1024" s="4"/>
      <c r="U1024" s="4"/>
      <c r="V1024" s="6"/>
      <c r="W1024" s="6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</row>
    <row r="1025">
      <c r="A1025" s="83"/>
      <c r="K1025" s="5"/>
      <c r="L1025" s="5"/>
      <c r="M1025" s="4"/>
      <c r="N1025" s="4"/>
      <c r="O1025" s="4"/>
      <c r="P1025" s="4"/>
      <c r="Q1025" s="4"/>
      <c r="R1025" s="4"/>
      <c r="S1025" s="4"/>
      <c r="T1025" s="4"/>
      <c r="U1025" s="4"/>
      <c r="V1025" s="6"/>
      <c r="W1025" s="6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</row>
    <row r="1026">
      <c r="A1026" s="83"/>
      <c r="K1026" s="5"/>
      <c r="L1026" s="5"/>
      <c r="M1026" s="4"/>
      <c r="N1026" s="4"/>
      <c r="O1026" s="4"/>
      <c r="P1026" s="4"/>
      <c r="Q1026" s="4"/>
      <c r="R1026" s="4"/>
      <c r="S1026" s="4"/>
      <c r="T1026" s="4"/>
      <c r="U1026" s="4"/>
      <c r="V1026" s="6"/>
      <c r="W1026" s="6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</row>
    <row r="1027">
      <c r="A1027" s="83"/>
      <c r="K1027" s="5"/>
      <c r="L1027" s="5"/>
      <c r="M1027" s="4"/>
      <c r="N1027" s="4"/>
      <c r="O1027" s="4"/>
      <c r="P1027" s="4"/>
      <c r="Q1027" s="4"/>
      <c r="R1027" s="4"/>
      <c r="S1027" s="4"/>
      <c r="T1027" s="4"/>
      <c r="U1027" s="4"/>
      <c r="V1027" s="6"/>
      <c r="W1027" s="6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</row>
    <row r="1028">
      <c r="A1028" s="83"/>
      <c r="K1028" s="5"/>
      <c r="L1028" s="5"/>
      <c r="M1028" s="4"/>
      <c r="N1028" s="4"/>
      <c r="O1028" s="4"/>
      <c r="P1028" s="4"/>
      <c r="Q1028" s="4"/>
      <c r="R1028" s="4"/>
      <c r="S1028" s="4"/>
      <c r="T1028" s="4"/>
      <c r="U1028" s="4"/>
      <c r="V1028" s="6"/>
      <c r="W1028" s="6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</row>
    <row r="1029">
      <c r="A1029" s="83"/>
      <c r="K1029" s="5"/>
      <c r="L1029" s="5"/>
      <c r="M1029" s="4"/>
      <c r="N1029" s="4"/>
      <c r="O1029" s="4"/>
      <c r="P1029" s="4"/>
      <c r="Q1029" s="4"/>
      <c r="R1029" s="4"/>
      <c r="S1029" s="4"/>
      <c r="T1029" s="4"/>
      <c r="U1029" s="4"/>
      <c r="V1029" s="6"/>
      <c r="W1029" s="6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</row>
    <row r="1030">
      <c r="A1030" s="83"/>
      <c r="B1030" s="86"/>
      <c r="C1030" s="86"/>
      <c r="D1030" s="86"/>
      <c r="E1030" s="86"/>
      <c r="F1030" s="86"/>
      <c r="G1030" s="86"/>
      <c r="H1030" s="86"/>
      <c r="I1030" s="86"/>
      <c r="J1030" s="86"/>
      <c r="K1030" s="5"/>
      <c r="L1030" s="5"/>
      <c r="M1030" s="4"/>
      <c r="N1030" s="4"/>
      <c r="O1030" s="4"/>
      <c r="P1030" s="4"/>
      <c r="Q1030" s="4"/>
      <c r="R1030" s="4"/>
      <c r="S1030" s="4"/>
      <c r="T1030" s="4"/>
      <c r="U1030" s="4"/>
      <c r="V1030" s="6"/>
      <c r="W1030" s="6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</row>
    <row r="1031">
      <c r="A1031" s="83"/>
      <c r="K1031" s="5"/>
      <c r="L1031" s="5"/>
      <c r="M1031" s="4"/>
      <c r="N1031" s="4"/>
      <c r="O1031" s="4"/>
      <c r="P1031" s="4"/>
      <c r="Q1031" s="4"/>
      <c r="R1031" s="4"/>
      <c r="S1031" s="4"/>
      <c r="T1031" s="4"/>
      <c r="U1031" s="4"/>
      <c r="V1031" s="6"/>
      <c r="W1031" s="6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</row>
    <row r="1032">
      <c r="A1032" s="83"/>
      <c r="K1032" s="5"/>
      <c r="L1032" s="5"/>
      <c r="M1032" s="4"/>
      <c r="N1032" s="4"/>
      <c r="O1032" s="4"/>
      <c r="P1032" s="4"/>
      <c r="Q1032" s="4"/>
      <c r="R1032" s="4"/>
      <c r="S1032" s="4"/>
      <c r="T1032" s="4"/>
      <c r="U1032" s="4"/>
      <c r="V1032" s="6"/>
      <c r="W1032" s="6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</row>
    <row r="1033">
      <c r="A1033" s="83"/>
      <c r="K1033" s="5"/>
      <c r="L1033" s="5"/>
      <c r="M1033" s="4"/>
      <c r="N1033" s="4"/>
      <c r="O1033" s="4"/>
      <c r="P1033" s="4"/>
      <c r="Q1033" s="4"/>
      <c r="R1033" s="4"/>
      <c r="S1033" s="4"/>
      <c r="T1033" s="4"/>
      <c r="U1033" s="4"/>
      <c r="V1033" s="6"/>
      <c r="W1033" s="6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</row>
    <row r="1034">
      <c r="A1034" s="83"/>
      <c r="B1034" s="86"/>
      <c r="C1034" s="86"/>
      <c r="D1034" s="86"/>
      <c r="E1034" s="86"/>
      <c r="F1034" s="86"/>
      <c r="G1034" s="86"/>
      <c r="H1034" s="86"/>
      <c r="I1034" s="86"/>
      <c r="J1034" s="86"/>
      <c r="K1034" s="5"/>
      <c r="L1034" s="5"/>
      <c r="M1034" s="4"/>
      <c r="N1034" s="4"/>
      <c r="O1034" s="4"/>
      <c r="P1034" s="4"/>
      <c r="Q1034" s="4"/>
      <c r="R1034" s="4"/>
      <c r="S1034" s="4"/>
      <c r="T1034" s="4"/>
      <c r="U1034" s="4"/>
      <c r="V1034" s="6"/>
      <c r="W1034" s="6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</row>
    <row r="1035">
      <c r="A1035" s="83"/>
      <c r="K1035" s="5"/>
      <c r="L1035" s="5"/>
      <c r="M1035" s="4"/>
      <c r="N1035" s="4"/>
      <c r="O1035" s="4"/>
      <c r="P1035" s="4"/>
      <c r="Q1035" s="4"/>
      <c r="R1035" s="4"/>
      <c r="S1035" s="4"/>
      <c r="T1035" s="4"/>
      <c r="U1035" s="4"/>
      <c r="V1035" s="6"/>
      <c r="W1035" s="6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</row>
    <row r="1036">
      <c r="A1036" s="83"/>
      <c r="K1036" s="5"/>
      <c r="L1036" s="5"/>
      <c r="M1036" s="4"/>
      <c r="N1036" s="4"/>
      <c r="O1036" s="4"/>
      <c r="P1036" s="4"/>
      <c r="Q1036" s="4"/>
      <c r="R1036" s="4"/>
      <c r="S1036" s="4"/>
      <c r="T1036" s="4"/>
      <c r="U1036" s="4"/>
      <c r="V1036" s="6"/>
      <c r="W1036" s="6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</row>
    <row r="1037">
      <c r="A1037" s="83"/>
      <c r="K1037" s="5"/>
      <c r="L1037" s="5"/>
      <c r="M1037" s="4"/>
      <c r="N1037" s="4"/>
      <c r="O1037" s="4"/>
      <c r="P1037" s="4"/>
      <c r="Q1037" s="4"/>
      <c r="R1037" s="4"/>
      <c r="S1037" s="4"/>
      <c r="T1037" s="4"/>
      <c r="U1037" s="4"/>
      <c r="V1037" s="6"/>
      <c r="W1037" s="6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</row>
    <row r="1038">
      <c r="A1038" s="83"/>
      <c r="K1038" s="5"/>
      <c r="L1038" s="5"/>
      <c r="M1038" s="4"/>
      <c r="N1038" s="4"/>
      <c r="O1038" s="4"/>
      <c r="P1038" s="4"/>
      <c r="Q1038" s="4"/>
      <c r="R1038" s="4"/>
      <c r="S1038" s="4"/>
      <c r="T1038" s="4"/>
      <c r="U1038" s="4"/>
      <c r="V1038" s="6"/>
      <c r="W1038" s="6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</row>
    <row r="1039">
      <c r="A1039" s="83"/>
      <c r="B1039" s="86"/>
      <c r="C1039" s="86"/>
      <c r="D1039" s="86"/>
      <c r="E1039" s="86"/>
      <c r="F1039" s="86"/>
      <c r="G1039" s="86"/>
      <c r="H1039" s="86"/>
      <c r="I1039" s="86"/>
      <c r="J1039" s="86"/>
      <c r="K1039" s="5"/>
      <c r="L1039" s="5"/>
      <c r="M1039" s="4"/>
      <c r="N1039" s="4"/>
      <c r="O1039" s="4"/>
      <c r="P1039" s="4"/>
      <c r="Q1039" s="4"/>
      <c r="R1039" s="4"/>
      <c r="S1039" s="4"/>
      <c r="T1039" s="4"/>
      <c r="U1039" s="4"/>
      <c r="V1039" s="6"/>
      <c r="W1039" s="6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</row>
    <row r="1040">
      <c r="A1040" s="83"/>
      <c r="K1040" s="5"/>
      <c r="L1040" s="5"/>
      <c r="M1040" s="4"/>
      <c r="N1040" s="4"/>
      <c r="O1040" s="4"/>
      <c r="P1040" s="4"/>
      <c r="Q1040" s="4"/>
      <c r="R1040" s="4"/>
      <c r="S1040" s="4"/>
      <c r="T1040" s="4"/>
      <c r="U1040" s="4"/>
      <c r="V1040" s="6"/>
      <c r="W1040" s="6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</row>
    <row r="1041">
      <c r="A1041" s="83"/>
      <c r="K1041" s="5"/>
      <c r="L1041" s="5"/>
      <c r="M1041" s="4"/>
      <c r="N1041" s="4"/>
      <c r="O1041" s="4"/>
      <c r="P1041" s="4"/>
      <c r="Q1041" s="4"/>
      <c r="R1041" s="4"/>
      <c r="S1041" s="4"/>
      <c r="T1041" s="4"/>
      <c r="U1041" s="4"/>
      <c r="V1041" s="6"/>
      <c r="W1041" s="6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</row>
    <row r="1042">
      <c r="A1042" s="83"/>
      <c r="K1042" s="5"/>
      <c r="L1042" s="5"/>
      <c r="M1042" s="4"/>
      <c r="N1042" s="4"/>
      <c r="O1042" s="4"/>
      <c r="P1042" s="4"/>
      <c r="Q1042" s="4"/>
      <c r="R1042" s="4"/>
      <c r="S1042" s="4"/>
      <c r="T1042" s="4"/>
      <c r="U1042" s="4"/>
      <c r="V1042" s="6"/>
      <c r="W1042" s="6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</row>
    <row r="1043">
      <c r="A1043" s="83"/>
      <c r="B1043" s="86"/>
      <c r="C1043" s="86"/>
      <c r="D1043" s="86"/>
      <c r="E1043" s="86"/>
      <c r="F1043" s="86"/>
      <c r="G1043" s="86"/>
      <c r="H1043" s="86"/>
      <c r="I1043" s="86"/>
      <c r="J1043" s="86"/>
      <c r="K1043" s="5"/>
      <c r="L1043" s="5"/>
      <c r="M1043" s="4"/>
      <c r="N1043" s="4"/>
      <c r="O1043" s="4"/>
      <c r="P1043" s="4"/>
      <c r="Q1043" s="4"/>
      <c r="R1043" s="4"/>
      <c r="S1043" s="4"/>
      <c r="T1043" s="4"/>
      <c r="U1043" s="4"/>
      <c r="V1043" s="6"/>
      <c r="W1043" s="6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</row>
    <row r="1044">
      <c r="A1044" s="83"/>
      <c r="K1044" s="5"/>
      <c r="L1044" s="5"/>
      <c r="M1044" s="4"/>
      <c r="N1044" s="4"/>
      <c r="O1044" s="4"/>
      <c r="P1044" s="4"/>
      <c r="Q1044" s="4"/>
      <c r="R1044" s="4"/>
      <c r="S1044" s="4"/>
      <c r="T1044" s="4"/>
      <c r="U1044" s="4"/>
      <c r="V1044" s="6"/>
      <c r="W1044" s="6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</row>
    <row r="1045">
      <c r="A1045" s="83"/>
      <c r="K1045" s="5"/>
      <c r="L1045" s="5"/>
      <c r="M1045" s="4"/>
      <c r="N1045" s="4"/>
      <c r="O1045" s="4"/>
      <c r="P1045" s="4"/>
      <c r="Q1045" s="4"/>
      <c r="R1045" s="4"/>
      <c r="S1045" s="4"/>
      <c r="T1045" s="4"/>
      <c r="U1045" s="4"/>
      <c r="V1045" s="6"/>
      <c r="W1045" s="6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</row>
    <row r="1046">
      <c r="A1046" s="83"/>
      <c r="K1046" s="5"/>
      <c r="L1046" s="5"/>
      <c r="M1046" s="4"/>
      <c r="N1046" s="4"/>
      <c r="O1046" s="4"/>
      <c r="P1046" s="4"/>
      <c r="Q1046" s="4"/>
      <c r="R1046" s="4"/>
      <c r="S1046" s="4"/>
      <c r="T1046" s="4"/>
      <c r="U1046" s="4"/>
      <c r="V1046" s="6"/>
      <c r="W1046" s="6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</row>
    <row r="1047">
      <c r="A1047" s="83"/>
      <c r="B1047" s="86"/>
      <c r="C1047" s="86"/>
      <c r="D1047" s="86"/>
      <c r="E1047" s="86"/>
      <c r="F1047" s="86"/>
      <c r="G1047" s="86"/>
      <c r="H1047" s="86"/>
      <c r="I1047" s="86"/>
      <c r="J1047" s="86"/>
      <c r="K1047" s="5"/>
      <c r="L1047" s="5"/>
      <c r="M1047" s="4"/>
      <c r="N1047" s="4"/>
      <c r="O1047" s="4"/>
      <c r="P1047" s="4"/>
      <c r="Q1047" s="4"/>
      <c r="R1047" s="4"/>
      <c r="S1047" s="4"/>
      <c r="T1047" s="4"/>
      <c r="U1047" s="4"/>
      <c r="V1047" s="6"/>
      <c r="W1047" s="6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</row>
    <row r="1048">
      <c r="A1048" s="83"/>
      <c r="K1048" s="5"/>
      <c r="L1048" s="5"/>
      <c r="M1048" s="4"/>
      <c r="N1048" s="4"/>
      <c r="O1048" s="4"/>
      <c r="P1048" s="4"/>
      <c r="Q1048" s="4"/>
      <c r="R1048" s="4"/>
      <c r="S1048" s="4"/>
      <c r="T1048" s="4"/>
      <c r="U1048" s="4"/>
      <c r="V1048" s="6"/>
      <c r="W1048" s="6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</row>
    <row r="1049">
      <c r="A1049" s="83"/>
      <c r="K1049" s="5"/>
      <c r="L1049" s="5"/>
      <c r="M1049" s="4"/>
      <c r="N1049" s="4"/>
      <c r="O1049" s="4"/>
      <c r="P1049" s="4"/>
      <c r="Q1049" s="4"/>
      <c r="R1049" s="4"/>
      <c r="S1049" s="4"/>
      <c r="T1049" s="4"/>
      <c r="U1049" s="4"/>
      <c r="V1049" s="6"/>
      <c r="W1049" s="6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</row>
    <row r="1050">
      <c r="A1050" s="83"/>
      <c r="K1050" s="5"/>
      <c r="L1050" s="5"/>
      <c r="M1050" s="4"/>
      <c r="N1050" s="4"/>
      <c r="O1050" s="4"/>
      <c r="P1050" s="4"/>
      <c r="Q1050" s="4"/>
      <c r="R1050" s="4"/>
      <c r="S1050" s="4"/>
      <c r="T1050" s="4"/>
      <c r="U1050" s="4"/>
      <c r="V1050" s="6"/>
      <c r="W1050" s="6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</row>
    <row r="1051">
      <c r="A1051" s="83"/>
      <c r="B1051" s="86"/>
      <c r="C1051" s="86"/>
      <c r="D1051" s="86"/>
      <c r="E1051" s="86"/>
      <c r="F1051" s="86"/>
      <c r="G1051" s="86"/>
      <c r="H1051" s="86"/>
      <c r="I1051" s="86"/>
      <c r="J1051" s="86"/>
      <c r="K1051" s="5"/>
      <c r="L1051" s="5"/>
      <c r="M1051" s="4"/>
      <c r="N1051" s="4"/>
      <c r="O1051" s="4"/>
      <c r="P1051" s="4"/>
      <c r="Q1051" s="4"/>
      <c r="R1051" s="4"/>
      <c r="S1051" s="4"/>
      <c r="T1051" s="4"/>
      <c r="U1051" s="4"/>
      <c r="V1051" s="6"/>
      <c r="W1051" s="6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</row>
    <row r="1052">
      <c r="A1052" s="83"/>
      <c r="K1052" s="5"/>
      <c r="L1052" s="5"/>
      <c r="M1052" s="4"/>
      <c r="N1052" s="4"/>
      <c r="O1052" s="4"/>
      <c r="P1052" s="4"/>
      <c r="Q1052" s="4"/>
      <c r="R1052" s="4"/>
      <c r="S1052" s="4"/>
      <c r="T1052" s="4"/>
      <c r="U1052" s="4"/>
      <c r="V1052" s="6"/>
      <c r="W1052" s="6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</row>
    <row r="1053">
      <c r="A1053" s="83"/>
      <c r="K1053" s="5"/>
      <c r="L1053" s="5"/>
      <c r="M1053" s="4"/>
      <c r="N1053" s="4"/>
      <c r="O1053" s="4"/>
      <c r="P1053" s="4"/>
      <c r="Q1053" s="4"/>
      <c r="R1053" s="4"/>
      <c r="S1053" s="4"/>
      <c r="T1053" s="4"/>
      <c r="U1053" s="4"/>
      <c r="V1053" s="6"/>
      <c r="W1053" s="6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</row>
    <row r="1054">
      <c r="A1054" s="83"/>
      <c r="K1054" s="5"/>
      <c r="L1054" s="5"/>
      <c r="M1054" s="4"/>
      <c r="N1054" s="4"/>
      <c r="O1054" s="4"/>
      <c r="P1054" s="4"/>
      <c r="Q1054" s="4"/>
      <c r="R1054" s="4"/>
      <c r="S1054" s="4"/>
      <c r="T1054" s="4"/>
      <c r="U1054" s="4"/>
      <c r="V1054" s="6"/>
      <c r="W1054" s="6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</row>
    <row r="1055">
      <c r="A1055" s="83"/>
      <c r="B1055" s="86"/>
      <c r="C1055" s="86"/>
      <c r="D1055" s="86"/>
      <c r="E1055" s="86"/>
      <c r="F1055" s="86"/>
      <c r="G1055" s="86"/>
      <c r="H1055" s="86"/>
      <c r="I1055" s="86"/>
      <c r="J1055" s="86"/>
      <c r="K1055" s="5"/>
      <c r="L1055" s="5"/>
      <c r="M1055" s="4"/>
      <c r="N1055" s="4"/>
      <c r="O1055" s="4"/>
      <c r="P1055" s="4"/>
      <c r="Q1055" s="4"/>
      <c r="R1055" s="4"/>
      <c r="S1055" s="4"/>
      <c r="T1055" s="4"/>
      <c r="U1055" s="4"/>
      <c r="V1055" s="6"/>
      <c r="W1055" s="6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</row>
    <row r="1056">
      <c r="A1056" s="83"/>
      <c r="K1056" s="5"/>
      <c r="L1056" s="5"/>
      <c r="M1056" s="4"/>
      <c r="N1056" s="4"/>
      <c r="O1056" s="4"/>
      <c r="P1056" s="4"/>
      <c r="Q1056" s="4"/>
      <c r="R1056" s="4"/>
      <c r="S1056" s="4"/>
      <c r="T1056" s="4"/>
      <c r="U1056" s="4"/>
      <c r="V1056" s="6"/>
      <c r="W1056" s="6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</row>
    <row r="1057">
      <c r="A1057" s="83"/>
      <c r="K1057" s="5"/>
      <c r="L1057" s="5"/>
      <c r="M1057" s="4"/>
      <c r="N1057" s="4"/>
      <c r="O1057" s="4"/>
      <c r="P1057" s="4"/>
      <c r="Q1057" s="4"/>
      <c r="R1057" s="4"/>
      <c r="S1057" s="4"/>
      <c r="T1057" s="4"/>
      <c r="U1057" s="4"/>
      <c r="V1057" s="6"/>
      <c r="W1057" s="6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</row>
    <row r="1058">
      <c r="A1058" s="83"/>
      <c r="K1058" s="5"/>
      <c r="L1058" s="5"/>
      <c r="M1058" s="4"/>
      <c r="N1058" s="4"/>
      <c r="O1058" s="4"/>
      <c r="P1058" s="4"/>
      <c r="Q1058" s="4"/>
      <c r="R1058" s="4"/>
      <c r="S1058" s="4"/>
      <c r="T1058" s="4"/>
      <c r="U1058" s="4"/>
      <c r="V1058" s="6"/>
      <c r="W1058" s="6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</row>
    <row r="1059">
      <c r="A1059" s="83"/>
      <c r="K1059" s="5"/>
      <c r="L1059" s="5"/>
      <c r="M1059" s="4"/>
      <c r="N1059" s="4"/>
      <c r="O1059" s="4"/>
      <c r="P1059" s="4"/>
      <c r="Q1059" s="4"/>
      <c r="R1059" s="4"/>
      <c r="S1059" s="4"/>
      <c r="T1059" s="4"/>
      <c r="U1059" s="4"/>
      <c r="V1059" s="6"/>
      <c r="W1059" s="6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</row>
    <row r="1060">
      <c r="A1060" s="83"/>
      <c r="B1060" s="86"/>
      <c r="C1060" s="86"/>
      <c r="D1060" s="86"/>
      <c r="E1060" s="86"/>
      <c r="F1060" s="86"/>
      <c r="G1060" s="86"/>
      <c r="H1060" s="86"/>
      <c r="I1060" s="86"/>
      <c r="J1060" s="86"/>
      <c r="K1060" s="5"/>
      <c r="L1060" s="5"/>
      <c r="M1060" s="4"/>
      <c r="N1060" s="4"/>
      <c r="O1060" s="4"/>
      <c r="P1060" s="4"/>
      <c r="Q1060" s="4"/>
      <c r="R1060" s="4"/>
      <c r="S1060" s="4"/>
      <c r="T1060" s="4"/>
      <c r="U1060" s="4"/>
      <c r="V1060" s="6"/>
      <c r="W1060" s="6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</row>
    <row r="1061">
      <c r="A1061" s="83"/>
      <c r="K1061" s="5"/>
      <c r="L1061" s="5"/>
      <c r="M1061" s="4"/>
      <c r="N1061" s="4"/>
      <c r="O1061" s="4"/>
      <c r="P1061" s="4"/>
      <c r="Q1061" s="4"/>
      <c r="R1061" s="4"/>
      <c r="S1061" s="4"/>
      <c r="T1061" s="4"/>
      <c r="U1061" s="4"/>
      <c r="V1061" s="6"/>
      <c r="W1061" s="6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</row>
    <row r="1062">
      <c r="A1062" s="83"/>
      <c r="K1062" s="5"/>
      <c r="L1062" s="5"/>
      <c r="M1062" s="4"/>
      <c r="N1062" s="4"/>
      <c r="O1062" s="4"/>
      <c r="P1062" s="4"/>
      <c r="Q1062" s="4"/>
      <c r="R1062" s="4"/>
      <c r="S1062" s="4"/>
      <c r="T1062" s="4"/>
      <c r="U1062" s="4"/>
      <c r="V1062" s="6"/>
      <c r="W1062" s="6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</row>
    <row r="1063">
      <c r="A1063" s="83"/>
      <c r="K1063" s="5"/>
      <c r="L1063" s="5"/>
      <c r="M1063" s="4"/>
      <c r="N1063" s="4"/>
      <c r="O1063" s="4"/>
      <c r="P1063" s="4"/>
      <c r="Q1063" s="4"/>
      <c r="R1063" s="4"/>
      <c r="S1063" s="4"/>
      <c r="T1063" s="4"/>
      <c r="U1063" s="4"/>
      <c r="V1063" s="6"/>
      <c r="W1063" s="6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</row>
    <row r="1064">
      <c r="A1064" s="83"/>
      <c r="B1064" s="86"/>
      <c r="C1064" s="86"/>
      <c r="D1064" s="86"/>
      <c r="E1064" s="86"/>
      <c r="F1064" s="86"/>
      <c r="G1064" s="86"/>
      <c r="H1064" s="86"/>
      <c r="I1064" s="86"/>
      <c r="J1064" s="86"/>
      <c r="K1064" s="5"/>
      <c r="L1064" s="5"/>
      <c r="M1064" s="4"/>
      <c r="N1064" s="4"/>
      <c r="O1064" s="4"/>
      <c r="P1064" s="4"/>
      <c r="Q1064" s="4"/>
      <c r="R1064" s="4"/>
      <c r="S1064" s="4"/>
      <c r="T1064" s="4"/>
      <c r="U1064" s="4"/>
      <c r="V1064" s="6"/>
      <c r="W1064" s="6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</row>
    <row r="1065">
      <c r="A1065" s="83"/>
      <c r="K1065" s="5"/>
      <c r="L1065" s="5"/>
      <c r="M1065" s="4"/>
      <c r="N1065" s="4"/>
      <c r="O1065" s="4"/>
      <c r="P1065" s="4"/>
      <c r="Q1065" s="4"/>
      <c r="R1065" s="4"/>
      <c r="S1065" s="4"/>
      <c r="T1065" s="4"/>
      <c r="U1065" s="4"/>
      <c r="V1065" s="6"/>
      <c r="W1065" s="6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</row>
    <row r="1066">
      <c r="A1066" s="83"/>
      <c r="K1066" s="5"/>
      <c r="L1066" s="5"/>
      <c r="M1066" s="4"/>
      <c r="N1066" s="4"/>
      <c r="O1066" s="4"/>
      <c r="P1066" s="4"/>
      <c r="Q1066" s="4"/>
      <c r="R1066" s="4"/>
      <c r="S1066" s="4"/>
      <c r="T1066" s="4"/>
      <c r="U1066" s="4"/>
      <c r="V1066" s="6"/>
      <c r="W1066" s="6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</row>
    <row r="1067">
      <c r="A1067" s="83"/>
      <c r="K1067" s="5"/>
      <c r="L1067" s="5"/>
      <c r="M1067" s="4"/>
      <c r="N1067" s="4"/>
      <c r="O1067" s="4"/>
      <c r="P1067" s="4"/>
      <c r="Q1067" s="4"/>
      <c r="R1067" s="4"/>
      <c r="S1067" s="4"/>
      <c r="T1067" s="4"/>
      <c r="U1067" s="4"/>
      <c r="V1067" s="6"/>
      <c r="W1067" s="6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</row>
    <row r="1068">
      <c r="A1068" s="83"/>
      <c r="K1068" s="5"/>
      <c r="L1068" s="5"/>
      <c r="M1068" s="4"/>
      <c r="N1068" s="4"/>
      <c r="O1068" s="4"/>
      <c r="P1068" s="4"/>
      <c r="Q1068" s="4"/>
      <c r="R1068" s="4"/>
      <c r="S1068" s="4"/>
      <c r="T1068" s="4"/>
      <c r="U1068" s="4"/>
      <c r="V1068" s="6"/>
      <c r="W1068" s="6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</row>
    <row r="1069">
      <c r="A1069" s="83"/>
      <c r="B1069" s="86"/>
      <c r="C1069" s="86"/>
      <c r="D1069" s="86"/>
      <c r="E1069" s="86"/>
      <c r="F1069" s="86"/>
      <c r="G1069" s="87"/>
      <c r="H1069" s="86"/>
      <c r="I1069" s="86"/>
      <c r="J1069" s="86"/>
      <c r="K1069" s="5"/>
      <c r="L1069" s="5"/>
      <c r="M1069" s="4"/>
      <c r="N1069" s="4"/>
      <c r="O1069" s="4"/>
      <c r="P1069" s="4"/>
      <c r="Q1069" s="4"/>
      <c r="R1069" s="4"/>
      <c r="S1069" s="4"/>
      <c r="T1069" s="4"/>
      <c r="U1069" s="4"/>
      <c r="V1069" s="6"/>
      <c r="W1069" s="6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</row>
    <row r="1070">
      <c r="A1070" s="83"/>
      <c r="K1070" s="5"/>
      <c r="L1070" s="5"/>
      <c r="M1070" s="4"/>
      <c r="N1070" s="4"/>
      <c r="O1070" s="4"/>
      <c r="P1070" s="4"/>
      <c r="Q1070" s="4"/>
      <c r="R1070" s="4"/>
      <c r="S1070" s="4"/>
      <c r="T1070" s="4"/>
      <c r="U1070" s="4"/>
      <c r="V1070" s="6"/>
      <c r="W1070" s="6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</row>
    <row r="1071">
      <c r="A1071" s="83"/>
      <c r="K1071" s="5"/>
      <c r="L1071" s="5"/>
      <c r="M1071" s="4"/>
      <c r="N1071" s="4"/>
      <c r="O1071" s="4"/>
      <c r="P1071" s="4"/>
      <c r="Q1071" s="4"/>
      <c r="R1071" s="4"/>
      <c r="S1071" s="4"/>
      <c r="T1071" s="4"/>
      <c r="U1071" s="4"/>
      <c r="V1071" s="6"/>
      <c r="W1071" s="6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</row>
    <row r="1072">
      <c r="A1072" s="83"/>
      <c r="K1072" s="5"/>
      <c r="L1072" s="5"/>
      <c r="M1072" s="4"/>
      <c r="N1072" s="4"/>
      <c r="O1072" s="4"/>
      <c r="P1072" s="4"/>
      <c r="Q1072" s="4"/>
      <c r="R1072" s="4"/>
      <c r="S1072" s="4"/>
      <c r="T1072" s="4"/>
      <c r="U1072" s="4"/>
      <c r="V1072" s="6"/>
      <c r="W1072" s="6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</row>
    <row r="1073">
      <c r="A1073" s="83"/>
      <c r="K1073" s="5"/>
      <c r="L1073" s="5"/>
      <c r="M1073" s="4"/>
      <c r="N1073" s="4"/>
      <c r="O1073" s="4"/>
      <c r="P1073" s="4"/>
      <c r="Q1073" s="4"/>
      <c r="R1073" s="4"/>
      <c r="S1073" s="4"/>
      <c r="T1073" s="4"/>
      <c r="U1073" s="4"/>
      <c r="V1073" s="6"/>
      <c r="W1073" s="6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</row>
    <row r="1074">
      <c r="A1074" s="83"/>
      <c r="B1074" s="86"/>
      <c r="C1074" s="86"/>
      <c r="D1074" s="86"/>
      <c r="E1074" s="86"/>
      <c r="F1074" s="86"/>
      <c r="G1074" s="86"/>
      <c r="H1074" s="86"/>
      <c r="I1074" s="86"/>
      <c r="J1074" s="86"/>
      <c r="K1074" s="5"/>
      <c r="L1074" s="5"/>
      <c r="M1074" s="4"/>
      <c r="N1074" s="4"/>
      <c r="O1074" s="4"/>
      <c r="P1074" s="4"/>
      <c r="Q1074" s="4"/>
      <c r="R1074" s="4"/>
      <c r="S1074" s="4"/>
      <c r="T1074" s="4"/>
      <c r="U1074" s="4"/>
      <c r="V1074" s="6"/>
      <c r="W1074" s="6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</row>
    <row r="1075">
      <c r="A1075" s="83"/>
      <c r="K1075" s="5"/>
      <c r="L1075" s="5"/>
      <c r="M1075" s="4"/>
      <c r="N1075" s="4"/>
      <c r="O1075" s="4"/>
      <c r="P1075" s="4"/>
      <c r="Q1075" s="4"/>
      <c r="R1075" s="4"/>
      <c r="S1075" s="4"/>
      <c r="T1075" s="4"/>
      <c r="U1075" s="4"/>
      <c r="V1075" s="6"/>
      <c r="W1075" s="6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</row>
    <row r="1076">
      <c r="A1076" s="83"/>
      <c r="K1076" s="5"/>
      <c r="L1076" s="5"/>
      <c r="M1076" s="4"/>
      <c r="N1076" s="4"/>
      <c r="O1076" s="4"/>
      <c r="P1076" s="4"/>
      <c r="Q1076" s="4"/>
      <c r="R1076" s="4"/>
      <c r="S1076" s="4"/>
      <c r="T1076" s="4"/>
      <c r="U1076" s="4"/>
      <c r="V1076" s="6"/>
      <c r="W1076" s="6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</row>
    <row r="1077">
      <c r="A1077" s="83"/>
      <c r="K1077" s="5"/>
      <c r="L1077" s="5"/>
      <c r="M1077" s="4"/>
      <c r="N1077" s="4"/>
      <c r="O1077" s="4"/>
      <c r="P1077" s="4"/>
      <c r="Q1077" s="4"/>
      <c r="R1077" s="4"/>
      <c r="S1077" s="4"/>
      <c r="T1077" s="4"/>
      <c r="U1077" s="4"/>
      <c r="V1077" s="6"/>
      <c r="W1077" s="6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</row>
    <row r="1078">
      <c r="A1078" s="83"/>
      <c r="K1078" s="5"/>
      <c r="L1078" s="5"/>
      <c r="M1078" s="4"/>
      <c r="N1078" s="4"/>
      <c r="O1078" s="4"/>
      <c r="P1078" s="4"/>
      <c r="Q1078" s="4"/>
      <c r="R1078" s="4"/>
      <c r="S1078" s="4"/>
      <c r="T1078" s="4"/>
      <c r="U1078" s="4"/>
      <c r="V1078" s="6"/>
      <c r="W1078" s="6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</row>
    <row r="1079">
      <c r="A1079" s="83"/>
      <c r="B1079" s="86"/>
      <c r="C1079" s="86"/>
      <c r="D1079" s="86"/>
      <c r="E1079" s="86"/>
      <c r="F1079" s="86"/>
      <c r="G1079" s="86"/>
      <c r="H1079" s="86"/>
      <c r="I1079" s="86"/>
      <c r="J1079" s="86"/>
      <c r="K1079" s="5"/>
      <c r="L1079" s="5"/>
      <c r="M1079" s="4"/>
      <c r="N1079" s="4"/>
      <c r="O1079" s="4"/>
      <c r="P1079" s="4"/>
      <c r="Q1079" s="4"/>
      <c r="R1079" s="4"/>
      <c r="S1079" s="4"/>
      <c r="T1079" s="4"/>
      <c r="U1079" s="4"/>
      <c r="V1079" s="6"/>
      <c r="W1079" s="6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</row>
    <row r="1080">
      <c r="A1080" s="83"/>
      <c r="K1080" s="5"/>
      <c r="L1080" s="5"/>
      <c r="M1080" s="4"/>
      <c r="N1080" s="4"/>
      <c r="O1080" s="4"/>
      <c r="P1080" s="4"/>
      <c r="Q1080" s="4"/>
      <c r="R1080" s="4"/>
      <c r="S1080" s="4"/>
      <c r="T1080" s="4"/>
      <c r="U1080" s="4"/>
      <c r="V1080" s="6"/>
      <c r="W1080" s="6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</row>
    <row r="1081">
      <c r="A1081" s="83"/>
      <c r="K1081" s="5"/>
      <c r="L1081" s="5"/>
      <c r="M1081" s="4"/>
      <c r="N1081" s="4"/>
      <c r="O1081" s="4"/>
      <c r="P1081" s="4"/>
      <c r="Q1081" s="4"/>
      <c r="R1081" s="4"/>
      <c r="S1081" s="4"/>
      <c r="T1081" s="4"/>
      <c r="U1081" s="4"/>
      <c r="V1081" s="6"/>
      <c r="W1081" s="6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</row>
    <row r="1082">
      <c r="A1082" s="83"/>
      <c r="K1082" s="5"/>
      <c r="L1082" s="5"/>
      <c r="M1082" s="4"/>
      <c r="N1082" s="4"/>
      <c r="O1082" s="4"/>
      <c r="P1082" s="4"/>
      <c r="Q1082" s="4"/>
      <c r="R1082" s="4"/>
      <c r="S1082" s="4"/>
      <c r="T1082" s="4"/>
      <c r="U1082" s="4"/>
      <c r="V1082" s="6"/>
      <c r="W1082" s="6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</row>
    <row r="1083">
      <c r="A1083" s="83"/>
      <c r="K1083" s="5"/>
      <c r="L1083" s="5"/>
      <c r="M1083" s="4"/>
      <c r="N1083" s="4"/>
      <c r="O1083" s="4"/>
      <c r="P1083" s="4"/>
      <c r="Q1083" s="4"/>
      <c r="R1083" s="4"/>
      <c r="S1083" s="4"/>
      <c r="T1083" s="4"/>
      <c r="U1083" s="4"/>
      <c r="V1083" s="6"/>
      <c r="W1083" s="6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</row>
    <row r="1084">
      <c r="A1084" s="83"/>
      <c r="B1084" s="86"/>
      <c r="C1084" s="86"/>
      <c r="D1084" s="86"/>
      <c r="E1084" s="86"/>
      <c r="F1084" s="86"/>
      <c r="G1084" s="86"/>
      <c r="H1084" s="86"/>
      <c r="I1084" s="86"/>
      <c r="J1084" s="86"/>
      <c r="K1084" s="5"/>
      <c r="L1084" s="5"/>
      <c r="M1084" s="4"/>
      <c r="N1084" s="4"/>
      <c r="O1084" s="4"/>
      <c r="P1084" s="4"/>
      <c r="Q1084" s="4"/>
      <c r="R1084" s="4"/>
      <c r="S1084" s="4"/>
      <c r="T1084" s="4"/>
      <c r="U1084" s="4"/>
      <c r="V1084" s="6"/>
      <c r="W1084" s="6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</row>
    <row r="1085">
      <c r="A1085" s="83"/>
      <c r="K1085" s="5"/>
      <c r="L1085" s="5"/>
      <c r="M1085" s="4"/>
      <c r="N1085" s="4"/>
      <c r="O1085" s="4"/>
      <c r="P1085" s="4"/>
      <c r="Q1085" s="4"/>
      <c r="R1085" s="4"/>
      <c r="S1085" s="4"/>
      <c r="T1085" s="4"/>
      <c r="U1085" s="4"/>
      <c r="V1085" s="6"/>
      <c r="W1085" s="6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</row>
    <row r="1086">
      <c r="A1086" s="83"/>
      <c r="K1086" s="5"/>
      <c r="L1086" s="5"/>
      <c r="M1086" s="4"/>
      <c r="N1086" s="4"/>
      <c r="O1086" s="4"/>
      <c r="P1086" s="4"/>
      <c r="Q1086" s="4"/>
      <c r="R1086" s="4"/>
      <c r="S1086" s="4"/>
      <c r="T1086" s="4"/>
      <c r="U1086" s="4"/>
      <c r="V1086" s="6"/>
      <c r="W1086" s="6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</row>
    <row r="1087">
      <c r="A1087" s="83"/>
      <c r="K1087" s="5"/>
      <c r="L1087" s="5"/>
      <c r="M1087" s="4"/>
      <c r="N1087" s="4"/>
      <c r="O1087" s="4"/>
      <c r="P1087" s="4"/>
      <c r="Q1087" s="4"/>
      <c r="R1087" s="4"/>
      <c r="S1087" s="4"/>
      <c r="T1087" s="4"/>
      <c r="U1087" s="4"/>
      <c r="V1087" s="6"/>
      <c r="W1087" s="6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</row>
    <row r="1088">
      <c r="A1088" s="83"/>
      <c r="K1088" s="5"/>
      <c r="L1088" s="5"/>
      <c r="M1088" s="4"/>
      <c r="N1088" s="4"/>
      <c r="O1088" s="4"/>
      <c r="P1088" s="4"/>
      <c r="Q1088" s="4"/>
      <c r="R1088" s="4"/>
      <c r="S1088" s="4"/>
      <c r="T1088" s="4"/>
      <c r="U1088" s="4"/>
      <c r="V1088" s="6"/>
      <c r="W1088" s="6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</row>
    <row r="1089">
      <c r="A1089" s="83"/>
      <c r="B1089" s="86"/>
      <c r="C1089" s="86"/>
      <c r="D1089" s="86"/>
      <c r="E1089" s="86"/>
      <c r="F1089" s="86"/>
      <c r="G1089" s="86"/>
      <c r="H1089" s="86"/>
      <c r="I1089" s="86"/>
      <c r="J1089" s="86"/>
      <c r="K1089" s="5"/>
      <c r="L1089" s="5"/>
      <c r="M1089" s="4"/>
      <c r="N1089" s="4"/>
      <c r="O1089" s="4"/>
      <c r="P1089" s="4"/>
      <c r="Q1089" s="4"/>
      <c r="R1089" s="4"/>
      <c r="S1089" s="4"/>
      <c r="T1089" s="4"/>
      <c r="U1089" s="4"/>
      <c r="V1089" s="6"/>
      <c r="W1089" s="6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</row>
    <row r="1090">
      <c r="A1090" s="83"/>
      <c r="K1090" s="5"/>
      <c r="L1090" s="5"/>
      <c r="M1090" s="4"/>
      <c r="N1090" s="4"/>
      <c r="O1090" s="4"/>
      <c r="P1090" s="4"/>
      <c r="Q1090" s="4"/>
      <c r="R1090" s="4"/>
      <c r="S1090" s="4"/>
      <c r="T1090" s="4"/>
      <c r="U1090" s="4"/>
      <c r="V1090" s="6"/>
      <c r="W1090" s="6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</row>
    <row r="1091">
      <c r="A1091" s="83"/>
      <c r="K1091" s="5"/>
      <c r="L1091" s="5"/>
      <c r="M1091" s="4"/>
      <c r="N1091" s="4"/>
      <c r="O1091" s="4"/>
      <c r="P1091" s="4"/>
      <c r="Q1091" s="4"/>
      <c r="R1091" s="4"/>
      <c r="S1091" s="4"/>
      <c r="T1091" s="4"/>
      <c r="U1091" s="4"/>
      <c r="V1091" s="6"/>
      <c r="W1091" s="6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</row>
    <row r="1092">
      <c r="A1092" s="83"/>
      <c r="K1092" s="5"/>
      <c r="L1092" s="5"/>
      <c r="M1092" s="4"/>
      <c r="N1092" s="4"/>
      <c r="O1092" s="4"/>
      <c r="P1092" s="4"/>
      <c r="Q1092" s="4"/>
      <c r="R1092" s="4"/>
      <c r="S1092" s="4"/>
      <c r="T1092" s="4"/>
      <c r="U1092" s="4"/>
      <c r="V1092" s="6"/>
      <c r="W1092" s="6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</row>
    <row r="1093">
      <c r="A1093" s="83"/>
      <c r="K1093" s="5"/>
      <c r="L1093" s="5"/>
      <c r="M1093" s="4"/>
      <c r="N1093" s="4"/>
      <c r="O1093" s="4"/>
      <c r="P1093" s="4"/>
      <c r="Q1093" s="4"/>
      <c r="R1093" s="4"/>
      <c r="S1093" s="4"/>
      <c r="T1093" s="4"/>
      <c r="U1093" s="4"/>
      <c r="V1093" s="6"/>
      <c r="W1093" s="6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</row>
    <row r="1094">
      <c r="A1094" s="83"/>
      <c r="B1094" s="86"/>
      <c r="C1094" s="86"/>
      <c r="D1094" s="86"/>
      <c r="E1094" s="86"/>
      <c r="F1094" s="86"/>
      <c r="G1094" s="86"/>
      <c r="H1094" s="86"/>
      <c r="I1094" s="86"/>
      <c r="J1094" s="86"/>
      <c r="K1094" s="5"/>
      <c r="L1094" s="5"/>
      <c r="M1094" s="4"/>
      <c r="N1094" s="4"/>
      <c r="O1094" s="4"/>
      <c r="P1094" s="4"/>
      <c r="Q1094" s="4"/>
      <c r="R1094" s="4"/>
      <c r="S1094" s="4"/>
      <c r="T1094" s="4"/>
      <c r="U1094" s="4"/>
      <c r="V1094" s="6"/>
      <c r="W1094" s="6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</row>
    <row r="1095">
      <c r="A1095" s="83"/>
      <c r="K1095" s="5"/>
      <c r="L1095" s="5"/>
      <c r="M1095" s="4"/>
      <c r="N1095" s="4"/>
      <c r="O1095" s="4"/>
      <c r="P1095" s="4"/>
      <c r="Q1095" s="4"/>
      <c r="R1095" s="4"/>
      <c r="S1095" s="4"/>
      <c r="T1095" s="4"/>
      <c r="U1095" s="4"/>
      <c r="V1095" s="6"/>
      <c r="W1095" s="6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</row>
    <row r="1096">
      <c r="A1096" s="83"/>
      <c r="K1096" s="5"/>
      <c r="L1096" s="5"/>
      <c r="M1096" s="4"/>
      <c r="N1096" s="4"/>
      <c r="O1096" s="4"/>
      <c r="P1096" s="4"/>
      <c r="Q1096" s="4"/>
      <c r="R1096" s="4"/>
      <c r="S1096" s="4"/>
      <c r="T1096" s="4"/>
      <c r="U1096" s="4"/>
      <c r="V1096" s="6"/>
      <c r="W1096" s="6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</row>
    <row r="1097">
      <c r="A1097" s="83"/>
      <c r="K1097" s="5"/>
      <c r="L1097" s="5"/>
      <c r="M1097" s="4"/>
      <c r="N1097" s="4"/>
      <c r="O1097" s="4"/>
      <c r="P1097" s="4"/>
      <c r="Q1097" s="4"/>
      <c r="R1097" s="4"/>
      <c r="S1097" s="4"/>
      <c r="T1097" s="4"/>
      <c r="U1097" s="4"/>
      <c r="V1097" s="6"/>
      <c r="W1097" s="6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</row>
    <row r="1098">
      <c r="A1098" s="83"/>
      <c r="B1098" s="86"/>
      <c r="C1098" s="86"/>
      <c r="D1098" s="86"/>
      <c r="E1098" s="86"/>
      <c r="F1098" s="86"/>
      <c r="G1098" s="86"/>
      <c r="H1098" s="86"/>
      <c r="I1098" s="86"/>
      <c r="J1098" s="86"/>
      <c r="K1098" s="5"/>
      <c r="L1098" s="5"/>
      <c r="M1098" s="4"/>
      <c r="N1098" s="4"/>
      <c r="O1098" s="4"/>
      <c r="P1098" s="4"/>
      <c r="Q1098" s="4"/>
      <c r="R1098" s="4"/>
      <c r="S1098" s="4"/>
      <c r="T1098" s="4"/>
      <c r="U1098" s="4"/>
      <c r="V1098" s="6"/>
      <c r="W1098" s="6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</row>
    <row r="1099">
      <c r="A1099" s="83"/>
      <c r="K1099" s="5"/>
      <c r="L1099" s="5"/>
      <c r="M1099" s="4"/>
      <c r="N1099" s="4"/>
      <c r="O1099" s="4"/>
      <c r="P1099" s="4"/>
      <c r="Q1099" s="4"/>
      <c r="R1099" s="4"/>
      <c r="S1099" s="4"/>
      <c r="T1099" s="4"/>
      <c r="U1099" s="4"/>
      <c r="V1099" s="6"/>
      <c r="W1099" s="6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</row>
    <row r="1100">
      <c r="A1100" s="83"/>
      <c r="K1100" s="5"/>
      <c r="L1100" s="5"/>
      <c r="M1100" s="4"/>
      <c r="N1100" s="4"/>
      <c r="O1100" s="4"/>
      <c r="P1100" s="4"/>
      <c r="Q1100" s="4"/>
      <c r="R1100" s="4"/>
      <c r="S1100" s="4"/>
      <c r="T1100" s="4"/>
      <c r="U1100" s="4"/>
      <c r="V1100" s="6"/>
      <c r="W1100" s="6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</row>
    <row r="1101">
      <c r="A1101" s="83"/>
      <c r="K1101" s="5"/>
      <c r="L1101" s="5"/>
      <c r="M1101" s="4"/>
      <c r="N1101" s="4"/>
      <c r="O1101" s="4"/>
      <c r="P1101" s="4"/>
      <c r="Q1101" s="4"/>
      <c r="R1101" s="4"/>
      <c r="S1101" s="4"/>
      <c r="T1101" s="4"/>
      <c r="U1101" s="4"/>
      <c r="V1101" s="6"/>
      <c r="W1101" s="6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</row>
    <row r="1102">
      <c r="A1102" s="83"/>
      <c r="K1102" s="5"/>
      <c r="L1102" s="5"/>
      <c r="M1102" s="4"/>
      <c r="N1102" s="4"/>
      <c r="O1102" s="4"/>
      <c r="P1102" s="4"/>
      <c r="Q1102" s="4"/>
      <c r="R1102" s="4"/>
      <c r="S1102" s="4"/>
      <c r="T1102" s="4"/>
      <c r="U1102" s="4"/>
      <c r="V1102" s="6"/>
      <c r="W1102" s="6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</row>
    <row r="1103">
      <c r="A1103" s="83"/>
      <c r="B1103" s="86"/>
      <c r="C1103" s="82"/>
      <c r="D1103" s="82"/>
      <c r="E1103" s="82"/>
      <c r="F1103" s="82"/>
      <c r="G1103" s="82"/>
      <c r="H1103" s="82"/>
      <c r="I1103" s="82"/>
      <c r="J1103" s="82"/>
      <c r="K1103" s="5"/>
      <c r="L1103" s="5"/>
      <c r="M1103" s="4"/>
      <c r="N1103" s="4"/>
      <c r="O1103" s="4"/>
      <c r="P1103" s="4"/>
      <c r="Q1103" s="4"/>
      <c r="R1103" s="4"/>
      <c r="S1103" s="4"/>
      <c r="T1103" s="4"/>
      <c r="U1103" s="4"/>
      <c r="V1103" s="6"/>
      <c r="W1103" s="6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</row>
    <row r="1104">
      <c r="A1104" s="83"/>
      <c r="B1104" s="4"/>
      <c r="C1104" s="4"/>
      <c r="D1104" s="4"/>
      <c r="E1104" s="4"/>
      <c r="F1104" s="76"/>
      <c r="G1104" s="4"/>
      <c r="H1104" s="4"/>
      <c r="I1104" s="4"/>
      <c r="J1104" s="4"/>
      <c r="K1104" s="5"/>
      <c r="L1104" s="5"/>
      <c r="M1104" s="4"/>
      <c r="N1104" s="4"/>
      <c r="O1104" s="4"/>
      <c r="P1104" s="4"/>
      <c r="Q1104" s="4"/>
      <c r="R1104" s="4"/>
      <c r="S1104" s="4"/>
      <c r="T1104" s="4"/>
      <c r="U1104" s="4"/>
      <c r="V1104" s="6"/>
      <c r="W1104" s="6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</row>
    <row r="1105">
      <c r="A1105" s="83"/>
      <c r="B1105" s="4"/>
      <c r="C1105" s="4"/>
      <c r="D1105" s="4"/>
      <c r="E1105" s="4"/>
      <c r="F1105" s="76"/>
      <c r="G1105" s="4"/>
      <c r="H1105" s="4"/>
      <c r="I1105" s="4"/>
      <c r="J1105" s="4"/>
      <c r="K1105" s="5"/>
      <c r="L1105" s="5"/>
      <c r="M1105" s="4"/>
      <c r="N1105" s="4"/>
      <c r="O1105" s="4"/>
      <c r="P1105" s="4"/>
      <c r="Q1105" s="4"/>
      <c r="R1105" s="4"/>
      <c r="S1105" s="4"/>
      <c r="T1105" s="4"/>
      <c r="U1105" s="4"/>
      <c r="V1105" s="6"/>
      <c r="W1105" s="6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</row>
    <row r="1106">
      <c r="A1106" s="83"/>
      <c r="B1106" s="4"/>
      <c r="C1106" s="4"/>
      <c r="D1106" s="4"/>
      <c r="E1106" s="4"/>
      <c r="F1106" s="76"/>
      <c r="G1106" s="4"/>
      <c r="H1106" s="4"/>
      <c r="I1106" s="4"/>
      <c r="J1106" s="4"/>
      <c r="K1106" s="5"/>
      <c r="L1106" s="5"/>
      <c r="M1106" s="4"/>
      <c r="N1106" s="4"/>
      <c r="O1106" s="4"/>
      <c r="P1106" s="4"/>
      <c r="Q1106" s="4"/>
      <c r="R1106" s="4"/>
      <c r="S1106" s="4"/>
      <c r="T1106" s="4"/>
      <c r="U1106" s="4"/>
      <c r="V1106" s="6"/>
      <c r="W1106" s="6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</row>
    <row r="1107">
      <c r="A1107" s="83"/>
      <c r="B1107" s="4"/>
      <c r="C1107" s="4"/>
      <c r="D1107" s="4"/>
      <c r="E1107" s="4"/>
      <c r="F1107" s="76"/>
      <c r="G1107" s="4"/>
      <c r="H1107" s="4"/>
      <c r="I1107" s="4"/>
      <c r="J1107" s="4"/>
      <c r="K1107" s="5"/>
      <c r="L1107" s="5"/>
      <c r="M1107" s="4"/>
      <c r="N1107" s="4"/>
      <c r="O1107" s="4"/>
      <c r="P1107" s="4"/>
      <c r="Q1107" s="4"/>
      <c r="R1107" s="4"/>
      <c r="S1107" s="4"/>
      <c r="T1107" s="4"/>
      <c r="U1107" s="4"/>
      <c r="V1107" s="6"/>
      <c r="W1107" s="6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</row>
    <row r="1108">
      <c r="A1108" s="83"/>
      <c r="B1108" s="4"/>
      <c r="C1108" s="4"/>
      <c r="D1108" s="4"/>
      <c r="E1108" s="4"/>
      <c r="F1108" s="76"/>
      <c r="G1108" s="4"/>
      <c r="H1108" s="4"/>
      <c r="I1108" s="4"/>
      <c r="J1108" s="4"/>
      <c r="K1108" s="5"/>
      <c r="L1108" s="5"/>
      <c r="M1108" s="4"/>
      <c r="N1108" s="4"/>
      <c r="O1108" s="4"/>
      <c r="P1108" s="4"/>
      <c r="Q1108" s="4"/>
      <c r="R1108" s="4"/>
      <c r="S1108" s="4"/>
      <c r="T1108" s="4"/>
      <c r="U1108" s="4"/>
      <c r="V1108" s="6"/>
      <c r="W1108" s="6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</row>
    <row r="1109">
      <c r="A1109" s="83"/>
      <c r="B1109" s="4"/>
      <c r="C1109" s="4"/>
      <c r="D1109" s="4"/>
      <c r="E1109" s="4"/>
      <c r="F1109" s="76"/>
      <c r="G1109" s="4"/>
      <c r="H1109" s="4"/>
      <c r="I1109" s="4"/>
      <c r="J1109" s="4"/>
      <c r="K1109" s="5"/>
      <c r="L1109" s="5"/>
      <c r="M1109" s="4"/>
      <c r="N1109" s="4"/>
      <c r="O1109" s="4"/>
      <c r="P1109" s="4"/>
      <c r="Q1109" s="4"/>
      <c r="R1109" s="4"/>
      <c r="S1109" s="4"/>
      <c r="T1109" s="4"/>
      <c r="U1109" s="4"/>
      <c r="V1109" s="6"/>
      <c r="W1109" s="6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</row>
    <row r="1110">
      <c r="A1110" s="83"/>
      <c r="B1110" s="4"/>
      <c r="C1110" s="4"/>
      <c r="D1110" s="4"/>
      <c r="E1110" s="4"/>
      <c r="F1110" s="76"/>
      <c r="G1110" s="4"/>
      <c r="H1110" s="4"/>
      <c r="I1110" s="4"/>
      <c r="J1110" s="4"/>
      <c r="K1110" s="5"/>
      <c r="L1110" s="5"/>
      <c r="M1110" s="4"/>
      <c r="N1110" s="4"/>
      <c r="O1110" s="4"/>
      <c r="P1110" s="4"/>
      <c r="Q1110" s="4"/>
      <c r="R1110" s="4"/>
      <c r="S1110" s="4"/>
      <c r="T1110" s="4"/>
      <c r="U1110" s="4"/>
      <c r="V1110" s="6"/>
      <c r="W1110" s="6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</row>
    <row r="1111">
      <c r="A1111" s="83"/>
      <c r="B1111" s="4"/>
      <c r="C1111" s="4"/>
      <c r="D1111" s="4"/>
      <c r="E1111" s="4"/>
      <c r="F1111" s="76"/>
      <c r="G1111" s="4"/>
      <c r="H1111" s="4"/>
      <c r="I1111" s="4"/>
      <c r="J1111" s="4"/>
      <c r="K1111" s="5"/>
      <c r="L1111" s="5"/>
      <c r="M1111" s="4"/>
      <c r="N1111" s="4"/>
      <c r="O1111" s="4"/>
      <c r="P1111" s="4"/>
      <c r="Q1111" s="4"/>
      <c r="R1111" s="4"/>
      <c r="S1111" s="4"/>
      <c r="T1111" s="4"/>
      <c r="U1111" s="4"/>
      <c r="V1111" s="6"/>
      <c r="W1111" s="6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</row>
    <row r="1112">
      <c r="A1112" s="83"/>
      <c r="B1112" s="4"/>
      <c r="C1112" s="4"/>
      <c r="D1112" s="4"/>
      <c r="E1112" s="4"/>
      <c r="F1112" s="76"/>
      <c r="G1112" s="4"/>
      <c r="H1112" s="4"/>
      <c r="I1112" s="4"/>
      <c r="J1112" s="4"/>
      <c r="K1112" s="5"/>
      <c r="L1112" s="5"/>
      <c r="M1112" s="4"/>
      <c r="N1112" s="4"/>
      <c r="O1112" s="4"/>
      <c r="P1112" s="4"/>
      <c r="Q1112" s="4"/>
      <c r="R1112" s="4"/>
      <c r="S1112" s="4"/>
      <c r="T1112" s="4"/>
      <c r="U1112" s="4"/>
      <c r="V1112" s="6"/>
      <c r="W1112" s="6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</row>
    <row r="1113">
      <c r="A1113" s="83"/>
      <c r="B1113" s="4"/>
      <c r="C1113" s="4"/>
      <c r="D1113" s="4"/>
      <c r="E1113" s="4"/>
      <c r="F1113" s="76"/>
      <c r="G1113" s="4"/>
      <c r="H1113" s="4"/>
      <c r="I1113" s="4"/>
      <c r="J1113" s="4"/>
      <c r="K1113" s="5"/>
      <c r="L1113" s="5"/>
      <c r="M1113" s="4"/>
      <c r="N1113" s="4"/>
      <c r="O1113" s="4"/>
      <c r="P1113" s="4"/>
      <c r="Q1113" s="4"/>
      <c r="R1113" s="4"/>
      <c r="S1113" s="4"/>
      <c r="T1113" s="4"/>
      <c r="U1113" s="4"/>
      <c r="V1113" s="6"/>
      <c r="W1113" s="6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</row>
    <row r="1114">
      <c r="A1114" s="83"/>
      <c r="B1114" s="4"/>
      <c r="C1114" s="4"/>
      <c r="D1114" s="4"/>
      <c r="E1114" s="4"/>
      <c r="F1114" s="76"/>
      <c r="G1114" s="4"/>
      <c r="H1114" s="4"/>
      <c r="I1114" s="4"/>
      <c r="J1114" s="4"/>
      <c r="K1114" s="5"/>
      <c r="L1114" s="5"/>
      <c r="M1114" s="4"/>
      <c r="N1114" s="4"/>
      <c r="O1114" s="4"/>
      <c r="P1114" s="4"/>
      <c r="Q1114" s="4"/>
      <c r="R1114" s="4"/>
      <c r="S1114" s="4"/>
      <c r="T1114" s="4"/>
      <c r="U1114" s="4"/>
      <c r="V1114" s="6"/>
      <c r="W1114" s="6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</row>
    <row r="1115">
      <c r="A1115" s="83"/>
      <c r="B1115" s="4"/>
      <c r="C1115" s="4"/>
      <c r="D1115" s="4"/>
      <c r="E1115" s="4"/>
      <c r="F1115" s="76"/>
      <c r="G1115" s="4"/>
      <c r="H1115" s="4"/>
      <c r="I1115" s="4"/>
      <c r="J1115" s="4"/>
      <c r="K1115" s="5"/>
      <c r="L1115" s="5"/>
      <c r="M1115" s="4"/>
      <c r="N1115" s="4"/>
      <c r="O1115" s="4"/>
      <c r="P1115" s="4"/>
      <c r="Q1115" s="4"/>
      <c r="R1115" s="4"/>
      <c r="S1115" s="4"/>
      <c r="T1115" s="4"/>
      <c r="U1115" s="4"/>
      <c r="V1115" s="6"/>
      <c r="W1115" s="6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</row>
    <row r="1116">
      <c r="A1116" s="83"/>
      <c r="B1116" s="4"/>
      <c r="C1116" s="4"/>
      <c r="D1116" s="4"/>
      <c r="E1116" s="4"/>
      <c r="F1116" s="76"/>
      <c r="G1116" s="4"/>
      <c r="H1116" s="4"/>
      <c r="I1116" s="4"/>
      <c r="J1116" s="4"/>
      <c r="K1116" s="5"/>
      <c r="L1116" s="5"/>
      <c r="M1116" s="4"/>
      <c r="N1116" s="4"/>
      <c r="O1116" s="4"/>
      <c r="P1116" s="4"/>
      <c r="Q1116" s="4"/>
      <c r="R1116" s="4"/>
      <c r="S1116" s="4"/>
      <c r="T1116" s="4"/>
      <c r="U1116" s="4"/>
      <c r="V1116" s="6"/>
      <c r="W1116" s="6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</row>
    <row r="1117">
      <c r="A1117" s="83"/>
      <c r="B1117" s="4"/>
      <c r="C1117" s="4"/>
      <c r="D1117" s="4"/>
      <c r="E1117" s="4"/>
      <c r="F1117" s="76"/>
      <c r="G1117" s="4"/>
      <c r="H1117" s="4"/>
      <c r="I1117" s="4"/>
      <c r="J1117" s="4"/>
      <c r="K1117" s="5"/>
      <c r="L1117" s="5"/>
      <c r="M1117" s="4"/>
      <c r="N1117" s="4"/>
      <c r="O1117" s="4"/>
      <c r="P1117" s="4"/>
      <c r="Q1117" s="4"/>
      <c r="R1117" s="4"/>
      <c r="S1117" s="4"/>
      <c r="T1117" s="4"/>
      <c r="U1117" s="4"/>
      <c r="V1117" s="6"/>
      <c r="W1117" s="6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</row>
    <row r="1118">
      <c r="A1118" s="83"/>
      <c r="B1118" s="4"/>
      <c r="C1118" s="4"/>
      <c r="D1118" s="4"/>
      <c r="E1118" s="4"/>
      <c r="F1118" s="76"/>
      <c r="G1118" s="4"/>
      <c r="H1118" s="4"/>
      <c r="I1118" s="4"/>
      <c r="J1118" s="4"/>
      <c r="K1118" s="5"/>
      <c r="L1118" s="5"/>
      <c r="M1118" s="4"/>
      <c r="N1118" s="4"/>
      <c r="O1118" s="4"/>
      <c r="P1118" s="4"/>
      <c r="Q1118" s="4"/>
      <c r="R1118" s="4"/>
      <c r="S1118" s="4"/>
      <c r="T1118" s="4"/>
      <c r="U1118" s="4"/>
      <c r="V1118" s="6"/>
      <c r="W1118" s="6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</row>
    <row r="1119">
      <c r="A1119" s="83"/>
      <c r="B1119" s="4"/>
      <c r="C1119" s="4"/>
      <c r="D1119" s="4"/>
      <c r="E1119" s="4"/>
      <c r="F1119" s="76"/>
      <c r="G1119" s="4"/>
      <c r="H1119" s="4"/>
      <c r="I1119" s="4"/>
      <c r="J1119" s="4"/>
      <c r="K1119" s="5"/>
      <c r="L1119" s="5"/>
      <c r="M1119" s="4"/>
      <c r="N1119" s="4"/>
      <c r="O1119" s="4"/>
      <c r="P1119" s="4"/>
      <c r="Q1119" s="4"/>
      <c r="R1119" s="4"/>
      <c r="S1119" s="4"/>
      <c r="T1119" s="4"/>
      <c r="U1119" s="4"/>
      <c r="V1119" s="6"/>
      <c r="W1119" s="6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</row>
    <row r="1120">
      <c r="A1120" s="83"/>
      <c r="B1120" s="4"/>
      <c r="C1120" s="4"/>
      <c r="D1120" s="4"/>
      <c r="E1120" s="4"/>
      <c r="F1120" s="76"/>
      <c r="G1120" s="4"/>
      <c r="H1120" s="4"/>
      <c r="I1120" s="4"/>
      <c r="J1120" s="4"/>
      <c r="K1120" s="5"/>
      <c r="L1120" s="5"/>
      <c r="M1120" s="4"/>
      <c r="N1120" s="4"/>
      <c r="O1120" s="4"/>
      <c r="P1120" s="4"/>
      <c r="Q1120" s="4"/>
      <c r="R1120" s="4"/>
      <c r="S1120" s="4"/>
      <c r="T1120" s="4"/>
      <c r="U1120" s="4"/>
      <c r="V1120" s="6"/>
      <c r="W1120" s="6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</row>
    <row r="1121">
      <c r="A1121" s="83"/>
      <c r="B1121" s="4"/>
      <c r="C1121" s="4"/>
      <c r="D1121" s="4"/>
      <c r="E1121" s="4"/>
      <c r="F1121" s="76"/>
      <c r="G1121" s="4"/>
      <c r="H1121" s="4"/>
      <c r="I1121" s="4"/>
      <c r="J1121" s="4"/>
      <c r="K1121" s="5"/>
      <c r="L1121" s="5"/>
      <c r="M1121" s="4"/>
      <c r="N1121" s="4"/>
      <c r="O1121" s="4"/>
      <c r="P1121" s="4"/>
      <c r="Q1121" s="4"/>
      <c r="R1121" s="4"/>
      <c r="S1121" s="4"/>
      <c r="T1121" s="4"/>
      <c r="U1121" s="4"/>
      <c r="V1121" s="6"/>
      <c r="W1121" s="6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</row>
    <row r="1122">
      <c r="A1122" s="83"/>
      <c r="B1122" s="4"/>
      <c r="C1122" s="4"/>
      <c r="D1122" s="4"/>
      <c r="E1122" s="4"/>
      <c r="F1122" s="76"/>
      <c r="G1122" s="4"/>
      <c r="H1122" s="4"/>
      <c r="I1122" s="4"/>
      <c r="J1122" s="4"/>
      <c r="K1122" s="5"/>
      <c r="L1122" s="5"/>
      <c r="M1122" s="4"/>
      <c r="N1122" s="4"/>
      <c r="O1122" s="4"/>
      <c r="P1122" s="4"/>
      <c r="Q1122" s="4"/>
      <c r="R1122" s="4"/>
      <c r="S1122" s="4"/>
      <c r="T1122" s="4"/>
      <c r="U1122" s="4"/>
      <c r="V1122" s="6"/>
      <c r="W1122" s="6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</row>
    <row r="1123">
      <c r="A1123" s="83"/>
      <c r="B1123" s="4"/>
      <c r="C1123" s="4"/>
      <c r="D1123" s="4"/>
      <c r="E1123" s="4"/>
      <c r="F1123" s="76"/>
      <c r="G1123" s="4"/>
      <c r="H1123" s="4"/>
      <c r="I1123" s="4"/>
      <c r="J1123" s="4"/>
      <c r="K1123" s="5"/>
      <c r="L1123" s="5"/>
      <c r="M1123" s="4"/>
      <c r="N1123" s="4"/>
      <c r="O1123" s="4"/>
      <c r="P1123" s="4"/>
      <c r="Q1123" s="4"/>
      <c r="R1123" s="4"/>
      <c r="S1123" s="4"/>
      <c r="T1123" s="4"/>
      <c r="U1123" s="4"/>
      <c r="V1123" s="6"/>
      <c r="W1123" s="6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</row>
    <row r="1124">
      <c r="A1124" s="83"/>
      <c r="B1124" s="4"/>
      <c r="C1124" s="4"/>
      <c r="D1124" s="4"/>
      <c r="E1124" s="4"/>
      <c r="F1124" s="76"/>
      <c r="G1124" s="4"/>
      <c r="H1124" s="4"/>
      <c r="I1124" s="4"/>
      <c r="J1124" s="4"/>
      <c r="K1124" s="5"/>
      <c r="L1124" s="5"/>
      <c r="M1124" s="4"/>
      <c r="N1124" s="4"/>
      <c r="O1124" s="4"/>
      <c r="P1124" s="4"/>
      <c r="Q1124" s="4"/>
      <c r="R1124" s="4"/>
      <c r="S1124" s="4"/>
      <c r="T1124" s="4"/>
      <c r="U1124" s="4"/>
      <c r="V1124" s="6"/>
      <c r="W1124" s="6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</row>
    <row r="1125">
      <c r="A1125" s="83"/>
      <c r="B1125" s="4"/>
      <c r="C1125" s="4"/>
      <c r="D1125" s="4"/>
      <c r="E1125" s="4"/>
      <c r="F1125" s="76"/>
      <c r="G1125" s="4"/>
      <c r="H1125" s="4"/>
      <c r="I1125" s="4"/>
      <c r="J1125" s="4"/>
      <c r="K1125" s="5"/>
      <c r="L1125" s="5"/>
      <c r="M1125" s="4"/>
      <c r="N1125" s="4"/>
      <c r="O1125" s="4"/>
      <c r="P1125" s="4"/>
      <c r="Q1125" s="4"/>
      <c r="R1125" s="4"/>
      <c r="S1125" s="4"/>
      <c r="T1125" s="4"/>
      <c r="U1125" s="4"/>
      <c r="V1125" s="6"/>
      <c r="W1125" s="6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</row>
    <row r="1126">
      <c r="A1126" s="83"/>
      <c r="B1126" s="4"/>
      <c r="C1126" s="4"/>
      <c r="D1126" s="4"/>
      <c r="E1126" s="4"/>
      <c r="F1126" s="76"/>
      <c r="G1126" s="4"/>
      <c r="H1126" s="4"/>
      <c r="I1126" s="4"/>
      <c r="J1126" s="4"/>
      <c r="K1126" s="5"/>
      <c r="L1126" s="5"/>
      <c r="M1126" s="4"/>
      <c r="N1126" s="4"/>
      <c r="O1126" s="4"/>
      <c r="P1126" s="4"/>
      <c r="Q1126" s="4"/>
      <c r="R1126" s="4"/>
      <c r="S1126" s="4"/>
      <c r="T1126" s="4"/>
      <c r="U1126" s="4"/>
      <c r="V1126" s="6"/>
      <c r="W1126" s="6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</row>
    <row r="1127">
      <c r="A1127" s="83"/>
      <c r="B1127" s="4"/>
      <c r="C1127" s="4"/>
      <c r="D1127" s="4"/>
      <c r="E1127" s="4"/>
      <c r="F1127" s="76"/>
      <c r="G1127" s="4"/>
      <c r="H1127" s="4"/>
      <c r="I1127" s="4"/>
      <c r="J1127" s="4"/>
      <c r="K1127" s="5"/>
      <c r="L1127" s="5"/>
      <c r="M1127" s="4"/>
      <c r="N1127" s="4"/>
      <c r="O1127" s="4"/>
      <c r="P1127" s="4"/>
      <c r="Q1127" s="4"/>
      <c r="R1127" s="4"/>
      <c r="S1127" s="4"/>
      <c r="T1127" s="4"/>
      <c r="U1127" s="4"/>
      <c r="V1127" s="6"/>
      <c r="W1127" s="6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</row>
    <row r="1128">
      <c r="A1128" s="83"/>
      <c r="B1128" s="4"/>
      <c r="C1128" s="4"/>
      <c r="D1128" s="4"/>
      <c r="E1128" s="4"/>
      <c r="F1128" s="76"/>
      <c r="G1128" s="4"/>
      <c r="H1128" s="4"/>
      <c r="I1128" s="4"/>
      <c r="J1128" s="4"/>
      <c r="K1128" s="5"/>
      <c r="L1128" s="5"/>
      <c r="M1128" s="4"/>
      <c r="N1128" s="4"/>
      <c r="O1128" s="4"/>
      <c r="P1128" s="4"/>
      <c r="Q1128" s="4"/>
      <c r="R1128" s="4"/>
      <c r="S1128" s="4"/>
      <c r="T1128" s="4"/>
      <c r="U1128" s="4"/>
      <c r="V1128" s="6"/>
      <c r="W1128" s="6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</row>
    <row r="1129">
      <c r="A1129" s="83"/>
      <c r="B1129" s="4"/>
      <c r="C1129" s="4"/>
      <c r="D1129" s="4"/>
      <c r="E1129" s="4"/>
      <c r="F1129" s="76"/>
      <c r="G1129" s="4"/>
      <c r="H1129" s="4"/>
      <c r="I1129" s="4"/>
      <c r="J1129" s="4"/>
      <c r="K1129" s="5"/>
      <c r="L1129" s="5"/>
      <c r="M1129" s="4"/>
      <c r="N1129" s="4"/>
      <c r="O1129" s="4"/>
      <c r="P1129" s="4"/>
      <c r="Q1129" s="4"/>
      <c r="R1129" s="4"/>
      <c r="S1129" s="4"/>
      <c r="T1129" s="4"/>
      <c r="U1129" s="4"/>
      <c r="V1129" s="6"/>
      <c r="W1129" s="6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</row>
    <row r="1130">
      <c r="A1130" s="83"/>
      <c r="B1130" s="4"/>
      <c r="C1130" s="4"/>
      <c r="D1130" s="4"/>
      <c r="E1130" s="4"/>
      <c r="F1130" s="76"/>
      <c r="G1130" s="4"/>
      <c r="H1130" s="4"/>
      <c r="I1130" s="4"/>
      <c r="J1130" s="4"/>
      <c r="K1130" s="5"/>
      <c r="L1130" s="5"/>
      <c r="M1130" s="4"/>
      <c r="N1130" s="4"/>
      <c r="O1130" s="4"/>
      <c r="P1130" s="4"/>
      <c r="Q1130" s="4"/>
      <c r="R1130" s="4"/>
      <c r="S1130" s="4"/>
      <c r="T1130" s="4"/>
      <c r="U1130" s="4"/>
      <c r="V1130" s="6"/>
      <c r="W1130" s="6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</row>
    <row r="1131">
      <c r="A1131" s="83"/>
      <c r="B1131" s="4"/>
      <c r="C1131" s="4"/>
      <c r="D1131" s="4"/>
      <c r="E1131" s="4"/>
      <c r="F1131" s="76"/>
      <c r="G1131" s="4"/>
      <c r="H1131" s="4"/>
      <c r="I1131" s="4"/>
      <c r="J1131" s="4"/>
      <c r="K1131" s="5"/>
      <c r="L1131" s="5"/>
      <c r="M1131" s="4"/>
      <c r="N1131" s="4"/>
      <c r="O1131" s="4"/>
      <c r="P1131" s="4"/>
      <c r="Q1131" s="4"/>
      <c r="R1131" s="4"/>
      <c r="S1131" s="4"/>
      <c r="T1131" s="4"/>
      <c r="U1131" s="4"/>
      <c r="V1131" s="6"/>
      <c r="W1131" s="6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</row>
    <row r="1132">
      <c r="A1132" s="83"/>
      <c r="B1132" s="4"/>
      <c r="C1132" s="4"/>
      <c r="D1132" s="4"/>
      <c r="E1132" s="4"/>
      <c r="F1132" s="76"/>
      <c r="G1132" s="4"/>
      <c r="H1132" s="4"/>
      <c r="I1132" s="4"/>
      <c r="J1132" s="4"/>
      <c r="K1132" s="5"/>
      <c r="L1132" s="5"/>
      <c r="M1132" s="4"/>
      <c r="N1132" s="4"/>
      <c r="O1132" s="4"/>
      <c r="P1132" s="4"/>
      <c r="Q1132" s="4"/>
      <c r="R1132" s="4"/>
      <c r="S1132" s="4"/>
      <c r="T1132" s="4"/>
      <c r="U1132" s="4"/>
      <c r="V1132" s="6"/>
      <c r="W1132" s="6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</row>
    <row r="1133">
      <c r="A1133" s="83"/>
      <c r="B1133" s="4"/>
      <c r="C1133" s="4"/>
      <c r="D1133" s="4"/>
      <c r="E1133" s="4"/>
      <c r="F1133" s="76"/>
      <c r="G1133" s="4"/>
      <c r="H1133" s="4"/>
      <c r="I1133" s="4"/>
      <c r="J1133" s="4"/>
      <c r="K1133" s="5"/>
      <c r="L1133" s="5"/>
      <c r="M1133" s="4"/>
      <c r="N1133" s="4"/>
      <c r="O1133" s="4"/>
      <c r="P1133" s="4"/>
      <c r="Q1133" s="4"/>
      <c r="R1133" s="4"/>
      <c r="S1133" s="4"/>
      <c r="T1133" s="4"/>
      <c r="U1133" s="4"/>
      <c r="V1133" s="6"/>
      <c r="W1133" s="6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</row>
    <row r="1134">
      <c r="A1134" s="83"/>
      <c r="B1134" s="4"/>
      <c r="C1134" s="4"/>
      <c r="D1134" s="4"/>
      <c r="E1134" s="4"/>
      <c r="F1134" s="76"/>
      <c r="G1134" s="4"/>
      <c r="H1134" s="4"/>
      <c r="I1134" s="4"/>
      <c r="J1134" s="4"/>
      <c r="K1134" s="5"/>
      <c r="L1134" s="5"/>
      <c r="M1134" s="4"/>
      <c r="N1134" s="4"/>
      <c r="O1134" s="4"/>
      <c r="P1134" s="4"/>
      <c r="Q1134" s="4"/>
      <c r="R1134" s="4"/>
      <c r="S1134" s="4"/>
      <c r="T1134" s="4"/>
      <c r="U1134" s="4"/>
      <c r="V1134" s="6"/>
      <c r="W1134" s="6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</row>
    <row r="1135">
      <c r="A1135" s="83"/>
      <c r="B1135" s="4"/>
      <c r="C1135" s="4"/>
      <c r="D1135" s="4"/>
      <c r="E1135" s="4"/>
      <c r="F1135" s="76"/>
      <c r="G1135" s="4"/>
      <c r="H1135" s="4"/>
      <c r="I1135" s="4"/>
      <c r="J1135" s="4"/>
      <c r="K1135" s="5"/>
      <c r="L1135" s="5"/>
      <c r="M1135" s="4"/>
      <c r="N1135" s="4"/>
      <c r="O1135" s="4"/>
      <c r="P1135" s="4"/>
      <c r="Q1135" s="4"/>
      <c r="R1135" s="4"/>
      <c r="S1135" s="4"/>
      <c r="T1135" s="4"/>
      <c r="U1135" s="4"/>
      <c r="V1135" s="6"/>
      <c r="W1135" s="6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</row>
    <row r="1136">
      <c r="A1136" s="83"/>
      <c r="B1136" s="4"/>
      <c r="C1136" s="4"/>
      <c r="D1136" s="4"/>
      <c r="E1136" s="4"/>
      <c r="F1136" s="76"/>
      <c r="G1136" s="4"/>
      <c r="H1136" s="4"/>
      <c r="I1136" s="4"/>
      <c r="J1136" s="4"/>
      <c r="K1136" s="5"/>
      <c r="L1136" s="5"/>
      <c r="M1136" s="4"/>
      <c r="N1136" s="4"/>
      <c r="O1136" s="4"/>
      <c r="P1136" s="4"/>
      <c r="Q1136" s="4"/>
      <c r="R1136" s="4"/>
      <c r="S1136" s="4"/>
      <c r="T1136" s="4"/>
      <c r="U1136" s="4"/>
      <c r="V1136" s="6"/>
      <c r="W1136" s="6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</row>
    <row r="1137">
      <c r="A1137" s="83"/>
      <c r="B1137" s="4"/>
      <c r="C1137" s="4"/>
      <c r="D1137" s="4"/>
      <c r="E1137" s="4"/>
      <c r="F1137" s="76"/>
      <c r="G1137" s="4"/>
      <c r="H1137" s="4"/>
      <c r="I1137" s="4"/>
      <c r="J1137" s="4"/>
      <c r="K1137" s="5"/>
      <c r="L1137" s="5"/>
      <c r="M1137" s="4"/>
      <c r="N1137" s="4"/>
      <c r="O1137" s="4"/>
      <c r="P1137" s="4"/>
      <c r="Q1137" s="4"/>
      <c r="R1137" s="4"/>
      <c r="S1137" s="4"/>
      <c r="T1137" s="4"/>
      <c r="U1137" s="4"/>
      <c r="V1137" s="6"/>
      <c r="W1137" s="6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</row>
    <row r="1138">
      <c r="A1138" s="83"/>
      <c r="B1138" s="4"/>
      <c r="C1138" s="4"/>
      <c r="D1138" s="4"/>
      <c r="E1138" s="4"/>
      <c r="F1138" s="76"/>
      <c r="G1138" s="4"/>
      <c r="H1138" s="4"/>
      <c r="I1138" s="4"/>
      <c r="J1138" s="4"/>
      <c r="K1138" s="5"/>
      <c r="L1138" s="5"/>
      <c r="M1138" s="4"/>
      <c r="N1138" s="4"/>
      <c r="O1138" s="4"/>
      <c r="P1138" s="4"/>
      <c r="Q1138" s="4"/>
      <c r="R1138" s="4"/>
      <c r="S1138" s="4"/>
      <c r="T1138" s="4"/>
      <c r="U1138" s="4"/>
      <c r="V1138" s="6"/>
      <c r="W1138" s="6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</row>
    <row r="1139">
      <c r="A1139" s="83"/>
      <c r="B1139" s="4"/>
      <c r="C1139" s="4"/>
      <c r="D1139" s="4"/>
      <c r="E1139" s="4"/>
      <c r="F1139" s="76"/>
      <c r="G1139" s="4"/>
      <c r="H1139" s="4"/>
      <c r="I1139" s="4"/>
      <c r="J1139" s="4"/>
      <c r="K1139" s="5"/>
      <c r="L1139" s="5"/>
      <c r="M1139" s="4"/>
      <c r="N1139" s="4"/>
      <c r="O1139" s="4"/>
      <c r="P1139" s="4"/>
      <c r="Q1139" s="4"/>
      <c r="R1139" s="4"/>
      <c r="S1139" s="4"/>
      <c r="T1139" s="4"/>
      <c r="U1139" s="4"/>
      <c r="V1139" s="6"/>
      <c r="W1139" s="6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</row>
    <row r="1140">
      <c r="A1140" s="83"/>
      <c r="B1140" s="4"/>
      <c r="C1140" s="4"/>
      <c r="D1140" s="4"/>
      <c r="E1140" s="4"/>
      <c r="F1140" s="76"/>
      <c r="G1140" s="4"/>
      <c r="H1140" s="4"/>
      <c r="I1140" s="4"/>
      <c r="J1140" s="4"/>
      <c r="K1140" s="5"/>
      <c r="L1140" s="5"/>
      <c r="M1140" s="4"/>
      <c r="N1140" s="4"/>
      <c r="O1140" s="4"/>
      <c r="P1140" s="4"/>
      <c r="Q1140" s="4"/>
      <c r="R1140" s="4"/>
      <c r="S1140" s="4"/>
      <c r="T1140" s="4"/>
      <c r="U1140" s="4"/>
      <c r="V1140" s="6"/>
      <c r="W1140" s="6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</row>
    <row r="1141">
      <c r="A1141" s="83"/>
      <c r="B1141" s="4"/>
      <c r="C1141" s="4"/>
      <c r="D1141" s="4"/>
      <c r="E1141" s="4"/>
      <c r="F1141" s="76"/>
      <c r="G1141" s="4"/>
      <c r="H1141" s="4"/>
      <c r="I1141" s="4"/>
      <c r="J1141" s="4"/>
      <c r="K1141" s="5"/>
      <c r="L1141" s="5"/>
      <c r="M1141" s="4"/>
      <c r="N1141" s="4"/>
      <c r="O1141" s="4"/>
      <c r="P1141" s="4"/>
      <c r="Q1141" s="4"/>
      <c r="R1141" s="4"/>
      <c r="S1141" s="4"/>
      <c r="T1141" s="4"/>
      <c r="U1141" s="4"/>
      <c r="V1141" s="6"/>
      <c r="W1141" s="6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</row>
    <row r="1142">
      <c r="A1142" s="83"/>
      <c r="B1142" s="4"/>
      <c r="C1142" s="4"/>
      <c r="D1142" s="4"/>
      <c r="E1142" s="4"/>
      <c r="F1142" s="76"/>
      <c r="G1142" s="4"/>
      <c r="H1142" s="4"/>
      <c r="I1142" s="4"/>
      <c r="J1142" s="4"/>
      <c r="K1142" s="5"/>
      <c r="L1142" s="5"/>
      <c r="M1142" s="4"/>
      <c r="N1142" s="4"/>
      <c r="O1142" s="4"/>
      <c r="P1142" s="4"/>
      <c r="Q1142" s="4"/>
      <c r="R1142" s="4"/>
      <c r="S1142" s="4"/>
      <c r="T1142" s="4"/>
      <c r="U1142" s="4"/>
      <c r="V1142" s="6"/>
      <c r="W1142" s="6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</row>
    <row r="1143">
      <c r="A1143" s="83"/>
      <c r="B1143" s="4"/>
      <c r="C1143" s="4"/>
      <c r="D1143" s="4"/>
      <c r="E1143" s="4"/>
      <c r="F1143" s="76"/>
      <c r="G1143" s="4"/>
      <c r="H1143" s="4"/>
      <c r="I1143" s="4"/>
      <c r="J1143" s="4"/>
      <c r="K1143" s="5"/>
      <c r="L1143" s="5"/>
      <c r="M1143" s="4"/>
      <c r="N1143" s="4"/>
      <c r="O1143" s="4"/>
      <c r="P1143" s="4"/>
      <c r="Q1143" s="4"/>
      <c r="R1143" s="4"/>
      <c r="S1143" s="4"/>
      <c r="T1143" s="4"/>
      <c r="U1143" s="4"/>
      <c r="V1143" s="6"/>
      <c r="W1143" s="6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</row>
    <row r="1144">
      <c r="A1144" s="83"/>
      <c r="B1144" s="4"/>
      <c r="C1144" s="4"/>
      <c r="D1144" s="4"/>
      <c r="E1144" s="4"/>
      <c r="F1144" s="76"/>
      <c r="G1144" s="4"/>
      <c r="H1144" s="4"/>
      <c r="I1144" s="4"/>
      <c r="J1144" s="4"/>
      <c r="K1144" s="5"/>
      <c r="L1144" s="5"/>
      <c r="M1144" s="4"/>
      <c r="N1144" s="4"/>
      <c r="O1144" s="4"/>
      <c r="P1144" s="4"/>
      <c r="Q1144" s="4"/>
      <c r="R1144" s="4"/>
      <c r="S1144" s="4"/>
      <c r="T1144" s="4"/>
      <c r="U1144" s="4"/>
      <c r="V1144" s="6"/>
      <c r="W1144" s="6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</row>
    <row r="1145">
      <c r="A1145" s="83"/>
      <c r="B1145" s="4"/>
      <c r="C1145" s="4"/>
      <c r="D1145" s="4"/>
      <c r="E1145" s="4"/>
      <c r="F1145" s="76"/>
      <c r="G1145" s="4"/>
      <c r="H1145" s="4"/>
      <c r="I1145" s="4"/>
      <c r="J1145" s="4"/>
      <c r="K1145" s="5"/>
      <c r="L1145" s="5"/>
      <c r="M1145" s="4"/>
      <c r="N1145" s="4"/>
      <c r="O1145" s="4"/>
      <c r="P1145" s="4"/>
      <c r="Q1145" s="4"/>
      <c r="R1145" s="4"/>
      <c r="S1145" s="4"/>
      <c r="T1145" s="4"/>
      <c r="U1145" s="4"/>
      <c r="V1145" s="6"/>
      <c r="W1145" s="6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</row>
    <row r="1146">
      <c r="A1146" s="83"/>
      <c r="B1146" s="4"/>
      <c r="C1146" s="4"/>
      <c r="D1146" s="4"/>
      <c r="E1146" s="4"/>
      <c r="F1146" s="76"/>
      <c r="G1146" s="4"/>
      <c r="H1146" s="4"/>
      <c r="I1146" s="4"/>
      <c r="J1146" s="4"/>
      <c r="K1146" s="5"/>
      <c r="L1146" s="5"/>
      <c r="M1146" s="4"/>
      <c r="N1146" s="4"/>
      <c r="O1146" s="4"/>
      <c r="P1146" s="4"/>
      <c r="Q1146" s="4"/>
      <c r="R1146" s="4"/>
      <c r="S1146" s="4"/>
      <c r="T1146" s="4"/>
      <c r="U1146" s="4"/>
      <c r="V1146" s="6"/>
      <c r="W1146" s="6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</row>
    <row r="1147">
      <c r="A1147" s="83"/>
      <c r="B1147" s="4"/>
      <c r="C1147" s="4"/>
      <c r="D1147" s="4"/>
      <c r="E1147" s="4"/>
      <c r="F1147" s="76"/>
      <c r="G1147" s="4"/>
      <c r="H1147" s="4"/>
      <c r="I1147" s="4"/>
      <c r="J1147" s="4"/>
      <c r="K1147" s="5"/>
      <c r="L1147" s="5"/>
      <c r="M1147" s="4"/>
      <c r="N1147" s="4"/>
      <c r="O1147" s="4"/>
      <c r="P1147" s="4"/>
      <c r="Q1147" s="4"/>
      <c r="R1147" s="4"/>
      <c r="S1147" s="4"/>
      <c r="T1147" s="4"/>
      <c r="U1147" s="4"/>
      <c r="V1147" s="6"/>
      <c r="W1147" s="6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</row>
    <row r="1148">
      <c r="A1148" s="83"/>
      <c r="B1148" s="4"/>
      <c r="C1148" s="4"/>
      <c r="D1148" s="4"/>
      <c r="E1148" s="4"/>
      <c r="F1148" s="76"/>
      <c r="G1148" s="4"/>
      <c r="H1148" s="4"/>
      <c r="I1148" s="4"/>
      <c r="J1148" s="4"/>
      <c r="K1148" s="5"/>
      <c r="L1148" s="5"/>
      <c r="M1148" s="4"/>
      <c r="N1148" s="4"/>
      <c r="O1148" s="4"/>
      <c r="P1148" s="4"/>
      <c r="Q1148" s="4"/>
      <c r="R1148" s="4"/>
      <c r="S1148" s="4"/>
      <c r="T1148" s="4"/>
      <c r="U1148" s="4"/>
      <c r="V1148" s="6"/>
      <c r="W1148" s="6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</row>
    <row r="1149">
      <c r="A1149" s="83"/>
      <c r="B1149" s="4"/>
      <c r="C1149" s="4"/>
      <c r="D1149" s="4"/>
      <c r="E1149" s="4"/>
      <c r="F1149" s="76"/>
      <c r="G1149" s="4"/>
      <c r="H1149" s="4"/>
      <c r="I1149" s="4"/>
      <c r="J1149" s="4"/>
      <c r="K1149" s="5"/>
      <c r="L1149" s="5"/>
      <c r="M1149" s="4"/>
      <c r="N1149" s="4"/>
      <c r="O1149" s="4"/>
      <c r="P1149" s="4"/>
      <c r="Q1149" s="4"/>
      <c r="R1149" s="4"/>
      <c r="S1149" s="4"/>
      <c r="T1149" s="4"/>
      <c r="U1149" s="4"/>
      <c r="V1149" s="6"/>
      <c r="W1149" s="6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</row>
    <row r="1150">
      <c r="A1150" s="83"/>
      <c r="B1150" s="4"/>
      <c r="C1150" s="4"/>
      <c r="D1150" s="4"/>
      <c r="E1150" s="4"/>
      <c r="F1150" s="76"/>
      <c r="G1150" s="4"/>
      <c r="H1150" s="4"/>
      <c r="I1150" s="4"/>
      <c r="J1150" s="4"/>
      <c r="K1150" s="5"/>
      <c r="L1150" s="5"/>
      <c r="M1150" s="4"/>
      <c r="N1150" s="4"/>
      <c r="O1150" s="4"/>
      <c r="P1150" s="4"/>
      <c r="Q1150" s="4"/>
      <c r="R1150" s="4"/>
      <c r="S1150" s="4"/>
      <c r="T1150" s="4"/>
      <c r="U1150" s="4"/>
      <c r="V1150" s="6"/>
      <c r="W1150" s="6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</row>
    <row r="1151">
      <c r="A1151" s="83"/>
      <c r="B1151" s="4"/>
      <c r="C1151" s="4"/>
      <c r="D1151" s="4"/>
      <c r="E1151" s="4"/>
      <c r="F1151" s="76"/>
      <c r="G1151" s="4"/>
      <c r="H1151" s="4"/>
      <c r="I1151" s="4"/>
      <c r="J1151" s="4"/>
      <c r="K1151" s="5"/>
      <c r="L1151" s="5"/>
      <c r="M1151" s="4"/>
      <c r="N1151" s="4"/>
      <c r="O1151" s="4"/>
      <c r="P1151" s="4"/>
      <c r="Q1151" s="4"/>
      <c r="R1151" s="4"/>
      <c r="S1151" s="4"/>
      <c r="T1151" s="4"/>
      <c r="U1151" s="4"/>
      <c r="V1151" s="6"/>
      <c r="W1151" s="6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</row>
    <row r="1152">
      <c r="A1152" s="83"/>
      <c r="B1152" s="4"/>
      <c r="C1152" s="4"/>
      <c r="D1152" s="4"/>
      <c r="E1152" s="4"/>
      <c r="F1152" s="76"/>
      <c r="G1152" s="4"/>
      <c r="H1152" s="4"/>
      <c r="I1152" s="4"/>
      <c r="J1152" s="4"/>
      <c r="K1152" s="5"/>
      <c r="L1152" s="5"/>
      <c r="M1152" s="4"/>
      <c r="N1152" s="4"/>
      <c r="O1152" s="4"/>
      <c r="P1152" s="4"/>
      <c r="Q1152" s="4"/>
      <c r="R1152" s="4"/>
      <c r="S1152" s="4"/>
      <c r="T1152" s="4"/>
      <c r="U1152" s="4"/>
      <c r="V1152" s="6"/>
      <c r="W1152" s="6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</row>
    <row r="1153">
      <c r="A1153" s="83"/>
      <c r="B1153" s="4"/>
      <c r="C1153" s="4"/>
      <c r="D1153" s="4"/>
      <c r="E1153" s="4"/>
      <c r="F1153" s="76"/>
      <c r="G1153" s="4"/>
      <c r="H1153" s="4"/>
      <c r="I1153" s="4"/>
      <c r="J1153" s="4"/>
      <c r="K1153" s="5"/>
      <c r="L1153" s="5"/>
      <c r="M1153" s="4"/>
      <c r="N1153" s="4"/>
      <c r="O1153" s="4"/>
      <c r="P1153" s="4"/>
      <c r="Q1153" s="4"/>
      <c r="R1153" s="4"/>
      <c r="S1153" s="4"/>
      <c r="T1153" s="4"/>
      <c r="U1153" s="4"/>
      <c r="V1153" s="6"/>
      <c r="W1153" s="6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</row>
    <row r="1154">
      <c r="A1154" s="83"/>
      <c r="B1154" s="4"/>
      <c r="C1154" s="4"/>
      <c r="D1154" s="4"/>
      <c r="E1154" s="4"/>
      <c r="F1154" s="76"/>
      <c r="G1154" s="4"/>
      <c r="H1154" s="4"/>
      <c r="I1154" s="4"/>
      <c r="J1154" s="4"/>
      <c r="K1154" s="5"/>
      <c r="L1154" s="5"/>
      <c r="M1154" s="4"/>
      <c r="N1154" s="4"/>
      <c r="O1154" s="4"/>
      <c r="P1154" s="4"/>
      <c r="Q1154" s="4"/>
      <c r="R1154" s="4"/>
      <c r="S1154" s="4"/>
      <c r="T1154" s="4"/>
      <c r="U1154" s="4"/>
      <c r="V1154" s="6"/>
      <c r="W1154" s="6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</row>
    <row r="1155">
      <c r="A1155" s="83"/>
      <c r="B1155" s="4"/>
      <c r="C1155" s="4"/>
      <c r="D1155" s="4"/>
      <c r="E1155" s="4"/>
      <c r="F1155" s="76"/>
      <c r="G1155" s="4"/>
      <c r="H1155" s="4"/>
      <c r="I1155" s="4"/>
      <c r="J1155" s="4"/>
      <c r="K1155" s="5"/>
      <c r="L1155" s="5"/>
      <c r="M1155" s="4"/>
      <c r="N1155" s="4"/>
      <c r="O1155" s="4"/>
      <c r="P1155" s="4"/>
      <c r="Q1155" s="4"/>
      <c r="R1155" s="4"/>
      <c r="S1155" s="4"/>
      <c r="T1155" s="4"/>
      <c r="U1155" s="4"/>
      <c r="V1155" s="6"/>
      <c r="W1155" s="6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</row>
    <row r="1156">
      <c r="A1156" s="83"/>
      <c r="B1156" s="4"/>
      <c r="C1156" s="4"/>
      <c r="D1156" s="4"/>
      <c r="E1156" s="4"/>
      <c r="F1156" s="76"/>
      <c r="G1156" s="4"/>
      <c r="H1156" s="4"/>
      <c r="I1156" s="4"/>
      <c r="J1156" s="4"/>
      <c r="K1156" s="5"/>
      <c r="L1156" s="5"/>
      <c r="M1156" s="4"/>
      <c r="N1156" s="4"/>
      <c r="O1156" s="4"/>
      <c r="P1156" s="4"/>
      <c r="Q1156" s="4"/>
      <c r="R1156" s="4"/>
      <c r="S1156" s="4"/>
      <c r="T1156" s="4"/>
      <c r="U1156" s="4"/>
      <c r="V1156" s="6"/>
      <c r="W1156" s="6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</row>
    <row r="1157">
      <c r="A1157" s="83"/>
      <c r="B1157" s="4"/>
      <c r="C1157" s="4"/>
      <c r="D1157" s="4"/>
      <c r="E1157" s="4"/>
      <c r="F1157" s="76"/>
      <c r="G1157" s="4"/>
      <c r="H1157" s="4"/>
      <c r="I1157" s="4"/>
      <c r="J1157" s="4"/>
      <c r="K1157" s="5"/>
      <c r="L1157" s="5"/>
      <c r="M1157" s="4"/>
      <c r="N1157" s="4"/>
      <c r="O1157" s="4"/>
      <c r="P1157" s="4"/>
      <c r="Q1157" s="4"/>
      <c r="R1157" s="4"/>
      <c r="S1157" s="4"/>
      <c r="T1157" s="4"/>
      <c r="U1157" s="4"/>
      <c r="V1157" s="6"/>
      <c r="W1157" s="6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</row>
    <row r="1158">
      <c r="A1158" s="83"/>
      <c r="B1158" s="4"/>
      <c r="C1158" s="4"/>
      <c r="D1158" s="4"/>
      <c r="E1158" s="4"/>
      <c r="F1158" s="76"/>
      <c r="G1158" s="4"/>
      <c r="H1158" s="4"/>
      <c r="I1158" s="4"/>
      <c r="J1158" s="4"/>
      <c r="K1158" s="5"/>
      <c r="L1158" s="5"/>
      <c r="M1158" s="4"/>
      <c r="N1158" s="4"/>
      <c r="O1158" s="4"/>
      <c r="P1158" s="4"/>
      <c r="Q1158" s="4"/>
      <c r="R1158" s="4"/>
      <c r="S1158" s="4"/>
      <c r="T1158" s="4"/>
      <c r="U1158" s="4"/>
      <c r="V1158" s="6"/>
      <c r="W1158" s="6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</row>
    <row r="1159">
      <c r="A1159" s="83"/>
      <c r="B1159" s="4"/>
      <c r="C1159" s="4"/>
      <c r="D1159" s="4"/>
      <c r="E1159" s="4"/>
      <c r="F1159" s="76"/>
      <c r="G1159" s="4"/>
      <c r="H1159" s="4"/>
      <c r="I1159" s="4"/>
      <c r="J1159" s="4"/>
      <c r="K1159" s="5"/>
      <c r="L1159" s="5"/>
      <c r="M1159" s="4"/>
      <c r="N1159" s="4"/>
      <c r="O1159" s="4"/>
      <c r="P1159" s="4"/>
      <c r="Q1159" s="4"/>
      <c r="R1159" s="4"/>
      <c r="S1159" s="4"/>
      <c r="T1159" s="4"/>
      <c r="U1159" s="4"/>
      <c r="V1159" s="6"/>
      <c r="W1159" s="6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</row>
    <row r="1160">
      <c r="A1160" s="83"/>
      <c r="B1160" s="4"/>
      <c r="C1160" s="4"/>
      <c r="D1160" s="4"/>
      <c r="E1160" s="4"/>
      <c r="F1160" s="76"/>
      <c r="G1160" s="4"/>
      <c r="H1160" s="4"/>
      <c r="I1160" s="4"/>
      <c r="J1160" s="4"/>
      <c r="K1160" s="5"/>
      <c r="L1160" s="5"/>
      <c r="M1160" s="4"/>
      <c r="N1160" s="4"/>
      <c r="O1160" s="4"/>
      <c r="P1160" s="4"/>
      <c r="Q1160" s="4"/>
      <c r="R1160" s="4"/>
      <c r="S1160" s="4"/>
      <c r="T1160" s="4"/>
      <c r="U1160" s="4"/>
      <c r="V1160" s="6"/>
      <c r="W1160" s="6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</row>
    <row r="1161">
      <c r="A1161" s="83"/>
      <c r="B1161" s="4"/>
      <c r="C1161" s="4"/>
      <c r="D1161" s="4"/>
      <c r="E1161" s="4"/>
      <c r="F1161" s="76"/>
      <c r="G1161" s="4"/>
      <c r="H1161" s="4"/>
      <c r="I1161" s="4"/>
      <c r="J1161" s="4"/>
      <c r="K1161" s="5"/>
      <c r="L1161" s="5"/>
      <c r="M1161" s="4"/>
      <c r="N1161" s="4"/>
      <c r="O1161" s="4"/>
      <c r="P1161" s="4"/>
      <c r="Q1161" s="4"/>
      <c r="R1161" s="4"/>
      <c r="S1161" s="4"/>
      <c r="T1161" s="4"/>
      <c r="U1161" s="4"/>
      <c r="V1161" s="6"/>
      <c r="W1161" s="6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</row>
    <row r="1162">
      <c r="A1162" s="83"/>
      <c r="B1162" s="4"/>
      <c r="C1162" s="4"/>
      <c r="D1162" s="4"/>
      <c r="E1162" s="4"/>
      <c r="F1162" s="76"/>
      <c r="G1162" s="4"/>
      <c r="H1162" s="4"/>
      <c r="I1162" s="4"/>
      <c r="J1162" s="4"/>
      <c r="K1162" s="5"/>
      <c r="L1162" s="5"/>
      <c r="M1162" s="4"/>
      <c r="N1162" s="4"/>
      <c r="O1162" s="4"/>
      <c r="P1162" s="4"/>
      <c r="Q1162" s="4"/>
      <c r="R1162" s="4"/>
      <c r="S1162" s="4"/>
      <c r="T1162" s="4"/>
      <c r="U1162" s="4"/>
      <c r="V1162" s="6"/>
      <c r="W1162" s="6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</row>
    <row r="1163">
      <c r="A1163" s="83"/>
      <c r="B1163" s="4"/>
      <c r="C1163" s="4"/>
      <c r="D1163" s="4"/>
      <c r="E1163" s="4"/>
      <c r="F1163" s="76"/>
      <c r="G1163" s="4"/>
      <c r="H1163" s="4"/>
      <c r="I1163" s="4"/>
      <c r="J1163" s="4"/>
      <c r="K1163" s="5"/>
      <c r="L1163" s="5"/>
      <c r="M1163" s="4"/>
      <c r="N1163" s="4"/>
      <c r="O1163" s="4"/>
      <c r="P1163" s="4"/>
      <c r="Q1163" s="4"/>
      <c r="R1163" s="4"/>
      <c r="S1163" s="4"/>
      <c r="T1163" s="4"/>
      <c r="U1163" s="4"/>
      <c r="V1163" s="6"/>
      <c r="W1163" s="6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</row>
    <row r="1164">
      <c r="A1164" s="83"/>
      <c r="B1164" s="4"/>
      <c r="C1164" s="4"/>
      <c r="D1164" s="4"/>
      <c r="E1164" s="4"/>
      <c r="F1164" s="76"/>
      <c r="G1164" s="4"/>
      <c r="H1164" s="4"/>
      <c r="I1164" s="4"/>
      <c r="J1164" s="4"/>
      <c r="K1164" s="5"/>
      <c r="L1164" s="5"/>
      <c r="M1164" s="4"/>
      <c r="N1164" s="4"/>
      <c r="O1164" s="4"/>
      <c r="P1164" s="4"/>
      <c r="Q1164" s="4"/>
      <c r="R1164" s="4"/>
      <c r="S1164" s="4"/>
      <c r="T1164" s="4"/>
      <c r="U1164" s="4"/>
      <c r="V1164" s="6"/>
      <c r="W1164" s="6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</row>
    <row r="1165">
      <c r="A1165" s="83"/>
      <c r="B1165" s="4"/>
      <c r="C1165" s="4"/>
      <c r="D1165" s="4"/>
      <c r="E1165" s="4"/>
      <c r="F1165" s="76"/>
      <c r="G1165" s="4"/>
      <c r="H1165" s="4"/>
      <c r="I1165" s="4"/>
      <c r="J1165" s="4"/>
      <c r="K1165" s="5"/>
      <c r="L1165" s="5"/>
      <c r="M1165" s="4"/>
      <c r="N1165" s="4"/>
      <c r="O1165" s="4"/>
      <c r="P1165" s="4"/>
      <c r="Q1165" s="4"/>
      <c r="R1165" s="4"/>
      <c r="S1165" s="4"/>
      <c r="T1165" s="4"/>
      <c r="U1165" s="4"/>
      <c r="V1165" s="6"/>
      <c r="W1165" s="6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</row>
    <row r="1166">
      <c r="A1166" s="83"/>
      <c r="B1166" s="4"/>
      <c r="C1166" s="4"/>
      <c r="D1166" s="4"/>
      <c r="E1166" s="4"/>
      <c r="F1166" s="76"/>
      <c r="G1166" s="4"/>
      <c r="H1166" s="4"/>
      <c r="I1166" s="4"/>
      <c r="J1166" s="4"/>
      <c r="K1166" s="5"/>
      <c r="L1166" s="5"/>
      <c r="M1166" s="4"/>
      <c r="N1166" s="4"/>
      <c r="O1166" s="4"/>
      <c r="P1166" s="4"/>
      <c r="Q1166" s="4"/>
      <c r="R1166" s="4"/>
      <c r="S1166" s="4"/>
      <c r="T1166" s="4"/>
      <c r="U1166" s="4"/>
      <c r="V1166" s="6"/>
      <c r="W1166" s="6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</row>
    <row r="1167">
      <c r="A1167" s="83"/>
      <c r="B1167" s="4"/>
      <c r="C1167" s="4"/>
      <c r="D1167" s="4"/>
      <c r="E1167" s="4"/>
      <c r="F1167" s="76"/>
      <c r="G1167" s="4"/>
      <c r="H1167" s="4"/>
      <c r="I1167" s="4"/>
      <c r="J1167" s="4"/>
      <c r="K1167" s="5"/>
      <c r="L1167" s="5"/>
      <c r="M1167" s="4"/>
      <c r="N1167" s="4"/>
      <c r="O1167" s="4"/>
      <c r="P1167" s="4"/>
      <c r="Q1167" s="4"/>
      <c r="R1167" s="4"/>
      <c r="S1167" s="4"/>
      <c r="T1167" s="4"/>
      <c r="U1167" s="4"/>
      <c r="V1167" s="6"/>
      <c r="W1167" s="6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</row>
    <row r="1168">
      <c r="A1168" s="83"/>
      <c r="B1168" s="4"/>
      <c r="C1168" s="4"/>
      <c r="D1168" s="4"/>
      <c r="E1168" s="4"/>
      <c r="F1168" s="76"/>
      <c r="G1168" s="4"/>
      <c r="H1168" s="4"/>
      <c r="I1168" s="4"/>
      <c r="J1168" s="4"/>
      <c r="K1168" s="5"/>
      <c r="L1168" s="5"/>
      <c r="M1168" s="4"/>
      <c r="N1168" s="4"/>
      <c r="O1168" s="4"/>
      <c r="P1168" s="4"/>
      <c r="Q1168" s="4"/>
      <c r="R1168" s="4"/>
      <c r="S1168" s="4"/>
      <c r="T1168" s="4"/>
      <c r="U1168" s="4"/>
      <c r="V1168" s="6"/>
      <c r="W1168" s="6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</row>
    <row r="1169">
      <c r="A1169" s="83"/>
      <c r="B1169" s="4"/>
      <c r="C1169" s="4"/>
      <c r="D1169" s="4"/>
      <c r="E1169" s="4"/>
      <c r="F1169" s="76"/>
      <c r="G1169" s="4"/>
      <c r="H1169" s="4"/>
      <c r="I1169" s="4"/>
      <c r="J1169" s="4"/>
      <c r="K1169" s="5"/>
      <c r="L1169" s="5"/>
      <c r="M1169" s="4"/>
      <c r="N1169" s="4"/>
      <c r="O1169" s="4"/>
      <c r="P1169" s="4"/>
      <c r="Q1169" s="4"/>
      <c r="R1169" s="4"/>
      <c r="S1169" s="4"/>
      <c r="T1169" s="4"/>
      <c r="U1169" s="4"/>
      <c r="V1169" s="6"/>
      <c r="W1169" s="6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</row>
    <row r="1170">
      <c r="A1170" s="83"/>
      <c r="B1170" s="4"/>
      <c r="C1170" s="4"/>
      <c r="D1170" s="4"/>
      <c r="E1170" s="4"/>
      <c r="F1170" s="76"/>
      <c r="G1170" s="4"/>
      <c r="H1170" s="4"/>
      <c r="I1170" s="4"/>
      <c r="J1170" s="4"/>
      <c r="K1170" s="5"/>
      <c r="L1170" s="5"/>
      <c r="M1170" s="4"/>
      <c r="N1170" s="4"/>
      <c r="O1170" s="4"/>
      <c r="P1170" s="4"/>
      <c r="Q1170" s="4"/>
      <c r="R1170" s="4"/>
      <c r="S1170" s="4"/>
      <c r="T1170" s="4"/>
      <c r="U1170" s="4"/>
      <c r="V1170" s="6"/>
      <c r="W1170" s="6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</row>
    <row r="1171">
      <c r="A1171" s="83"/>
      <c r="B1171" s="4"/>
      <c r="C1171" s="4"/>
      <c r="D1171" s="4"/>
      <c r="E1171" s="4"/>
      <c r="F1171" s="76"/>
      <c r="G1171" s="4"/>
      <c r="H1171" s="4"/>
      <c r="I1171" s="4"/>
      <c r="J1171" s="4"/>
      <c r="K1171" s="5"/>
      <c r="L1171" s="5"/>
      <c r="M1171" s="4"/>
      <c r="N1171" s="4"/>
      <c r="O1171" s="4"/>
      <c r="P1171" s="4"/>
      <c r="Q1171" s="4"/>
      <c r="R1171" s="4"/>
      <c r="S1171" s="4"/>
      <c r="T1171" s="4"/>
      <c r="U1171" s="4"/>
      <c r="V1171" s="6"/>
      <c r="W1171" s="6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</row>
    <row r="1172">
      <c r="A1172" s="83"/>
      <c r="B1172" s="4"/>
      <c r="C1172" s="4"/>
      <c r="D1172" s="4"/>
      <c r="E1172" s="4"/>
      <c r="F1172" s="76"/>
      <c r="G1172" s="4"/>
      <c r="H1172" s="4"/>
      <c r="I1172" s="4"/>
      <c r="J1172" s="4"/>
      <c r="K1172" s="5"/>
      <c r="L1172" s="5"/>
      <c r="M1172" s="4"/>
      <c r="N1172" s="4"/>
      <c r="O1172" s="4"/>
      <c r="P1172" s="4"/>
      <c r="Q1172" s="4"/>
      <c r="R1172" s="4"/>
      <c r="S1172" s="4"/>
      <c r="T1172" s="4"/>
      <c r="U1172" s="4"/>
      <c r="V1172" s="6"/>
      <c r="W1172" s="6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</row>
    <row r="1173">
      <c r="A1173" s="83"/>
      <c r="B1173" s="4"/>
      <c r="C1173" s="4"/>
      <c r="D1173" s="4"/>
      <c r="E1173" s="4"/>
      <c r="F1173" s="76"/>
      <c r="G1173" s="4"/>
      <c r="H1173" s="4"/>
      <c r="I1173" s="4"/>
      <c r="J1173" s="4"/>
      <c r="K1173" s="5"/>
      <c r="L1173" s="5"/>
      <c r="M1173" s="4"/>
      <c r="N1173" s="4"/>
      <c r="O1173" s="4"/>
      <c r="P1173" s="4"/>
      <c r="Q1173" s="4"/>
      <c r="R1173" s="4"/>
      <c r="S1173" s="4"/>
      <c r="T1173" s="4"/>
      <c r="U1173" s="4"/>
      <c r="V1173" s="6"/>
      <c r="W1173" s="6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</row>
    <row r="1174">
      <c r="A1174" s="83"/>
      <c r="B1174" s="4"/>
      <c r="C1174" s="4"/>
      <c r="D1174" s="4"/>
      <c r="E1174" s="4"/>
      <c r="F1174" s="76"/>
      <c r="G1174" s="4"/>
      <c r="H1174" s="4"/>
      <c r="I1174" s="4"/>
      <c r="J1174" s="4"/>
      <c r="K1174" s="5"/>
      <c r="L1174" s="5"/>
      <c r="M1174" s="4"/>
      <c r="N1174" s="4"/>
      <c r="O1174" s="4"/>
      <c r="P1174" s="4"/>
      <c r="Q1174" s="4"/>
      <c r="R1174" s="4"/>
      <c r="S1174" s="4"/>
      <c r="T1174" s="4"/>
      <c r="U1174" s="4"/>
      <c r="V1174" s="6"/>
      <c r="W1174" s="6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</row>
    <row r="1175">
      <c r="A1175" s="83"/>
      <c r="B1175" s="4"/>
      <c r="C1175" s="4"/>
      <c r="D1175" s="4"/>
      <c r="E1175" s="4"/>
      <c r="F1175" s="76"/>
      <c r="G1175" s="4"/>
      <c r="H1175" s="4"/>
      <c r="I1175" s="4"/>
      <c r="J1175" s="4"/>
      <c r="K1175" s="5"/>
      <c r="L1175" s="5"/>
      <c r="M1175" s="4"/>
      <c r="N1175" s="4"/>
      <c r="O1175" s="4"/>
      <c r="P1175" s="4"/>
      <c r="Q1175" s="4"/>
      <c r="R1175" s="4"/>
      <c r="S1175" s="4"/>
      <c r="T1175" s="4"/>
      <c r="U1175" s="4"/>
      <c r="V1175" s="6"/>
      <c r="W1175" s="6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</row>
    <row r="1176">
      <c r="A1176" s="83"/>
      <c r="B1176" s="4"/>
      <c r="C1176" s="4"/>
      <c r="D1176" s="4"/>
      <c r="E1176" s="4"/>
      <c r="F1176" s="76"/>
      <c r="G1176" s="4"/>
      <c r="H1176" s="4"/>
      <c r="I1176" s="4"/>
      <c r="J1176" s="4"/>
      <c r="K1176" s="5"/>
      <c r="L1176" s="5"/>
      <c r="M1176" s="4"/>
      <c r="N1176" s="4"/>
      <c r="O1176" s="4"/>
      <c r="P1176" s="4"/>
      <c r="Q1176" s="4"/>
      <c r="R1176" s="4"/>
      <c r="S1176" s="4"/>
      <c r="T1176" s="4"/>
      <c r="U1176" s="4"/>
      <c r="V1176" s="6"/>
      <c r="W1176" s="6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</row>
    <row r="1177">
      <c r="A1177" s="83"/>
      <c r="B1177" s="4"/>
      <c r="C1177" s="4"/>
      <c r="D1177" s="4"/>
      <c r="E1177" s="4"/>
      <c r="F1177" s="76"/>
      <c r="G1177" s="4"/>
      <c r="H1177" s="4"/>
      <c r="I1177" s="4"/>
      <c r="J1177" s="4"/>
      <c r="K1177" s="5"/>
      <c r="L1177" s="5"/>
      <c r="M1177" s="4"/>
      <c r="N1177" s="4"/>
      <c r="O1177" s="4"/>
      <c r="P1177" s="4"/>
      <c r="Q1177" s="4"/>
      <c r="R1177" s="4"/>
      <c r="S1177" s="4"/>
      <c r="T1177" s="4"/>
      <c r="U1177" s="4"/>
      <c r="V1177" s="6"/>
      <c r="W1177" s="6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</row>
    <row r="1178">
      <c r="A1178" s="83"/>
      <c r="B1178" s="4"/>
      <c r="C1178" s="4"/>
      <c r="D1178" s="4"/>
      <c r="E1178" s="4"/>
      <c r="F1178" s="76"/>
      <c r="G1178" s="4"/>
      <c r="H1178" s="4"/>
      <c r="I1178" s="4"/>
      <c r="J1178" s="4"/>
      <c r="K1178" s="5"/>
      <c r="L1178" s="5"/>
      <c r="M1178" s="4"/>
      <c r="N1178" s="4"/>
      <c r="O1178" s="4"/>
      <c r="P1178" s="4"/>
      <c r="Q1178" s="4"/>
      <c r="R1178" s="4"/>
      <c r="S1178" s="4"/>
      <c r="T1178" s="4"/>
      <c r="U1178" s="4"/>
      <c r="V1178" s="6"/>
      <c r="W1178" s="6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</row>
    <row r="1179">
      <c r="A1179" s="83"/>
      <c r="B1179" s="4"/>
      <c r="C1179" s="4"/>
      <c r="D1179" s="4"/>
      <c r="E1179" s="4"/>
      <c r="F1179" s="76"/>
      <c r="G1179" s="4"/>
      <c r="H1179" s="4"/>
      <c r="I1179" s="4"/>
      <c r="J1179" s="4"/>
      <c r="K1179" s="5"/>
      <c r="L1179" s="5"/>
      <c r="M1179" s="4"/>
      <c r="N1179" s="4"/>
      <c r="O1179" s="4"/>
      <c r="P1179" s="4"/>
      <c r="Q1179" s="4"/>
      <c r="R1179" s="4"/>
      <c r="S1179" s="4"/>
      <c r="T1179" s="4"/>
      <c r="U1179" s="4"/>
      <c r="V1179" s="6"/>
      <c r="W1179" s="6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</row>
    <row r="1180">
      <c r="A1180" s="83"/>
      <c r="B1180" s="4"/>
      <c r="C1180" s="4"/>
      <c r="D1180" s="4"/>
      <c r="E1180" s="4"/>
      <c r="F1180" s="76"/>
      <c r="G1180" s="4"/>
      <c r="H1180" s="4"/>
      <c r="I1180" s="4"/>
      <c r="J1180" s="4"/>
      <c r="K1180" s="5"/>
      <c r="L1180" s="5"/>
      <c r="M1180" s="4"/>
      <c r="N1180" s="4"/>
      <c r="O1180" s="4"/>
      <c r="P1180" s="4"/>
      <c r="Q1180" s="4"/>
      <c r="R1180" s="4"/>
      <c r="S1180" s="4"/>
      <c r="T1180" s="4"/>
      <c r="U1180" s="4"/>
      <c r="V1180" s="6"/>
      <c r="W1180" s="6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</row>
    <row r="1181">
      <c r="A1181" s="83"/>
      <c r="B1181" s="4"/>
      <c r="C1181" s="4"/>
      <c r="D1181" s="4"/>
      <c r="E1181" s="4"/>
      <c r="F1181" s="76"/>
      <c r="G1181" s="4"/>
      <c r="H1181" s="4"/>
      <c r="I1181" s="4"/>
      <c r="J1181" s="4"/>
      <c r="K1181" s="5"/>
      <c r="L1181" s="5"/>
      <c r="M1181" s="4"/>
      <c r="N1181" s="4"/>
      <c r="O1181" s="4"/>
      <c r="P1181" s="4"/>
      <c r="Q1181" s="4"/>
      <c r="R1181" s="4"/>
      <c r="S1181" s="4"/>
      <c r="T1181" s="4"/>
      <c r="U1181" s="4"/>
      <c r="V1181" s="6"/>
      <c r="W1181" s="6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</row>
    <row r="1182">
      <c r="A1182" s="83"/>
      <c r="B1182" s="4"/>
      <c r="C1182" s="4"/>
      <c r="D1182" s="4"/>
      <c r="E1182" s="4"/>
      <c r="F1182" s="76"/>
      <c r="G1182" s="4"/>
      <c r="H1182" s="4"/>
      <c r="I1182" s="4"/>
      <c r="J1182" s="4"/>
      <c r="K1182" s="5"/>
      <c r="L1182" s="5"/>
      <c r="M1182" s="4"/>
      <c r="N1182" s="4"/>
      <c r="O1182" s="4"/>
      <c r="P1182" s="4"/>
      <c r="Q1182" s="4"/>
      <c r="R1182" s="4"/>
      <c r="S1182" s="4"/>
      <c r="T1182" s="4"/>
      <c r="U1182" s="4"/>
      <c r="V1182" s="6"/>
      <c r="W1182" s="6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</row>
    <row r="1183">
      <c r="A1183" s="83"/>
      <c r="B1183" s="4"/>
      <c r="C1183" s="4"/>
      <c r="D1183" s="4"/>
      <c r="E1183" s="4"/>
      <c r="F1183" s="76"/>
      <c r="G1183" s="4"/>
      <c r="H1183" s="4"/>
      <c r="I1183" s="4"/>
      <c r="J1183" s="4"/>
      <c r="K1183" s="5"/>
      <c r="L1183" s="5"/>
      <c r="M1183" s="4"/>
      <c r="N1183" s="4"/>
      <c r="O1183" s="4"/>
      <c r="P1183" s="4"/>
      <c r="Q1183" s="4"/>
      <c r="R1183" s="4"/>
      <c r="S1183" s="4"/>
      <c r="T1183" s="4"/>
      <c r="U1183" s="4"/>
      <c r="V1183" s="6"/>
      <c r="W1183" s="6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</row>
    <row r="1184">
      <c r="A1184" s="83"/>
      <c r="B1184" s="4"/>
      <c r="C1184" s="4"/>
      <c r="D1184" s="4"/>
      <c r="E1184" s="4"/>
      <c r="F1184" s="76"/>
      <c r="G1184" s="4"/>
      <c r="H1184" s="4"/>
      <c r="I1184" s="4"/>
      <c r="J1184" s="4"/>
      <c r="K1184" s="5"/>
      <c r="L1184" s="5"/>
      <c r="M1184" s="4"/>
      <c r="N1184" s="4"/>
      <c r="O1184" s="4"/>
      <c r="P1184" s="4"/>
      <c r="Q1184" s="4"/>
      <c r="R1184" s="4"/>
      <c r="S1184" s="4"/>
      <c r="T1184" s="4"/>
      <c r="U1184" s="4"/>
      <c r="V1184" s="6"/>
      <c r="W1184" s="6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</row>
    <row r="1185">
      <c r="A1185" s="83"/>
      <c r="B1185" s="4"/>
      <c r="C1185" s="4"/>
      <c r="D1185" s="4"/>
      <c r="E1185" s="4"/>
      <c r="F1185" s="76"/>
      <c r="G1185" s="4"/>
      <c r="H1185" s="4"/>
      <c r="I1185" s="4"/>
      <c r="J1185" s="4"/>
      <c r="K1185" s="5"/>
      <c r="L1185" s="5"/>
      <c r="M1185" s="4"/>
      <c r="N1185" s="4"/>
      <c r="O1185" s="4"/>
      <c r="P1185" s="4"/>
      <c r="Q1185" s="4"/>
      <c r="R1185" s="4"/>
      <c r="S1185" s="4"/>
      <c r="T1185" s="4"/>
      <c r="U1185" s="4"/>
      <c r="V1185" s="6"/>
      <c r="W1185" s="6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</row>
    <row r="1186">
      <c r="A1186" s="83"/>
      <c r="B1186" s="4"/>
      <c r="C1186" s="4"/>
      <c r="D1186" s="4"/>
      <c r="E1186" s="4"/>
      <c r="F1186" s="76"/>
      <c r="G1186" s="4"/>
      <c r="H1186" s="4"/>
      <c r="I1186" s="4"/>
      <c r="J1186" s="4"/>
      <c r="K1186" s="5"/>
      <c r="L1186" s="5"/>
      <c r="M1186" s="4"/>
      <c r="N1186" s="4"/>
      <c r="O1186" s="4"/>
      <c r="P1186" s="4"/>
      <c r="Q1186" s="4"/>
      <c r="R1186" s="4"/>
      <c r="S1186" s="4"/>
      <c r="T1186" s="4"/>
      <c r="U1186" s="4"/>
      <c r="V1186" s="6"/>
      <c r="W1186" s="6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</row>
    <row r="1187">
      <c r="A1187" s="83"/>
      <c r="B1187" s="4"/>
      <c r="C1187" s="4"/>
      <c r="D1187" s="4"/>
      <c r="E1187" s="4"/>
      <c r="F1187" s="76"/>
      <c r="G1187" s="4"/>
      <c r="H1187" s="4"/>
      <c r="I1187" s="4"/>
      <c r="J1187" s="4"/>
      <c r="K1187" s="5"/>
      <c r="L1187" s="5"/>
      <c r="M1187" s="4"/>
      <c r="N1187" s="4"/>
      <c r="O1187" s="4"/>
      <c r="P1187" s="4"/>
      <c r="Q1187" s="4"/>
      <c r="R1187" s="4"/>
      <c r="S1187" s="4"/>
      <c r="T1187" s="4"/>
      <c r="U1187" s="4"/>
      <c r="V1187" s="6"/>
      <c r="W1187" s="6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</row>
    <row r="1188">
      <c r="A1188" s="83"/>
      <c r="B1188" s="4"/>
      <c r="C1188" s="4"/>
      <c r="D1188" s="4"/>
      <c r="E1188" s="4"/>
      <c r="F1188" s="76"/>
      <c r="G1188" s="4"/>
      <c r="H1188" s="4"/>
      <c r="I1188" s="4"/>
      <c r="J1188" s="4"/>
      <c r="K1188" s="5"/>
      <c r="L1188" s="5"/>
      <c r="M1188" s="4"/>
      <c r="N1188" s="4"/>
      <c r="O1188" s="4"/>
      <c r="P1188" s="4"/>
      <c r="Q1188" s="4"/>
      <c r="R1188" s="4"/>
      <c r="S1188" s="4"/>
      <c r="T1188" s="4"/>
      <c r="U1188" s="4"/>
      <c r="V1188" s="6"/>
      <c r="W1188" s="6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</row>
    <row r="1189">
      <c r="A1189" s="83"/>
      <c r="B1189" s="4"/>
      <c r="C1189" s="4"/>
      <c r="D1189" s="4"/>
      <c r="E1189" s="4"/>
      <c r="F1189" s="76"/>
      <c r="G1189" s="4"/>
      <c r="H1189" s="4"/>
      <c r="I1189" s="4"/>
      <c r="J1189" s="4"/>
      <c r="K1189" s="5"/>
      <c r="L1189" s="5"/>
      <c r="M1189" s="4"/>
      <c r="N1189" s="4"/>
      <c r="O1189" s="4"/>
      <c r="P1189" s="4"/>
      <c r="Q1189" s="4"/>
      <c r="R1189" s="4"/>
      <c r="S1189" s="4"/>
      <c r="T1189" s="4"/>
      <c r="U1189" s="4"/>
      <c r="V1189" s="6"/>
      <c r="W1189" s="6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</row>
    <row r="1190">
      <c r="A1190" s="83"/>
      <c r="B1190" s="4"/>
      <c r="C1190" s="4"/>
      <c r="D1190" s="4"/>
      <c r="E1190" s="4"/>
      <c r="F1190" s="76"/>
      <c r="G1190" s="4"/>
      <c r="H1190" s="4"/>
      <c r="I1190" s="4"/>
      <c r="J1190" s="4"/>
      <c r="K1190" s="5"/>
      <c r="L1190" s="5"/>
      <c r="M1190" s="4"/>
      <c r="N1190" s="4"/>
      <c r="O1190" s="4"/>
      <c r="P1190" s="4"/>
      <c r="Q1190" s="4"/>
      <c r="R1190" s="4"/>
      <c r="S1190" s="4"/>
      <c r="T1190" s="4"/>
      <c r="U1190" s="4"/>
      <c r="V1190" s="6"/>
      <c r="W1190" s="6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</row>
    <row r="1191">
      <c r="A1191" s="83"/>
      <c r="B1191" s="4"/>
      <c r="C1191" s="4"/>
      <c r="D1191" s="4"/>
      <c r="E1191" s="4"/>
      <c r="F1191" s="76"/>
      <c r="G1191" s="4"/>
      <c r="H1191" s="4"/>
      <c r="I1191" s="4"/>
      <c r="J1191" s="4"/>
      <c r="K1191" s="5"/>
      <c r="L1191" s="5"/>
      <c r="M1191" s="4"/>
      <c r="N1191" s="4"/>
      <c r="O1191" s="4"/>
      <c r="P1191" s="4"/>
      <c r="Q1191" s="4"/>
      <c r="R1191" s="4"/>
      <c r="S1191" s="4"/>
      <c r="T1191" s="4"/>
      <c r="U1191" s="4"/>
      <c r="V1191" s="6"/>
      <c r="W1191" s="6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</row>
    <row r="1192">
      <c r="A1192" s="83"/>
      <c r="B1192" s="4"/>
      <c r="C1192" s="4"/>
      <c r="D1192" s="4"/>
      <c r="E1192" s="4"/>
      <c r="F1192" s="76"/>
      <c r="G1192" s="4"/>
      <c r="H1192" s="4"/>
      <c r="I1192" s="4"/>
      <c r="J1192" s="4"/>
      <c r="K1192" s="5"/>
      <c r="L1192" s="5"/>
      <c r="M1192" s="4"/>
      <c r="N1192" s="4"/>
      <c r="O1192" s="4"/>
      <c r="P1192" s="4"/>
      <c r="Q1192" s="4"/>
      <c r="R1192" s="4"/>
      <c r="S1192" s="4"/>
      <c r="T1192" s="4"/>
      <c r="U1192" s="4"/>
      <c r="V1192" s="6"/>
      <c r="W1192" s="6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</row>
    <row r="1193">
      <c r="A1193" s="83"/>
      <c r="B1193" s="4"/>
      <c r="C1193" s="4"/>
      <c r="D1193" s="4"/>
      <c r="E1193" s="4"/>
      <c r="F1193" s="76"/>
      <c r="G1193" s="4"/>
      <c r="H1193" s="4"/>
      <c r="I1193" s="4"/>
      <c r="J1193" s="4"/>
      <c r="K1193" s="5"/>
      <c r="L1193" s="5"/>
      <c r="M1193" s="4"/>
      <c r="N1193" s="4"/>
      <c r="O1193" s="4"/>
      <c r="P1193" s="4"/>
      <c r="Q1193" s="4"/>
      <c r="R1193" s="4"/>
      <c r="S1193" s="4"/>
      <c r="T1193" s="4"/>
      <c r="U1193" s="4"/>
      <c r="V1193" s="6"/>
      <c r="W1193" s="6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</row>
    <row r="1194">
      <c r="A1194" s="83"/>
      <c r="B1194" s="4"/>
      <c r="C1194" s="4"/>
      <c r="D1194" s="4"/>
      <c r="E1194" s="4"/>
      <c r="F1194" s="76"/>
      <c r="G1194" s="4"/>
      <c r="H1194" s="4"/>
      <c r="I1194" s="4"/>
      <c r="J1194" s="4"/>
      <c r="K1194" s="5"/>
      <c r="L1194" s="5"/>
      <c r="M1194" s="4"/>
      <c r="N1194" s="4"/>
      <c r="O1194" s="4"/>
      <c r="P1194" s="4"/>
      <c r="Q1194" s="4"/>
      <c r="R1194" s="4"/>
      <c r="S1194" s="4"/>
      <c r="T1194" s="4"/>
      <c r="U1194" s="4"/>
      <c r="V1194" s="6"/>
      <c r="W1194" s="6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</row>
    <row r="1195">
      <c r="A1195" s="83"/>
      <c r="B1195" s="4"/>
      <c r="C1195" s="4"/>
      <c r="D1195" s="4"/>
      <c r="E1195" s="4"/>
      <c r="F1195" s="76"/>
      <c r="G1195" s="4"/>
      <c r="H1195" s="4"/>
      <c r="I1195" s="4"/>
      <c r="J1195" s="4"/>
      <c r="K1195" s="5"/>
      <c r="L1195" s="5"/>
      <c r="M1195" s="4"/>
      <c r="N1195" s="4"/>
      <c r="O1195" s="4"/>
      <c r="P1195" s="4"/>
      <c r="Q1195" s="4"/>
      <c r="R1195" s="4"/>
      <c r="S1195" s="4"/>
      <c r="T1195" s="4"/>
      <c r="U1195" s="4"/>
      <c r="V1195" s="6"/>
      <c r="W1195" s="6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</row>
    <row r="1196">
      <c r="A1196" s="83"/>
      <c r="B1196" s="4"/>
      <c r="C1196" s="4"/>
      <c r="D1196" s="4"/>
      <c r="E1196" s="4"/>
      <c r="F1196" s="76"/>
      <c r="G1196" s="4"/>
      <c r="H1196" s="4"/>
      <c r="I1196" s="4"/>
      <c r="J1196" s="4"/>
      <c r="K1196" s="5"/>
      <c r="L1196" s="5"/>
      <c r="M1196" s="4"/>
      <c r="N1196" s="4"/>
      <c r="O1196" s="4"/>
      <c r="P1196" s="4"/>
      <c r="Q1196" s="4"/>
      <c r="R1196" s="4"/>
      <c r="S1196" s="4"/>
      <c r="T1196" s="4"/>
      <c r="U1196" s="4"/>
      <c r="V1196" s="6"/>
      <c r="W1196" s="6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</row>
    <row r="1197">
      <c r="A1197" s="83"/>
      <c r="B1197" s="4"/>
      <c r="C1197" s="4"/>
      <c r="D1197" s="4"/>
      <c r="E1197" s="4"/>
      <c r="F1197" s="76"/>
      <c r="G1197" s="4"/>
      <c r="H1197" s="4"/>
      <c r="I1197" s="4"/>
      <c r="J1197" s="4"/>
      <c r="K1197" s="5"/>
      <c r="L1197" s="5"/>
      <c r="M1197" s="4"/>
      <c r="N1197" s="4"/>
      <c r="O1197" s="4"/>
      <c r="P1197" s="4"/>
      <c r="Q1197" s="4"/>
      <c r="R1197" s="4"/>
      <c r="S1197" s="4"/>
      <c r="T1197" s="4"/>
      <c r="U1197" s="4"/>
      <c r="V1197" s="6"/>
      <c r="W1197" s="6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</row>
    <row r="1198">
      <c r="A1198" s="83"/>
      <c r="B1198" s="4"/>
      <c r="C1198" s="4"/>
      <c r="D1198" s="4"/>
      <c r="E1198" s="4"/>
      <c r="F1198" s="76"/>
      <c r="G1198" s="4"/>
      <c r="H1198" s="4"/>
      <c r="I1198" s="4"/>
      <c r="J1198" s="4"/>
      <c r="K1198" s="5"/>
      <c r="L1198" s="5"/>
      <c r="M1198" s="4"/>
      <c r="N1198" s="4"/>
      <c r="O1198" s="4"/>
      <c r="P1198" s="4"/>
      <c r="Q1198" s="4"/>
      <c r="R1198" s="4"/>
      <c r="S1198" s="4"/>
      <c r="T1198" s="4"/>
      <c r="U1198" s="4"/>
      <c r="V1198" s="6"/>
      <c r="W1198" s="6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</row>
    <row r="1199">
      <c r="A1199" s="83"/>
      <c r="B1199" s="4"/>
      <c r="C1199" s="4"/>
      <c r="D1199" s="4"/>
      <c r="E1199" s="4"/>
      <c r="F1199" s="76"/>
      <c r="G1199" s="4"/>
      <c r="H1199" s="4"/>
      <c r="I1199" s="4"/>
      <c r="J1199" s="4"/>
      <c r="K1199" s="5"/>
      <c r="L1199" s="5"/>
      <c r="M1199" s="4"/>
      <c r="N1199" s="4"/>
      <c r="O1199" s="4"/>
      <c r="P1199" s="4"/>
      <c r="Q1199" s="4"/>
      <c r="R1199" s="4"/>
      <c r="S1199" s="4"/>
      <c r="T1199" s="4"/>
      <c r="U1199" s="4"/>
      <c r="V1199" s="6"/>
      <c r="W1199" s="6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</row>
    <row r="1200">
      <c r="A1200" s="83"/>
      <c r="B1200" s="4"/>
      <c r="C1200" s="4"/>
      <c r="D1200" s="4"/>
      <c r="E1200" s="4"/>
      <c r="F1200" s="76"/>
      <c r="G1200" s="4"/>
      <c r="H1200" s="4"/>
      <c r="I1200" s="4"/>
      <c r="J1200" s="4"/>
      <c r="K1200" s="5"/>
      <c r="L1200" s="5"/>
      <c r="M1200" s="4"/>
      <c r="N1200" s="4"/>
      <c r="O1200" s="4"/>
      <c r="P1200" s="4"/>
      <c r="Q1200" s="4"/>
      <c r="R1200" s="4"/>
      <c r="S1200" s="4"/>
      <c r="T1200" s="4"/>
      <c r="U1200" s="4"/>
      <c r="V1200" s="6"/>
      <c r="W1200" s="6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</row>
    <row r="1201">
      <c r="A1201" s="83"/>
      <c r="B1201" s="4"/>
      <c r="C1201" s="4"/>
      <c r="D1201" s="4"/>
      <c r="E1201" s="4"/>
      <c r="F1201" s="76"/>
      <c r="G1201" s="4"/>
      <c r="H1201" s="4"/>
      <c r="I1201" s="4"/>
      <c r="J1201" s="4"/>
      <c r="K1201" s="5"/>
      <c r="L1201" s="5"/>
      <c r="M1201" s="4"/>
      <c r="N1201" s="4"/>
      <c r="O1201" s="4"/>
      <c r="P1201" s="4"/>
      <c r="Q1201" s="4"/>
      <c r="R1201" s="4"/>
      <c r="S1201" s="4"/>
      <c r="T1201" s="4"/>
      <c r="U1201" s="4"/>
      <c r="V1201" s="6"/>
      <c r="W1201" s="6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</row>
    <row r="1202">
      <c r="A1202" s="83"/>
      <c r="B1202" s="4"/>
      <c r="C1202" s="4"/>
      <c r="D1202" s="4"/>
      <c r="E1202" s="4"/>
      <c r="F1202" s="76"/>
      <c r="G1202" s="4"/>
      <c r="H1202" s="4"/>
      <c r="I1202" s="4"/>
      <c r="J1202" s="4"/>
      <c r="K1202" s="5"/>
      <c r="L1202" s="5"/>
      <c r="M1202" s="4"/>
      <c r="N1202" s="4"/>
      <c r="O1202" s="4"/>
      <c r="P1202" s="4"/>
      <c r="Q1202" s="4"/>
      <c r="R1202" s="4"/>
      <c r="S1202" s="4"/>
      <c r="T1202" s="4"/>
      <c r="U1202" s="4"/>
      <c r="V1202" s="6"/>
      <c r="W1202" s="6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</row>
    <row r="1203">
      <c r="A1203" s="83"/>
      <c r="B1203" s="4"/>
      <c r="C1203" s="4"/>
      <c r="D1203" s="4"/>
      <c r="E1203" s="4"/>
      <c r="F1203" s="76"/>
      <c r="G1203" s="4"/>
      <c r="H1203" s="4"/>
      <c r="I1203" s="4"/>
      <c r="J1203" s="4"/>
      <c r="K1203" s="5"/>
      <c r="L1203" s="5"/>
      <c r="M1203" s="4"/>
      <c r="N1203" s="4"/>
      <c r="O1203" s="4"/>
      <c r="P1203" s="4"/>
      <c r="Q1203" s="4"/>
      <c r="R1203" s="4"/>
      <c r="S1203" s="4"/>
      <c r="T1203" s="4"/>
      <c r="U1203" s="4"/>
      <c r="V1203" s="6"/>
      <c r="W1203" s="6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</row>
    <row r="1204">
      <c r="A1204" s="83"/>
      <c r="B1204" s="4"/>
      <c r="C1204" s="4"/>
      <c r="D1204" s="4"/>
      <c r="E1204" s="4"/>
      <c r="F1204" s="76"/>
      <c r="G1204" s="4"/>
      <c r="H1204" s="4"/>
      <c r="I1204" s="4"/>
      <c r="J1204" s="4"/>
      <c r="K1204" s="5"/>
      <c r="L1204" s="5"/>
      <c r="M1204" s="4"/>
      <c r="N1204" s="4"/>
      <c r="O1204" s="4"/>
      <c r="P1204" s="4"/>
      <c r="Q1204" s="4"/>
      <c r="R1204" s="4"/>
      <c r="S1204" s="4"/>
      <c r="T1204" s="4"/>
      <c r="U1204" s="4"/>
      <c r="V1204" s="6"/>
      <c r="W1204" s="6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</row>
    <row r="1205">
      <c r="A1205" s="83"/>
      <c r="B1205" s="4"/>
      <c r="C1205" s="4"/>
      <c r="D1205" s="4"/>
      <c r="E1205" s="4"/>
      <c r="F1205" s="76"/>
      <c r="G1205" s="4"/>
      <c r="H1205" s="4"/>
      <c r="I1205" s="4"/>
      <c r="J1205" s="4"/>
      <c r="K1205" s="5"/>
      <c r="L1205" s="5"/>
      <c r="M1205" s="4"/>
      <c r="N1205" s="4"/>
      <c r="O1205" s="4"/>
      <c r="P1205" s="4"/>
      <c r="Q1205" s="4"/>
      <c r="R1205" s="4"/>
      <c r="S1205" s="4"/>
      <c r="T1205" s="4"/>
      <c r="U1205" s="4"/>
      <c r="V1205" s="6"/>
      <c r="W1205" s="6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</row>
    <row r="1206">
      <c r="A1206" s="83"/>
      <c r="B1206" s="4"/>
      <c r="C1206" s="4"/>
      <c r="D1206" s="4"/>
      <c r="E1206" s="4"/>
      <c r="F1206" s="76"/>
      <c r="G1206" s="4"/>
      <c r="H1206" s="4"/>
      <c r="I1206" s="4"/>
      <c r="J1206" s="4"/>
      <c r="K1206" s="5"/>
      <c r="L1206" s="5"/>
      <c r="M1206" s="4"/>
      <c r="N1206" s="4"/>
      <c r="O1206" s="4"/>
      <c r="P1206" s="4"/>
      <c r="Q1206" s="4"/>
      <c r="R1206" s="4"/>
      <c r="S1206" s="4"/>
      <c r="T1206" s="4"/>
      <c r="U1206" s="4"/>
      <c r="V1206" s="6"/>
      <c r="W1206" s="6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</row>
    <row r="1207">
      <c r="A1207" s="83"/>
      <c r="B1207" s="4"/>
      <c r="C1207" s="4"/>
      <c r="D1207" s="4"/>
      <c r="E1207" s="4"/>
      <c r="F1207" s="76"/>
      <c r="G1207" s="4"/>
      <c r="H1207" s="4"/>
      <c r="I1207" s="4"/>
      <c r="J1207" s="4"/>
      <c r="K1207" s="5"/>
      <c r="L1207" s="5"/>
      <c r="M1207" s="4"/>
      <c r="N1207" s="4"/>
      <c r="O1207" s="4"/>
      <c r="P1207" s="4"/>
      <c r="Q1207" s="4"/>
      <c r="R1207" s="4"/>
      <c r="S1207" s="4"/>
      <c r="T1207" s="4"/>
      <c r="U1207" s="4"/>
      <c r="V1207" s="6"/>
      <c r="W1207" s="6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</row>
    <row r="1208">
      <c r="A1208" s="83"/>
      <c r="B1208" s="4"/>
      <c r="C1208" s="4"/>
      <c r="D1208" s="4"/>
      <c r="E1208" s="4"/>
      <c r="F1208" s="76"/>
      <c r="G1208" s="4"/>
      <c r="H1208" s="4"/>
      <c r="I1208" s="4"/>
      <c r="J1208" s="4"/>
      <c r="K1208" s="5"/>
      <c r="L1208" s="5"/>
      <c r="M1208" s="4"/>
      <c r="N1208" s="4"/>
      <c r="O1208" s="4"/>
      <c r="P1208" s="4"/>
      <c r="Q1208" s="4"/>
      <c r="R1208" s="4"/>
      <c r="S1208" s="4"/>
      <c r="T1208" s="4"/>
      <c r="U1208" s="4"/>
      <c r="V1208" s="6"/>
      <c r="W1208" s="6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</row>
    <row r="1209">
      <c r="A1209" s="83"/>
      <c r="B1209" s="4"/>
      <c r="C1209" s="4"/>
      <c r="D1209" s="4"/>
      <c r="E1209" s="4"/>
      <c r="F1209" s="76"/>
      <c r="G1209" s="4"/>
      <c r="H1209" s="4"/>
      <c r="I1209" s="4"/>
      <c r="J1209" s="4"/>
      <c r="K1209" s="5"/>
      <c r="L1209" s="5"/>
      <c r="M1209" s="4"/>
      <c r="N1209" s="4"/>
      <c r="O1209" s="4"/>
      <c r="P1209" s="4"/>
      <c r="Q1209" s="4"/>
      <c r="R1209" s="4"/>
      <c r="S1209" s="4"/>
      <c r="T1209" s="4"/>
      <c r="U1209" s="4"/>
      <c r="V1209" s="6"/>
      <c r="W1209" s="6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</row>
    <row r="1210">
      <c r="A1210" s="83"/>
      <c r="B1210" s="4"/>
      <c r="C1210" s="4"/>
      <c r="D1210" s="4"/>
      <c r="E1210" s="4"/>
      <c r="F1210" s="76"/>
      <c r="G1210" s="4"/>
      <c r="H1210" s="4"/>
      <c r="I1210" s="4"/>
      <c r="J1210" s="4"/>
      <c r="K1210" s="5"/>
      <c r="L1210" s="5"/>
      <c r="M1210" s="4"/>
      <c r="N1210" s="4"/>
      <c r="O1210" s="4"/>
      <c r="P1210" s="4"/>
      <c r="Q1210" s="4"/>
      <c r="R1210" s="4"/>
      <c r="S1210" s="4"/>
      <c r="T1210" s="4"/>
      <c r="U1210" s="4"/>
      <c r="V1210" s="6"/>
      <c r="W1210" s="6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</row>
    <row r="1211">
      <c r="A1211" s="83"/>
      <c r="B1211" s="4"/>
      <c r="C1211" s="4"/>
      <c r="D1211" s="4"/>
      <c r="E1211" s="4"/>
      <c r="F1211" s="76"/>
      <c r="G1211" s="4"/>
      <c r="H1211" s="4"/>
      <c r="I1211" s="4"/>
      <c r="J1211" s="4"/>
      <c r="K1211" s="5"/>
      <c r="L1211" s="5"/>
      <c r="M1211" s="4"/>
      <c r="N1211" s="4"/>
      <c r="O1211" s="4"/>
      <c r="P1211" s="4"/>
      <c r="Q1211" s="4"/>
      <c r="R1211" s="4"/>
      <c r="S1211" s="4"/>
      <c r="T1211" s="4"/>
      <c r="U1211" s="4"/>
      <c r="V1211" s="6"/>
      <c r="W1211" s="6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</row>
    <row r="1212">
      <c r="A1212" s="83"/>
      <c r="B1212" s="4"/>
      <c r="C1212" s="4"/>
      <c r="D1212" s="4"/>
      <c r="E1212" s="4"/>
      <c r="F1212" s="76"/>
      <c r="G1212" s="4"/>
      <c r="H1212" s="4"/>
      <c r="I1212" s="4"/>
      <c r="J1212" s="4"/>
      <c r="K1212" s="5"/>
      <c r="L1212" s="5"/>
      <c r="M1212" s="4"/>
      <c r="N1212" s="4"/>
      <c r="O1212" s="4"/>
      <c r="P1212" s="4"/>
      <c r="Q1212" s="4"/>
      <c r="R1212" s="4"/>
      <c r="S1212" s="4"/>
      <c r="T1212" s="4"/>
      <c r="U1212" s="4"/>
      <c r="V1212" s="6"/>
      <c r="W1212" s="6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</row>
    <row r="1213">
      <c r="A1213" s="83"/>
      <c r="B1213" s="4"/>
      <c r="C1213" s="4"/>
      <c r="D1213" s="4"/>
      <c r="E1213" s="4"/>
      <c r="F1213" s="76"/>
      <c r="G1213" s="4"/>
      <c r="H1213" s="4"/>
      <c r="I1213" s="4"/>
      <c r="J1213" s="4"/>
      <c r="K1213" s="5"/>
      <c r="L1213" s="5"/>
      <c r="M1213" s="4"/>
      <c r="N1213" s="4"/>
      <c r="O1213" s="4"/>
      <c r="P1213" s="4"/>
      <c r="Q1213" s="4"/>
      <c r="R1213" s="4"/>
      <c r="S1213" s="4"/>
      <c r="T1213" s="4"/>
      <c r="U1213" s="4"/>
      <c r="V1213" s="6"/>
      <c r="W1213" s="6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</row>
    <row r="1214">
      <c r="A1214" s="83"/>
      <c r="B1214" s="4"/>
      <c r="C1214" s="4"/>
      <c r="D1214" s="4"/>
      <c r="E1214" s="4"/>
      <c r="F1214" s="76"/>
      <c r="G1214" s="4"/>
      <c r="H1214" s="4"/>
      <c r="I1214" s="4"/>
      <c r="J1214" s="4"/>
      <c r="K1214" s="5"/>
      <c r="L1214" s="5"/>
      <c r="M1214" s="4"/>
      <c r="N1214" s="4"/>
      <c r="O1214" s="4"/>
      <c r="P1214" s="4"/>
      <c r="Q1214" s="4"/>
      <c r="R1214" s="4"/>
      <c r="S1214" s="4"/>
      <c r="T1214" s="4"/>
      <c r="U1214" s="4"/>
      <c r="V1214" s="6"/>
      <c r="W1214" s="6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</row>
    <row r="1215">
      <c r="A1215" s="83"/>
      <c r="B1215" s="4"/>
      <c r="C1215" s="4"/>
      <c r="D1215" s="4"/>
      <c r="E1215" s="4"/>
      <c r="F1215" s="76"/>
      <c r="G1215" s="4"/>
      <c r="H1215" s="4"/>
      <c r="I1215" s="4"/>
      <c r="J1215" s="4"/>
      <c r="K1215" s="5"/>
      <c r="L1215" s="5"/>
      <c r="M1215" s="4"/>
      <c r="N1215" s="4"/>
      <c r="O1215" s="4"/>
      <c r="P1215" s="4"/>
      <c r="Q1215" s="4"/>
      <c r="R1215" s="4"/>
      <c r="S1215" s="4"/>
      <c r="T1215" s="4"/>
      <c r="U1215" s="4"/>
      <c r="V1215" s="6"/>
      <c r="W1215" s="6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</row>
    <row r="1216">
      <c r="A1216" s="83"/>
      <c r="B1216" s="4"/>
      <c r="C1216" s="4"/>
      <c r="D1216" s="4"/>
      <c r="E1216" s="4"/>
      <c r="F1216" s="76"/>
      <c r="G1216" s="4"/>
      <c r="H1216" s="4"/>
      <c r="I1216" s="4"/>
      <c r="J1216" s="4"/>
      <c r="K1216" s="5"/>
      <c r="L1216" s="5"/>
      <c r="M1216" s="4"/>
      <c r="N1216" s="4"/>
      <c r="O1216" s="4"/>
      <c r="P1216" s="4"/>
      <c r="Q1216" s="4"/>
      <c r="R1216" s="4"/>
      <c r="S1216" s="4"/>
      <c r="T1216" s="4"/>
      <c r="U1216" s="4"/>
      <c r="V1216" s="6"/>
      <c r="W1216" s="6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</row>
    <row r="1217">
      <c r="A1217" s="83"/>
      <c r="B1217" s="4"/>
      <c r="C1217" s="4"/>
      <c r="D1217" s="4"/>
      <c r="E1217" s="4"/>
      <c r="F1217" s="76"/>
      <c r="G1217" s="4"/>
      <c r="H1217" s="4"/>
      <c r="I1217" s="4"/>
      <c r="J1217" s="4"/>
      <c r="K1217" s="5"/>
      <c r="L1217" s="5"/>
      <c r="M1217" s="4"/>
      <c r="N1217" s="4"/>
      <c r="O1217" s="4"/>
      <c r="P1217" s="4"/>
      <c r="Q1217" s="4"/>
      <c r="R1217" s="4"/>
      <c r="S1217" s="4"/>
      <c r="T1217" s="4"/>
      <c r="U1217" s="4"/>
      <c r="V1217" s="6"/>
      <c r="W1217" s="6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</row>
    <row r="1218">
      <c r="A1218" s="83"/>
      <c r="B1218" s="4"/>
      <c r="C1218" s="4"/>
      <c r="D1218" s="4"/>
      <c r="E1218" s="4"/>
      <c r="F1218" s="76"/>
      <c r="G1218" s="4"/>
      <c r="H1218" s="4"/>
      <c r="I1218" s="4"/>
      <c r="J1218" s="4"/>
      <c r="K1218" s="5"/>
      <c r="L1218" s="5"/>
      <c r="M1218" s="4"/>
      <c r="N1218" s="4"/>
      <c r="O1218" s="4"/>
      <c r="P1218" s="4"/>
      <c r="Q1218" s="4"/>
      <c r="R1218" s="4"/>
      <c r="S1218" s="4"/>
      <c r="T1218" s="4"/>
      <c r="U1218" s="4"/>
      <c r="V1218" s="6"/>
      <c r="W1218" s="6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</row>
    <row r="1219">
      <c r="A1219" s="83"/>
      <c r="B1219" s="4"/>
      <c r="C1219" s="4"/>
      <c r="D1219" s="4"/>
      <c r="E1219" s="4"/>
      <c r="F1219" s="76"/>
      <c r="G1219" s="4"/>
      <c r="H1219" s="4"/>
      <c r="I1219" s="4"/>
      <c r="J1219" s="4"/>
      <c r="K1219" s="5"/>
      <c r="L1219" s="5"/>
      <c r="M1219" s="4"/>
      <c r="N1219" s="4"/>
      <c r="O1219" s="4"/>
      <c r="P1219" s="4"/>
      <c r="Q1219" s="4"/>
      <c r="R1219" s="4"/>
      <c r="S1219" s="4"/>
      <c r="T1219" s="4"/>
      <c r="U1219" s="4"/>
      <c r="V1219" s="6"/>
      <c r="W1219" s="6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</row>
    <row r="1220">
      <c r="A1220" s="83"/>
      <c r="B1220" s="4"/>
      <c r="C1220" s="4"/>
      <c r="D1220" s="4"/>
      <c r="E1220" s="4"/>
      <c r="F1220" s="76"/>
      <c r="G1220" s="4"/>
      <c r="H1220" s="4"/>
      <c r="I1220" s="4"/>
      <c r="J1220" s="4"/>
      <c r="K1220" s="5"/>
      <c r="L1220" s="5"/>
      <c r="M1220" s="4"/>
      <c r="N1220" s="4"/>
      <c r="O1220" s="4"/>
      <c r="P1220" s="4"/>
      <c r="Q1220" s="4"/>
      <c r="R1220" s="4"/>
      <c r="S1220" s="4"/>
      <c r="T1220" s="4"/>
      <c r="U1220" s="4"/>
      <c r="V1220" s="6"/>
      <c r="W1220" s="6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</row>
    <row r="1221">
      <c r="A1221" s="83"/>
      <c r="B1221" s="4"/>
      <c r="C1221" s="4"/>
      <c r="D1221" s="4"/>
      <c r="E1221" s="4"/>
      <c r="F1221" s="76"/>
      <c r="G1221" s="4"/>
      <c r="H1221" s="4"/>
      <c r="I1221" s="4"/>
      <c r="J1221" s="4"/>
      <c r="K1221" s="5"/>
      <c r="L1221" s="5"/>
      <c r="M1221" s="4"/>
      <c r="N1221" s="4"/>
      <c r="O1221" s="4"/>
      <c r="P1221" s="4"/>
      <c r="Q1221" s="4"/>
      <c r="R1221" s="4"/>
      <c r="S1221" s="4"/>
      <c r="T1221" s="4"/>
      <c r="U1221" s="4"/>
      <c r="V1221" s="6"/>
      <c r="W1221" s="6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</row>
    <row r="1222">
      <c r="A1222" s="83"/>
      <c r="B1222" s="4"/>
      <c r="C1222" s="4"/>
      <c r="D1222" s="4"/>
      <c r="E1222" s="4"/>
      <c r="F1222" s="76"/>
      <c r="G1222" s="4"/>
      <c r="H1222" s="4"/>
      <c r="I1222" s="4"/>
      <c r="J1222" s="4"/>
      <c r="K1222" s="5"/>
      <c r="L1222" s="5"/>
      <c r="M1222" s="4"/>
      <c r="N1222" s="4"/>
      <c r="O1222" s="4"/>
      <c r="P1222" s="4"/>
      <c r="Q1222" s="4"/>
      <c r="R1222" s="4"/>
      <c r="S1222" s="4"/>
      <c r="T1222" s="4"/>
      <c r="U1222" s="4"/>
      <c r="V1222" s="6"/>
      <c r="W1222" s="6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</row>
    <row r="1223">
      <c r="A1223" s="83"/>
      <c r="B1223" s="4"/>
      <c r="C1223" s="4"/>
      <c r="D1223" s="4"/>
      <c r="E1223" s="4"/>
      <c r="F1223" s="76"/>
      <c r="G1223" s="4"/>
      <c r="H1223" s="4"/>
      <c r="I1223" s="4"/>
      <c r="J1223" s="4"/>
      <c r="K1223" s="5"/>
      <c r="L1223" s="5"/>
      <c r="M1223" s="4"/>
      <c r="N1223" s="4"/>
      <c r="O1223" s="4"/>
      <c r="P1223" s="4"/>
      <c r="Q1223" s="4"/>
      <c r="R1223" s="4"/>
      <c r="S1223" s="4"/>
      <c r="T1223" s="4"/>
      <c r="U1223" s="4"/>
      <c r="V1223" s="6"/>
      <c r="W1223" s="6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</row>
    <row r="1224">
      <c r="A1224" s="83"/>
      <c r="B1224" s="4"/>
      <c r="C1224" s="4"/>
      <c r="D1224" s="4"/>
      <c r="E1224" s="4"/>
      <c r="F1224" s="76"/>
      <c r="G1224" s="4"/>
      <c r="H1224" s="4"/>
      <c r="I1224" s="4"/>
      <c r="J1224" s="4"/>
      <c r="K1224" s="5"/>
      <c r="L1224" s="5"/>
      <c r="M1224" s="4"/>
      <c r="N1224" s="4"/>
      <c r="O1224" s="4"/>
      <c r="P1224" s="4"/>
      <c r="Q1224" s="4"/>
      <c r="R1224" s="4"/>
      <c r="S1224" s="4"/>
      <c r="T1224" s="4"/>
      <c r="U1224" s="4"/>
      <c r="V1224" s="6"/>
      <c r="W1224" s="6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</row>
    <row r="1225">
      <c r="A1225" s="83"/>
      <c r="B1225" s="4"/>
      <c r="C1225" s="4"/>
      <c r="D1225" s="4"/>
      <c r="E1225" s="4"/>
      <c r="F1225" s="76"/>
      <c r="G1225" s="4"/>
      <c r="H1225" s="4"/>
      <c r="I1225" s="4"/>
      <c r="J1225" s="4"/>
      <c r="K1225" s="5"/>
      <c r="L1225" s="5"/>
      <c r="M1225" s="4"/>
      <c r="N1225" s="4"/>
      <c r="O1225" s="4"/>
      <c r="P1225" s="4"/>
      <c r="Q1225" s="4"/>
      <c r="R1225" s="4"/>
      <c r="S1225" s="4"/>
      <c r="T1225" s="4"/>
      <c r="U1225" s="4"/>
      <c r="V1225" s="6"/>
      <c r="W1225" s="6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</row>
    <row r="1226">
      <c r="A1226" s="83"/>
      <c r="B1226" s="4"/>
      <c r="C1226" s="4"/>
      <c r="D1226" s="4"/>
      <c r="E1226" s="4"/>
      <c r="F1226" s="76"/>
      <c r="G1226" s="4"/>
      <c r="H1226" s="4"/>
      <c r="I1226" s="4"/>
      <c r="J1226" s="4"/>
      <c r="K1226" s="5"/>
      <c r="L1226" s="5"/>
      <c r="M1226" s="4"/>
      <c r="N1226" s="4"/>
      <c r="O1226" s="4"/>
      <c r="P1226" s="4"/>
      <c r="Q1226" s="4"/>
      <c r="R1226" s="4"/>
      <c r="S1226" s="4"/>
      <c r="T1226" s="4"/>
      <c r="U1226" s="4"/>
      <c r="V1226" s="6"/>
      <c r="W1226" s="6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</row>
    <row r="1227">
      <c r="A1227" s="83"/>
      <c r="B1227" s="4"/>
      <c r="C1227" s="4"/>
      <c r="D1227" s="4"/>
      <c r="E1227" s="4"/>
      <c r="F1227" s="76"/>
      <c r="G1227" s="4"/>
      <c r="H1227" s="4"/>
      <c r="I1227" s="4"/>
      <c r="J1227" s="4"/>
      <c r="K1227" s="5"/>
      <c r="L1227" s="5"/>
      <c r="M1227" s="4"/>
      <c r="N1227" s="4"/>
      <c r="O1227" s="4"/>
      <c r="P1227" s="4"/>
      <c r="Q1227" s="4"/>
      <c r="R1227" s="4"/>
      <c r="S1227" s="4"/>
      <c r="T1227" s="4"/>
      <c r="U1227" s="4"/>
      <c r="V1227" s="6"/>
      <c r="W1227" s="6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</row>
    <row r="1228">
      <c r="A1228" s="83"/>
      <c r="B1228" s="4"/>
      <c r="C1228" s="4"/>
      <c r="D1228" s="4"/>
      <c r="E1228" s="4"/>
      <c r="F1228" s="76"/>
      <c r="G1228" s="4"/>
      <c r="H1228" s="4"/>
      <c r="I1228" s="4"/>
      <c r="J1228" s="4"/>
      <c r="K1228" s="5"/>
      <c r="L1228" s="5"/>
      <c r="M1228" s="4"/>
      <c r="N1228" s="4"/>
      <c r="O1228" s="4"/>
      <c r="P1228" s="4"/>
      <c r="Q1228" s="4"/>
      <c r="R1228" s="4"/>
      <c r="S1228" s="4"/>
      <c r="T1228" s="4"/>
      <c r="U1228" s="4"/>
      <c r="V1228" s="6"/>
      <c r="W1228" s="6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</row>
    <row r="1229">
      <c r="A1229" s="83"/>
      <c r="B1229" s="4"/>
      <c r="C1229" s="4"/>
      <c r="D1229" s="4"/>
      <c r="E1229" s="4"/>
      <c r="F1229" s="76"/>
      <c r="G1229" s="4"/>
      <c r="H1229" s="4"/>
      <c r="I1229" s="4"/>
      <c r="J1229" s="4"/>
      <c r="K1229" s="5"/>
      <c r="L1229" s="5"/>
      <c r="M1229" s="4"/>
      <c r="N1229" s="4"/>
      <c r="O1229" s="4"/>
      <c r="P1229" s="4"/>
      <c r="Q1229" s="4"/>
      <c r="R1229" s="4"/>
      <c r="S1229" s="4"/>
      <c r="T1229" s="4"/>
      <c r="U1229" s="4"/>
      <c r="V1229" s="6"/>
      <c r="W1229" s="6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</row>
    <row r="1230">
      <c r="A1230" s="83"/>
      <c r="B1230" s="4"/>
      <c r="C1230" s="4"/>
      <c r="D1230" s="4"/>
      <c r="E1230" s="4"/>
      <c r="F1230" s="76"/>
      <c r="G1230" s="4"/>
      <c r="H1230" s="4"/>
      <c r="I1230" s="4"/>
      <c r="J1230" s="4"/>
      <c r="K1230" s="5"/>
      <c r="L1230" s="5"/>
      <c r="M1230" s="4"/>
      <c r="N1230" s="4"/>
      <c r="O1230" s="4"/>
      <c r="P1230" s="4"/>
      <c r="Q1230" s="4"/>
      <c r="R1230" s="4"/>
      <c r="S1230" s="4"/>
      <c r="T1230" s="4"/>
      <c r="U1230" s="4"/>
      <c r="V1230" s="6"/>
      <c r="W1230" s="6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</row>
    <row r="1231">
      <c r="A1231" s="83"/>
      <c r="B1231" s="4"/>
      <c r="C1231" s="4"/>
      <c r="D1231" s="4"/>
      <c r="E1231" s="4"/>
      <c r="F1231" s="76"/>
      <c r="G1231" s="4"/>
      <c r="H1231" s="4"/>
      <c r="I1231" s="4"/>
      <c r="J1231" s="4"/>
      <c r="K1231" s="5"/>
      <c r="L1231" s="5"/>
      <c r="M1231" s="4"/>
      <c r="N1231" s="4"/>
      <c r="O1231" s="4"/>
      <c r="P1231" s="4"/>
      <c r="Q1231" s="4"/>
      <c r="R1231" s="4"/>
      <c r="S1231" s="4"/>
      <c r="T1231" s="4"/>
      <c r="U1231" s="4"/>
      <c r="V1231" s="6"/>
      <c r="W1231" s="6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</row>
    <row r="1232">
      <c r="A1232" s="83"/>
      <c r="B1232" s="4"/>
      <c r="C1232" s="4"/>
      <c r="D1232" s="4"/>
      <c r="E1232" s="4"/>
      <c r="F1232" s="76"/>
      <c r="G1232" s="4"/>
      <c r="H1232" s="4"/>
      <c r="I1232" s="4"/>
      <c r="J1232" s="4"/>
      <c r="K1232" s="5"/>
      <c r="L1232" s="5"/>
      <c r="M1232" s="4"/>
      <c r="N1232" s="4"/>
      <c r="O1232" s="4"/>
      <c r="P1232" s="4"/>
      <c r="Q1232" s="4"/>
      <c r="R1232" s="4"/>
      <c r="S1232" s="4"/>
      <c r="T1232" s="4"/>
      <c r="U1232" s="4"/>
      <c r="V1232" s="6"/>
      <c r="W1232" s="6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</row>
    <row r="1233">
      <c r="A1233" s="83"/>
      <c r="B1233" s="4"/>
      <c r="C1233" s="4"/>
      <c r="D1233" s="4"/>
      <c r="E1233" s="4"/>
      <c r="F1233" s="76"/>
      <c r="G1233" s="4"/>
      <c r="H1233" s="4"/>
      <c r="I1233" s="4"/>
      <c r="J1233" s="4"/>
      <c r="K1233" s="5"/>
      <c r="L1233" s="5"/>
      <c r="M1233" s="4"/>
      <c r="N1233" s="4"/>
      <c r="O1233" s="4"/>
      <c r="P1233" s="4"/>
      <c r="Q1233" s="4"/>
      <c r="R1233" s="4"/>
      <c r="S1233" s="4"/>
      <c r="T1233" s="4"/>
      <c r="U1233" s="4"/>
      <c r="V1233" s="6"/>
      <c r="W1233" s="6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</row>
    <row r="1234">
      <c r="A1234" s="83"/>
      <c r="B1234" s="4"/>
      <c r="C1234" s="4"/>
      <c r="D1234" s="4"/>
      <c r="E1234" s="4"/>
      <c r="F1234" s="76"/>
      <c r="G1234" s="4"/>
      <c r="H1234" s="4"/>
      <c r="I1234" s="4"/>
      <c r="J1234" s="4"/>
      <c r="K1234" s="5"/>
      <c r="L1234" s="5"/>
      <c r="M1234" s="4"/>
      <c r="N1234" s="4"/>
      <c r="O1234" s="4"/>
      <c r="P1234" s="4"/>
      <c r="Q1234" s="4"/>
      <c r="R1234" s="4"/>
      <c r="S1234" s="4"/>
      <c r="T1234" s="4"/>
      <c r="U1234" s="4"/>
      <c r="V1234" s="6"/>
      <c r="W1234" s="6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</row>
    <row r="1235">
      <c r="A1235" s="83"/>
      <c r="B1235" s="4"/>
      <c r="C1235" s="4"/>
      <c r="D1235" s="4"/>
      <c r="E1235" s="4"/>
      <c r="F1235" s="76"/>
      <c r="G1235" s="4"/>
      <c r="H1235" s="4"/>
      <c r="I1235" s="4"/>
      <c r="J1235" s="4"/>
      <c r="K1235" s="5"/>
      <c r="L1235" s="5"/>
      <c r="M1235" s="4"/>
      <c r="N1235" s="4"/>
      <c r="O1235" s="4"/>
      <c r="P1235" s="4"/>
      <c r="Q1235" s="4"/>
      <c r="R1235" s="4"/>
      <c r="S1235" s="4"/>
      <c r="T1235" s="4"/>
      <c r="U1235" s="4"/>
      <c r="V1235" s="6"/>
      <c r="W1235" s="6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</row>
    <row r="1236">
      <c r="A1236" s="83"/>
      <c r="B1236" s="4"/>
      <c r="C1236" s="4"/>
      <c r="D1236" s="4"/>
      <c r="E1236" s="4"/>
      <c r="F1236" s="76"/>
      <c r="G1236" s="4"/>
      <c r="H1236" s="4"/>
      <c r="I1236" s="4"/>
      <c r="J1236" s="4"/>
      <c r="K1236" s="5"/>
      <c r="L1236" s="5"/>
      <c r="M1236" s="4"/>
      <c r="N1236" s="4"/>
      <c r="O1236" s="4"/>
      <c r="P1236" s="4"/>
      <c r="Q1236" s="4"/>
      <c r="R1236" s="4"/>
      <c r="S1236" s="4"/>
      <c r="T1236" s="4"/>
      <c r="U1236" s="4"/>
      <c r="V1236" s="6"/>
      <c r="W1236" s="6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</row>
    <row r="1237">
      <c r="A1237" s="83"/>
      <c r="B1237" s="4"/>
      <c r="C1237" s="4"/>
      <c r="D1237" s="4"/>
      <c r="E1237" s="4"/>
      <c r="F1237" s="76"/>
      <c r="G1237" s="4"/>
      <c r="H1237" s="4"/>
      <c r="I1237" s="4"/>
      <c r="J1237" s="4"/>
      <c r="K1237" s="5"/>
      <c r="L1237" s="5"/>
      <c r="M1237" s="4"/>
      <c r="N1237" s="4"/>
      <c r="O1237" s="4"/>
      <c r="P1237" s="4"/>
      <c r="Q1237" s="4"/>
      <c r="R1237" s="4"/>
      <c r="S1237" s="4"/>
      <c r="T1237" s="4"/>
      <c r="U1237" s="4"/>
      <c r="V1237" s="6"/>
      <c r="W1237" s="6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</row>
    <row r="1238">
      <c r="A1238" s="83"/>
      <c r="B1238" s="4"/>
      <c r="C1238" s="4"/>
      <c r="D1238" s="4"/>
      <c r="E1238" s="4"/>
      <c r="F1238" s="76"/>
      <c r="G1238" s="4"/>
      <c r="H1238" s="4"/>
      <c r="I1238" s="4"/>
      <c r="J1238" s="4"/>
      <c r="K1238" s="5"/>
      <c r="L1238" s="5"/>
      <c r="M1238" s="4"/>
      <c r="N1238" s="4"/>
      <c r="O1238" s="4"/>
      <c r="P1238" s="4"/>
      <c r="Q1238" s="4"/>
      <c r="R1238" s="4"/>
      <c r="S1238" s="4"/>
      <c r="T1238" s="4"/>
      <c r="U1238" s="4"/>
      <c r="V1238" s="6"/>
      <c r="W1238" s="6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</row>
    <row r="1239">
      <c r="A1239" s="83"/>
      <c r="B1239" s="4"/>
      <c r="C1239" s="4"/>
      <c r="D1239" s="4"/>
      <c r="E1239" s="4"/>
      <c r="F1239" s="76"/>
      <c r="G1239" s="4"/>
      <c r="H1239" s="4"/>
      <c r="I1239" s="4"/>
      <c r="J1239" s="4"/>
      <c r="K1239" s="5"/>
      <c r="L1239" s="5"/>
      <c r="M1239" s="4"/>
      <c r="N1239" s="4"/>
      <c r="O1239" s="4"/>
      <c r="P1239" s="4"/>
      <c r="Q1239" s="4"/>
      <c r="R1239" s="4"/>
      <c r="S1239" s="4"/>
      <c r="T1239" s="4"/>
      <c r="U1239" s="4"/>
      <c r="V1239" s="6"/>
      <c r="W1239" s="6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</row>
    <row r="1240">
      <c r="A1240" s="83"/>
      <c r="B1240" s="4"/>
      <c r="C1240" s="4"/>
      <c r="D1240" s="4"/>
      <c r="E1240" s="4"/>
      <c r="F1240" s="76"/>
      <c r="G1240" s="4"/>
      <c r="H1240" s="4"/>
      <c r="I1240" s="4"/>
      <c r="J1240" s="4"/>
      <c r="K1240" s="5"/>
      <c r="L1240" s="5"/>
      <c r="M1240" s="4"/>
      <c r="N1240" s="4"/>
      <c r="O1240" s="4"/>
      <c r="P1240" s="4"/>
      <c r="Q1240" s="4"/>
      <c r="R1240" s="4"/>
      <c r="S1240" s="4"/>
      <c r="T1240" s="4"/>
      <c r="U1240" s="4"/>
      <c r="V1240" s="6"/>
      <c r="W1240" s="6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</row>
    <row r="1241">
      <c r="A1241" s="83"/>
      <c r="B1241" s="4"/>
      <c r="C1241" s="4"/>
      <c r="D1241" s="4"/>
      <c r="E1241" s="4"/>
      <c r="F1241" s="76"/>
      <c r="G1241" s="4"/>
      <c r="H1241" s="4"/>
      <c r="I1241" s="4"/>
      <c r="J1241" s="4"/>
      <c r="K1241" s="5"/>
      <c r="L1241" s="5"/>
      <c r="M1241" s="4"/>
      <c r="N1241" s="4"/>
      <c r="O1241" s="4"/>
      <c r="P1241" s="4"/>
      <c r="Q1241" s="4"/>
      <c r="R1241" s="4"/>
      <c r="S1241" s="4"/>
      <c r="T1241" s="4"/>
      <c r="U1241" s="4"/>
      <c r="V1241" s="6"/>
      <c r="W1241" s="6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</row>
    <row r="1242">
      <c r="A1242" s="83"/>
      <c r="B1242" s="4"/>
      <c r="C1242" s="4"/>
      <c r="D1242" s="4"/>
      <c r="E1242" s="4"/>
      <c r="F1242" s="76"/>
      <c r="G1242" s="4"/>
      <c r="H1242" s="4"/>
      <c r="I1242" s="4"/>
      <c r="J1242" s="4"/>
      <c r="K1242" s="5"/>
      <c r="L1242" s="5"/>
      <c r="M1242" s="4"/>
      <c r="N1242" s="4"/>
      <c r="O1242" s="4"/>
      <c r="P1242" s="4"/>
      <c r="Q1242" s="4"/>
      <c r="R1242" s="4"/>
      <c r="S1242" s="4"/>
      <c r="T1242" s="4"/>
      <c r="U1242" s="4"/>
      <c r="V1242" s="6"/>
      <c r="W1242" s="6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</row>
    <row r="1243">
      <c r="A1243" s="83"/>
      <c r="B1243" s="4"/>
      <c r="C1243" s="4"/>
      <c r="D1243" s="4"/>
      <c r="E1243" s="4"/>
      <c r="F1243" s="76"/>
      <c r="G1243" s="4"/>
      <c r="H1243" s="4"/>
      <c r="I1243" s="4"/>
      <c r="J1243" s="4"/>
      <c r="K1243" s="5"/>
      <c r="L1243" s="5"/>
      <c r="M1243" s="4"/>
      <c r="N1243" s="4"/>
      <c r="O1243" s="4"/>
      <c r="P1243" s="4"/>
      <c r="Q1243" s="4"/>
      <c r="R1243" s="4"/>
      <c r="S1243" s="4"/>
      <c r="T1243" s="4"/>
      <c r="U1243" s="4"/>
      <c r="V1243" s="6"/>
      <c r="W1243" s="6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</row>
    <row r="1244">
      <c r="A1244" s="83"/>
      <c r="B1244" s="4"/>
      <c r="C1244" s="4"/>
      <c r="D1244" s="4"/>
      <c r="E1244" s="4"/>
      <c r="F1244" s="76"/>
      <c r="G1244" s="4"/>
      <c r="H1244" s="4"/>
      <c r="I1244" s="4"/>
      <c r="J1244" s="4"/>
      <c r="K1244" s="5"/>
      <c r="L1244" s="5"/>
      <c r="M1244" s="4"/>
      <c r="N1244" s="4"/>
      <c r="O1244" s="4"/>
      <c r="P1244" s="4"/>
      <c r="Q1244" s="4"/>
      <c r="R1244" s="4"/>
      <c r="S1244" s="4"/>
      <c r="T1244" s="4"/>
      <c r="U1244" s="4"/>
      <c r="V1244" s="6"/>
      <c r="W1244" s="6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</row>
    <row r="1245">
      <c r="A1245" s="83"/>
      <c r="B1245" s="4"/>
      <c r="C1245" s="4"/>
      <c r="D1245" s="4"/>
      <c r="E1245" s="4"/>
      <c r="F1245" s="76"/>
      <c r="G1245" s="4"/>
      <c r="H1245" s="4"/>
      <c r="I1245" s="4"/>
      <c r="J1245" s="4"/>
      <c r="K1245" s="5"/>
      <c r="L1245" s="5"/>
      <c r="M1245" s="4"/>
      <c r="N1245" s="4"/>
      <c r="O1245" s="4"/>
      <c r="P1245" s="4"/>
      <c r="Q1245" s="4"/>
      <c r="R1245" s="4"/>
      <c r="S1245" s="4"/>
      <c r="T1245" s="4"/>
      <c r="U1245" s="4"/>
      <c r="V1245" s="6"/>
      <c r="W1245" s="6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</row>
    <row r="1246">
      <c r="A1246" s="83"/>
      <c r="B1246" s="4"/>
      <c r="C1246" s="4"/>
      <c r="D1246" s="4"/>
      <c r="E1246" s="4"/>
      <c r="F1246" s="76"/>
      <c r="G1246" s="4"/>
      <c r="H1246" s="4"/>
      <c r="I1246" s="4"/>
      <c r="J1246" s="4"/>
      <c r="K1246" s="5"/>
      <c r="L1246" s="5"/>
      <c r="M1246" s="4"/>
      <c r="N1246" s="4"/>
      <c r="O1246" s="4"/>
      <c r="P1246" s="4"/>
      <c r="Q1246" s="4"/>
      <c r="R1246" s="4"/>
      <c r="S1246" s="4"/>
      <c r="T1246" s="4"/>
      <c r="U1246" s="4"/>
      <c r="V1246" s="6"/>
      <c r="W1246" s="6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</row>
    <row r="1247">
      <c r="A1247" s="83"/>
      <c r="B1247" s="4"/>
      <c r="C1247" s="4"/>
      <c r="D1247" s="4"/>
      <c r="E1247" s="4"/>
      <c r="F1247" s="76"/>
      <c r="G1247" s="4"/>
      <c r="H1247" s="4"/>
      <c r="I1247" s="4"/>
      <c r="J1247" s="4"/>
      <c r="K1247" s="5"/>
      <c r="L1247" s="5"/>
      <c r="M1247" s="4"/>
      <c r="N1247" s="4"/>
      <c r="O1247" s="4"/>
      <c r="P1247" s="4"/>
      <c r="Q1247" s="4"/>
      <c r="R1247" s="4"/>
      <c r="S1247" s="4"/>
      <c r="T1247" s="4"/>
      <c r="U1247" s="4"/>
      <c r="V1247" s="6"/>
      <c r="W1247" s="6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</row>
    <row r="1248">
      <c r="A1248" s="83"/>
      <c r="B1248" s="4"/>
      <c r="C1248" s="4"/>
      <c r="D1248" s="4"/>
      <c r="E1248" s="4"/>
      <c r="F1248" s="76"/>
      <c r="G1248" s="4"/>
      <c r="H1248" s="4"/>
      <c r="I1248" s="4"/>
      <c r="J1248" s="4"/>
      <c r="K1248" s="5"/>
      <c r="L1248" s="5"/>
      <c r="M1248" s="4"/>
      <c r="N1248" s="4"/>
      <c r="O1248" s="4"/>
      <c r="P1248" s="4"/>
      <c r="Q1248" s="4"/>
      <c r="R1248" s="4"/>
      <c r="S1248" s="4"/>
      <c r="T1248" s="4"/>
      <c r="U1248" s="4"/>
      <c r="V1248" s="6"/>
      <c r="W1248" s="6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</row>
    <row r="1249">
      <c r="A1249" s="83"/>
      <c r="B1249" s="4"/>
      <c r="C1249" s="4"/>
      <c r="D1249" s="4"/>
      <c r="E1249" s="4"/>
      <c r="F1249" s="76"/>
      <c r="G1249" s="4"/>
      <c r="H1249" s="4"/>
      <c r="I1249" s="4"/>
      <c r="J1249" s="4"/>
      <c r="K1249" s="5"/>
      <c r="L1249" s="5"/>
      <c r="M1249" s="4"/>
      <c r="N1249" s="4"/>
      <c r="O1249" s="4"/>
      <c r="P1249" s="4"/>
      <c r="Q1249" s="4"/>
      <c r="R1249" s="4"/>
      <c r="S1249" s="4"/>
      <c r="T1249" s="4"/>
      <c r="U1249" s="4"/>
      <c r="V1249" s="6"/>
      <c r="W1249" s="6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</row>
    <row r="1250">
      <c r="A1250" s="83"/>
      <c r="B1250" s="4"/>
      <c r="C1250" s="4"/>
      <c r="D1250" s="4"/>
      <c r="E1250" s="4"/>
      <c r="F1250" s="76"/>
      <c r="G1250" s="4"/>
      <c r="H1250" s="4"/>
      <c r="I1250" s="4"/>
      <c r="J1250" s="4"/>
      <c r="K1250" s="5"/>
      <c r="L1250" s="5"/>
      <c r="M1250" s="4"/>
      <c r="N1250" s="4"/>
      <c r="O1250" s="4"/>
      <c r="P1250" s="4"/>
      <c r="Q1250" s="4"/>
      <c r="R1250" s="4"/>
      <c r="S1250" s="4"/>
      <c r="T1250" s="4"/>
      <c r="U1250" s="4"/>
      <c r="V1250" s="6"/>
      <c r="W1250" s="6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</row>
    <row r="1251">
      <c r="A1251" s="83"/>
      <c r="B1251" s="4"/>
      <c r="C1251" s="4"/>
      <c r="D1251" s="4"/>
      <c r="E1251" s="4"/>
      <c r="F1251" s="76"/>
      <c r="G1251" s="4"/>
      <c r="H1251" s="4"/>
      <c r="I1251" s="4"/>
      <c r="J1251" s="4"/>
      <c r="K1251" s="5"/>
      <c r="L1251" s="5"/>
      <c r="M1251" s="4"/>
      <c r="N1251" s="4"/>
      <c r="O1251" s="4"/>
      <c r="P1251" s="4"/>
      <c r="Q1251" s="4"/>
      <c r="R1251" s="4"/>
      <c r="S1251" s="4"/>
      <c r="T1251" s="4"/>
      <c r="U1251" s="4"/>
      <c r="V1251" s="6"/>
      <c r="W1251" s="6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</row>
    <row r="1252">
      <c r="A1252" s="83"/>
      <c r="B1252" s="4"/>
      <c r="C1252" s="4"/>
      <c r="D1252" s="4"/>
      <c r="E1252" s="4"/>
      <c r="F1252" s="76"/>
      <c r="G1252" s="4"/>
      <c r="H1252" s="4"/>
      <c r="I1252" s="4"/>
      <c r="J1252" s="4"/>
      <c r="K1252" s="5"/>
      <c r="L1252" s="5"/>
      <c r="M1252" s="4"/>
      <c r="N1252" s="4"/>
      <c r="O1252" s="4"/>
      <c r="P1252" s="4"/>
      <c r="Q1252" s="4"/>
      <c r="R1252" s="4"/>
      <c r="S1252" s="4"/>
      <c r="T1252" s="4"/>
      <c r="U1252" s="4"/>
      <c r="V1252" s="6"/>
      <c r="W1252" s="6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</row>
    <row r="1253">
      <c r="A1253" s="83"/>
      <c r="B1253" s="4"/>
      <c r="C1253" s="4"/>
      <c r="D1253" s="4"/>
      <c r="E1253" s="4"/>
      <c r="F1253" s="76"/>
      <c r="G1253" s="4"/>
      <c r="H1253" s="4"/>
      <c r="I1253" s="4"/>
      <c r="J1253" s="4"/>
      <c r="K1253" s="5"/>
      <c r="L1253" s="5"/>
      <c r="M1253" s="4"/>
      <c r="N1253" s="4"/>
      <c r="O1253" s="4"/>
      <c r="P1253" s="4"/>
      <c r="Q1253" s="4"/>
      <c r="R1253" s="4"/>
      <c r="S1253" s="4"/>
      <c r="T1253" s="4"/>
      <c r="U1253" s="4"/>
      <c r="V1253" s="6"/>
      <c r="W1253" s="6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</row>
    <row r="1254">
      <c r="A1254" s="83"/>
      <c r="B1254" s="4"/>
      <c r="C1254" s="4"/>
      <c r="D1254" s="4"/>
      <c r="E1254" s="4"/>
      <c r="F1254" s="76"/>
      <c r="G1254" s="4"/>
      <c r="H1254" s="4"/>
      <c r="I1254" s="4"/>
      <c r="J1254" s="4"/>
      <c r="K1254" s="5"/>
      <c r="L1254" s="5"/>
      <c r="M1254" s="4"/>
      <c r="N1254" s="4"/>
      <c r="O1254" s="4"/>
      <c r="P1254" s="4"/>
      <c r="Q1254" s="4"/>
      <c r="R1254" s="4"/>
      <c r="S1254" s="4"/>
      <c r="T1254" s="4"/>
      <c r="U1254" s="4"/>
      <c r="V1254" s="6"/>
      <c r="W1254" s="6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</row>
    <row r="1255">
      <c r="A1255" s="83"/>
      <c r="B1255" s="4"/>
      <c r="C1255" s="4"/>
      <c r="D1255" s="4"/>
      <c r="E1255" s="4"/>
      <c r="F1255" s="76"/>
      <c r="G1255" s="4"/>
      <c r="H1255" s="4"/>
      <c r="I1255" s="4"/>
      <c r="J1255" s="4"/>
      <c r="K1255" s="5"/>
      <c r="L1255" s="5"/>
      <c r="M1255" s="4"/>
      <c r="N1255" s="4"/>
      <c r="O1255" s="4"/>
      <c r="P1255" s="4"/>
      <c r="Q1255" s="4"/>
      <c r="R1255" s="4"/>
      <c r="S1255" s="4"/>
      <c r="T1255" s="4"/>
      <c r="U1255" s="4"/>
      <c r="V1255" s="6"/>
      <c r="W1255" s="6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</row>
    <row r="1256">
      <c r="A1256" s="83"/>
      <c r="B1256" s="4"/>
      <c r="C1256" s="4"/>
      <c r="D1256" s="4"/>
      <c r="E1256" s="4"/>
      <c r="F1256" s="76"/>
      <c r="G1256" s="4"/>
      <c r="H1256" s="4"/>
      <c r="I1256" s="4"/>
      <c r="J1256" s="4"/>
      <c r="K1256" s="5"/>
      <c r="L1256" s="5"/>
      <c r="M1256" s="4"/>
      <c r="N1256" s="4"/>
      <c r="O1256" s="4"/>
      <c r="P1256" s="4"/>
      <c r="Q1256" s="4"/>
      <c r="R1256" s="4"/>
      <c r="S1256" s="4"/>
      <c r="T1256" s="4"/>
      <c r="U1256" s="4"/>
      <c r="V1256" s="6"/>
      <c r="W1256" s="6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</row>
    <row r="1257">
      <c r="A1257" s="83"/>
      <c r="B1257" s="4"/>
      <c r="C1257" s="4"/>
      <c r="D1257" s="4"/>
      <c r="E1257" s="4"/>
      <c r="F1257" s="76"/>
      <c r="G1257" s="4"/>
      <c r="H1257" s="4"/>
      <c r="I1257" s="4"/>
      <c r="J1257" s="4"/>
      <c r="K1257" s="5"/>
      <c r="L1257" s="5"/>
      <c r="M1257" s="4"/>
      <c r="N1257" s="4"/>
      <c r="O1257" s="4"/>
      <c r="P1257" s="4"/>
      <c r="Q1257" s="4"/>
      <c r="R1257" s="4"/>
      <c r="S1257" s="4"/>
      <c r="T1257" s="4"/>
      <c r="U1257" s="4"/>
      <c r="V1257" s="6"/>
      <c r="W1257" s="6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</row>
    <row r="1258">
      <c r="A1258" s="83"/>
      <c r="B1258" s="4"/>
      <c r="C1258" s="4"/>
      <c r="D1258" s="4"/>
      <c r="E1258" s="4"/>
      <c r="F1258" s="76"/>
      <c r="G1258" s="4"/>
      <c r="H1258" s="4"/>
      <c r="I1258" s="4"/>
      <c r="J1258" s="4"/>
      <c r="K1258" s="5"/>
      <c r="L1258" s="5"/>
      <c r="M1258" s="4"/>
      <c r="N1258" s="4"/>
      <c r="O1258" s="4"/>
      <c r="P1258" s="4"/>
      <c r="Q1258" s="4"/>
      <c r="R1258" s="4"/>
      <c r="S1258" s="4"/>
      <c r="T1258" s="4"/>
      <c r="U1258" s="4"/>
      <c r="V1258" s="6"/>
      <c r="W1258" s="6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</row>
    <row r="1259">
      <c r="A1259" s="83"/>
      <c r="B1259" s="4"/>
      <c r="C1259" s="4"/>
      <c r="D1259" s="4"/>
      <c r="E1259" s="4"/>
      <c r="F1259" s="76"/>
      <c r="G1259" s="4"/>
      <c r="H1259" s="4"/>
      <c r="I1259" s="4"/>
      <c r="J1259" s="4"/>
      <c r="K1259" s="5"/>
      <c r="L1259" s="5"/>
      <c r="M1259" s="4"/>
      <c r="N1259" s="4"/>
      <c r="O1259" s="4"/>
      <c r="P1259" s="4"/>
      <c r="Q1259" s="4"/>
      <c r="R1259" s="4"/>
      <c r="S1259" s="4"/>
      <c r="T1259" s="4"/>
      <c r="U1259" s="4"/>
      <c r="V1259" s="6"/>
      <c r="W1259" s="6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</row>
    <row r="1260">
      <c r="A1260" s="83"/>
      <c r="B1260" s="4"/>
      <c r="C1260" s="4"/>
      <c r="D1260" s="4"/>
      <c r="E1260" s="4"/>
      <c r="F1260" s="76"/>
      <c r="G1260" s="4"/>
      <c r="H1260" s="4"/>
      <c r="I1260" s="4"/>
      <c r="J1260" s="4"/>
      <c r="K1260" s="5"/>
      <c r="L1260" s="5"/>
      <c r="M1260" s="4"/>
      <c r="N1260" s="4"/>
      <c r="O1260" s="4"/>
      <c r="P1260" s="4"/>
      <c r="Q1260" s="4"/>
      <c r="R1260" s="4"/>
      <c r="S1260" s="4"/>
      <c r="T1260" s="4"/>
      <c r="U1260" s="4"/>
      <c r="V1260" s="6"/>
      <c r="W1260" s="6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</row>
    <row r="1261">
      <c r="A1261" s="83"/>
      <c r="B1261" s="4"/>
      <c r="C1261" s="4"/>
      <c r="D1261" s="4"/>
      <c r="E1261" s="4"/>
      <c r="F1261" s="76"/>
      <c r="G1261" s="4"/>
      <c r="H1261" s="4"/>
      <c r="I1261" s="4"/>
      <c r="J1261" s="4"/>
      <c r="K1261" s="5"/>
      <c r="L1261" s="5"/>
      <c r="M1261" s="4"/>
      <c r="N1261" s="4"/>
      <c r="O1261" s="4"/>
      <c r="P1261" s="4"/>
      <c r="Q1261" s="4"/>
      <c r="R1261" s="4"/>
      <c r="S1261" s="4"/>
      <c r="T1261" s="4"/>
      <c r="U1261" s="4"/>
      <c r="V1261" s="6"/>
      <c r="W1261" s="6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</row>
    <row r="1262">
      <c r="A1262" s="83"/>
      <c r="B1262" s="4"/>
      <c r="C1262" s="4"/>
      <c r="D1262" s="4"/>
      <c r="E1262" s="4"/>
      <c r="F1262" s="76"/>
      <c r="G1262" s="4"/>
      <c r="H1262" s="4"/>
      <c r="I1262" s="4"/>
      <c r="J1262" s="4"/>
      <c r="K1262" s="5"/>
      <c r="L1262" s="5"/>
      <c r="M1262" s="4"/>
      <c r="N1262" s="4"/>
      <c r="O1262" s="4"/>
      <c r="P1262" s="4"/>
      <c r="Q1262" s="4"/>
      <c r="R1262" s="4"/>
      <c r="S1262" s="4"/>
      <c r="T1262" s="4"/>
      <c r="U1262" s="4"/>
      <c r="V1262" s="6"/>
      <c r="W1262" s="6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</row>
    <row r="1263">
      <c r="A1263" s="83"/>
      <c r="B1263" s="4"/>
      <c r="C1263" s="4"/>
      <c r="D1263" s="4"/>
      <c r="E1263" s="4"/>
      <c r="F1263" s="76"/>
      <c r="G1263" s="4"/>
      <c r="H1263" s="4"/>
      <c r="I1263" s="4"/>
      <c r="J1263" s="4"/>
      <c r="K1263" s="5"/>
      <c r="L1263" s="5"/>
      <c r="M1263" s="4"/>
      <c r="N1263" s="4"/>
      <c r="O1263" s="4"/>
      <c r="P1263" s="4"/>
      <c r="Q1263" s="4"/>
      <c r="R1263" s="4"/>
      <c r="S1263" s="4"/>
      <c r="T1263" s="4"/>
      <c r="U1263" s="4"/>
      <c r="V1263" s="6"/>
      <c r="W1263" s="6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</row>
    <row r="1264">
      <c r="A1264" s="83"/>
      <c r="B1264" s="4"/>
      <c r="C1264" s="4"/>
      <c r="D1264" s="4"/>
      <c r="E1264" s="4"/>
      <c r="F1264" s="76"/>
      <c r="G1264" s="4"/>
      <c r="H1264" s="4"/>
      <c r="I1264" s="4"/>
      <c r="J1264" s="4"/>
      <c r="K1264" s="5"/>
      <c r="L1264" s="5"/>
      <c r="M1264" s="4"/>
      <c r="N1264" s="4"/>
      <c r="O1264" s="4"/>
      <c r="P1264" s="4"/>
      <c r="Q1264" s="4"/>
      <c r="R1264" s="4"/>
      <c r="S1264" s="4"/>
      <c r="T1264" s="4"/>
      <c r="U1264" s="4"/>
      <c r="V1264" s="6"/>
      <c r="W1264" s="6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</row>
    <row r="1265">
      <c r="A1265" s="83"/>
      <c r="B1265" s="4"/>
      <c r="C1265" s="4"/>
      <c r="D1265" s="4"/>
      <c r="E1265" s="4"/>
      <c r="F1265" s="76"/>
      <c r="G1265" s="4"/>
      <c r="H1265" s="4"/>
      <c r="I1265" s="4"/>
      <c r="J1265" s="4"/>
      <c r="K1265" s="5"/>
      <c r="L1265" s="5"/>
      <c r="M1265" s="4"/>
      <c r="N1265" s="4"/>
      <c r="O1265" s="4"/>
      <c r="P1265" s="4"/>
      <c r="Q1265" s="4"/>
      <c r="R1265" s="4"/>
      <c r="S1265" s="4"/>
      <c r="T1265" s="4"/>
      <c r="U1265" s="4"/>
      <c r="V1265" s="6"/>
      <c r="W1265" s="6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</row>
    <row r="1266">
      <c r="A1266" s="83"/>
      <c r="B1266" s="4"/>
      <c r="C1266" s="4"/>
      <c r="D1266" s="4"/>
      <c r="E1266" s="4"/>
      <c r="F1266" s="76"/>
      <c r="G1266" s="4"/>
      <c r="H1266" s="4"/>
      <c r="I1266" s="4"/>
      <c r="J1266" s="4"/>
      <c r="K1266" s="5"/>
      <c r="L1266" s="5"/>
      <c r="M1266" s="4"/>
      <c r="N1266" s="4"/>
      <c r="O1266" s="4"/>
      <c r="P1266" s="4"/>
      <c r="Q1266" s="4"/>
      <c r="R1266" s="4"/>
      <c r="S1266" s="4"/>
      <c r="T1266" s="4"/>
      <c r="U1266" s="4"/>
      <c r="V1266" s="6"/>
      <c r="W1266" s="6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</row>
    <row r="1267">
      <c r="A1267" s="83"/>
      <c r="B1267" s="4"/>
      <c r="C1267" s="4"/>
      <c r="D1267" s="4"/>
      <c r="E1267" s="4"/>
      <c r="F1267" s="76"/>
      <c r="G1267" s="4"/>
      <c r="H1267" s="4"/>
      <c r="I1267" s="4"/>
      <c r="J1267" s="4"/>
      <c r="K1267" s="5"/>
      <c r="L1267" s="5"/>
      <c r="M1267" s="4"/>
      <c r="N1267" s="4"/>
      <c r="O1267" s="4"/>
      <c r="P1267" s="4"/>
      <c r="Q1267" s="4"/>
      <c r="R1267" s="4"/>
      <c r="S1267" s="4"/>
      <c r="T1267" s="4"/>
      <c r="U1267" s="4"/>
      <c r="V1267" s="6"/>
      <c r="W1267" s="6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</row>
    <row r="1268">
      <c r="A1268" s="83"/>
      <c r="B1268" s="4"/>
      <c r="C1268" s="4"/>
      <c r="D1268" s="4"/>
      <c r="E1268" s="4"/>
      <c r="F1268" s="76"/>
      <c r="G1268" s="4"/>
      <c r="H1268" s="4"/>
      <c r="I1268" s="4"/>
      <c r="J1268" s="4"/>
      <c r="K1268" s="5"/>
      <c r="L1268" s="5"/>
      <c r="M1268" s="4"/>
      <c r="N1268" s="4"/>
      <c r="O1268" s="4"/>
      <c r="P1268" s="4"/>
      <c r="Q1268" s="4"/>
      <c r="R1268" s="4"/>
      <c r="S1268" s="4"/>
      <c r="T1268" s="4"/>
      <c r="U1268" s="4"/>
      <c r="V1268" s="6"/>
      <c r="W1268" s="6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</row>
    <row r="1269">
      <c r="A1269" s="83"/>
      <c r="B1269" s="4"/>
      <c r="C1269" s="4"/>
      <c r="D1269" s="4"/>
      <c r="E1269" s="4"/>
      <c r="F1269" s="76"/>
      <c r="G1269" s="4"/>
      <c r="H1269" s="4"/>
      <c r="I1269" s="4"/>
      <c r="J1269" s="4"/>
      <c r="K1269" s="5"/>
      <c r="L1269" s="5"/>
      <c r="M1269" s="4"/>
      <c r="N1269" s="4"/>
      <c r="O1269" s="4"/>
      <c r="P1269" s="4"/>
      <c r="Q1269" s="4"/>
      <c r="R1269" s="4"/>
      <c r="S1269" s="4"/>
      <c r="T1269" s="4"/>
      <c r="U1269" s="4"/>
      <c r="V1269" s="6"/>
      <c r="W1269" s="6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</row>
    <row r="1270">
      <c r="A1270" s="83"/>
      <c r="B1270" s="4"/>
      <c r="C1270" s="4"/>
      <c r="D1270" s="4"/>
      <c r="E1270" s="4"/>
      <c r="F1270" s="76"/>
      <c r="G1270" s="4"/>
      <c r="H1270" s="4"/>
      <c r="I1270" s="4"/>
      <c r="J1270" s="4"/>
      <c r="K1270" s="5"/>
      <c r="L1270" s="5"/>
      <c r="M1270" s="4"/>
      <c r="N1270" s="4"/>
      <c r="O1270" s="4"/>
      <c r="P1270" s="4"/>
      <c r="Q1270" s="4"/>
      <c r="R1270" s="4"/>
      <c r="S1270" s="4"/>
      <c r="T1270" s="4"/>
      <c r="U1270" s="4"/>
      <c r="V1270" s="6"/>
      <c r="W1270" s="6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</row>
    <row r="1271">
      <c r="A1271" s="83"/>
      <c r="B1271" s="4"/>
      <c r="C1271" s="4"/>
      <c r="D1271" s="4"/>
      <c r="E1271" s="4"/>
      <c r="F1271" s="76"/>
      <c r="G1271" s="4"/>
      <c r="H1271" s="4"/>
      <c r="I1271" s="4"/>
      <c r="J1271" s="4"/>
      <c r="K1271" s="5"/>
      <c r="L1271" s="5"/>
      <c r="M1271" s="4"/>
      <c r="N1271" s="4"/>
      <c r="O1271" s="4"/>
      <c r="P1271" s="4"/>
      <c r="Q1271" s="4"/>
      <c r="R1271" s="4"/>
      <c r="S1271" s="4"/>
      <c r="T1271" s="4"/>
      <c r="U1271" s="4"/>
      <c r="V1271" s="6"/>
      <c r="W1271" s="6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</row>
    <row r="1272">
      <c r="A1272" s="83"/>
      <c r="B1272" s="4"/>
      <c r="C1272" s="4"/>
      <c r="D1272" s="4"/>
      <c r="E1272" s="4"/>
      <c r="F1272" s="76"/>
      <c r="G1272" s="4"/>
      <c r="H1272" s="4"/>
      <c r="I1272" s="4"/>
      <c r="J1272" s="4"/>
      <c r="K1272" s="5"/>
      <c r="L1272" s="5"/>
      <c r="M1272" s="4"/>
      <c r="N1272" s="4"/>
      <c r="O1272" s="4"/>
      <c r="P1272" s="4"/>
      <c r="Q1272" s="4"/>
      <c r="R1272" s="4"/>
      <c r="S1272" s="4"/>
      <c r="T1272" s="4"/>
      <c r="U1272" s="4"/>
      <c r="V1272" s="6"/>
      <c r="W1272" s="6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</row>
    <row r="1273">
      <c r="A1273" s="83"/>
      <c r="B1273" s="4"/>
      <c r="C1273" s="4"/>
      <c r="D1273" s="4"/>
      <c r="E1273" s="4"/>
      <c r="F1273" s="76"/>
      <c r="G1273" s="4"/>
      <c r="H1273" s="4"/>
      <c r="I1273" s="4"/>
      <c r="J1273" s="4"/>
      <c r="K1273" s="5"/>
      <c r="L1273" s="5"/>
      <c r="M1273" s="4"/>
      <c r="N1273" s="4"/>
      <c r="O1273" s="4"/>
      <c r="P1273" s="4"/>
      <c r="Q1273" s="4"/>
      <c r="R1273" s="4"/>
      <c r="S1273" s="4"/>
      <c r="T1273" s="4"/>
      <c r="U1273" s="4"/>
      <c r="V1273" s="6"/>
      <c r="W1273" s="6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</row>
    <row r="1274">
      <c r="A1274" s="83"/>
      <c r="B1274" s="4"/>
      <c r="C1274" s="4"/>
      <c r="D1274" s="4"/>
      <c r="E1274" s="4"/>
      <c r="F1274" s="76"/>
      <c r="G1274" s="4"/>
      <c r="H1274" s="4"/>
      <c r="I1274" s="4"/>
      <c r="J1274" s="4"/>
      <c r="K1274" s="5"/>
      <c r="L1274" s="5"/>
      <c r="M1274" s="4"/>
      <c r="N1274" s="4"/>
      <c r="O1274" s="4"/>
      <c r="P1274" s="4"/>
      <c r="Q1274" s="4"/>
      <c r="R1274" s="4"/>
      <c r="S1274" s="4"/>
      <c r="T1274" s="4"/>
      <c r="U1274" s="4"/>
      <c r="V1274" s="6"/>
      <c r="W1274" s="6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</row>
    <row r="1275">
      <c r="A1275" s="83"/>
      <c r="B1275" s="4"/>
      <c r="C1275" s="4"/>
      <c r="D1275" s="4"/>
      <c r="E1275" s="4"/>
      <c r="F1275" s="76"/>
      <c r="G1275" s="4"/>
      <c r="H1275" s="4"/>
      <c r="I1275" s="4"/>
      <c r="J1275" s="4"/>
      <c r="K1275" s="5"/>
      <c r="L1275" s="5"/>
      <c r="M1275" s="4"/>
      <c r="N1275" s="4"/>
      <c r="O1275" s="4"/>
      <c r="P1275" s="4"/>
      <c r="Q1275" s="4"/>
      <c r="R1275" s="4"/>
      <c r="S1275" s="4"/>
      <c r="T1275" s="4"/>
      <c r="U1275" s="4"/>
      <c r="V1275" s="6"/>
      <c r="W1275" s="6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</row>
    <row r="1276">
      <c r="A1276" s="83"/>
      <c r="B1276" s="4"/>
      <c r="C1276" s="4"/>
      <c r="D1276" s="4"/>
      <c r="E1276" s="4"/>
      <c r="F1276" s="76"/>
      <c r="G1276" s="4"/>
      <c r="H1276" s="4"/>
      <c r="I1276" s="4"/>
      <c r="J1276" s="4"/>
      <c r="K1276" s="5"/>
      <c r="L1276" s="5"/>
      <c r="M1276" s="4"/>
      <c r="N1276" s="4"/>
      <c r="O1276" s="4"/>
      <c r="P1276" s="4"/>
      <c r="Q1276" s="4"/>
      <c r="R1276" s="4"/>
      <c r="S1276" s="4"/>
      <c r="T1276" s="4"/>
      <c r="U1276" s="4"/>
      <c r="V1276" s="6"/>
      <c r="W1276" s="6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</row>
    <row r="1277">
      <c r="A1277" s="83"/>
      <c r="B1277" s="4"/>
      <c r="C1277" s="4"/>
      <c r="D1277" s="4"/>
      <c r="E1277" s="4"/>
      <c r="F1277" s="76"/>
      <c r="G1277" s="4"/>
      <c r="H1277" s="4"/>
      <c r="I1277" s="4"/>
      <c r="J1277" s="4"/>
      <c r="K1277" s="5"/>
      <c r="L1277" s="5"/>
      <c r="M1277" s="4"/>
      <c r="N1277" s="4"/>
      <c r="O1277" s="4"/>
      <c r="P1277" s="4"/>
      <c r="Q1277" s="4"/>
      <c r="R1277" s="4"/>
      <c r="S1277" s="4"/>
      <c r="T1277" s="4"/>
      <c r="U1277" s="4"/>
      <c r="V1277" s="6"/>
      <c r="W1277" s="6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</row>
    <row r="1278">
      <c r="A1278" s="83"/>
      <c r="B1278" s="4"/>
      <c r="C1278" s="4"/>
      <c r="D1278" s="4"/>
      <c r="E1278" s="4"/>
      <c r="F1278" s="76"/>
      <c r="G1278" s="4"/>
      <c r="H1278" s="4"/>
      <c r="I1278" s="4"/>
      <c r="J1278" s="4"/>
      <c r="K1278" s="5"/>
      <c r="L1278" s="5"/>
      <c r="M1278" s="4"/>
      <c r="N1278" s="4"/>
      <c r="O1278" s="4"/>
      <c r="P1278" s="4"/>
      <c r="Q1278" s="4"/>
      <c r="R1278" s="4"/>
      <c r="S1278" s="4"/>
      <c r="T1278" s="4"/>
      <c r="U1278" s="4"/>
      <c r="V1278" s="6"/>
      <c r="W1278" s="6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</row>
    <row r="1279">
      <c r="A1279" s="83"/>
      <c r="B1279" s="4"/>
      <c r="C1279" s="4"/>
      <c r="D1279" s="4"/>
      <c r="E1279" s="4"/>
      <c r="F1279" s="76"/>
      <c r="G1279" s="4"/>
      <c r="H1279" s="4"/>
      <c r="I1279" s="4"/>
      <c r="J1279" s="4"/>
      <c r="K1279" s="5"/>
      <c r="L1279" s="5"/>
      <c r="M1279" s="4"/>
      <c r="N1279" s="4"/>
      <c r="O1279" s="4"/>
      <c r="P1279" s="4"/>
      <c r="Q1279" s="4"/>
      <c r="R1279" s="4"/>
      <c r="S1279" s="4"/>
      <c r="T1279" s="4"/>
      <c r="U1279" s="4"/>
      <c r="V1279" s="6"/>
      <c r="W1279" s="6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</row>
    <row r="1280">
      <c r="A1280" s="83"/>
      <c r="B1280" s="4"/>
      <c r="C1280" s="4"/>
      <c r="D1280" s="4"/>
      <c r="E1280" s="4"/>
      <c r="F1280" s="76"/>
      <c r="G1280" s="4"/>
      <c r="H1280" s="4"/>
      <c r="I1280" s="4"/>
      <c r="J1280" s="4"/>
      <c r="K1280" s="5"/>
      <c r="L1280" s="5"/>
      <c r="M1280" s="4"/>
      <c r="N1280" s="4"/>
      <c r="O1280" s="4"/>
      <c r="P1280" s="4"/>
      <c r="Q1280" s="4"/>
      <c r="R1280" s="4"/>
      <c r="S1280" s="4"/>
      <c r="T1280" s="4"/>
      <c r="U1280" s="4"/>
      <c r="V1280" s="6"/>
      <c r="W1280" s="6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</row>
    <row r="1281">
      <c r="A1281" s="83"/>
      <c r="B1281" s="4"/>
      <c r="C1281" s="4"/>
      <c r="D1281" s="4"/>
      <c r="E1281" s="4"/>
      <c r="F1281" s="76"/>
      <c r="G1281" s="4"/>
      <c r="H1281" s="4"/>
      <c r="I1281" s="4"/>
      <c r="J1281" s="4"/>
      <c r="K1281" s="5"/>
      <c r="L1281" s="5"/>
      <c r="M1281" s="4"/>
      <c r="N1281" s="4"/>
      <c r="O1281" s="4"/>
      <c r="P1281" s="4"/>
      <c r="Q1281" s="4"/>
      <c r="R1281" s="4"/>
      <c r="S1281" s="4"/>
      <c r="T1281" s="4"/>
      <c r="U1281" s="4"/>
      <c r="V1281" s="6"/>
      <c r="W1281" s="6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</row>
    <row r="1282">
      <c r="A1282" s="83"/>
      <c r="B1282" s="4"/>
      <c r="C1282" s="4"/>
      <c r="D1282" s="4"/>
      <c r="E1282" s="4"/>
      <c r="F1282" s="76"/>
      <c r="G1282" s="4"/>
      <c r="H1282" s="4"/>
      <c r="I1282" s="4"/>
      <c r="J1282" s="4"/>
      <c r="K1282" s="5"/>
      <c r="L1282" s="5"/>
      <c r="M1282" s="4"/>
      <c r="N1282" s="4"/>
      <c r="O1282" s="4"/>
      <c r="P1282" s="4"/>
      <c r="Q1282" s="4"/>
      <c r="R1282" s="4"/>
      <c r="S1282" s="4"/>
      <c r="T1282" s="4"/>
      <c r="U1282" s="4"/>
      <c r="V1282" s="6"/>
      <c r="W1282" s="6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</row>
    <row r="1283">
      <c r="A1283" s="83"/>
      <c r="B1283" s="4"/>
      <c r="C1283" s="4"/>
      <c r="D1283" s="4"/>
      <c r="E1283" s="4"/>
      <c r="F1283" s="76"/>
      <c r="G1283" s="4"/>
      <c r="H1283" s="4"/>
      <c r="I1283" s="4"/>
      <c r="J1283" s="4"/>
      <c r="K1283" s="5"/>
      <c r="L1283" s="5"/>
      <c r="M1283" s="4"/>
      <c r="N1283" s="4"/>
      <c r="O1283" s="4"/>
      <c r="P1283" s="4"/>
      <c r="Q1283" s="4"/>
      <c r="R1283" s="4"/>
      <c r="S1283" s="4"/>
      <c r="T1283" s="4"/>
      <c r="U1283" s="4"/>
      <c r="V1283" s="6"/>
      <c r="W1283" s="6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</row>
    <row r="1284">
      <c r="A1284" s="83"/>
      <c r="B1284" s="4"/>
      <c r="C1284" s="4"/>
      <c r="D1284" s="4"/>
      <c r="E1284" s="4"/>
      <c r="F1284" s="76"/>
      <c r="G1284" s="4"/>
      <c r="H1284" s="4"/>
      <c r="I1284" s="4"/>
      <c r="J1284" s="4"/>
      <c r="K1284" s="5"/>
      <c r="L1284" s="5"/>
      <c r="M1284" s="4"/>
      <c r="N1284" s="4"/>
      <c r="O1284" s="4"/>
      <c r="P1284" s="4"/>
      <c r="Q1284" s="4"/>
      <c r="R1284" s="4"/>
      <c r="S1284" s="4"/>
      <c r="T1284" s="4"/>
      <c r="U1284" s="4"/>
      <c r="V1284" s="6"/>
      <c r="W1284" s="6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</row>
    <row r="1285">
      <c r="A1285" s="83"/>
      <c r="B1285" s="4"/>
      <c r="C1285" s="4"/>
      <c r="D1285" s="4"/>
      <c r="E1285" s="4"/>
      <c r="F1285" s="76"/>
      <c r="G1285" s="4"/>
      <c r="H1285" s="4"/>
      <c r="I1285" s="4"/>
      <c r="J1285" s="4"/>
      <c r="K1285" s="5"/>
      <c r="L1285" s="5"/>
      <c r="M1285" s="4"/>
      <c r="N1285" s="4"/>
      <c r="O1285" s="4"/>
      <c r="P1285" s="4"/>
      <c r="Q1285" s="4"/>
      <c r="R1285" s="4"/>
      <c r="S1285" s="4"/>
      <c r="T1285" s="4"/>
      <c r="U1285" s="4"/>
      <c r="V1285" s="6"/>
      <c r="W1285" s="6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</row>
    <row r="1286">
      <c r="A1286" s="83"/>
      <c r="B1286" s="4"/>
      <c r="C1286" s="4"/>
      <c r="D1286" s="4"/>
      <c r="E1286" s="4"/>
      <c r="F1286" s="76"/>
      <c r="G1286" s="4"/>
      <c r="H1286" s="4"/>
      <c r="I1286" s="4"/>
      <c r="J1286" s="4"/>
      <c r="K1286" s="5"/>
      <c r="L1286" s="5"/>
      <c r="M1286" s="4"/>
      <c r="N1286" s="4"/>
      <c r="O1286" s="4"/>
      <c r="P1286" s="4"/>
      <c r="Q1286" s="4"/>
      <c r="R1286" s="4"/>
      <c r="S1286" s="4"/>
      <c r="T1286" s="4"/>
      <c r="U1286" s="4"/>
      <c r="V1286" s="6"/>
      <c r="W1286" s="6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</row>
    <row r="1287">
      <c r="A1287" s="83"/>
      <c r="B1287" s="4"/>
      <c r="C1287" s="4"/>
      <c r="D1287" s="4"/>
      <c r="E1287" s="4"/>
      <c r="F1287" s="76"/>
      <c r="G1287" s="4"/>
      <c r="H1287" s="4"/>
      <c r="I1287" s="4"/>
      <c r="J1287" s="4"/>
      <c r="K1287" s="5"/>
      <c r="L1287" s="5"/>
      <c r="M1287" s="4"/>
      <c r="N1287" s="4"/>
      <c r="O1287" s="4"/>
      <c r="P1287" s="4"/>
      <c r="Q1287" s="4"/>
      <c r="R1287" s="4"/>
      <c r="S1287" s="4"/>
      <c r="T1287" s="4"/>
      <c r="U1287" s="4"/>
      <c r="V1287" s="6"/>
      <c r="W1287" s="6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</row>
    <row r="1288">
      <c r="A1288" s="83"/>
      <c r="B1288" s="4"/>
      <c r="C1288" s="4"/>
      <c r="D1288" s="4"/>
      <c r="E1288" s="4"/>
      <c r="F1288" s="76"/>
      <c r="G1288" s="4"/>
      <c r="H1288" s="4"/>
      <c r="I1288" s="4"/>
      <c r="J1288" s="4"/>
      <c r="K1288" s="5"/>
      <c r="L1288" s="5"/>
      <c r="M1288" s="4"/>
      <c r="N1288" s="4"/>
      <c r="O1288" s="4"/>
      <c r="P1288" s="4"/>
      <c r="Q1288" s="4"/>
      <c r="R1288" s="4"/>
      <c r="S1288" s="4"/>
      <c r="T1288" s="4"/>
      <c r="U1288" s="4"/>
      <c r="V1288" s="6"/>
      <c r="W1288" s="6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</row>
    <row r="1289">
      <c r="A1289" s="83"/>
      <c r="B1289" s="4"/>
      <c r="C1289" s="4"/>
      <c r="D1289" s="4"/>
      <c r="E1289" s="4"/>
      <c r="F1289" s="76"/>
      <c r="G1289" s="4"/>
      <c r="H1289" s="4"/>
      <c r="I1289" s="4"/>
      <c r="J1289" s="4"/>
      <c r="K1289" s="5"/>
      <c r="L1289" s="5"/>
      <c r="M1289" s="4"/>
      <c r="N1289" s="4"/>
      <c r="O1289" s="4"/>
      <c r="P1289" s="4"/>
      <c r="Q1289" s="4"/>
      <c r="R1289" s="4"/>
      <c r="S1289" s="4"/>
      <c r="T1289" s="4"/>
      <c r="U1289" s="4"/>
      <c r="V1289" s="6"/>
      <c r="W1289" s="6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</row>
    <row r="1290">
      <c r="A1290" s="83"/>
      <c r="B1290" s="4"/>
      <c r="C1290" s="4"/>
      <c r="D1290" s="4"/>
      <c r="E1290" s="4"/>
      <c r="F1290" s="76"/>
      <c r="G1290" s="4"/>
      <c r="H1290" s="4"/>
      <c r="I1290" s="4"/>
      <c r="J1290" s="4"/>
      <c r="K1290" s="5"/>
      <c r="L1290" s="5"/>
      <c r="M1290" s="4"/>
      <c r="N1290" s="4"/>
      <c r="O1290" s="4"/>
      <c r="P1290" s="4"/>
      <c r="Q1290" s="4"/>
      <c r="R1290" s="4"/>
      <c r="S1290" s="4"/>
      <c r="T1290" s="4"/>
      <c r="U1290" s="4"/>
      <c r="V1290" s="6"/>
      <c r="W1290" s="6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</row>
    <row r="1291">
      <c r="A1291" s="83"/>
      <c r="B1291" s="4"/>
      <c r="C1291" s="4"/>
      <c r="D1291" s="4"/>
      <c r="E1291" s="4"/>
      <c r="F1291" s="76"/>
      <c r="G1291" s="4"/>
      <c r="H1291" s="4"/>
      <c r="I1291" s="4"/>
      <c r="J1291" s="4"/>
      <c r="K1291" s="5"/>
      <c r="L1291" s="5"/>
      <c r="M1291" s="4"/>
      <c r="N1291" s="4"/>
      <c r="O1291" s="4"/>
      <c r="P1291" s="4"/>
      <c r="Q1291" s="4"/>
      <c r="R1291" s="4"/>
      <c r="S1291" s="4"/>
      <c r="T1291" s="4"/>
      <c r="U1291" s="4"/>
      <c r="V1291" s="6"/>
      <c r="W1291" s="6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</row>
    <row r="1292">
      <c r="A1292" s="83"/>
      <c r="B1292" s="4"/>
      <c r="C1292" s="4"/>
      <c r="D1292" s="4"/>
      <c r="E1292" s="4"/>
      <c r="F1292" s="76"/>
      <c r="G1292" s="4"/>
      <c r="H1292" s="4"/>
      <c r="I1292" s="4"/>
      <c r="J1292" s="4"/>
      <c r="K1292" s="5"/>
      <c r="L1292" s="5"/>
      <c r="M1292" s="4"/>
      <c r="N1292" s="4"/>
      <c r="O1292" s="4"/>
      <c r="P1292" s="4"/>
      <c r="Q1292" s="4"/>
      <c r="R1292" s="4"/>
      <c r="S1292" s="4"/>
      <c r="T1292" s="4"/>
      <c r="U1292" s="4"/>
      <c r="V1292" s="6"/>
      <c r="W1292" s="6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</row>
    <row r="1293">
      <c r="A1293" s="83"/>
      <c r="B1293" s="4"/>
      <c r="C1293" s="4"/>
      <c r="D1293" s="4"/>
      <c r="E1293" s="4"/>
      <c r="F1293" s="76"/>
      <c r="G1293" s="4"/>
      <c r="H1293" s="4"/>
      <c r="I1293" s="4"/>
      <c r="J1293" s="4"/>
      <c r="K1293" s="5"/>
      <c r="L1293" s="5"/>
      <c r="M1293" s="4"/>
      <c r="N1293" s="4"/>
      <c r="O1293" s="4"/>
      <c r="P1293" s="4"/>
      <c r="Q1293" s="4"/>
      <c r="R1293" s="4"/>
      <c r="S1293" s="4"/>
      <c r="T1293" s="4"/>
      <c r="U1293" s="4"/>
      <c r="V1293" s="6"/>
      <c r="W1293" s="6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</row>
    <row r="1294">
      <c r="A1294" s="83"/>
      <c r="B1294" s="4"/>
      <c r="C1294" s="4"/>
      <c r="D1294" s="4"/>
      <c r="E1294" s="4"/>
      <c r="F1294" s="76"/>
      <c r="G1294" s="4"/>
      <c r="H1294" s="4"/>
      <c r="I1294" s="4"/>
      <c r="J1294" s="4"/>
      <c r="K1294" s="5"/>
      <c r="L1294" s="5"/>
      <c r="M1294" s="4"/>
      <c r="N1294" s="4"/>
      <c r="O1294" s="4"/>
      <c r="P1294" s="4"/>
      <c r="Q1294" s="4"/>
      <c r="R1294" s="4"/>
      <c r="S1294" s="4"/>
      <c r="T1294" s="4"/>
      <c r="U1294" s="4"/>
      <c r="V1294" s="6"/>
      <c r="W1294" s="6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</row>
    <row r="1295">
      <c r="A1295" s="83"/>
      <c r="B1295" s="4"/>
      <c r="C1295" s="4"/>
      <c r="D1295" s="4"/>
      <c r="E1295" s="4"/>
      <c r="F1295" s="76"/>
      <c r="G1295" s="4"/>
      <c r="H1295" s="4"/>
      <c r="I1295" s="4"/>
      <c r="J1295" s="4"/>
      <c r="K1295" s="5"/>
      <c r="L1295" s="5"/>
      <c r="M1295" s="4"/>
      <c r="N1295" s="4"/>
      <c r="O1295" s="4"/>
      <c r="P1295" s="4"/>
      <c r="Q1295" s="4"/>
      <c r="R1295" s="4"/>
      <c r="S1295" s="4"/>
      <c r="T1295" s="4"/>
      <c r="U1295" s="4"/>
      <c r="V1295" s="6"/>
      <c r="W1295" s="6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</row>
    <row r="1296">
      <c r="A1296" s="83"/>
      <c r="B1296" s="4"/>
      <c r="C1296" s="4"/>
      <c r="D1296" s="4"/>
      <c r="E1296" s="4"/>
      <c r="F1296" s="76"/>
      <c r="G1296" s="4"/>
      <c r="H1296" s="4"/>
      <c r="I1296" s="4"/>
      <c r="J1296" s="4"/>
      <c r="K1296" s="5"/>
      <c r="L1296" s="5"/>
      <c r="M1296" s="4"/>
      <c r="N1296" s="4"/>
      <c r="O1296" s="4"/>
      <c r="P1296" s="4"/>
      <c r="Q1296" s="4"/>
      <c r="R1296" s="4"/>
      <c r="S1296" s="4"/>
      <c r="T1296" s="4"/>
      <c r="U1296" s="4"/>
      <c r="V1296" s="6"/>
      <c r="W1296" s="6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</row>
    <row r="1297">
      <c r="A1297" s="83"/>
      <c r="B1297" s="4"/>
      <c r="C1297" s="4"/>
      <c r="D1297" s="4"/>
      <c r="E1297" s="4"/>
      <c r="F1297" s="76"/>
      <c r="G1297" s="4"/>
      <c r="H1297" s="4"/>
      <c r="I1297" s="4"/>
      <c r="J1297" s="4"/>
      <c r="K1297" s="5"/>
      <c r="L1297" s="5"/>
      <c r="M1297" s="4"/>
      <c r="N1297" s="4"/>
      <c r="O1297" s="4"/>
      <c r="P1297" s="4"/>
      <c r="Q1297" s="4"/>
      <c r="R1297" s="4"/>
      <c r="S1297" s="4"/>
      <c r="T1297" s="4"/>
      <c r="U1297" s="4"/>
      <c r="V1297" s="6"/>
      <c r="W1297" s="6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</row>
    <row r="1298">
      <c r="A1298" s="83"/>
      <c r="B1298" s="4"/>
      <c r="C1298" s="4"/>
      <c r="D1298" s="4"/>
      <c r="E1298" s="4"/>
      <c r="F1298" s="76"/>
      <c r="G1298" s="4"/>
      <c r="H1298" s="4"/>
      <c r="I1298" s="4"/>
      <c r="J1298" s="4"/>
      <c r="K1298" s="5"/>
      <c r="L1298" s="5"/>
      <c r="M1298" s="4"/>
      <c r="N1298" s="4"/>
      <c r="O1298" s="4"/>
      <c r="P1298" s="4"/>
      <c r="Q1298" s="4"/>
      <c r="R1298" s="4"/>
      <c r="S1298" s="4"/>
      <c r="T1298" s="4"/>
      <c r="U1298" s="4"/>
      <c r="V1298" s="6"/>
      <c r="W1298" s="6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</row>
    <row r="1299">
      <c r="A1299" s="83"/>
      <c r="B1299" s="4"/>
      <c r="C1299" s="4"/>
      <c r="D1299" s="4"/>
      <c r="E1299" s="4"/>
      <c r="F1299" s="76"/>
      <c r="G1299" s="4"/>
      <c r="H1299" s="4"/>
      <c r="I1299" s="4"/>
      <c r="J1299" s="4"/>
      <c r="K1299" s="5"/>
      <c r="L1299" s="5"/>
      <c r="M1299" s="4"/>
      <c r="N1299" s="4"/>
      <c r="O1299" s="4"/>
      <c r="P1299" s="4"/>
      <c r="Q1299" s="4"/>
      <c r="R1299" s="4"/>
      <c r="S1299" s="4"/>
      <c r="T1299" s="4"/>
      <c r="U1299" s="4"/>
      <c r="V1299" s="6"/>
      <c r="W1299" s="6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</row>
    <row r="1300">
      <c r="A1300" s="83"/>
      <c r="B1300" s="4"/>
      <c r="C1300" s="4"/>
      <c r="D1300" s="4"/>
      <c r="E1300" s="4"/>
      <c r="F1300" s="76"/>
      <c r="G1300" s="4"/>
      <c r="H1300" s="4"/>
      <c r="I1300" s="4"/>
      <c r="J1300" s="4"/>
      <c r="K1300" s="5"/>
      <c r="L1300" s="5"/>
      <c r="M1300" s="4"/>
      <c r="N1300" s="4"/>
      <c r="O1300" s="4"/>
      <c r="P1300" s="4"/>
      <c r="Q1300" s="4"/>
      <c r="R1300" s="4"/>
      <c r="S1300" s="4"/>
      <c r="T1300" s="4"/>
      <c r="U1300" s="4"/>
      <c r="V1300" s="6"/>
      <c r="W1300" s="6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</row>
    <row r="1301">
      <c r="A1301" s="83"/>
      <c r="B1301" s="4"/>
      <c r="C1301" s="4"/>
      <c r="D1301" s="4"/>
      <c r="E1301" s="4"/>
      <c r="F1301" s="76"/>
      <c r="G1301" s="4"/>
      <c r="H1301" s="4"/>
      <c r="I1301" s="4"/>
      <c r="J1301" s="4"/>
      <c r="K1301" s="5"/>
      <c r="L1301" s="5"/>
      <c r="M1301" s="4"/>
      <c r="N1301" s="4"/>
      <c r="O1301" s="4"/>
      <c r="P1301" s="4"/>
      <c r="Q1301" s="4"/>
      <c r="R1301" s="4"/>
      <c r="S1301" s="4"/>
      <c r="T1301" s="4"/>
      <c r="U1301" s="4"/>
      <c r="V1301" s="6"/>
      <c r="W1301" s="6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</row>
    <row r="1302">
      <c r="A1302" s="83"/>
      <c r="B1302" s="4"/>
      <c r="C1302" s="4"/>
      <c r="D1302" s="4"/>
      <c r="E1302" s="4"/>
      <c r="F1302" s="76"/>
      <c r="G1302" s="4"/>
      <c r="H1302" s="4"/>
      <c r="I1302" s="4"/>
      <c r="J1302" s="4"/>
      <c r="K1302" s="5"/>
      <c r="L1302" s="5"/>
      <c r="M1302" s="4"/>
      <c r="N1302" s="4"/>
      <c r="O1302" s="4"/>
      <c r="P1302" s="4"/>
      <c r="Q1302" s="4"/>
      <c r="R1302" s="4"/>
      <c r="S1302" s="4"/>
      <c r="T1302" s="4"/>
      <c r="U1302" s="4"/>
      <c r="V1302" s="6"/>
      <c r="W1302" s="6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</row>
    <row r="1303">
      <c r="A1303" s="83"/>
      <c r="B1303" s="4"/>
      <c r="C1303" s="4"/>
      <c r="D1303" s="4"/>
      <c r="E1303" s="4"/>
      <c r="F1303" s="76"/>
      <c r="G1303" s="4"/>
      <c r="H1303" s="4"/>
      <c r="I1303" s="4"/>
      <c r="J1303" s="4"/>
      <c r="K1303" s="5"/>
      <c r="L1303" s="5"/>
      <c r="M1303" s="4"/>
      <c r="N1303" s="4"/>
      <c r="O1303" s="4"/>
      <c r="P1303" s="4"/>
      <c r="Q1303" s="4"/>
      <c r="R1303" s="4"/>
      <c r="S1303" s="4"/>
      <c r="T1303" s="4"/>
      <c r="U1303" s="4"/>
      <c r="V1303" s="6"/>
      <c r="W1303" s="6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</row>
    <row r="1304">
      <c r="A1304" s="83"/>
      <c r="B1304" s="4"/>
      <c r="C1304" s="4"/>
      <c r="D1304" s="4"/>
      <c r="E1304" s="4"/>
      <c r="F1304" s="76"/>
      <c r="G1304" s="4"/>
      <c r="H1304" s="4"/>
      <c r="I1304" s="4"/>
      <c r="J1304" s="4"/>
      <c r="K1304" s="5"/>
      <c r="L1304" s="5"/>
      <c r="M1304" s="4"/>
      <c r="N1304" s="4"/>
      <c r="O1304" s="4"/>
      <c r="P1304" s="4"/>
      <c r="Q1304" s="4"/>
      <c r="R1304" s="4"/>
      <c r="S1304" s="4"/>
      <c r="T1304" s="4"/>
      <c r="U1304" s="4"/>
      <c r="V1304" s="6"/>
      <c r="W1304" s="6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</row>
    <row r="1305">
      <c r="A1305" s="83"/>
      <c r="B1305" s="4"/>
      <c r="C1305" s="4"/>
      <c r="D1305" s="4"/>
      <c r="E1305" s="4"/>
      <c r="F1305" s="76"/>
      <c r="G1305" s="4"/>
      <c r="H1305" s="4"/>
      <c r="I1305" s="4"/>
      <c r="J1305" s="4"/>
      <c r="K1305" s="5"/>
      <c r="L1305" s="5"/>
      <c r="M1305" s="4"/>
      <c r="N1305" s="4"/>
      <c r="O1305" s="4"/>
      <c r="P1305" s="4"/>
      <c r="Q1305" s="4"/>
      <c r="R1305" s="4"/>
      <c r="S1305" s="4"/>
      <c r="T1305" s="4"/>
      <c r="U1305" s="4"/>
      <c r="V1305" s="6"/>
      <c r="W1305" s="6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</row>
    <row r="1306">
      <c r="A1306" s="83"/>
      <c r="B1306" s="4"/>
      <c r="C1306" s="4"/>
      <c r="D1306" s="4"/>
      <c r="E1306" s="4"/>
      <c r="F1306" s="76"/>
      <c r="G1306" s="4"/>
      <c r="H1306" s="4"/>
      <c r="I1306" s="4"/>
      <c r="J1306" s="4"/>
      <c r="K1306" s="5"/>
      <c r="L1306" s="5"/>
      <c r="M1306" s="4"/>
      <c r="N1306" s="4"/>
      <c r="O1306" s="4"/>
      <c r="P1306" s="4"/>
      <c r="Q1306" s="4"/>
      <c r="R1306" s="4"/>
      <c r="S1306" s="4"/>
      <c r="T1306" s="4"/>
      <c r="U1306" s="4"/>
      <c r="V1306" s="6"/>
      <c r="W1306" s="6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</row>
    <row r="1307">
      <c r="A1307" s="83"/>
      <c r="B1307" s="4"/>
      <c r="C1307" s="4"/>
      <c r="D1307" s="4"/>
      <c r="E1307" s="4"/>
      <c r="F1307" s="76"/>
      <c r="G1307" s="4"/>
      <c r="H1307" s="4"/>
      <c r="I1307" s="4"/>
      <c r="J1307" s="4"/>
      <c r="K1307" s="5"/>
      <c r="L1307" s="5"/>
      <c r="M1307" s="4"/>
      <c r="N1307" s="4"/>
      <c r="O1307" s="4"/>
      <c r="P1307" s="4"/>
      <c r="Q1307" s="4"/>
      <c r="R1307" s="4"/>
      <c r="S1307" s="4"/>
      <c r="T1307" s="4"/>
      <c r="U1307" s="4"/>
      <c r="V1307" s="6"/>
      <c r="W1307" s="6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</row>
    <row r="1308">
      <c r="A1308" s="83"/>
      <c r="B1308" s="4"/>
      <c r="C1308" s="4"/>
      <c r="D1308" s="4"/>
      <c r="E1308" s="4"/>
      <c r="F1308" s="76"/>
      <c r="G1308" s="4"/>
      <c r="H1308" s="4"/>
      <c r="I1308" s="4"/>
      <c r="J1308" s="4"/>
      <c r="K1308" s="5"/>
      <c r="L1308" s="5"/>
      <c r="M1308" s="4"/>
      <c r="N1308" s="4"/>
      <c r="O1308" s="4"/>
      <c r="P1308" s="4"/>
      <c r="Q1308" s="4"/>
      <c r="R1308" s="4"/>
      <c r="S1308" s="4"/>
      <c r="T1308" s="4"/>
      <c r="U1308" s="4"/>
      <c r="V1308" s="6"/>
      <c r="W1308" s="6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</row>
    <row r="1309">
      <c r="A1309" s="83"/>
      <c r="B1309" s="4"/>
      <c r="C1309" s="4"/>
      <c r="D1309" s="4"/>
      <c r="E1309" s="4"/>
      <c r="F1309" s="76"/>
      <c r="G1309" s="4"/>
      <c r="H1309" s="4"/>
      <c r="I1309" s="4"/>
      <c r="J1309" s="4"/>
      <c r="K1309" s="5"/>
      <c r="L1309" s="5"/>
      <c r="M1309" s="4"/>
      <c r="N1309" s="4"/>
      <c r="O1309" s="4"/>
      <c r="P1309" s="4"/>
      <c r="Q1309" s="4"/>
      <c r="R1309" s="4"/>
      <c r="S1309" s="4"/>
      <c r="T1309" s="4"/>
      <c r="U1309" s="4"/>
      <c r="V1309" s="6"/>
      <c r="W1309" s="6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</row>
    <row r="1310">
      <c r="A1310" s="83"/>
      <c r="B1310" s="4"/>
      <c r="C1310" s="4"/>
      <c r="D1310" s="4"/>
      <c r="E1310" s="4"/>
      <c r="F1310" s="76"/>
      <c r="G1310" s="4"/>
      <c r="H1310" s="4"/>
      <c r="I1310" s="4"/>
      <c r="J1310" s="4"/>
      <c r="K1310" s="5"/>
      <c r="L1310" s="5"/>
      <c r="M1310" s="4"/>
      <c r="N1310" s="4"/>
      <c r="O1310" s="4"/>
      <c r="P1310" s="4"/>
      <c r="Q1310" s="4"/>
      <c r="R1310" s="4"/>
      <c r="S1310" s="4"/>
      <c r="T1310" s="4"/>
      <c r="U1310" s="4"/>
      <c r="V1310" s="6"/>
      <c r="W1310" s="6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</row>
    <row r="1311">
      <c r="A1311" s="83"/>
      <c r="B1311" s="4"/>
      <c r="C1311" s="4"/>
      <c r="D1311" s="4"/>
      <c r="E1311" s="4"/>
      <c r="F1311" s="76"/>
      <c r="G1311" s="4"/>
      <c r="H1311" s="4"/>
      <c r="I1311" s="4"/>
      <c r="J1311" s="4"/>
      <c r="K1311" s="5"/>
      <c r="L1311" s="5"/>
      <c r="M1311" s="4"/>
      <c r="N1311" s="4"/>
      <c r="O1311" s="4"/>
      <c r="P1311" s="4"/>
      <c r="Q1311" s="4"/>
      <c r="R1311" s="4"/>
      <c r="S1311" s="4"/>
      <c r="T1311" s="4"/>
      <c r="U1311" s="4"/>
      <c r="V1311" s="6"/>
      <c r="W1311" s="6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</row>
    <row r="1312">
      <c r="A1312" s="83"/>
      <c r="B1312" s="4"/>
      <c r="C1312" s="4"/>
      <c r="D1312" s="4"/>
      <c r="E1312" s="4"/>
      <c r="F1312" s="76"/>
      <c r="G1312" s="4"/>
      <c r="H1312" s="4"/>
      <c r="I1312" s="4"/>
      <c r="J1312" s="4"/>
      <c r="K1312" s="5"/>
      <c r="L1312" s="5"/>
      <c r="M1312" s="4"/>
      <c r="N1312" s="4"/>
      <c r="O1312" s="4"/>
      <c r="P1312" s="4"/>
      <c r="Q1312" s="4"/>
      <c r="R1312" s="4"/>
      <c r="S1312" s="4"/>
      <c r="T1312" s="4"/>
      <c r="U1312" s="4"/>
      <c r="V1312" s="6"/>
      <c r="W1312" s="6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</row>
    <row r="1313">
      <c r="A1313" s="83"/>
      <c r="B1313" s="4"/>
      <c r="C1313" s="4"/>
      <c r="D1313" s="4"/>
      <c r="E1313" s="4"/>
      <c r="F1313" s="76"/>
      <c r="G1313" s="4"/>
      <c r="H1313" s="4"/>
      <c r="I1313" s="4"/>
      <c r="J1313" s="4"/>
      <c r="K1313" s="5"/>
      <c r="L1313" s="5"/>
      <c r="M1313" s="4"/>
      <c r="N1313" s="4"/>
      <c r="O1313" s="4"/>
      <c r="P1313" s="4"/>
      <c r="Q1313" s="4"/>
      <c r="R1313" s="4"/>
      <c r="S1313" s="4"/>
      <c r="T1313" s="4"/>
      <c r="U1313" s="4"/>
      <c r="V1313" s="6"/>
      <c r="W1313" s="6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</row>
    <row r="1314">
      <c r="A1314" s="83"/>
      <c r="B1314" s="4"/>
      <c r="C1314" s="4"/>
      <c r="D1314" s="4"/>
      <c r="E1314" s="4"/>
      <c r="F1314" s="76"/>
      <c r="G1314" s="4"/>
      <c r="H1314" s="4"/>
      <c r="I1314" s="4"/>
      <c r="J1314" s="4"/>
      <c r="K1314" s="5"/>
      <c r="L1314" s="5"/>
      <c r="M1314" s="4"/>
      <c r="N1314" s="4"/>
      <c r="O1314" s="4"/>
      <c r="P1314" s="4"/>
      <c r="Q1314" s="4"/>
      <c r="R1314" s="4"/>
      <c r="S1314" s="4"/>
      <c r="T1314" s="4"/>
      <c r="U1314" s="4"/>
      <c r="V1314" s="6"/>
      <c r="W1314" s="6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</row>
    <row r="1315">
      <c r="A1315" s="83"/>
      <c r="B1315" s="4"/>
      <c r="C1315" s="4"/>
      <c r="D1315" s="4"/>
      <c r="E1315" s="4"/>
      <c r="F1315" s="76"/>
      <c r="G1315" s="4"/>
      <c r="H1315" s="4"/>
      <c r="I1315" s="4"/>
      <c r="J1315" s="4"/>
      <c r="K1315" s="5"/>
      <c r="L1315" s="5"/>
      <c r="M1315" s="4"/>
      <c r="N1315" s="4"/>
      <c r="O1315" s="4"/>
      <c r="P1315" s="4"/>
      <c r="Q1315" s="4"/>
      <c r="R1315" s="4"/>
      <c r="S1315" s="4"/>
      <c r="T1315" s="4"/>
      <c r="U1315" s="4"/>
      <c r="V1315" s="6"/>
      <c r="W1315" s="6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</row>
    <row r="1316">
      <c r="A1316" s="83"/>
      <c r="B1316" s="4"/>
      <c r="C1316" s="4"/>
      <c r="D1316" s="4"/>
      <c r="E1316" s="4"/>
      <c r="F1316" s="76"/>
      <c r="G1316" s="4"/>
      <c r="H1316" s="4"/>
      <c r="I1316" s="4"/>
      <c r="J1316" s="4"/>
      <c r="K1316" s="5"/>
      <c r="L1316" s="5"/>
      <c r="M1316" s="4"/>
      <c r="N1316" s="4"/>
      <c r="O1316" s="4"/>
      <c r="P1316" s="4"/>
      <c r="Q1316" s="4"/>
      <c r="R1316" s="4"/>
      <c r="S1316" s="4"/>
      <c r="T1316" s="4"/>
      <c r="U1316" s="4"/>
      <c r="V1316" s="6"/>
      <c r="W1316" s="6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</row>
    <row r="1317">
      <c r="A1317" s="83"/>
      <c r="B1317" s="4"/>
      <c r="C1317" s="4"/>
      <c r="D1317" s="4"/>
      <c r="E1317" s="4"/>
      <c r="F1317" s="76"/>
      <c r="G1317" s="4"/>
      <c r="H1317" s="4"/>
      <c r="I1317" s="4"/>
      <c r="J1317" s="4"/>
      <c r="K1317" s="5"/>
      <c r="L1317" s="5"/>
      <c r="M1317" s="4"/>
      <c r="N1317" s="4"/>
      <c r="O1317" s="4"/>
      <c r="P1317" s="4"/>
      <c r="Q1317" s="4"/>
      <c r="R1317" s="4"/>
      <c r="S1317" s="4"/>
      <c r="T1317" s="4"/>
      <c r="U1317" s="4"/>
      <c r="V1317" s="6"/>
      <c r="W1317" s="6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</row>
    <row r="1318">
      <c r="A1318" s="83"/>
      <c r="B1318" s="4"/>
      <c r="C1318" s="4"/>
      <c r="D1318" s="4"/>
      <c r="E1318" s="4"/>
      <c r="F1318" s="76"/>
      <c r="G1318" s="4"/>
      <c r="H1318" s="4"/>
      <c r="I1318" s="4"/>
      <c r="J1318" s="4"/>
      <c r="K1318" s="5"/>
      <c r="L1318" s="5"/>
      <c r="M1318" s="4"/>
      <c r="N1318" s="4"/>
      <c r="O1318" s="4"/>
      <c r="P1318" s="4"/>
      <c r="Q1318" s="4"/>
      <c r="R1318" s="4"/>
      <c r="S1318" s="4"/>
      <c r="T1318" s="4"/>
      <c r="U1318" s="4"/>
      <c r="V1318" s="6"/>
      <c r="W1318" s="6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</row>
    <row r="1319">
      <c r="A1319" s="83"/>
      <c r="B1319" s="4"/>
      <c r="C1319" s="4"/>
      <c r="D1319" s="4"/>
      <c r="E1319" s="4"/>
      <c r="F1319" s="76"/>
      <c r="G1319" s="4"/>
      <c r="H1319" s="4"/>
      <c r="I1319" s="4"/>
      <c r="J1319" s="4"/>
      <c r="K1319" s="5"/>
      <c r="L1319" s="5"/>
      <c r="M1319" s="4"/>
      <c r="N1319" s="4"/>
      <c r="O1319" s="4"/>
      <c r="P1319" s="4"/>
      <c r="Q1319" s="4"/>
      <c r="R1319" s="4"/>
      <c r="S1319" s="4"/>
      <c r="T1319" s="4"/>
      <c r="U1319" s="4"/>
      <c r="V1319" s="6"/>
      <c r="W1319" s="6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</row>
    <row r="1320">
      <c r="A1320" s="83"/>
      <c r="B1320" s="4"/>
      <c r="C1320" s="4"/>
      <c r="D1320" s="4"/>
      <c r="E1320" s="4"/>
      <c r="F1320" s="76"/>
      <c r="G1320" s="4"/>
      <c r="H1320" s="4"/>
      <c r="I1320" s="4"/>
      <c r="J1320" s="4"/>
      <c r="K1320" s="5"/>
      <c r="L1320" s="5"/>
      <c r="M1320" s="4"/>
      <c r="N1320" s="4"/>
      <c r="O1320" s="4"/>
      <c r="P1320" s="4"/>
      <c r="Q1320" s="4"/>
      <c r="R1320" s="4"/>
      <c r="S1320" s="4"/>
      <c r="T1320" s="4"/>
      <c r="U1320" s="4"/>
      <c r="V1320" s="6"/>
      <c r="W1320" s="6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</row>
    <row r="1321">
      <c r="A1321" s="83"/>
      <c r="B1321" s="4"/>
      <c r="C1321" s="4"/>
      <c r="D1321" s="4"/>
      <c r="E1321" s="4"/>
      <c r="F1321" s="76"/>
      <c r="G1321" s="4"/>
      <c r="H1321" s="4"/>
      <c r="I1321" s="4"/>
      <c r="J1321" s="4"/>
      <c r="K1321" s="5"/>
      <c r="L1321" s="5"/>
      <c r="M1321" s="4"/>
      <c r="N1321" s="4"/>
      <c r="O1321" s="4"/>
      <c r="P1321" s="4"/>
      <c r="Q1321" s="4"/>
      <c r="R1321" s="4"/>
      <c r="S1321" s="4"/>
      <c r="T1321" s="4"/>
      <c r="U1321" s="4"/>
      <c r="V1321" s="6"/>
      <c r="W1321" s="6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</row>
    <row r="1322">
      <c r="A1322" s="83"/>
      <c r="B1322" s="4"/>
      <c r="C1322" s="4"/>
      <c r="D1322" s="4"/>
      <c r="E1322" s="4"/>
      <c r="F1322" s="76"/>
      <c r="G1322" s="4"/>
      <c r="H1322" s="4"/>
      <c r="I1322" s="4"/>
      <c r="J1322" s="4"/>
      <c r="K1322" s="5"/>
      <c r="L1322" s="5"/>
      <c r="M1322" s="4"/>
      <c r="N1322" s="4"/>
      <c r="O1322" s="4"/>
      <c r="P1322" s="4"/>
      <c r="Q1322" s="4"/>
      <c r="R1322" s="4"/>
      <c r="S1322" s="4"/>
      <c r="T1322" s="4"/>
      <c r="U1322" s="4"/>
      <c r="V1322" s="6"/>
      <c r="W1322" s="6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</row>
    <row r="1323">
      <c r="A1323" s="83"/>
      <c r="B1323" s="4"/>
      <c r="C1323" s="4"/>
      <c r="D1323" s="4"/>
      <c r="E1323" s="4"/>
      <c r="F1323" s="76"/>
      <c r="G1323" s="4"/>
      <c r="H1323" s="4"/>
      <c r="I1323" s="4"/>
      <c r="J1323" s="4"/>
      <c r="K1323" s="5"/>
      <c r="L1323" s="5"/>
      <c r="M1323" s="4"/>
      <c r="N1323" s="4"/>
      <c r="O1323" s="4"/>
      <c r="P1323" s="4"/>
      <c r="Q1323" s="4"/>
      <c r="R1323" s="4"/>
      <c r="S1323" s="4"/>
      <c r="T1323" s="4"/>
      <c r="U1323" s="4"/>
      <c r="V1323" s="6"/>
      <c r="W1323" s="6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</row>
    <row r="1324">
      <c r="A1324" s="83"/>
      <c r="B1324" s="4"/>
      <c r="C1324" s="4"/>
      <c r="D1324" s="4"/>
      <c r="E1324" s="4"/>
      <c r="F1324" s="76"/>
      <c r="G1324" s="4"/>
      <c r="H1324" s="4"/>
      <c r="I1324" s="4"/>
      <c r="J1324" s="4"/>
      <c r="K1324" s="5"/>
      <c r="L1324" s="5"/>
      <c r="M1324" s="4"/>
      <c r="N1324" s="4"/>
      <c r="O1324" s="4"/>
      <c r="P1324" s="4"/>
      <c r="Q1324" s="4"/>
      <c r="R1324" s="4"/>
      <c r="S1324" s="4"/>
      <c r="T1324" s="4"/>
      <c r="U1324" s="4"/>
      <c r="V1324" s="6"/>
      <c r="W1324" s="6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</row>
    <row r="1325">
      <c r="A1325" s="83"/>
      <c r="B1325" s="4"/>
      <c r="C1325" s="4"/>
      <c r="D1325" s="4"/>
      <c r="E1325" s="4"/>
      <c r="F1325" s="76"/>
      <c r="G1325" s="4"/>
      <c r="H1325" s="4"/>
      <c r="I1325" s="4"/>
      <c r="J1325" s="4"/>
      <c r="K1325" s="5"/>
      <c r="L1325" s="5"/>
      <c r="M1325" s="4"/>
      <c r="N1325" s="4"/>
      <c r="O1325" s="4"/>
      <c r="P1325" s="4"/>
      <c r="Q1325" s="4"/>
      <c r="R1325" s="4"/>
      <c r="S1325" s="4"/>
      <c r="T1325" s="4"/>
      <c r="U1325" s="4"/>
      <c r="V1325" s="6"/>
      <c r="W1325" s="6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</row>
    <row r="1326">
      <c r="A1326" s="83"/>
      <c r="B1326" s="4"/>
      <c r="C1326" s="4"/>
      <c r="D1326" s="4"/>
      <c r="E1326" s="4"/>
      <c r="F1326" s="76"/>
      <c r="G1326" s="4"/>
      <c r="H1326" s="4"/>
      <c r="I1326" s="4"/>
      <c r="J1326" s="4"/>
      <c r="K1326" s="5"/>
      <c r="L1326" s="5"/>
      <c r="M1326" s="4"/>
      <c r="N1326" s="4"/>
      <c r="O1326" s="4"/>
      <c r="P1326" s="4"/>
      <c r="Q1326" s="4"/>
      <c r="R1326" s="4"/>
      <c r="S1326" s="4"/>
      <c r="T1326" s="4"/>
      <c r="U1326" s="4"/>
      <c r="V1326" s="6"/>
      <c r="W1326" s="6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</row>
    <row r="1327">
      <c r="A1327" s="83"/>
      <c r="B1327" s="4"/>
      <c r="C1327" s="4"/>
      <c r="D1327" s="4"/>
      <c r="E1327" s="4"/>
      <c r="F1327" s="76"/>
      <c r="G1327" s="4"/>
      <c r="H1327" s="4"/>
      <c r="I1327" s="4"/>
      <c r="J1327" s="4"/>
      <c r="K1327" s="5"/>
      <c r="L1327" s="5"/>
      <c r="M1327" s="4"/>
      <c r="N1327" s="4"/>
      <c r="O1327" s="4"/>
      <c r="P1327" s="4"/>
      <c r="Q1327" s="4"/>
      <c r="R1327" s="4"/>
      <c r="S1327" s="4"/>
      <c r="T1327" s="4"/>
      <c r="U1327" s="4"/>
      <c r="V1327" s="6"/>
      <c r="W1327" s="6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</row>
    <row r="1328">
      <c r="A1328" s="83"/>
      <c r="B1328" s="4"/>
      <c r="C1328" s="4"/>
      <c r="D1328" s="4"/>
      <c r="E1328" s="4"/>
      <c r="F1328" s="76"/>
      <c r="G1328" s="4"/>
      <c r="H1328" s="4"/>
      <c r="I1328" s="4"/>
      <c r="J1328" s="4"/>
      <c r="K1328" s="5"/>
      <c r="L1328" s="5"/>
      <c r="M1328" s="4"/>
      <c r="N1328" s="4"/>
      <c r="O1328" s="4"/>
      <c r="P1328" s="4"/>
      <c r="Q1328" s="4"/>
      <c r="R1328" s="4"/>
      <c r="S1328" s="4"/>
      <c r="T1328" s="4"/>
      <c r="U1328" s="4"/>
      <c r="V1328" s="6"/>
      <c r="W1328" s="6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</row>
    <row r="1329">
      <c r="A1329" s="83"/>
      <c r="B1329" s="4"/>
      <c r="C1329" s="4"/>
      <c r="D1329" s="4"/>
      <c r="E1329" s="4"/>
      <c r="F1329" s="76"/>
      <c r="G1329" s="4"/>
      <c r="H1329" s="4"/>
      <c r="I1329" s="4"/>
      <c r="J1329" s="4"/>
      <c r="K1329" s="5"/>
      <c r="L1329" s="5"/>
      <c r="M1329" s="4"/>
      <c r="N1329" s="4"/>
      <c r="O1329" s="4"/>
      <c r="P1329" s="4"/>
      <c r="Q1329" s="4"/>
      <c r="R1329" s="4"/>
      <c r="S1329" s="4"/>
      <c r="T1329" s="4"/>
      <c r="U1329" s="4"/>
      <c r="V1329" s="6"/>
      <c r="W1329" s="6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</row>
    <row r="1330">
      <c r="A1330" s="83"/>
      <c r="B1330" s="4"/>
      <c r="C1330" s="4"/>
      <c r="D1330" s="4"/>
      <c r="E1330" s="4"/>
      <c r="F1330" s="76"/>
      <c r="G1330" s="4"/>
      <c r="H1330" s="4"/>
      <c r="I1330" s="4"/>
      <c r="J1330" s="4"/>
      <c r="K1330" s="5"/>
      <c r="L1330" s="5"/>
      <c r="M1330" s="4"/>
      <c r="N1330" s="4"/>
      <c r="O1330" s="4"/>
      <c r="P1330" s="4"/>
      <c r="Q1330" s="4"/>
      <c r="R1330" s="4"/>
      <c r="S1330" s="4"/>
      <c r="T1330" s="4"/>
      <c r="U1330" s="4"/>
      <c r="V1330" s="6"/>
      <c r="W1330" s="6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</row>
    <row r="1331">
      <c r="A1331" s="83"/>
      <c r="B1331" s="4"/>
      <c r="C1331" s="4"/>
      <c r="D1331" s="4"/>
      <c r="E1331" s="4"/>
      <c r="F1331" s="76"/>
      <c r="G1331" s="4"/>
      <c r="H1331" s="4"/>
      <c r="I1331" s="4"/>
      <c r="J1331" s="4"/>
      <c r="K1331" s="5"/>
      <c r="L1331" s="5"/>
      <c r="M1331" s="4"/>
      <c r="N1331" s="4"/>
      <c r="O1331" s="4"/>
      <c r="P1331" s="4"/>
      <c r="Q1331" s="4"/>
      <c r="R1331" s="4"/>
      <c r="S1331" s="4"/>
      <c r="T1331" s="4"/>
      <c r="U1331" s="4"/>
      <c r="V1331" s="6"/>
      <c r="W1331" s="6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</row>
    <row r="1332">
      <c r="A1332" s="83"/>
      <c r="B1332" s="4"/>
      <c r="C1332" s="4"/>
      <c r="D1332" s="4"/>
      <c r="E1332" s="4"/>
      <c r="F1332" s="76"/>
      <c r="G1332" s="4"/>
      <c r="H1332" s="4"/>
      <c r="I1332" s="4"/>
      <c r="J1332" s="4"/>
      <c r="K1332" s="5"/>
      <c r="L1332" s="5"/>
      <c r="M1332" s="4"/>
      <c r="N1332" s="4"/>
      <c r="O1332" s="4"/>
      <c r="P1332" s="4"/>
      <c r="Q1332" s="4"/>
      <c r="R1332" s="4"/>
      <c r="S1332" s="4"/>
      <c r="T1332" s="4"/>
      <c r="U1332" s="4"/>
      <c r="V1332" s="6"/>
      <c r="W1332" s="6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</row>
    <row r="1333">
      <c r="A1333" s="83"/>
      <c r="B1333" s="4"/>
      <c r="C1333" s="4"/>
      <c r="D1333" s="4"/>
      <c r="E1333" s="4"/>
      <c r="F1333" s="76"/>
      <c r="G1333" s="4"/>
      <c r="H1333" s="4"/>
      <c r="I1333" s="4"/>
      <c r="J1333" s="4"/>
      <c r="K1333" s="5"/>
      <c r="L1333" s="5"/>
      <c r="M1333" s="4"/>
      <c r="N1333" s="4"/>
      <c r="O1333" s="4"/>
      <c r="P1333" s="4"/>
      <c r="Q1333" s="4"/>
      <c r="R1333" s="4"/>
      <c r="S1333" s="4"/>
      <c r="T1333" s="4"/>
      <c r="U1333" s="4"/>
      <c r="V1333" s="6"/>
      <c r="W1333" s="6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</row>
    <row r="1334">
      <c r="A1334" s="83"/>
      <c r="B1334" s="4"/>
      <c r="C1334" s="4"/>
      <c r="D1334" s="4"/>
      <c r="E1334" s="4"/>
      <c r="F1334" s="76"/>
      <c r="G1334" s="4"/>
      <c r="H1334" s="4"/>
      <c r="I1334" s="4"/>
      <c r="J1334" s="4"/>
      <c r="K1334" s="5"/>
      <c r="L1334" s="5"/>
      <c r="M1334" s="4"/>
      <c r="N1334" s="4"/>
      <c r="O1334" s="4"/>
      <c r="P1334" s="4"/>
      <c r="Q1334" s="4"/>
      <c r="R1334" s="4"/>
      <c r="S1334" s="4"/>
      <c r="T1334" s="4"/>
      <c r="U1334" s="4"/>
      <c r="V1334" s="6"/>
      <c r="W1334" s="6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</row>
    <row r="1335">
      <c r="A1335" s="83"/>
      <c r="B1335" s="4"/>
      <c r="C1335" s="4"/>
      <c r="D1335" s="4"/>
      <c r="E1335" s="4"/>
      <c r="F1335" s="76"/>
      <c r="G1335" s="4"/>
      <c r="H1335" s="4"/>
      <c r="I1335" s="4"/>
      <c r="J1335" s="4"/>
      <c r="K1335" s="5"/>
      <c r="L1335" s="5"/>
      <c r="M1335" s="4"/>
      <c r="N1335" s="4"/>
      <c r="O1335" s="4"/>
      <c r="P1335" s="4"/>
      <c r="Q1335" s="4"/>
      <c r="R1335" s="4"/>
      <c r="S1335" s="4"/>
      <c r="T1335" s="4"/>
      <c r="U1335" s="4"/>
      <c r="V1335" s="6"/>
      <c r="W1335" s="6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</row>
    <row r="1336">
      <c r="A1336" s="83"/>
      <c r="B1336" s="4"/>
      <c r="C1336" s="4"/>
      <c r="D1336" s="4"/>
      <c r="E1336" s="4"/>
      <c r="F1336" s="76"/>
      <c r="G1336" s="4"/>
      <c r="H1336" s="4"/>
      <c r="I1336" s="4"/>
      <c r="J1336" s="4"/>
      <c r="K1336" s="5"/>
      <c r="L1336" s="5"/>
      <c r="M1336" s="4"/>
      <c r="N1336" s="4"/>
      <c r="O1336" s="4"/>
      <c r="P1336" s="4"/>
      <c r="Q1336" s="4"/>
      <c r="R1336" s="4"/>
      <c r="S1336" s="4"/>
      <c r="T1336" s="4"/>
      <c r="U1336" s="4"/>
      <c r="V1336" s="6"/>
      <c r="W1336" s="6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</row>
    <row r="1337">
      <c r="A1337" s="83"/>
      <c r="B1337" s="4"/>
      <c r="C1337" s="4"/>
      <c r="D1337" s="4"/>
      <c r="E1337" s="4"/>
      <c r="F1337" s="76"/>
      <c r="G1337" s="4"/>
      <c r="H1337" s="4"/>
      <c r="I1337" s="4"/>
      <c r="J1337" s="4"/>
      <c r="K1337" s="5"/>
      <c r="L1337" s="5"/>
      <c r="M1337" s="4"/>
      <c r="N1337" s="4"/>
      <c r="O1337" s="4"/>
      <c r="P1337" s="4"/>
      <c r="Q1337" s="4"/>
      <c r="R1337" s="4"/>
      <c r="S1337" s="4"/>
      <c r="T1337" s="4"/>
      <c r="U1337" s="4"/>
      <c r="V1337" s="6"/>
      <c r="W1337" s="6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</row>
    <row r="1338">
      <c r="A1338" s="83"/>
      <c r="B1338" s="4"/>
      <c r="C1338" s="4"/>
      <c r="D1338" s="4"/>
      <c r="E1338" s="4"/>
      <c r="F1338" s="76"/>
      <c r="G1338" s="4"/>
      <c r="H1338" s="4"/>
      <c r="I1338" s="4"/>
      <c r="J1338" s="4"/>
      <c r="K1338" s="5"/>
      <c r="L1338" s="5"/>
      <c r="M1338" s="4"/>
      <c r="N1338" s="4"/>
      <c r="O1338" s="4"/>
      <c r="P1338" s="4"/>
      <c r="Q1338" s="4"/>
      <c r="R1338" s="4"/>
      <c r="S1338" s="4"/>
      <c r="T1338" s="4"/>
      <c r="U1338" s="4"/>
      <c r="V1338" s="6"/>
      <c r="W1338" s="6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</row>
    <row r="1339">
      <c r="A1339" s="83"/>
      <c r="B1339" s="4"/>
      <c r="C1339" s="4"/>
      <c r="D1339" s="4"/>
      <c r="E1339" s="4"/>
      <c r="F1339" s="76"/>
      <c r="G1339" s="4"/>
      <c r="H1339" s="4"/>
      <c r="I1339" s="4"/>
      <c r="J1339" s="4"/>
      <c r="K1339" s="5"/>
      <c r="L1339" s="5"/>
      <c r="M1339" s="4"/>
      <c r="N1339" s="4"/>
      <c r="O1339" s="4"/>
      <c r="P1339" s="4"/>
      <c r="Q1339" s="4"/>
      <c r="R1339" s="4"/>
      <c r="S1339" s="4"/>
      <c r="T1339" s="4"/>
      <c r="U1339" s="4"/>
      <c r="V1339" s="6"/>
      <c r="W1339" s="6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</row>
    <row r="1340">
      <c r="A1340" s="83"/>
      <c r="B1340" s="4"/>
      <c r="C1340" s="4"/>
      <c r="D1340" s="4"/>
      <c r="E1340" s="4"/>
      <c r="F1340" s="76"/>
      <c r="G1340" s="4"/>
      <c r="H1340" s="4"/>
      <c r="I1340" s="4"/>
      <c r="J1340" s="4"/>
      <c r="K1340" s="5"/>
      <c r="L1340" s="5"/>
      <c r="M1340" s="4"/>
      <c r="N1340" s="4"/>
      <c r="O1340" s="4"/>
      <c r="P1340" s="4"/>
      <c r="Q1340" s="4"/>
      <c r="R1340" s="4"/>
      <c r="S1340" s="4"/>
      <c r="T1340" s="4"/>
      <c r="U1340" s="4"/>
      <c r="V1340" s="6"/>
      <c r="W1340" s="6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</row>
    <row r="1341">
      <c r="A1341" s="83"/>
      <c r="B1341" s="4"/>
      <c r="C1341" s="4"/>
      <c r="D1341" s="4"/>
      <c r="E1341" s="4"/>
      <c r="F1341" s="76"/>
      <c r="G1341" s="4"/>
      <c r="H1341" s="4"/>
      <c r="I1341" s="4"/>
      <c r="J1341" s="4"/>
      <c r="K1341" s="5"/>
      <c r="L1341" s="5"/>
      <c r="M1341" s="4"/>
      <c r="N1341" s="4"/>
      <c r="O1341" s="4"/>
      <c r="P1341" s="4"/>
      <c r="Q1341" s="4"/>
      <c r="R1341" s="4"/>
      <c r="S1341" s="4"/>
      <c r="T1341" s="4"/>
      <c r="U1341" s="4"/>
      <c r="V1341" s="6"/>
      <c r="W1341" s="6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</row>
    <row r="1342">
      <c r="A1342" s="83"/>
      <c r="B1342" s="4"/>
      <c r="C1342" s="4"/>
      <c r="D1342" s="4"/>
      <c r="E1342" s="4"/>
      <c r="F1342" s="76"/>
      <c r="G1342" s="4"/>
      <c r="H1342" s="4"/>
      <c r="I1342" s="4"/>
      <c r="J1342" s="4"/>
      <c r="K1342" s="5"/>
      <c r="L1342" s="5"/>
      <c r="M1342" s="4"/>
      <c r="N1342" s="4"/>
      <c r="O1342" s="4"/>
      <c r="P1342" s="4"/>
      <c r="Q1342" s="4"/>
      <c r="R1342" s="4"/>
      <c r="S1342" s="4"/>
      <c r="T1342" s="4"/>
      <c r="U1342" s="4"/>
      <c r="V1342" s="6"/>
      <c r="W1342" s="6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</row>
    <row r="1343">
      <c r="A1343" s="83"/>
      <c r="B1343" s="4"/>
      <c r="C1343" s="4"/>
      <c r="D1343" s="4"/>
      <c r="E1343" s="4"/>
      <c r="F1343" s="76"/>
      <c r="G1343" s="4"/>
      <c r="H1343" s="4"/>
      <c r="I1343" s="4"/>
      <c r="J1343" s="4"/>
      <c r="K1343" s="5"/>
      <c r="L1343" s="5"/>
      <c r="M1343" s="4"/>
      <c r="N1343" s="4"/>
      <c r="O1343" s="4"/>
      <c r="P1343" s="4"/>
      <c r="Q1343" s="4"/>
      <c r="R1343" s="4"/>
      <c r="S1343" s="4"/>
      <c r="T1343" s="4"/>
      <c r="U1343" s="4"/>
      <c r="V1343" s="6"/>
      <c r="W1343" s="6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</row>
    <row r="1344">
      <c r="A1344" s="83"/>
      <c r="B1344" s="4"/>
      <c r="C1344" s="4"/>
      <c r="D1344" s="4"/>
      <c r="E1344" s="4"/>
      <c r="F1344" s="76"/>
      <c r="G1344" s="4"/>
      <c r="H1344" s="4"/>
      <c r="I1344" s="4"/>
      <c r="J1344" s="4"/>
      <c r="K1344" s="5"/>
      <c r="L1344" s="5"/>
      <c r="M1344" s="4"/>
      <c r="N1344" s="4"/>
      <c r="O1344" s="4"/>
      <c r="P1344" s="4"/>
      <c r="Q1344" s="4"/>
      <c r="R1344" s="4"/>
      <c r="S1344" s="4"/>
      <c r="T1344" s="4"/>
      <c r="U1344" s="4"/>
      <c r="V1344" s="6"/>
      <c r="W1344" s="6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</row>
    <row r="1345">
      <c r="A1345" s="83"/>
      <c r="B1345" s="4"/>
      <c r="C1345" s="4"/>
      <c r="D1345" s="4"/>
      <c r="E1345" s="4"/>
      <c r="F1345" s="76"/>
      <c r="G1345" s="4"/>
      <c r="H1345" s="4"/>
      <c r="I1345" s="4"/>
      <c r="J1345" s="4"/>
      <c r="K1345" s="5"/>
      <c r="L1345" s="5"/>
      <c r="M1345" s="4"/>
      <c r="N1345" s="4"/>
      <c r="O1345" s="4"/>
      <c r="P1345" s="4"/>
      <c r="Q1345" s="4"/>
      <c r="R1345" s="4"/>
      <c r="S1345" s="4"/>
      <c r="T1345" s="4"/>
      <c r="U1345" s="4"/>
      <c r="V1345" s="6"/>
      <c r="W1345" s="6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</row>
    <row r="1346">
      <c r="A1346" s="83"/>
      <c r="B1346" s="4"/>
      <c r="C1346" s="4"/>
      <c r="D1346" s="4"/>
      <c r="E1346" s="4"/>
      <c r="F1346" s="76"/>
      <c r="G1346" s="4"/>
      <c r="H1346" s="4"/>
      <c r="I1346" s="4"/>
      <c r="J1346" s="4"/>
      <c r="K1346" s="5"/>
      <c r="L1346" s="5"/>
      <c r="M1346" s="4"/>
      <c r="N1346" s="4"/>
      <c r="O1346" s="4"/>
      <c r="P1346" s="4"/>
      <c r="Q1346" s="4"/>
      <c r="R1346" s="4"/>
      <c r="S1346" s="4"/>
      <c r="T1346" s="4"/>
      <c r="U1346" s="4"/>
      <c r="V1346" s="6"/>
      <c r="W1346" s="6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</row>
    <row r="1347">
      <c r="A1347" s="83"/>
      <c r="B1347" s="4"/>
      <c r="C1347" s="4"/>
      <c r="D1347" s="4"/>
      <c r="E1347" s="4"/>
      <c r="F1347" s="76"/>
      <c r="G1347" s="4"/>
      <c r="H1347" s="4"/>
      <c r="I1347" s="4"/>
      <c r="J1347" s="4"/>
      <c r="K1347" s="5"/>
      <c r="L1347" s="5"/>
      <c r="M1347" s="4"/>
      <c r="N1347" s="4"/>
      <c r="O1347" s="4"/>
      <c r="P1347" s="4"/>
      <c r="Q1347" s="4"/>
      <c r="R1347" s="4"/>
      <c r="S1347" s="4"/>
      <c r="T1347" s="4"/>
      <c r="U1347" s="4"/>
      <c r="V1347" s="6"/>
      <c r="W1347" s="6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</row>
    <row r="1348">
      <c r="A1348" s="83"/>
      <c r="B1348" s="4"/>
      <c r="C1348" s="4"/>
      <c r="D1348" s="4"/>
      <c r="E1348" s="4"/>
      <c r="F1348" s="76"/>
      <c r="G1348" s="4"/>
      <c r="H1348" s="4"/>
      <c r="I1348" s="4"/>
      <c r="J1348" s="4"/>
      <c r="K1348" s="5"/>
      <c r="L1348" s="5"/>
      <c r="M1348" s="4"/>
      <c r="N1348" s="4"/>
      <c r="O1348" s="4"/>
      <c r="P1348" s="4"/>
      <c r="Q1348" s="4"/>
      <c r="R1348" s="4"/>
      <c r="S1348" s="4"/>
      <c r="T1348" s="4"/>
      <c r="U1348" s="4"/>
      <c r="V1348" s="6"/>
      <c r="W1348" s="6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</row>
    <row r="1349">
      <c r="A1349" s="83"/>
      <c r="B1349" s="4"/>
      <c r="C1349" s="4"/>
      <c r="D1349" s="4"/>
      <c r="E1349" s="4"/>
      <c r="F1349" s="76"/>
      <c r="G1349" s="4"/>
      <c r="H1349" s="4"/>
      <c r="I1349" s="4"/>
      <c r="J1349" s="4"/>
      <c r="K1349" s="5"/>
      <c r="L1349" s="5"/>
      <c r="M1349" s="4"/>
      <c r="N1349" s="4"/>
      <c r="O1349" s="4"/>
      <c r="P1349" s="4"/>
      <c r="Q1349" s="4"/>
      <c r="R1349" s="4"/>
      <c r="S1349" s="4"/>
      <c r="T1349" s="4"/>
      <c r="U1349" s="4"/>
      <c r="V1349" s="6"/>
      <c r="W1349" s="6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</row>
    <row r="1350">
      <c r="A1350" s="83"/>
      <c r="B1350" s="4"/>
      <c r="C1350" s="4"/>
      <c r="D1350" s="4"/>
      <c r="E1350" s="4"/>
      <c r="F1350" s="76"/>
      <c r="G1350" s="4"/>
      <c r="H1350" s="4"/>
      <c r="I1350" s="4"/>
      <c r="J1350" s="4"/>
      <c r="K1350" s="5"/>
      <c r="L1350" s="5"/>
      <c r="M1350" s="4"/>
      <c r="N1350" s="4"/>
      <c r="O1350" s="4"/>
      <c r="P1350" s="4"/>
      <c r="Q1350" s="4"/>
      <c r="R1350" s="4"/>
      <c r="S1350" s="4"/>
      <c r="T1350" s="4"/>
      <c r="U1350" s="4"/>
      <c r="V1350" s="6"/>
      <c r="W1350" s="6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</row>
    <row r="1351">
      <c r="A1351" s="83"/>
      <c r="B1351" s="4"/>
      <c r="C1351" s="4"/>
      <c r="D1351" s="4"/>
      <c r="E1351" s="4"/>
      <c r="F1351" s="76"/>
      <c r="G1351" s="4"/>
      <c r="H1351" s="4"/>
      <c r="I1351" s="4"/>
      <c r="J1351" s="4"/>
      <c r="K1351" s="5"/>
      <c r="L1351" s="5"/>
      <c r="M1351" s="4"/>
      <c r="N1351" s="4"/>
      <c r="O1351" s="4"/>
      <c r="P1351" s="4"/>
      <c r="Q1351" s="4"/>
      <c r="R1351" s="4"/>
      <c r="S1351" s="4"/>
      <c r="T1351" s="4"/>
      <c r="U1351" s="4"/>
      <c r="V1351" s="6"/>
      <c r="W1351" s="6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</row>
    <row r="1352">
      <c r="A1352" s="83"/>
      <c r="B1352" s="4"/>
      <c r="C1352" s="4"/>
      <c r="D1352" s="4"/>
      <c r="E1352" s="4"/>
      <c r="F1352" s="76"/>
      <c r="G1352" s="4"/>
      <c r="H1352" s="4"/>
      <c r="I1352" s="4"/>
      <c r="J1352" s="4"/>
      <c r="K1352" s="5"/>
      <c r="L1352" s="5"/>
      <c r="M1352" s="4"/>
      <c r="N1352" s="4"/>
      <c r="O1352" s="4"/>
      <c r="P1352" s="4"/>
      <c r="Q1352" s="4"/>
      <c r="R1352" s="4"/>
      <c r="S1352" s="4"/>
      <c r="T1352" s="4"/>
      <c r="U1352" s="4"/>
      <c r="V1352" s="6"/>
      <c r="W1352" s="6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</row>
    <row r="1353">
      <c r="A1353" s="83"/>
      <c r="B1353" s="4"/>
      <c r="C1353" s="4"/>
      <c r="D1353" s="4"/>
      <c r="E1353" s="4"/>
      <c r="F1353" s="76"/>
      <c r="G1353" s="4"/>
      <c r="H1353" s="4"/>
      <c r="I1353" s="4"/>
      <c r="J1353" s="4"/>
      <c r="K1353" s="5"/>
      <c r="L1353" s="5"/>
      <c r="M1353" s="4"/>
      <c r="N1353" s="4"/>
      <c r="O1353" s="4"/>
      <c r="P1353" s="4"/>
      <c r="Q1353" s="4"/>
      <c r="R1353" s="4"/>
      <c r="S1353" s="4"/>
      <c r="T1353" s="4"/>
      <c r="U1353" s="4"/>
      <c r="V1353" s="6"/>
      <c r="W1353" s="6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</row>
    <row r="1354">
      <c r="A1354" s="83"/>
      <c r="B1354" s="4"/>
      <c r="C1354" s="4"/>
      <c r="D1354" s="4"/>
      <c r="E1354" s="4"/>
      <c r="F1354" s="76"/>
      <c r="G1354" s="4"/>
      <c r="H1354" s="4"/>
      <c r="I1354" s="4"/>
      <c r="J1354" s="4"/>
      <c r="K1354" s="5"/>
      <c r="L1354" s="5"/>
      <c r="M1354" s="4"/>
      <c r="N1354" s="4"/>
      <c r="O1354" s="4"/>
      <c r="P1354" s="4"/>
      <c r="Q1354" s="4"/>
      <c r="R1354" s="4"/>
      <c r="S1354" s="4"/>
      <c r="T1354" s="4"/>
      <c r="U1354" s="4"/>
      <c r="V1354" s="6"/>
      <c r="W1354" s="6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</row>
    <row r="1355">
      <c r="A1355" s="83"/>
      <c r="B1355" s="4"/>
      <c r="C1355" s="4"/>
      <c r="D1355" s="4"/>
      <c r="E1355" s="4"/>
      <c r="F1355" s="76"/>
      <c r="G1355" s="4"/>
      <c r="H1355" s="4"/>
      <c r="I1355" s="4"/>
      <c r="J1355" s="4"/>
      <c r="K1355" s="5"/>
      <c r="L1355" s="5"/>
      <c r="M1355" s="4"/>
      <c r="N1355" s="4"/>
      <c r="O1355" s="4"/>
      <c r="P1355" s="4"/>
      <c r="Q1355" s="4"/>
      <c r="R1355" s="4"/>
      <c r="S1355" s="4"/>
      <c r="T1355" s="4"/>
      <c r="U1355" s="4"/>
      <c r="V1355" s="6"/>
      <c r="W1355" s="6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</row>
    <row r="1356">
      <c r="A1356" s="83"/>
      <c r="B1356" s="4"/>
      <c r="C1356" s="4"/>
      <c r="D1356" s="4"/>
      <c r="E1356" s="4"/>
      <c r="F1356" s="76"/>
      <c r="G1356" s="4"/>
      <c r="H1356" s="4"/>
      <c r="I1356" s="4"/>
      <c r="J1356" s="4"/>
      <c r="K1356" s="5"/>
      <c r="L1356" s="5"/>
      <c r="M1356" s="4"/>
      <c r="N1356" s="4"/>
      <c r="O1356" s="4"/>
      <c r="P1356" s="4"/>
      <c r="Q1356" s="4"/>
      <c r="R1356" s="4"/>
      <c r="S1356" s="4"/>
      <c r="T1356" s="4"/>
      <c r="U1356" s="4"/>
      <c r="V1356" s="6"/>
      <c r="W1356" s="6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</row>
    <row r="1357">
      <c r="A1357" s="83"/>
      <c r="B1357" s="4"/>
      <c r="C1357" s="4"/>
      <c r="D1357" s="4"/>
      <c r="E1357" s="4"/>
      <c r="F1357" s="76"/>
      <c r="G1357" s="4"/>
      <c r="H1357" s="4"/>
      <c r="I1357" s="4"/>
      <c r="J1357" s="4"/>
      <c r="K1357" s="5"/>
      <c r="L1357" s="5"/>
      <c r="M1357" s="4"/>
      <c r="N1357" s="4"/>
      <c r="O1357" s="4"/>
      <c r="P1357" s="4"/>
      <c r="Q1357" s="4"/>
      <c r="R1357" s="4"/>
      <c r="S1357" s="4"/>
      <c r="T1357" s="4"/>
      <c r="U1357" s="4"/>
      <c r="V1357" s="6"/>
      <c r="W1357" s="6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</row>
    <row r="1358">
      <c r="A1358" s="83"/>
      <c r="B1358" s="4"/>
      <c r="C1358" s="4"/>
      <c r="D1358" s="4"/>
      <c r="E1358" s="4"/>
      <c r="F1358" s="76"/>
      <c r="G1358" s="4"/>
      <c r="H1358" s="4"/>
      <c r="I1358" s="4"/>
      <c r="J1358" s="4"/>
      <c r="K1358" s="5"/>
      <c r="L1358" s="5"/>
      <c r="M1358" s="4"/>
      <c r="N1358" s="4"/>
      <c r="O1358" s="4"/>
      <c r="P1358" s="4"/>
      <c r="Q1358" s="4"/>
      <c r="R1358" s="4"/>
      <c r="S1358" s="4"/>
      <c r="T1358" s="4"/>
      <c r="U1358" s="4"/>
      <c r="V1358" s="6"/>
      <c r="W1358" s="6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</row>
    <row r="1359">
      <c r="A1359" s="83"/>
      <c r="B1359" s="4"/>
      <c r="C1359" s="4"/>
      <c r="D1359" s="4"/>
      <c r="E1359" s="4"/>
      <c r="F1359" s="76"/>
      <c r="G1359" s="4"/>
      <c r="H1359" s="4"/>
      <c r="I1359" s="4"/>
      <c r="J1359" s="4"/>
      <c r="K1359" s="5"/>
      <c r="L1359" s="5"/>
      <c r="M1359" s="4"/>
      <c r="N1359" s="4"/>
      <c r="O1359" s="4"/>
      <c r="P1359" s="4"/>
      <c r="Q1359" s="4"/>
      <c r="R1359" s="4"/>
      <c r="S1359" s="4"/>
      <c r="T1359" s="4"/>
      <c r="U1359" s="4"/>
      <c r="V1359" s="6"/>
      <c r="W1359" s="6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</row>
    <row r="1360">
      <c r="A1360" s="83"/>
      <c r="B1360" s="4"/>
      <c r="C1360" s="4"/>
      <c r="D1360" s="4"/>
      <c r="E1360" s="4"/>
      <c r="F1360" s="76"/>
      <c r="G1360" s="4"/>
      <c r="H1360" s="4"/>
      <c r="I1360" s="4"/>
      <c r="J1360" s="4"/>
      <c r="K1360" s="5"/>
      <c r="L1360" s="5"/>
      <c r="M1360" s="4"/>
      <c r="N1360" s="4"/>
      <c r="O1360" s="4"/>
      <c r="P1360" s="4"/>
      <c r="Q1360" s="4"/>
      <c r="R1360" s="4"/>
      <c r="S1360" s="4"/>
      <c r="T1360" s="4"/>
      <c r="U1360" s="4"/>
      <c r="V1360" s="6"/>
      <c r="W1360" s="6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</row>
    <row r="1361">
      <c r="A1361" s="83"/>
      <c r="B1361" s="4"/>
      <c r="C1361" s="4"/>
      <c r="D1361" s="4"/>
      <c r="E1361" s="4"/>
      <c r="F1361" s="76"/>
      <c r="G1361" s="4"/>
      <c r="H1361" s="4"/>
      <c r="I1361" s="4"/>
      <c r="J1361" s="4"/>
      <c r="K1361" s="5"/>
      <c r="L1361" s="5"/>
      <c r="M1361" s="4"/>
      <c r="N1361" s="4"/>
      <c r="O1361" s="4"/>
      <c r="P1361" s="4"/>
      <c r="Q1361" s="4"/>
      <c r="R1361" s="4"/>
      <c r="S1361" s="4"/>
      <c r="T1361" s="4"/>
      <c r="U1361" s="4"/>
      <c r="V1361" s="6"/>
      <c r="W1361" s="6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</row>
    <row r="1362">
      <c r="A1362" s="83"/>
      <c r="B1362" s="4"/>
      <c r="C1362" s="4"/>
      <c r="D1362" s="4"/>
      <c r="E1362" s="4"/>
      <c r="F1362" s="76"/>
      <c r="G1362" s="4"/>
      <c r="H1362" s="4"/>
      <c r="I1362" s="4"/>
      <c r="J1362" s="4"/>
      <c r="K1362" s="5"/>
      <c r="L1362" s="5"/>
      <c r="M1362" s="4"/>
      <c r="N1362" s="4"/>
      <c r="O1362" s="4"/>
      <c r="P1362" s="4"/>
      <c r="Q1362" s="4"/>
      <c r="R1362" s="4"/>
      <c r="S1362" s="4"/>
      <c r="T1362" s="4"/>
      <c r="U1362" s="4"/>
      <c r="V1362" s="6"/>
      <c r="W1362" s="6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</row>
    <row r="1363">
      <c r="A1363" s="83"/>
      <c r="B1363" s="4"/>
      <c r="C1363" s="4"/>
      <c r="D1363" s="4"/>
      <c r="E1363" s="4"/>
      <c r="F1363" s="76"/>
      <c r="G1363" s="4"/>
      <c r="H1363" s="4"/>
      <c r="I1363" s="4"/>
      <c r="J1363" s="4"/>
      <c r="K1363" s="5"/>
      <c r="L1363" s="5"/>
      <c r="M1363" s="4"/>
      <c r="N1363" s="4"/>
      <c r="O1363" s="4"/>
      <c r="P1363" s="4"/>
      <c r="Q1363" s="4"/>
      <c r="R1363" s="4"/>
      <c r="S1363" s="4"/>
      <c r="T1363" s="4"/>
      <c r="U1363" s="4"/>
      <c r="V1363" s="6"/>
      <c r="W1363" s="6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</row>
    <row r="1364">
      <c r="A1364" s="83"/>
      <c r="B1364" s="4"/>
      <c r="C1364" s="4"/>
      <c r="D1364" s="4"/>
      <c r="E1364" s="4"/>
      <c r="F1364" s="76"/>
      <c r="G1364" s="4"/>
      <c r="H1364" s="4"/>
      <c r="I1364" s="4"/>
      <c r="J1364" s="4"/>
      <c r="K1364" s="5"/>
      <c r="L1364" s="5"/>
      <c r="M1364" s="4"/>
      <c r="N1364" s="4"/>
      <c r="O1364" s="4"/>
      <c r="P1364" s="4"/>
      <c r="Q1364" s="4"/>
      <c r="R1364" s="4"/>
      <c r="S1364" s="4"/>
      <c r="T1364" s="4"/>
      <c r="U1364" s="4"/>
      <c r="V1364" s="6"/>
      <c r="W1364" s="6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</row>
    <row r="1365">
      <c r="A1365" s="83"/>
      <c r="B1365" s="4"/>
      <c r="C1365" s="4"/>
      <c r="D1365" s="4"/>
      <c r="E1365" s="4"/>
      <c r="F1365" s="76"/>
      <c r="G1365" s="4"/>
      <c r="H1365" s="4"/>
      <c r="I1365" s="4"/>
      <c r="J1365" s="4"/>
      <c r="K1365" s="5"/>
      <c r="L1365" s="5"/>
      <c r="M1365" s="4"/>
      <c r="N1365" s="4"/>
      <c r="O1365" s="4"/>
      <c r="P1365" s="4"/>
      <c r="Q1365" s="4"/>
      <c r="R1365" s="4"/>
      <c r="S1365" s="4"/>
      <c r="T1365" s="4"/>
      <c r="U1365" s="4"/>
      <c r="V1365" s="6"/>
      <c r="W1365" s="6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</row>
    <row r="1366">
      <c r="A1366" s="83"/>
      <c r="B1366" s="4"/>
      <c r="C1366" s="4"/>
      <c r="D1366" s="4"/>
      <c r="E1366" s="4"/>
      <c r="F1366" s="76"/>
      <c r="G1366" s="4"/>
      <c r="H1366" s="4"/>
      <c r="I1366" s="4"/>
      <c r="J1366" s="4"/>
      <c r="K1366" s="5"/>
      <c r="L1366" s="5"/>
      <c r="M1366" s="4"/>
      <c r="N1366" s="4"/>
      <c r="O1366" s="4"/>
      <c r="P1366" s="4"/>
      <c r="Q1366" s="4"/>
      <c r="R1366" s="4"/>
      <c r="S1366" s="4"/>
      <c r="T1366" s="4"/>
      <c r="U1366" s="4"/>
      <c r="V1366" s="6"/>
      <c r="W1366" s="6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</row>
    <row r="1367">
      <c r="A1367" s="83"/>
      <c r="B1367" s="4"/>
      <c r="C1367" s="4"/>
      <c r="D1367" s="4"/>
      <c r="E1367" s="4"/>
      <c r="F1367" s="76"/>
      <c r="G1367" s="4"/>
      <c r="H1367" s="4"/>
      <c r="I1367" s="4"/>
      <c r="J1367" s="4"/>
      <c r="K1367" s="5"/>
      <c r="L1367" s="5"/>
      <c r="M1367" s="4"/>
      <c r="N1367" s="4"/>
      <c r="O1367" s="4"/>
      <c r="P1367" s="4"/>
      <c r="Q1367" s="4"/>
      <c r="R1367" s="4"/>
      <c r="S1367" s="4"/>
      <c r="T1367" s="4"/>
      <c r="U1367" s="4"/>
      <c r="V1367" s="6"/>
      <c r="W1367" s="6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</row>
    <row r="1368">
      <c r="A1368" s="83"/>
      <c r="B1368" s="4"/>
      <c r="C1368" s="4"/>
      <c r="D1368" s="4"/>
      <c r="E1368" s="4"/>
      <c r="F1368" s="76"/>
      <c r="G1368" s="4"/>
      <c r="H1368" s="4"/>
      <c r="I1368" s="4"/>
      <c r="J1368" s="4"/>
      <c r="K1368" s="5"/>
      <c r="L1368" s="5"/>
      <c r="M1368" s="4"/>
      <c r="N1368" s="4"/>
      <c r="O1368" s="4"/>
      <c r="P1368" s="4"/>
      <c r="Q1368" s="4"/>
      <c r="R1368" s="4"/>
      <c r="S1368" s="4"/>
      <c r="T1368" s="4"/>
      <c r="U1368" s="4"/>
      <c r="V1368" s="6"/>
      <c r="W1368" s="6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</row>
    <row r="1369">
      <c r="A1369" s="83"/>
      <c r="B1369" s="4"/>
      <c r="C1369" s="4"/>
      <c r="D1369" s="4"/>
      <c r="E1369" s="4"/>
      <c r="F1369" s="76"/>
      <c r="G1369" s="4"/>
      <c r="H1369" s="4"/>
      <c r="I1369" s="4"/>
      <c r="J1369" s="4"/>
      <c r="K1369" s="5"/>
      <c r="L1369" s="5"/>
      <c r="M1369" s="4"/>
      <c r="N1369" s="4"/>
      <c r="O1369" s="4"/>
      <c r="P1369" s="4"/>
      <c r="Q1369" s="4"/>
      <c r="R1369" s="4"/>
      <c r="S1369" s="4"/>
      <c r="T1369" s="4"/>
      <c r="U1369" s="4"/>
      <c r="V1369" s="6"/>
      <c r="W1369" s="6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</row>
    <row r="1370">
      <c r="A1370" s="83"/>
      <c r="B1370" s="4"/>
      <c r="C1370" s="4"/>
      <c r="D1370" s="4"/>
      <c r="E1370" s="4"/>
      <c r="F1370" s="76"/>
      <c r="G1370" s="4"/>
      <c r="H1370" s="4"/>
      <c r="I1370" s="4"/>
      <c r="J1370" s="4"/>
      <c r="K1370" s="5"/>
      <c r="L1370" s="5"/>
      <c r="M1370" s="4"/>
      <c r="N1370" s="4"/>
      <c r="O1370" s="4"/>
      <c r="P1370" s="4"/>
      <c r="Q1370" s="4"/>
      <c r="R1370" s="4"/>
      <c r="S1370" s="4"/>
      <c r="T1370" s="4"/>
      <c r="U1370" s="4"/>
      <c r="V1370" s="6"/>
      <c r="W1370" s="6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</row>
    <row r="1371">
      <c r="A1371" s="83"/>
      <c r="B1371" s="4"/>
      <c r="C1371" s="4"/>
      <c r="D1371" s="4"/>
      <c r="E1371" s="4"/>
      <c r="F1371" s="76"/>
      <c r="G1371" s="4"/>
      <c r="H1371" s="4"/>
      <c r="I1371" s="4"/>
      <c r="J1371" s="4"/>
      <c r="K1371" s="5"/>
      <c r="L1371" s="5"/>
      <c r="M1371" s="4"/>
      <c r="N1371" s="4"/>
      <c r="O1371" s="4"/>
      <c r="P1371" s="4"/>
      <c r="Q1371" s="4"/>
      <c r="R1371" s="4"/>
      <c r="S1371" s="4"/>
      <c r="T1371" s="4"/>
      <c r="U1371" s="4"/>
      <c r="V1371" s="6"/>
      <c r="W1371" s="6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</row>
    <row r="1372">
      <c r="A1372" s="83"/>
      <c r="B1372" s="4"/>
      <c r="C1372" s="4"/>
      <c r="D1372" s="4"/>
      <c r="E1372" s="4"/>
      <c r="F1372" s="76"/>
      <c r="G1372" s="4"/>
      <c r="H1372" s="4"/>
      <c r="I1372" s="4"/>
      <c r="J1372" s="4"/>
      <c r="K1372" s="5"/>
      <c r="L1372" s="5"/>
      <c r="M1372" s="4"/>
      <c r="N1372" s="4"/>
      <c r="O1372" s="4"/>
      <c r="P1372" s="4"/>
      <c r="Q1372" s="4"/>
      <c r="R1372" s="4"/>
      <c r="S1372" s="4"/>
      <c r="T1372" s="4"/>
      <c r="U1372" s="4"/>
      <c r="V1372" s="6"/>
      <c r="W1372" s="6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</row>
    <row r="1373">
      <c r="A1373" s="83"/>
      <c r="B1373" s="4"/>
      <c r="C1373" s="4"/>
      <c r="D1373" s="4"/>
      <c r="E1373" s="4"/>
      <c r="F1373" s="76"/>
      <c r="G1373" s="4"/>
      <c r="H1373" s="4"/>
      <c r="I1373" s="4"/>
      <c r="J1373" s="4"/>
      <c r="K1373" s="5"/>
      <c r="L1373" s="5"/>
      <c r="M1373" s="4"/>
      <c r="N1373" s="4"/>
      <c r="O1373" s="4"/>
      <c r="P1373" s="4"/>
      <c r="Q1373" s="4"/>
      <c r="R1373" s="4"/>
      <c r="S1373" s="4"/>
      <c r="T1373" s="4"/>
      <c r="U1373" s="4"/>
      <c r="V1373" s="6"/>
      <c r="W1373" s="6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</row>
    <row r="1374">
      <c r="A1374" s="83"/>
      <c r="B1374" s="4"/>
      <c r="C1374" s="4"/>
      <c r="D1374" s="4"/>
      <c r="E1374" s="4"/>
      <c r="F1374" s="76"/>
      <c r="G1374" s="4"/>
      <c r="H1374" s="4"/>
      <c r="I1374" s="4"/>
      <c r="J1374" s="4"/>
      <c r="K1374" s="5"/>
      <c r="L1374" s="5"/>
      <c r="M1374" s="4"/>
      <c r="N1374" s="4"/>
      <c r="O1374" s="4"/>
      <c r="P1374" s="4"/>
      <c r="Q1374" s="4"/>
      <c r="R1374" s="4"/>
      <c r="S1374" s="4"/>
      <c r="T1374" s="4"/>
      <c r="U1374" s="4"/>
      <c r="V1374" s="6"/>
      <c r="W1374" s="6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</row>
    <row r="1375">
      <c r="A1375" s="83"/>
      <c r="B1375" s="4"/>
      <c r="C1375" s="4"/>
      <c r="D1375" s="4"/>
      <c r="E1375" s="4"/>
      <c r="F1375" s="76"/>
      <c r="G1375" s="4"/>
      <c r="H1375" s="4"/>
      <c r="I1375" s="4"/>
      <c r="J1375" s="4"/>
      <c r="K1375" s="5"/>
      <c r="L1375" s="5"/>
      <c r="M1375" s="4"/>
      <c r="N1375" s="4"/>
      <c r="O1375" s="4"/>
      <c r="P1375" s="4"/>
      <c r="Q1375" s="4"/>
      <c r="R1375" s="4"/>
      <c r="S1375" s="4"/>
      <c r="T1375" s="4"/>
      <c r="U1375" s="4"/>
      <c r="V1375" s="6"/>
      <c r="W1375" s="6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</row>
    <row r="1376">
      <c r="A1376" s="83"/>
      <c r="B1376" s="4"/>
      <c r="C1376" s="4"/>
      <c r="D1376" s="4"/>
      <c r="E1376" s="4"/>
      <c r="F1376" s="76"/>
      <c r="G1376" s="4"/>
      <c r="H1376" s="4"/>
      <c r="I1376" s="4"/>
      <c r="J1376" s="4"/>
      <c r="K1376" s="5"/>
      <c r="L1376" s="5"/>
      <c r="M1376" s="4"/>
      <c r="N1376" s="4"/>
      <c r="O1376" s="4"/>
      <c r="P1376" s="4"/>
      <c r="Q1376" s="4"/>
      <c r="R1376" s="4"/>
      <c r="S1376" s="4"/>
      <c r="T1376" s="4"/>
      <c r="U1376" s="4"/>
      <c r="V1376" s="6"/>
      <c r="W1376" s="6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</row>
    <row r="1377">
      <c r="A1377" s="83"/>
      <c r="B1377" s="4"/>
      <c r="C1377" s="4"/>
      <c r="D1377" s="4"/>
      <c r="E1377" s="4"/>
      <c r="F1377" s="76"/>
      <c r="G1377" s="4"/>
      <c r="H1377" s="4"/>
      <c r="I1377" s="4"/>
      <c r="J1377" s="4"/>
      <c r="K1377" s="5"/>
      <c r="L1377" s="5"/>
      <c r="M1377" s="4"/>
      <c r="N1377" s="4"/>
      <c r="O1377" s="4"/>
      <c r="P1377" s="4"/>
      <c r="Q1377" s="4"/>
      <c r="R1377" s="4"/>
      <c r="S1377" s="4"/>
      <c r="T1377" s="4"/>
      <c r="U1377" s="4"/>
      <c r="V1377" s="6"/>
      <c r="W1377" s="6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</row>
    <row r="1378">
      <c r="A1378" s="83"/>
      <c r="B1378" s="4"/>
      <c r="C1378" s="4"/>
      <c r="D1378" s="4"/>
      <c r="E1378" s="4"/>
      <c r="F1378" s="76"/>
      <c r="G1378" s="4"/>
      <c r="H1378" s="4"/>
      <c r="I1378" s="4"/>
      <c r="J1378" s="4"/>
      <c r="K1378" s="5"/>
      <c r="L1378" s="5"/>
      <c r="M1378" s="4"/>
      <c r="N1378" s="4"/>
      <c r="O1378" s="4"/>
      <c r="P1378" s="4"/>
      <c r="Q1378" s="4"/>
      <c r="R1378" s="4"/>
      <c r="S1378" s="4"/>
      <c r="T1378" s="4"/>
      <c r="U1378" s="4"/>
      <c r="V1378" s="6"/>
      <c r="W1378" s="6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</row>
    <row r="1379">
      <c r="A1379" s="83"/>
      <c r="B1379" s="4"/>
      <c r="C1379" s="4"/>
      <c r="D1379" s="4"/>
      <c r="E1379" s="4"/>
      <c r="F1379" s="76"/>
      <c r="G1379" s="4"/>
      <c r="H1379" s="4"/>
      <c r="I1379" s="4"/>
      <c r="J1379" s="4"/>
      <c r="K1379" s="5"/>
      <c r="L1379" s="5"/>
      <c r="M1379" s="4"/>
      <c r="N1379" s="4"/>
      <c r="O1379" s="4"/>
      <c r="P1379" s="4"/>
      <c r="Q1379" s="4"/>
      <c r="R1379" s="4"/>
      <c r="S1379" s="4"/>
      <c r="T1379" s="4"/>
      <c r="U1379" s="4"/>
      <c r="V1379" s="6"/>
      <c r="W1379" s="6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</row>
    <row r="1380">
      <c r="A1380" s="83"/>
      <c r="B1380" s="4"/>
      <c r="C1380" s="4"/>
      <c r="D1380" s="4"/>
      <c r="E1380" s="4"/>
      <c r="F1380" s="76"/>
      <c r="G1380" s="4"/>
      <c r="H1380" s="4"/>
      <c r="I1380" s="4"/>
      <c r="J1380" s="4"/>
      <c r="K1380" s="5"/>
      <c r="L1380" s="5"/>
      <c r="M1380" s="4"/>
      <c r="N1380" s="4"/>
      <c r="O1380" s="4"/>
      <c r="P1380" s="4"/>
      <c r="Q1380" s="4"/>
      <c r="R1380" s="4"/>
      <c r="S1380" s="4"/>
      <c r="T1380" s="4"/>
      <c r="U1380" s="4"/>
      <c r="V1380" s="6"/>
      <c r="W1380" s="6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</row>
    <row r="1381">
      <c r="A1381" s="83"/>
      <c r="B1381" s="4"/>
      <c r="C1381" s="4"/>
      <c r="D1381" s="4"/>
      <c r="E1381" s="4"/>
      <c r="F1381" s="76"/>
      <c r="G1381" s="4"/>
      <c r="H1381" s="4"/>
      <c r="I1381" s="4"/>
      <c r="J1381" s="4"/>
      <c r="K1381" s="5"/>
      <c r="L1381" s="5"/>
      <c r="M1381" s="4"/>
      <c r="N1381" s="4"/>
      <c r="O1381" s="4"/>
      <c r="P1381" s="4"/>
      <c r="Q1381" s="4"/>
      <c r="R1381" s="4"/>
      <c r="S1381" s="4"/>
      <c r="T1381" s="4"/>
      <c r="U1381" s="4"/>
      <c r="V1381" s="6"/>
      <c r="W1381" s="6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</row>
    <row r="1382">
      <c r="A1382" s="83"/>
      <c r="B1382" s="4"/>
      <c r="C1382" s="4"/>
      <c r="D1382" s="4"/>
      <c r="E1382" s="4"/>
      <c r="F1382" s="76"/>
      <c r="G1382" s="4"/>
      <c r="H1382" s="4"/>
      <c r="I1382" s="4"/>
      <c r="J1382" s="4"/>
      <c r="K1382" s="5"/>
      <c r="L1382" s="5"/>
      <c r="M1382" s="4"/>
      <c r="N1382" s="4"/>
      <c r="O1382" s="4"/>
      <c r="P1382" s="4"/>
      <c r="Q1382" s="4"/>
      <c r="R1382" s="4"/>
      <c r="S1382" s="4"/>
      <c r="T1382" s="4"/>
      <c r="U1382" s="4"/>
      <c r="V1382" s="6"/>
      <c r="W1382" s="6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</row>
    <row r="1383">
      <c r="A1383" s="83"/>
      <c r="B1383" s="4"/>
      <c r="C1383" s="4"/>
      <c r="D1383" s="4"/>
      <c r="E1383" s="4"/>
      <c r="F1383" s="76"/>
      <c r="G1383" s="4"/>
      <c r="H1383" s="4"/>
      <c r="I1383" s="4"/>
      <c r="J1383" s="4"/>
      <c r="K1383" s="5"/>
      <c r="L1383" s="5"/>
      <c r="M1383" s="4"/>
      <c r="N1383" s="4"/>
      <c r="O1383" s="4"/>
      <c r="P1383" s="4"/>
      <c r="Q1383" s="4"/>
      <c r="R1383" s="4"/>
      <c r="S1383" s="4"/>
      <c r="T1383" s="4"/>
      <c r="U1383" s="4"/>
      <c r="V1383" s="6"/>
      <c r="W1383" s="6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</row>
    <row r="1384">
      <c r="A1384" s="83"/>
      <c r="B1384" s="4"/>
      <c r="C1384" s="4"/>
      <c r="D1384" s="4"/>
      <c r="E1384" s="4"/>
      <c r="F1384" s="76"/>
      <c r="G1384" s="4"/>
      <c r="H1384" s="4"/>
      <c r="I1384" s="4"/>
      <c r="J1384" s="4"/>
      <c r="K1384" s="5"/>
      <c r="L1384" s="5"/>
      <c r="M1384" s="4"/>
      <c r="N1384" s="4"/>
      <c r="O1384" s="4"/>
      <c r="P1384" s="4"/>
      <c r="Q1384" s="4"/>
      <c r="R1384" s="4"/>
      <c r="S1384" s="4"/>
      <c r="T1384" s="4"/>
      <c r="U1384" s="4"/>
      <c r="V1384" s="6"/>
      <c r="W1384" s="6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</row>
    <row r="1385">
      <c r="A1385" s="83"/>
      <c r="B1385" s="4"/>
      <c r="C1385" s="4"/>
      <c r="D1385" s="4"/>
      <c r="E1385" s="4"/>
      <c r="F1385" s="76"/>
      <c r="G1385" s="4"/>
      <c r="H1385" s="4"/>
      <c r="I1385" s="4"/>
      <c r="J1385" s="4"/>
      <c r="K1385" s="5"/>
      <c r="L1385" s="5"/>
      <c r="M1385" s="4"/>
      <c r="N1385" s="4"/>
      <c r="O1385" s="4"/>
      <c r="P1385" s="4"/>
      <c r="Q1385" s="4"/>
      <c r="R1385" s="4"/>
      <c r="S1385" s="4"/>
      <c r="T1385" s="4"/>
      <c r="U1385" s="4"/>
      <c r="V1385" s="6"/>
      <c r="W1385" s="6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</row>
    <row r="1386">
      <c r="A1386" s="83"/>
      <c r="B1386" s="4"/>
      <c r="C1386" s="4"/>
      <c r="D1386" s="4"/>
      <c r="E1386" s="4"/>
      <c r="F1386" s="76"/>
      <c r="G1386" s="4"/>
      <c r="H1386" s="4"/>
      <c r="I1386" s="4"/>
      <c r="J1386" s="4"/>
      <c r="K1386" s="5"/>
      <c r="L1386" s="5"/>
      <c r="M1386" s="4"/>
      <c r="N1386" s="4"/>
      <c r="O1386" s="4"/>
      <c r="P1386" s="4"/>
      <c r="Q1386" s="4"/>
      <c r="R1386" s="4"/>
      <c r="S1386" s="4"/>
      <c r="T1386" s="4"/>
      <c r="U1386" s="4"/>
      <c r="V1386" s="6"/>
      <c r="W1386" s="6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</row>
    <row r="1387">
      <c r="A1387" s="83"/>
      <c r="B1387" s="4"/>
      <c r="C1387" s="4"/>
      <c r="D1387" s="4"/>
      <c r="E1387" s="4"/>
      <c r="F1387" s="76"/>
      <c r="G1387" s="4"/>
      <c r="H1387" s="4"/>
      <c r="I1387" s="4"/>
      <c r="J1387" s="4"/>
      <c r="K1387" s="5"/>
      <c r="L1387" s="5"/>
      <c r="M1387" s="4"/>
      <c r="N1387" s="4"/>
      <c r="O1387" s="4"/>
      <c r="P1387" s="4"/>
      <c r="Q1387" s="4"/>
      <c r="R1387" s="4"/>
      <c r="S1387" s="4"/>
      <c r="T1387" s="4"/>
      <c r="U1387" s="4"/>
      <c r="V1387" s="6"/>
      <c r="W1387" s="6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</row>
    <row r="1388">
      <c r="A1388" s="83"/>
      <c r="B1388" s="4"/>
      <c r="C1388" s="4"/>
      <c r="D1388" s="4"/>
      <c r="E1388" s="4"/>
      <c r="F1388" s="76"/>
      <c r="G1388" s="4"/>
      <c r="H1388" s="4"/>
      <c r="I1388" s="4"/>
      <c r="J1388" s="4"/>
      <c r="K1388" s="5"/>
      <c r="L1388" s="5"/>
      <c r="M1388" s="4"/>
      <c r="N1388" s="4"/>
      <c r="O1388" s="4"/>
      <c r="P1388" s="4"/>
      <c r="Q1388" s="4"/>
      <c r="R1388" s="4"/>
      <c r="S1388" s="4"/>
      <c r="T1388" s="4"/>
      <c r="U1388" s="4"/>
      <c r="V1388" s="6"/>
      <c r="W1388" s="6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</row>
    <row r="1389">
      <c r="A1389" s="83"/>
      <c r="B1389" s="4"/>
      <c r="C1389" s="4"/>
      <c r="D1389" s="4"/>
      <c r="E1389" s="4"/>
      <c r="F1389" s="76"/>
      <c r="G1389" s="4"/>
      <c r="H1389" s="4"/>
      <c r="I1389" s="4"/>
      <c r="J1389" s="4"/>
      <c r="K1389" s="5"/>
      <c r="L1389" s="5"/>
      <c r="M1389" s="4"/>
      <c r="N1389" s="4"/>
      <c r="O1389" s="4"/>
      <c r="P1389" s="4"/>
      <c r="Q1389" s="4"/>
      <c r="R1389" s="4"/>
      <c r="S1389" s="4"/>
      <c r="T1389" s="4"/>
      <c r="U1389" s="4"/>
      <c r="V1389" s="6"/>
      <c r="W1389" s="6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</row>
    <row r="1390">
      <c r="A1390" s="83"/>
      <c r="B1390" s="4"/>
      <c r="C1390" s="4"/>
      <c r="D1390" s="4"/>
      <c r="E1390" s="4"/>
      <c r="F1390" s="76"/>
      <c r="G1390" s="4"/>
      <c r="H1390" s="4"/>
      <c r="I1390" s="4"/>
      <c r="J1390" s="4"/>
      <c r="K1390" s="5"/>
      <c r="L1390" s="5"/>
      <c r="M1390" s="4"/>
      <c r="N1390" s="4"/>
      <c r="O1390" s="4"/>
      <c r="P1390" s="4"/>
      <c r="Q1390" s="4"/>
      <c r="R1390" s="4"/>
      <c r="S1390" s="4"/>
      <c r="T1390" s="4"/>
      <c r="U1390" s="4"/>
      <c r="V1390" s="6"/>
      <c r="W1390" s="6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</row>
    <row r="1391">
      <c r="A1391" s="83"/>
      <c r="B1391" s="4"/>
      <c r="C1391" s="4"/>
      <c r="D1391" s="4"/>
      <c r="E1391" s="4"/>
      <c r="F1391" s="76"/>
      <c r="G1391" s="4"/>
      <c r="H1391" s="4"/>
      <c r="I1391" s="4"/>
      <c r="J1391" s="4"/>
      <c r="K1391" s="5"/>
      <c r="L1391" s="5"/>
      <c r="M1391" s="4"/>
      <c r="N1391" s="4"/>
      <c r="O1391" s="4"/>
      <c r="P1391" s="4"/>
      <c r="Q1391" s="4"/>
      <c r="R1391" s="4"/>
      <c r="S1391" s="4"/>
      <c r="T1391" s="4"/>
      <c r="U1391" s="4"/>
      <c r="V1391" s="6"/>
      <c r="W1391" s="6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</row>
    <row r="1392">
      <c r="A1392" s="83"/>
      <c r="B1392" s="4"/>
      <c r="C1392" s="4"/>
      <c r="D1392" s="4"/>
      <c r="E1392" s="4"/>
      <c r="F1392" s="76"/>
      <c r="G1392" s="4"/>
      <c r="H1392" s="4"/>
      <c r="I1392" s="4"/>
      <c r="J1392" s="4"/>
      <c r="K1392" s="5"/>
      <c r="L1392" s="5"/>
      <c r="M1392" s="4"/>
      <c r="N1392" s="4"/>
      <c r="O1392" s="4"/>
      <c r="P1392" s="4"/>
      <c r="Q1392" s="4"/>
      <c r="R1392" s="4"/>
      <c r="S1392" s="4"/>
      <c r="T1392" s="4"/>
      <c r="U1392" s="4"/>
      <c r="V1392" s="6"/>
      <c r="W1392" s="6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</row>
    <row r="1393">
      <c r="A1393" s="83"/>
      <c r="B1393" s="4"/>
      <c r="C1393" s="4"/>
      <c r="D1393" s="4"/>
      <c r="E1393" s="4"/>
      <c r="F1393" s="76"/>
      <c r="G1393" s="4"/>
      <c r="H1393" s="4"/>
      <c r="I1393" s="4"/>
      <c r="J1393" s="4"/>
      <c r="K1393" s="5"/>
      <c r="L1393" s="5"/>
      <c r="M1393" s="4"/>
      <c r="N1393" s="4"/>
      <c r="O1393" s="4"/>
      <c r="P1393" s="4"/>
      <c r="Q1393" s="4"/>
      <c r="R1393" s="4"/>
      <c r="S1393" s="4"/>
      <c r="T1393" s="4"/>
      <c r="U1393" s="4"/>
      <c r="V1393" s="6"/>
      <c r="W1393" s="6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</row>
    <row r="1394">
      <c r="A1394" s="83"/>
      <c r="B1394" s="4"/>
      <c r="C1394" s="4"/>
      <c r="D1394" s="4"/>
      <c r="E1394" s="4"/>
      <c r="F1394" s="76"/>
      <c r="G1394" s="4"/>
      <c r="H1394" s="4"/>
      <c r="I1394" s="4"/>
      <c r="J1394" s="4"/>
      <c r="K1394" s="5"/>
      <c r="L1394" s="5"/>
      <c r="M1394" s="4"/>
      <c r="N1394" s="4"/>
      <c r="O1394" s="4"/>
      <c r="P1394" s="4"/>
      <c r="Q1394" s="4"/>
      <c r="R1394" s="4"/>
      <c r="S1394" s="4"/>
      <c r="T1394" s="4"/>
      <c r="U1394" s="4"/>
      <c r="V1394" s="6"/>
      <c r="W1394" s="6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</row>
    <row r="1395">
      <c r="A1395" s="83"/>
      <c r="B1395" s="4"/>
      <c r="C1395" s="4"/>
      <c r="D1395" s="4"/>
      <c r="E1395" s="4"/>
      <c r="F1395" s="76"/>
      <c r="G1395" s="4"/>
      <c r="H1395" s="4"/>
      <c r="I1395" s="4"/>
      <c r="J1395" s="4"/>
      <c r="K1395" s="5"/>
      <c r="L1395" s="5"/>
      <c r="M1395" s="4"/>
      <c r="N1395" s="4"/>
      <c r="O1395" s="4"/>
      <c r="P1395" s="4"/>
      <c r="Q1395" s="4"/>
      <c r="R1395" s="4"/>
      <c r="S1395" s="4"/>
      <c r="T1395" s="4"/>
      <c r="U1395" s="4"/>
      <c r="V1395" s="6"/>
      <c r="W1395" s="6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</row>
    <row r="1396">
      <c r="A1396" s="83"/>
      <c r="B1396" s="4"/>
      <c r="C1396" s="4"/>
      <c r="D1396" s="4"/>
      <c r="E1396" s="4"/>
      <c r="F1396" s="76"/>
      <c r="G1396" s="4"/>
      <c r="H1396" s="4"/>
      <c r="I1396" s="4"/>
      <c r="J1396" s="4"/>
      <c r="K1396" s="5"/>
      <c r="L1396" s="5"/>
      <c r="M1396" s="4"/>
      <c r="N1396" s="4"/>
      <c r="O1396" s="4"/>
      <c r="P1396" s="4"/>
      <c r="Q1396" s="4"/>
      <c r="R1396" s="4"/>
      <c r="S1396" s="4"/>
      <c r="T1396" s="4"/>
      <c r="U1396" s="4"/>
      <c r="V1396" s="6"/>
      <c r="W1396" s="6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</row>
    <row r="1397">
      <c r="A1397" s="83"/>
      <c r="B1397" s="4"/>
      <c r="C1397" s="4"/>
      <c r="D1397" s="4"/>
      <c r="E1397" s="4"/>
      <c r="F1397" s="76"/>
      <c r="G1397" s="4"/>
      <c r="H1397" s="4"/>
      <c r="I1397" s="4"/>
      <c r="J1397" s="4"/>
      <c r="K1397" s="5"/>
      <c r="L1397" s="5"/>
      <c r="M1397" s="4"/>
      <c r="N1397" s="4"/>
      <c r="O1397" s="4"/>
      <c r="P1397" s="4"/>
      <c r="Q1397" s="4"/>
      <c r="R1397" s="4"/>
      <c r="S1397" s="4"/>
      <c r="T1397" s="4"/>
      <c r="U1397" s="4"/>
      <c r="V1397" s="6"/>
      <c r="W1397" s="6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</row>
    <row r="1398">
      <c r="A1398" s="83"/>
      <c r="B1398" s="4"/>
      <c r="C1398" s="4"/>
      <c r="D1398" s="4"/>
      <c r="E1398" s="4"/>
      <c r="F1398" s="76"/>
      <c r="G1398" s="4"/>
      <c r="H1398" s="4"/>
      <c r="I1398" s="4"/>
      <c r="J1398" s="4"/>
      <c r="K1398" s="5"/>
      <c r="L1398" s="5"/>
      <c r="M1398" s="4"/>
      <c r="N1398" s="4"/>
      <c r="O1398" s="4"/>
      <c r="P1398" s="4"/>
      <c r="Q1398" s="4"/>
      <c r="R1398" s="4"/>
      <c r="S1398" s="4"/>
      <c r="T1398" s="4"/>
      <c r="U1398" s="4"/>
      <c r="V1398" s="6"/>
      <c r="W1398" s="6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</row>
    <row r="1399">
      <c r="A1399" s="83"/>
      <c r="B1399" s="4"/>
      <c r="C1399" s="4"/>
      <c r="D1399" s="4"/>
      <c r="E1399" s="4"/>
      <c r="F1399" s="76"/>
      <c r="G1399" s="4"/>
      <c r="H1399" s="4"/>
      <c r="I1399" s="4"/>
      <c r="J1399" s="4"/>
      <c r="K1399" s="5"/>
      <c r="L1399" s="5"/>
      <c r="M1399" s="4"/>
      <c r="N1399" s="4"/>
      <c r="O1399" s="4"/>
      <c r="P1399" s="4"/>
      <c r="Q1399" s="4"/>
      <c r="R1399" s="4"/>
      <c r="S1399" s="4"/>
      <c r="T1399" s="4"/>
      <c r="U1399" s="4"/>
      <c r="V1399" s="6"/>
      <c r="W1399" s="6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</row>
    <row r="1400">
      <c r="A1400" s="83"/>
      <c r="B1400" s="4"/>
      <c r="C1400" s="4"/>
      <c r="D1400" s="4"/>
      <c r="E1400" s="4"/>
      <c r="F1400" s="76"/>
      <c r="G1400" s="4"/>
      <c r="H1400" s="4"/>
      <c r="I1400" s="4"/>
      <c r="J1400" s="4"/>
      <c r="K1400" s="5"/>
      <c r="L1400" s="5"/>
      <c r="M1400" s="4"/>
      <c r="N1400" s="4"/>
      <c r="O1400" s="4"/>
      <c r="P1400" s="4"/>
      <c r="Q1400" s="4"/>
      <c r="R1400" s="4"/>
      <c r="S1400" s="4"/>
      <c r="T1400" s="4"/>
      <c r="U1400" s="4"/>
      <c r="V1400" s="6"/>
      <c r="W1400" s="6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</row>
    <row r="1401">
      <c r="A1401" s="83"/>
      <c r="B1401" s="4"/>
      <c r="C1401" s="4"/>
      <c r="D1401" s="4"/>
      <c r="E1401" s="4"/>
      <c r="F1401" s="76"/>
      <c r="G1401" s="4"/>
      <c r="H1401" s="4"/>
      <c r="I1401" s="4"/>
      <c r="J1401" s="4"/>
      <c r="K1401" s="5"/>
      <c r="L1401" s="5"/>
      <c r="M1401" s="4"/>
      <c r="N1401" s="4"/>
      <c r="O1401" s="4"/>
      <c r="P1401" s="4"/>
      <c r="Q1401" s="4"/>
      <c r="R1401" s="4"/>
      <c r="S1401" s="4"/>
      <c r="T1401" s="4"/>
      <c r="U1401" s="4"/>
      <c r="V1401" s="6"/>
      <c r="W1401" s="6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</row>
    <row r="1402">
      <c r="A1402" s="83"/>
      <c r="B1402" s="4"/>
      <c r="C1402" s="4"/>
      <c r="D1402" s="4"/>
      <c r="E1402" s="4"/>
      <c r="F1402" s="76"/>
      <c r="G1402" s="4"/>
      <c r="H1402" s="4"/>
      <c r="I1402" s="4"/>
      <c r="J1402" s="4"/>
      <c r="K1402" s="5"/>
      <c r="L1402" s="5"/>
      <c r="M1402" s="4"/>
      <c r="N1402" s="4"/>
      <c r="O1402" s="4"/>
      <c r="P1402" s="4"/>
      <c r="Q1402" s="4"/>
      <c r="R1402" s="4"/>
      <c r="S1402" s="4"/>
      <c r="T1402" s="4"/>
      <c r="U1402" s="4"/>
      <c r="V1402" s="6"/>
      <c r="W1402" s="6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</row>
    <row r="1403">
      <c r="A1403" s="83"/>
      <c r="B1403" s="4"/>
      <c r="C1403" s="4"/>
      <c r="D1403" s="4"/>
      <c r="E1403" s="4"/>
      <c r="F1403" s="76"/>
      <c r="G1403" s="4"/>
      <c r="H1403" s="4"/>
      <c r="I1403" s="4"/>
      <c r="J1403" s="4"/>
      <c r="K1403" s="5"/>
      <c r="L1403" s="5"/>
      <c r="M1403" s="4"/>
      <c r="N1403" s="4"/>
      <c r="O1403" s="4"/>
      <c r="P1403" s="4"/>
      <c r="Q1403" s="4"/>
      <c r="R1403" s="4"/>
      <c r="S1403" s="4"/>
      <c r="T1403" s="4"/>
      <c r="U1403" s="4"/>
      <c r="V1403" s="6"/>
      <c r="W1403" s="6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</row>
    <row r="1404">
      <c r="A1404" s="83"/>
      <c r="B1404" s="4"/>
      <c r="C1404" s="4"/>
      <c r="D1404" s="4"/>
      <c r="E1404" s="4"/>
      <c r="F1404" s="76"/>
      <c r="G1404" s="4"/>
      <c r="H1404" s="4"/>
      <c r="I1404" s="4"/>
      <c r="J1404" s="4"/>
      <c r="K1404" s="5"/>
      <c r="L1404" s="5"/>
      <c r="M1404" s="4"/>
      <c r="N1404" s="4"/>
      <c r="O1404" s="4"/>
      <c r="P1404" s="4"/>
      <c r="Q1404" s="4"/>
      <c r="R1404" s="4"/>
      <c r="S1404" s="4"/>
      <c r="T1404" s="4"/>
      <c r="U1404" s="4"/>
      <c r="V1404" s="6"/>
      <c r="W1404" s="6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</row>
    <row r="1405">
      <c r="A1405" s="83"/>
      <c r="B1405" s="4"/>
      <c r="C1405" s="4"/>
      <c r="D1405" s="4"/>
      <c r="E1405" s="4"/>
      <c r="F1405" s="76"/>
      <c r="G1405" s="4"/>
      <c r="H1405" s="4"/>
      <c r="I1405" s="4"/>
      <c r="J1405" s="4"/>
      <c r="K1405" s="5"/>
      <c r="L1405" s="5"/>
      <c r="M1405" s="4"/>
      <c r="N1405" s="4"/>
      <c r="O1405" s="4"/>
      <c r="P1405" s="4"/>
      <c r="Q1405" s="4"/>
      <c r="R1405" s="4"/>
      <c r="S1405" s="4"/>
      <c r="T1405" s="4"/>
      <c r="U1405" s="4"/>
      <c r="V1405" s="6"/>
      <c r="W1405" s="6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</row>
    <row r="1406">
      <c r="A1406" s="83"/>
      <c r="B1406" s="4"/>
      <c r="C1406" s="4"/>
      <c r="D1406" s="4"/>
      <c r="E1406" s="4"/>
      <c r="F1406" s="76"/>
      <c r="G1406" s="4"/>
      <c r="H1406" s="4"/>
      <c r="I1406" s="4"/>
      <c r="J1406" s="4"/>
      <c r="K1406" s="5"/>
      <c r="L1406" s="5"/>
      <c r="M1406" s="4"/>
      <c r="N1406" s="4"/>
      <c r="O1406" s="4"/>
      <c r="P1406" s="4"/>
      <c r="Q1406" s="4"/>
      <c r="R1406" s="4"/>
      <c r="S1406" s="4"/>
      <c r="T1406" s="4"/>
      <c r="U1406" s="4"/>
      <c r="V1406" s="6"/>
      <c r="W1406" s="6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</row>
    <row r="1407">
      <c r="A1407" s="83"/>
      <c r="B1407" s="4"/>
      <c r="C1407" s="4"/>
      <c r="D1407" s="4"/>
      <c r="E1407" s="4"/>
      <c r="F1407" s="76"/>
      <c r="G1407" s="4"/>
      <c r="H1407" s="4"/>
      <c r="I1407" s="4"/>
      <c r="J1407" s="4"/>
      <c r="K1407" s="5"/>
      <c r="L1407" s="5"/>
      <c r="M1407" s="4"/>
      <c r="N1407" s="4"/>
      <c r="O1407" s="4"/>
      <c r="P1407" s="4"/>
      <c r="Q1407" s="4"/>
      <c r="R1407" s="4"/>
      <c r="S1407" s="4"/>
      <c r="T1407" s="4"/>
      <c r="U1407" s="4"/>
      <c r="V1407" s="6"/>
      <c r="W1407" s="6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</row>
    <row r="1408">
      <c r="A1408" s="83"/>
      <c r="B1408" s="4"/>
      <c r="C1408" s="4"/>
      <c r="D1408" s="4"/>
      <c r="E1408" s="4"/>
      <c r="F1408" s="76"/>
      <c r="G1408" s="4"/>
      <c r="H1408" s="4"/>
      <c r="I1408" s="4"/>
      <c r="J1408" s="4"/>
      <c r="K1408" s="5"/>
      <c r="L1408" s="5"/>
      <c r="M1408" s="4"/>
      <c r="N1408" s="4"/>
      <c r="O1408" s="4"/>
      <c r="P1408" s="4"/>
      <c r="Q1408" s="4"/>
      <c r="R1408" s="4"/>
      <c r="S1408" s="4"/>
      <c r="T1408" s="4"/>
      <c r="U1408" s="4"/>
      <c r="V1408" s="6"/>
      <c r="W1408" s="6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</row>
    <row r="1409">
      <c r="A1409" s="83"/>
      <c r="B1409" s="4"/>
      <c r="C1409" s="4"/>
      <c r="D1409" s="4"/>
      <c r="E1409" s="4"/>
      <c r="F1409" s="76"/>
      <c r="G1409" s="4"/>
      <c r="H1409" s="4"/>
      <c r="I1409" s="4"/>
      <c r="J1409" s="4"/>
      <c r="K1409" s="5"/>
      <c r="L1409" s="5"/>
      <c r="M1409" s="4"/>
      <c r="N1409" s="4"/>
      <c r="O1409" s="4"/>
      <c r="P1409" s="4"/>
      <c r="Q1409" s="4"/>
      <c r="R1409" s="4"/>
      <c r="S1409" s="4"/>
      <c r="T1409" s="4"/>
      <c r="U1409" s="4"/>
      <c r="V1409" s="6"/>
      <c r="W1409" s="6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</row>
    <row r="1410">
      <c r="A1410" s="83"/>
      <c r="B1410" s="4"/>
      <c r="C1410" s="4"/>
      <c r="D1410" s="4"/>
      <c r="E1410" s="4"/>
      <c r="F1410" s="76"/>
      <c r="G1410" s="4"/>
      <c r="H1410" s="4"/>
      <c r="I1410" s="4"/>
      <c r="J1410" s="4"/>
      <c r="K1410" s="5"/>
      <c r="L1410" s="5"/>
      <c r="M1410" s="4"/>
      <c r="N1410" s="4"/>
      <c r="O1410" s="4"/>
      <c r="P1410" s="4"/>
      <c r="Q1410" s="4"/>
      <c r="R1410" s="4"/>
      <c r="S1410" s="4"/>
      <c r="T1410" s="4"/>
      <c r="U1410" s="4"/>
      <c r="V1410" s="6"/>
      <c r="W1410" s="6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</row>
    <row r="1411">
      <c r="A1411" s="83"/>
      <c r="B1411" s="4"/>
      <c r="C1411" s="4"/>
      <c r="D1411" s="4"/>
      <c r="E1411" s="4"/>
      <c r="F1411" s="76"/>
      <c r="G1411" s="4"/>
      <c r="H1411" s="4"/>
      <c r="I1411" s="4"/>
      <c r="J1411" s="4"/>
      <c r="K1411" s="5"/>
      <c r="L1411" s="5"/>
      <c r="M1411" s="4"/>
      <c r="N1411" s="4"/>
      <c r="O1411" s="4"/>
      <c r="P1411" s="4"/>
      <c r="Q1411" s="4"/>
      <c r="R1411" s="4"/>
      <c r="S1411" s="4"/>
      <c r="T1411" s="4"/>
      <c r="U1411" s="4"/>
      <c r="V1411" s="6"/>
      <c r="W1411" s="6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</row>
    <row r="1412">
      <c r="A1412" s="83"/>
      <c r="B1412" s="4"/>
      <c r="C1412" s="4"/>
      <c r="D1412" s="4"/>
      <c r="E1412" s="4"/>
      <c r="F1412" s="76"/>
      <c r="G1412" s="4"/>
      <c r="H1412" s="4"/>
      <c r="I1412" s="4"/>
      <c r="J1412" s="4"/>
      <c r="K1412" s="5"/>
      <c r="L1412" s="5"/>
      <c r="M1412" s="4"/>
      <c r="N1412" s="4"/>
      <c r="O1412" s="4"/>
      <c r="P1412" s="4"/>
      <c r="Q1412" s="4"/>
      <c r="R1412" s="4"/>
      <c r="S1412" s="4"/>
      <c r="T1412" s="4"/>
      <c r="U1412" s="4"/>
      <c r="V1412" s="6"/>
      <c r="W1412" s="6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</row>
    <row r="1413">
      <c r="A1413" s="83"/>
      <c r="B1413" s="4"/>
      <c r="C1413" s="4"/>
      <c r="D1413" s="4"/>
      <c r="E1413" s="4"/>
      <c r="F1413" s="76"/>
      <c r="G1413" s="4"/>
      <c r="H1413" s="4"/>
      <c r="I1413" s="4"/>
      <c r="J1413" s="4"/>
      <c r="K1413" s="5"/>
      <c r="L1413" s="5"/>
      <c r="M1413" s="4"/>
      <c r="N1413" s="4"/>
      <c r="O1413" s="4"/>
      <c r="P1413" s="4"/>
      <c r="Q1413" s="4"/>
      <c r="R1413" s="4"/>
      <c r="S1413" s="4"/>
      <c r="T1413" s="4"/>
      <c r="U1413" s="4"/>
      <c r="V1413" s="6"/>
      <c r="W1413" s="6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</row>
    <row r="1414">
      <c r="A1414" s="83"/>
      <c r="B1414" s="4"/>
      <c r="C1414" s="4"/>
      <c r="D1414" s="4"/>
      <c r="E1414" s="4"/>
      <c r="F1414" s="76"/>
      <c r="G1414" s="4"/>
      <c r="H1414" s="4"/>
      <c r="I1414" s="4"/>
      <c r="J1414" s="4"/>
      <c r="K1414" s="5"/>
      <c r="L1414" s="5"/>
      <c r="M1414" s="4"/>
      <c r="N1414" s="4"/>
      <c r="O1414" s="4"/>
      <c r="P1414" s="4"/>
      <c r="Q1414" s="4"/>
      <c r="R1414" s="4"/>
      <c r="S1414" s="4"/>
      <c r="T1414" s="4"/>
      <c r="U1414" s="4"/>
      <c r="V1414" s="6"/>
      <c r="W1414" s="6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</row>
    <row r="1415">
      <c r="A1415" s="83"/>
      <c r="B1415" s="4"/>
      <c r="C1415" s="4"/>
      <c r="D1415" s="4"/>
      <c r="E1415" s="4"/>
      <c r="F1415" s="76"/>
      <c r="G1415" s="4"/>
      <c r="H1415" s="4"/>
      <c r="I1415" s="4"/>
      <c r="J1415" s="4"/>
      <c r="K1415" s="5"/>
      <c r="L1415" s="5"/>
      <c r="M1415" s="4"/>
      <c r="N1415" s="4"/>
      <c r="O1415" s="4"/>
      <c r="P1415" s="4"/>
      <c r="Q1415" s="4"/>
      <c r="R1415" s="4"/>
      <c r="S1415" s="4"/>
      <c r="T1415" s="4"/>
      <c r="U1415" s="4"/>
      <c r="V1415" s="6"/>
      <c r="W1415" s="6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</row>
    <row r="1416">
      <c r="A1416" s="83"/>
      <c r="B1416" s="4"/>
      <c r="C1416" s="4"/>
      <c r="D1416" s="4"/>
      <c r="E1416" s="4"/>
      <c r="F1416" s="76"/>
      <c r="G1416" s="4"/>
      <c r="H1416" s="4"/>
      <c r="I1416" s="4"/>
      <c r="J1416" s="4"/>
      <c r="K1416" s="5"/>
      <c r="L1416" s="5"/>
      <c r="M1416" s="4"/>
      <c r="N1416" s="4"/>
      <c r="O1416" s="4"/>
      <c r="P1416" s="4"/>
      <c r="Q1416" s="4"/>
      <c r="R1416" s="4"/>
      <c r="S1416" s="4"/>
      <c r="T1416" s="4"/>
      <c r="U1416" s="4"/>
      <c r="V1416" s="6"/>
      <c r="W1416" s="6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</row>
    <row r="1417">
      <c r="A1417" s="83"/>
      <c r="B1417" s="4"/>
      <c r="C1417" s="4"/>
      <c r="D1417" s="4"/>
      <c r="E1417" s="4"/>
      <c r="F1417" s="76"/>
      <c r="G1417" s="4"/>
      <c r="H1417" s="4"/>
      <c r="I1417" s="4"/>
      <c r="J1417" s="4"/>
      <c r="K1417" s="5"/>
      <c r="L1417" s="5"/>
      <c r="M1417" s="4"/>
      <c r="N1417" s="4"/>
      <c r="O1417" s="4"/>
      <c r="P1417" s="4"/>
      <c r="Q1417" s="4"/>
      <c r="R1417" s="4"/>
      <c r="S1417" s="4"/>
      <c r="T1417" s="4"/>
      <c r="U1417" s="4"/>
      <c r="V1417" s="6"/>
      <c r="W1417" s="6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</row>
    <row r="1418">
      <c r="A1418" s="83"/>
      <c r="B1418" s="4"/>
      <c r="C1418" s="4"/>
      <c r="D1418" s="4"/>
      <c r="E1418" s="4"/>
      <c r="F1418" s="76"/>
      <c r="G1418" s="4"/>
      <c r="H1418" s="4"/>
      <c r="I1418" s="4"/>
      <c r="J1418" s="4"/>
      <c r="K1418" s="5"/>
      <c r="L1418" s="5"/>
      <c r="M1418" s="4"/>
      <c r="N1418" s="4"/>
      <c r="O1418" s="4"/>
      <c r="P1418" s="4"/>
      <c r="Q1418" s="4"/>
      <c r="R1418" s="4"/>
      <c r="S1418" s="4"/>
      <c r="T1418" s="4"/>
      <c r="U1418" s="4"/>
      <c r="V1418" s="6"/>
      <c r="W1418" s="6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</row>
    <row r="1419">
      <c r="A1419" s="83"/>
      <c r="B1419" s="4"/>
      <c r="C1419" s="4"/>
      <c r="D1419" s="4"/>
      <c r="E1419" s="4"/>
      <c r="F1419" s="76"/>
      <c r="G1419" s="4"/>
      <c r="H1419" s="4"/>
      <c r="I1419" s="4"/>
      <c r="J1419" s="4"/>
      <c r="K1419" s="5"/>
      <c r="L1419" s="5"/>
      <c r="M1419" s="4"/>
      <c r="N1419" s="4"/>
      <c r="O1419" s="4"/>
      <c r="P1419" s="4"/>
      <c r="Q1419" s="4"/>
      <c r="R1419" s="4"/>
      <c r="S1419" s="4"/>
      <c r="T1419" s="4"/>
      <c r="U1419" s="4"/>
      <c r="V1419" s="6"/>
      <c r="W1419" s="6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</row>
    <row r="1420">
      <c r="A1420" s="83"/>
      <c r="B1420" s="4"/>
      <c r="C1420" s="4"/>
      <c r="D1420" s="4"/>
      <c r="E1420" s="4"/>
      <c r="F1420" s="76"/>
      <c r="G1420" s="4"/>
      <c r="H1420" s="4"/>
      <c r="I1420" s="4"/>
      <c r="J1420" s="4"/>
      <c r="K1420" s="5"/>
      <c r="L1420" s="5"/>
      <c r="M1420" s="4"/>
      <c r="N1420" s="4"/>
      <c r="O1420" s="4"/>
      <c r="P1420" s="4"/>
      <c r="Q1420" s="4"/>
      <c r="R1420" s="4"/>
      <c r="S1420" s="4"/>
      <c r="T1420" s="4"/>
      <c r="U1420" s="4"/>
      <c r="V1420" s="6"/>
      <c r="W1420" s="6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</row>
    <row r="1421">
      <c r="A1421" s="83"/>
      <c r="B1421" s="4"/>
      <c r="C1421" s="4"/>
      <c r="D1421" s="4"/>
      <c r="E1421" s="4"/>
      <c r="F1421" s="76"/>
      <c r="G1421" s="4"/>
      <c r="H1421" s="4"/>
      <c r="I1421" s="4"/>
      <c r="J1421" s="4"/>
      <c r="K1421" s="5"/>
      <c r="L1421" s="5"/>
      <c r="M1421" s="4"/>
      <c r="N1421" s="4"/>
      <c r="O1421" s="4"/>
      <c r="P1421" s="4"/>
      <c r="Q1421" s="4"/>
      <c r="R1421" s="4"/>
      <c r="S1421" s="4"/>
      <c r="T1421" s="4"/>
      <c r="U1421" s="4"/>
      <c r="V1421" s="6"/>
      <c r="W1421" s="6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</row>
    <row r="1422">
      <c r="A1422" s="83"/>
      <c r="B1422" s="4"/>
      <c r="C1422" s="4"/>
      <c r="D1422" s="4"/>
      <c r="E1422" s="4"/>
      <c r="F1422" s="76"/>
      <c r="G1422" s="4"/>
      <c r="H1422" s="4"/>
      <c r="I1422" s="4"/>
      <c r="J1422" s="4"/>
      <c r="K1422" s="5"/>
      <c r="L1422" s="5"/>
      <c r="M1422" s="4"/>
      <c r="N1422" s="4"/>
      <c r="O1422" s="4"/>
      <c r="P1422" s="4"/>
      <c r="Q1422" s="4"/>
      <c r="R1422" s="4"/>
      <c r="S1422" s="4"/>
      <c r="T1422" s="4"/>
      <c r="U1422" s="4"/>
      <c r="V1422" s="6"/>
      <c r="W1422" s="6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</row>
    <row r="1423">
      <c r="A1423" s="83"/>
      <c r="B1423" s="4"/>
      <c r="C1423" s="4"/>
      <c r="D1423" s="4"/>
      <c r="E1423" s="4"/>
      <c r="F1423" s="76"/>
      <c r="G1423" s="4"/>
      <c r="H1423" s="4"/>
      <c r="I1423" s="4"/>
      <c r="J1423" s="4"/>
      <c r="K1423" s="5"/>
      <c r="L1423" s="5"/>
      <c r="M1423" s="4"/>
      <c r="N1423" s="4"/>
      <c r="O1423" s="4"/>
      <c r="P1423" s="4"/>
      <c r="Q1423" s="4"/>
      <c r="R1423" s="4"/>
      <c r="S1423" s="4"/>
      <c r="T1423" s="4"/>
      <c r="U1423" s="4"/>
      <c r="V1423" s="6"/>
      <c r="W1423" s="6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</row>
    <row r="1424">
      <c r="A1424" s="83"/>
      <c r="B1424" s="4"/>
      <c r="C1424" s="4"/>
      <c r="D1424" s="4"/>
      <c r="E1424" s="4"/>
      <c r="F1424" s="76"/>
      <c r="G1424" s="4"/>
      <c r="H1424" s="4"/>
      <c r="I1424" s="4"/>
      <c r="J1424" s="4"/>
      <c r="K1424" s="5"/>
      <c r="L1424" s="5"/>
      <c r="M1424" s="4"/>
      <c r="N1424" s="4"/>
      <c r="O1424" s="4"/>
      <c r="P1424" s="4"/>
      <c r="Q1424" s="4"/>
      <c r="R1424" s="4"/>
      <c r="S1424" s="4"/>
      <c r="T1424" s="4"/>
      <c r="U1424" s="4"/>
      <c r="V1424" s="6"/>
      <c r="W1424" s="6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</row>
    <row r="1425">
      <c r="A1425" s="83"/>
      <c r="B1425" s="4"/>
      <c r="C1425" s="4"/>
      <c r="D1425" s="4"/>
      <c r="E1425" s="4"/>
      <c r="F1425" s="76"/>
      <c r="G1425" s="4"/>
      <c r="H1425" s="4"/>
      <c r="I1425" s="4"/>
      <c r="J1425" s="4"/>
      <c r="K1425" s="5"/>
      <c r="L1425" s="5"/>
      <c r="M1425" s="4"/>
      <c r="N1425" s="4"/>
      <c r="O1425" s="4"/>
      <c r="P1425" s="4"/>
      <c r="Q1425" s="4"/>
      <c r="R1425" s="4"/>
      <c r="S1425" s="4"/>
      <c r="T1425" s="4"/>
      <c r="U1425" s="4"/>
      <c r="V1425" s="6"/>
      <c r="W1425" s="6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</row>
    <row r="1426">
      <c r="A1426" s="83"/>
      <c r="B1426" s="4"/>
      <c r="C1426" s="4"/>
      <c r="D1426" s="4"/>
      <c r="E1426" s="4"/>
      <c r="F1426" s="76"/>
      <c r="G1426" s="4"/>
      <c r="H1426" s="4"/>
      <c r="I1426" s="4"/>
      <c r="J1426" s="4"/>
      <c r="K1426" s="5"/>
      <c r="L1426" s="5"/>
      <c r="M1426" s="4"/>
      <c r="N1426" s="4"/>
      <c r="O1426" s="4"/>
      <c r="P1426" s="4"/>
      <c r="Q1426" s="4"/>
      <c r="R1426" s="4"/>
      <c r="S1426" s="4"/>
      <c r="T1426" s="4"/>
      <c r="U1426" s="4"/>
      <c r="V1426" s="6"/>
      <c r="W1426" s="6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</row>
    <row r="1427">
      <c r="A1427" s="83"/>
      <c r="B1427" s="4"/>
      <c r="C1427" s="4"/>
      <c r="D1427" s="4"/>
      <c r="E1427" s="4"/>
      <c r="F1427" s="76"/>
      <c r="G1427" s="4"/>
      <c r="H1427" s="4"/>
      <c r="I1427" s="4"/>
      <c r="J1427" s="4"/>
      <c r="K1427" s="5"/>
      <c r="L1427" s="5"/>
      <c r="M1427" s="4"/>
      <c r="N1427" s="4"/>
      <c r="O1427" s="4"/>
      <c r="P1427" s="4"/>
      <c r="Q1427" s="4"/>
      <c r="R1427" s="4"/>
      <c r="S1427" s="4"/>
      <c r="T1427" s="4"/>
      <c r="U1427" s="4"/>
      <c r="V1427" s="6"/>
      <c r="W1427" s="6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</row>
    <row r="1428">
      <c r="A1428" s="83"/>
      <c r="B1428" s="4"/>
      <c r="C1428" s="4"/>
      <c r="D1428" s="4"/>
      <c r="E1428" s="4"/>
      <c r="F1428" s="76"/>
      <c r="G1428" s="4"/>
      <c r="H1428" s="4"/>
      <c r="I1428" s="4"/>
      <c r="J1428" s="4"/>
      <c r="K1428" s="5"/>
      <c r="L1428" s="5"/>
      <c r="M1428" s="4"/>
      <c r="N1428" s="4"/>
      <c r="O1428" s="4"/>
      <c r="P1428" s="4"/>
      <c r="Q1428" s="4"/>
      <c r="R1428" s="4"/>
      <c r="S1428" s="4"/>
      <c r="T1428" s="4"/>
      <c r="U1428" s="4"/>
      <c r="V1428" s="6"/>
      <c r="W1428" s="6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</row>
    <row r="1429">
      <c r="A1429" s="83"/>
      <c r="B1429" s="4"/>
      <c r="C1429" s="4"/>
      <c r="D1429" s="4"/>
      <c r="E1429" s="4"/>
      <c r="F1429" s="76"/>
      <c r="G1429" s="4"/>
      <c r="H1429" s="4"/>
      <c r="I1429" s="4"/>
      <c r="J1429" s="4"/>
      <c r="K1429" s="5"/>
      <c r="L1429" s="5"/>
      <c r="M1429" s="4"/>
      <c r="N1429" s="4"/>
      <c r="O1429" s="4"/>
      <c r="P1429" s="4"/>
      <c r="Q1429" s="4"/>
      <c r="R1429" s="4"/>
      <c r="S1429" s="4"/>
      <c r="T1429" s="4"/>
      <c r="U1429" s="4"/>
      <c r="V1429" s="6"/>
      <c r="W1429" s="6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</row>
    <row r="1430">
      <c r="A1430" s="83"/>
      <c r="B1430" s="4"/>
      <c r="C1430" s="4"/>
      <c r="D1430" s="4"/>
      <c r="E1430" s="4"/>
      <c r="F1430" s="76"/>
      <c r="G1430" s="4"/>
      <c r="H1430" s="4"/>
      <c r="I1430" s="4"/>
      <c r="J1430" s="4"/>
      <c r="K1430" s="5"/>
      <c r="L1430" s="5"/>
      <c r="M1430" s="4"/>
      <c r="N1430" s="4"/>
      <c r="O1430" s="4"/>
      <c r="P1430" s="4"/>
      <c r="Q1430" s="4"/>
      <c r="R1430" s="4"/>
      <c r="S1430" s="4"/>
      <c r="T1430" s="4"/>
      <c r="U1430" s="4"/>
      <c r="V1430" s="6"/>
      <c r="W1430" s="6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</row>
    <row r="1431">
      <c r="A1431" s="83"/>
      <c r="B1431" s="4"/>
      <c r="C1431" s="4"/>
      <c r="D1431" s="4"/>
      <c r="E1431" s="4"/>
      <c r="F1431" s="76"/>
      <c r="G1431" s="4"/>
      <c r="H1431" s="4"/>
      <c r="I1431" s="4"/>
      <c r="J1431" s="4"/>
      <c r="K1431" s="5"/>
      <c r="L1431" s="5"/>
      <c r="M1431" s="4"/>
      <c r="N1431" s="4"/>
      <c r="O1431" s="4"/>
      <c r="P1431" s="4"/>
      <c r="Q1431" s="4"/>
      <c r="R1431" s="4"/>
      <c r="S1431" s="4"/>
      <c r="T1431" s="4"/>
      <c r="U1431" s="4"/>
      <c r="V1431" s="6"/>
      <c r="W1431" s="6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</row>
    <row r="1432">
      <c r="A1432" s="83"/>
      <c r="B1432" s="4"/>
      <c r="C1432" s="4"/>
      <c r="D1432" s="4"/>
      <c r="E1432" s="4"/>
      <c r="F1432" s="76"/>
      <c r="G1432" s="4"/>
      <c r="H1432" s="4"/>
      <c r="I1432" s="4"/>
      <c r="J1432" s="4"/>
      <c r="K1432" s="5"/>
      <c r="L1432" s="5"/>
      <c r="M1432" s="4"/>
      <c r="N1432" s="4"/>
      <c r="O1432" s="4"/>
      <c r="P1432" s="4"/>
      <c r="Q1432" s="4"/>
      <c r="R1432" s="4"/>
      <c r="S1432" s="4"/>
      <c r="T1432" s="4"/>
      <c r="U1432" s="4"/>
      <c r="V1432" s="6"/>
      <c r="W1432" s="6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</row>
    <row r="1433">
      <c r="A1433" s="83"/>
      <c r="B1433" s="4"/>
      <c r="C1433" s="4"/>
      <c r="D1433" s="4"/>
      <c r="E1433" s="4"/>
      <c r="F1433" s="76"/>
      <c r="G1433" s="4"/>
      <c r="H1433" s="4"/>
      <c r="I1433" s="4"/>
      <c r="J1433" s="4"/>
      <c r="K1433" s="5"/>
      <c r="L1433" s="5"/>
      <c r="M1433" s="4"/>
      <c r="N1433" s="4"/>
      <c r="O1433" s="4"/>
      <c r="P1433" s="4"/>
      <c r="Q1433" s="4"/>
      <c r="R1433" s="4"/>
      <c r="S1433" s="4"/>
      <c r="T1433" s="4"/>
      <c r="U1433" s="4"/>
      <c r="V1433" s="6"/>
      <c r="W1433" s="6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</row>
    <row r="1434">
      <c r="A1434" s="83"/>
      <c r="B1434" s="4"/>
      <c r="C1434" s="4"/>
      <c r="D1434" s="4"/>
      <c r="E1434" s="4"/>
      <c r="F1434" s="76"/>
      <c r="G1434" s="4"/>
      <c r="H1434" s="4"/>
      <c r="I1434" s="4"/>
      <c r="J1434" s="4"/>
      <c r="K1434" s="5"/>
      <c r="L1434" s="5"/>
      <c r="M1434" s="4"/>
      <c r="N1434" s="4"/>
      <c r="O1434" s="4"/>
      <c r="P1434" s="4"/>
      <c r="Q1434" s="4"/>
      <c r="R1434" s="4"/>
      <c r="S1434" s="4"/>
      <c r="T1434" s="4"/>
      <c r="U1434" s="4"/>
      <c r="V1434" s="6"/>
      <c r="W1434" s="6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</row>
    <row r="1435">
      <c r="A1435" s="83"/>
      <c r="B1435" s="4"/>
      <c r="C1435" s="4"/>
      <c r="D1435" s="4"/>
      <c r="E1435" s="4"/>
      <c r="F1435" s="76"/>
      <c r="G1435" s="4"/>
      <c r="H1435" s="4"/>
      <c r="I1435" s="4"/>
      <c r="J1435" s="4"/>
      <c r="K1435" s="5"/>
      <c r="L1435" s="5"/>
      <c r="M1435" s="4"/>
      <c r="N1435" s="4"/>
      <c r="O1435" s="4"/>
      <c r="P1435" s="4"/>
      <c r="Q1435" s="4"/>
      <c r="R1435" s="4"/>
      <c r="S1435" s="4"/>
      <c r="T1435" s="4"/>
      <c r="U1435" s="4"/>
      <c r="V1435" s="6"/>
      <c r="W1435" s="6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</row>
    <row r="1436">
      <c r="A1436" s="83"/>
      <c r="B1436" s="4"/>
      <c r="C1436" s="4"/>
      <c r="D1436" s="4"/>
      <c r="E1436" s="4"/>
      <c r="F1436" s="76"/>
      <c r="G1436" s="4"/>
      <c r="H1436" s="4"/>
      <c r="I1436" s="4"/>
      <c r="J1436" s="4"/>
      <c r="K1436" s="5"/>
      <c r="L1436" s="5"/>
      <c r="M1436" s="4"/>
      <c r="N1436" s="4"/>
      <c r="O1436" s="4"/>
      <c r="P1436" s="4"/>
      <c r="Q1436" s="4"/>
      <c r="R1436" s="4"/>
      <c r="S1436" s="4"/>
      <c r="T1436" s="4"/>
      <c r="U1436" s="4"/>
      <c r="V1436" s="6"/>
      <c r="W1436" s="6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</row>
    <row r="1437">
      <c r="A1437" s="83"/>
      <c r="B1437" s="4"/>
      <c r="C1437" s="4"/>
      <c r="D1437" s="4"/>
      <c r="E1437" s="4"/>
      <c r="F1437" s="76"/>
      <c r="G1437" s="4"/>
      <c r="H1437" s="4"/>
      <c r="I1437" s="4"/>
      <c r="J1437" s="4"/>
      <c r="K1437" s="5"/>
      <c r="L1437" s="5"/>
      <c r="M1437" s="4"/>
      <c r="N1437" s="4"/>
      <c r="O1437" s="4"/>
      <c r="P1437" s="4"/>
      <c r="Q1437" s="4"/>
      <c r="R1437" s="4"/>
      <c r="S1437" s="4"/>
      <c r="T1437" s="4"/>
      <c r="U1437" s="4"/>
      <c r="V1437" s="6"/>
      <c r="W1437" s="6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</row>
    <row r="1438">
      <c r="A1438" s="83"/>
      <c r="B1438" s="4"/>
      <c r="C1438" s="4"/>
      <c r="D1438" s="4"/>
      <c r="E1438" s="4"/>
      <c r="F1438" s="76"/>
      <c r="G1438" s="4"/>
      <c r="H1438" s="4"/>
      <c r="I1438" s="4"/>
      <c r="J1438" s="4"/>
      <c r="K1438" s="5"/>
      <c r="L1438" s="5"/>
      <c r="M1438" s="4"/>
      <c r="N1438" s="4"/>
      <c r="O1438" s="4"/>
      <c r="P1438" s="4"/>
      <c r="Q1438" s="4"/>
      <c r="R1438" s="4"/>
      <c r="S1438" s="4"/>
      <c r="T1438" s="4"/>
      <c r="U1438" s="4"/>
      <c r="V1438" s="6"/>
      <c r="W1438" s="6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</row>
    <row r="1439">
      <c r="A1439" s="83"/>
      <c r="B1439" s="4"/>
      <c r="C1439" s="4"/>
      <c r="D1439" s="4"/>
      <c r="E1439" s="4"/>
      <c r="F1439" s="76"/>
      <c r="G1439" s="4"/>
      <c r="H1439" s="4"/>
      <c r="I1439" s="4"/>
      <c r="J1439" s="4"/>
      <c r="K1439" s="5"/>
      <c r="L1439" s="5"/>
      <c r="M1439" s="4"/>
      <c r="N1439" s="4"/>
      <c r="O1439" s="4"/>
      <c r="P1439" s="4"/>
      <c r="Q1439" s="4"/>
      <c r="R1439" s="4"/>
      <c r="S1439" s="4"/>
      <c r="T1439" s="4"/>
      <c r="U1439" s="4"/>
      <c r="V1439" s="6"/>
      <c r="W1439" s="6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</row>
    <row r="1440">
      <c r="A1440" s="83"/>
      <c r="B1440" s="4"/>
      <c r="C1440" s="4"/>
      <c r="D1440" s="4"/>
      <c r="E1440" s="4"/>
      <c r="F1440" s="76"/>
      <c r="G1440" s="4"/>
      <c r="H1440" s="4"/>
      <c r="I1440" s="4"/>
      <c r="J1440" s="4"/>
      <c r="K1440" s="5"/>
      <c r="L1440" s="5"/>
      <c r="M1440" s="4"/>
      <c r="N1440" s="4"/>
      <c r="O1440" s="4"/>
      <c r="P1440" s="4"/>
      <c r="Q1440" s="4"/>
      <c r="R1440" s="4"/>
      <c r="S1440" s="4"/>
      <c r="T1440" s="4"/>
      <c r="U1440" s="4"/>
      <c r="V1440" s="6"/>
      <c r="W1440" s="6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</row>
    <row r="1441">
      <c r="A1441" s="83"/>
      <c r="B1441" s="4"/>
      <c r="C1441" s="4"/>
      <c r="D1441" s="4"/>
      <c r="E1441" s="4"/>
      <c r="F1441" s="76"/>
      <c r="G1441" s="4"/>
      <c r="H1441" s="4"/>
      <c r="I1441" s="4"/>
      <c r="J1441" s="4"/>
      <c r="K1441" s="5"/>
      <c r="L1441" s="5"/>
      <c r="M1441" s="4"/>
      <c r="N1441" s="4"/>
      <c r="O1441" s="4"/>
      <c r="P1441" s="4"/>
      <c r="Q1441" s="4"/>
      <c r="R1441" s="4"/>
      <c r="S1441" s="4"/>
      <c r="T1441" s="4"/>
      <c r="U1441" s="4"/>
      <c r="V1441" s="6"/>
      <c r="W1441" s="6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</row>
    <row r="1442">
      <c r="A1442" s="83"/>
      <c r="B1442" s="4"/>
      <c r="C1442" s="4"/>
      <c r="D1442" s="4"/>
      <c r="E1442" s="4"/>
      <c r="F1442" s="76"/>
      <c r="G1442" s="4"/>
      <c r="H1442" s="4"/>
      <c r="I1442" s="4"/>
      <c r="J1442" s="4"/>
      <c r="K1442" s="5"/>
      <c r="L1442" s="5"/>
      <c r="M1442" s="4"/>
      <c r="N1442" s="4"/>
      <c r="O1442" s="4"/>
      <c r="P1442" s="4"/>
      <c r="Q1442" s="4"/>
      <c r="R1442" s="4"/>
      <c r="S1442" s="4"/>
      <c r="T1442" s="4"/>
      <c r="U1442" s="4"/>
      <c r="V1442" s="6"/>
      <c r="W1442" s="6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</row>
    <row r="1443">
      <c r="A1443" s="83"/>
      <c r="B1443" s="4"/>
      <c r="C1443" s="4"/>
      <c r="D1443" s="4"/>
      <c r="E1443" s="4"/>
      <c r="F1443" s="76"/>
      <c r="G1443" s="4"/>
      <c r="H1443" s="4"/>
      <c r="I1443" s="4"/>
      <c r="J1443" s="4"/>
      <c r="K1443" s="5"/>
      <c r="L1443" s="5"/>
      <c r="M1443" s="4"/>
      <c r="N1443" s="4"/>
      <c r="O1443" s="4"/>
      <c r="P1443" s="4"/>
      <c r="Q1443" s="4"/>
      <c r="R1443" s="4"/>
      <c r="S1443" s="4"/>
      <c r="T1443" s="4"/>
      <c r="U1443" s="4"/>
      <c r="V1443" s="6"/>
      <c r="W1443" s="6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</row>
    <row r="1444">
      <c r="A1444" s="83"/>
      <c r="B1444" s="4"/>
      <c r="C1444" s="4"/>
      <c r="D1444" s="4"/>
      <c r="E1444" s="4"/>
      <c r="F1444" s="76"/>
      <c r="G1444" s="4"/>
      <c r="H1444" s="4"/>
      <c r="I1444" s="4"/>
      <c r="J1444" s="4"/>
      <c r="K1444" s="5"/>
      <c r="L1444" s="5"/>
      <c r="M1444" s="4"/>
      <c r="N1444" s="4"/>
      <c r="O1444" s="4"/>
      <c r="P1444" s="4"/>
      <c r="Q1444" s="4"/>
      <c r="R1444" s="4"/>
      <c r="S1444" s="4"/>
      <c r="T1444" s="4"/>
      <c r="U1444" s="4"/>
      <c r="V1444" s="6"/>
      <c r="W1444" s="6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</row>
    <row r="1445">
      <c r="A1445" s="83"/>
      <c r="B1445" s="4"/>
      <c r="C1445" s="4"/>
      <c r="D1445" s="4"/>
      <c r="E1445" s="4"/>
      <c r="F1445" s="76"/>
      <c r="G1445" s="4"/>
      <c r="H1445" s="4"/>
      <c r="I1445" s="4"/>
      <c r="J1445" s="4"/>
      <c r="K1445" s="5"/>
      <c r="L1445" s="5"/>
      <c r="M1445" s="4"/>
      <c r="N1445" s="4"/>
      <c r="O1445" s="4"/>
      <c r="P1445" s="4"/>
      <c r="Q1445" s="4"/>
      <c r="R1445" s="4"/>
      <c r="S1445" s="4"/>
      <c r="T1445" s="4"/>
      <c r="U1445" s="4"/>
      <c r="V1445" s="6"/>
      <c r="W1445" s="6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</row>
    <row r="1446">
      <c r="A1446" s="83"/>
      <c r="B1446" s="4"/>
      <c r="C1446" s="4"/>
      <c r="D1446" s="4"/>
      <c r="E1446" s="4"/>
      <c r="F1446" s="76"/>
      <c r="G1446" s="4"/>
      <c r="H1446" s="4"/>
      <c r="I1446" s="4"/>
      <c r="J1446" s="4"/>
      <c r="K1446" s="5"/>
      <c r="L1446" s="5"/>
      <c r="M1446" s="4"/>
      <c r="N1446" s="4"/>
      <c r="O1446" s="4"/>
      <c r="P1446" s="4"/>
      <c r="Q1446" s="4"/>
      <c r="R1446" s="4"/>
      <c r="S1446" s="4"/>
      <c r="T1446" s="4"/>
      <c r="U1446" s="4"/>
      <c r="V1446" s="6"/>
      <c r="W1446" s="6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</row>
    <row r="1447">
      <c r="A1447" s="83"/>
      <c r="B1447" s="4"/>
      <c r="C1447" s="4"/>
      <c r="D1447" s="4"/>
      <c r="E1447" s="4"/>
      <c r="F1447" s="76"/>
      <c r="G1447" s="4"/>
      <c r="H1447" s="4"/>
      <c r="I1447" s="4"/>
      <c r="J1447" s="4"/>
      <c r="K1447" s="5"/>
      <c r="L1447" s="5"/>
      <c r="M1447" s="4"/>
      <c r="N1447" s="4"/>
      <c r="O1447" s="4"/>
      <c r="P1447" s="4"/>
      <c r="Q1447" s="4"/>
      <c r="R1447" s="4"/>
      <c r="S1447" s="4"/>
      <c r="T1447" s="4"/>
      <c r="U1447" s="4"/>
      <c r="V1447" s="6"/>
      <c r="W1447" s="6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</row>
    <row r="1448">
      <c r="A1448" s="83"/>
      <c r="B1448" s="4"/>
      <c r="C1448" s="4"/>
      <c r="D1448" s="4"/>
      <c r="E1448" s="4"/>
      <c r="F1448" s="76"/>
      <c r="G1448" s="4"/>
      <c r="H1448" s="4"/>
      <c r="I1448" s="4"/>
      <c r="J1448" s="4"/>
      <c r="K1448" s="5"/>
      <c r="L1448" s="5"/>
      <c r="M1448" s="4"/>
      <c r="N1448" s="4"/>
      <c r="O1448" s="4"/>
      <c r="P1448" s="4"/>
      <c r="Q1448" s="4"/>
      <c r="R1448" s="4"/>
      <c r="S1448" s="4"/>
      <c r="T1448" s="4"/>
      <c r="U1448" s="4"/>
      <c r="V1448" s="6"/>
      <c r="W1448" s="6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</row>
    <row r="1449">
      <c r="A1449" s="83"/>
      <c r="B1449" s="4"/>
      <c r="C1449" s="4"/>
      <c r="D1449" s="4"/>
      <c r="E1449" s="4"/>
      <c r="F1449" s="76"/>
      <c r="G1449" s="4"/>
      <c r="H1449" s="4"/>
      <c r="I1449" s="4"/>
      <c r="J1449" s="4"/>
      <c r="K1449" s="5"/>
      <c r="L1449" s="5"/>
      <c r="M1449" s="4"/>
      <c r="N1449" s="4"/>
      <c r="O1449" s="4"/>
      <c r="P1449" s="4"/>
      <c r="Q1449" s="4"/>
      <c r="R1449" s="4"/>
      <c r="S1449" s="4"/>
      <c r="T1449" s="4"/>
      <c r="U1449" s="4"/>
      <c r="V1449" s="6"/>
      <c r="W1449" s="6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</row>
    <row r="1450">
      <c r="A1450" s="83"/>
      <c r="B1450" s="4"/>
      <c r="C1450" s="4"/>
      <c r="D1450" s="4"/>
      <c r="E1450" s="4"/>
      <c r="F1450" s="76"/>
      <c r="G1450" s="4"/>
      <c r="H1450" s="4"/>
      <c r="I1450" s="4"/>
      <c r="J1450" s="4"/>
      <c r="K1450" s="5"/>
      <c r="L1450" s="5"/>
      <c r="M1450" s="4"/>
      <c r="N1450" s="4"/>
      <c r="O1450" s="4"/>
      <c r="P1450" s="4"/>
      <c r="Q1450" s="4"/>
      <c r="R1450" s="4"/>
      <c r="S1450" s="4"/>
      <c r="T1450" s="4"/>
      <c r="U1450" s="4"/>
      <c r="V1450" s="6"/>
      <c r="W1450" s="6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</row>
    <row r="1451">
      <c r="A1451" s="83"/>
      <c r="B1451" s="4"/>
      <c r="C1451" s="4"/>
      <c r="D1451" s="4"/>
      <c r="E1451" s="4"/>
      <c r="F1451" s="76"/>
      <c r="G1451" s="4"/>
      <c r="H1451" s="4"/>
      <c r="I1451" s="4"/>
      <c r="J1451" s="4"/>
      <c r="K1451" s="5"/>
      <c r="L1451" s="5"/>
      <c r="M1451" s="4"/>
      <c r="N1451" s="4"/>
      <c r="O1451" s="4"/>
      <c r="P1451" s="4"/>
      <c r="Q1451" s="4"/>
      <c r="R1451" s="4"/>
      <c r="S1451" s="4"/>
      <c r="T1451" s="4"/>
      <c r="U1451" s="4"/>
      <c r="V1451" s="6"/>
      <c r="W1451" s="6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</row>
    <row r="1452">
      <c r="A1452" s="83"/>
      <c r="B1452" s="4"/>
      <c r="C1452" s="4"/>
      <c r="D1452" s="4"/>
      <c r="E1452" s="4"/>
      <c r="F1452" s="76"/>
      <c r="G1452" s="4"/>
      <c r="H1452" s="4"/>
      <c r="I1452" s="4"/>
      <c r="J1452" s="4"/>
      <c r="K1452" s="5"/>
      <c r="L1452" s="5"/>
      <c r="M1452" s="4"/>
      <c r="N1452" s="4"/>
      <c r="O1452" s="4"/>
      <c r="P1452" s="4"/>
      <c r="Q1452" s="4"/>
      <c r="R1452" s="4"/>
      <c r="S1452" s="4"/>
      <c r="T1452" s="4"/>
      <c r="U1452" s="4"/>
      <c r="V1452" s="6"/>
      <c r="W1452" s="6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</row>
    <row r="1453">
      <c r="A1453" s="83"/>
      <c r="B1453" s="4"/>
      <c r="C1453" s="4"/>
      <c r="D1453" s="4"/>
      <c r="E1453" s="4"/>
      <c r="F1453" s="76"/>
      <c r="G1453" s="4"/>
      <c r="H1453" s="4"/>
      <c r="I1453" s="4"/>
      <c r="J1453" s="4"/>
      <c r="K1453" s="5"/>
      <c r="L1453" s="5"/>
      <c r="M1453" s="4"/>
      <c r="N1453" s="4"/>
      <c r="O1453" s="4"/>
      <c r="P1453" s="4"/>
      <c r="Q1453" s="4"/>
      <c r="R1453" s="4"/>
      <c r="S1453" s="4"/>
      <c r="T1453" s="4"/>
      <c r="U1453" s="4"/>
      <c r="V1453" s="6"/>
      <c r="W1453" s="6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</row>
    <row r="1454">
      <c r="A1454" s="83"/>
      <c r="B1454" s="4"/>
      <c r="C1454" s="4"/>
      <c r="D1454" s="4"/>
      <c r="E1454" s="4"/>
      <c r="F1454" s="76"/>
      <c r="G1454" s="4"/>
      <c r="H1454" s="4"/>
      <c r="I1454" s="4"/>
      <c r="J1454" s="4"/>
      <c r="K1454" s="5"/>
      <c r="L1454" s="5"/>
      <c r="M1454" s="4"/>
      <c r="N1454" s="4"/>
      <c r="O1454" s="4"/>
      <c r="P1454" s="4"/>
      <c r="Q1454" s="4"/>
      <c r="R1454" s="4"/>
      <c r="S1454" s="4"/>
      <c r="T1454" s="4"/>
      <c r="U1454" s="4"/>
      <c r="V1454" s="6"/>
      <c r="W1454" s="6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</row>
    <row r="1455">
      <c r="A1455" s="83"/>
      <c r="B1455" s="4"/>
      <c r="C1455" s="4"/>
      <c r="D1455" s="4"/>
      <c r="E1455" s="4"/>
      <c r="F1455" s="76"/>
      <c r="G1455" s="4"/>
      <c r="H1455" s="4"/>
      <c r="I1455" s="4"/>
      <c r="J1455" s="4"/>
      <c r="K1455" s="5"/>
      <c r="L1455" s="5"/>
      <c r="M1455" s="4"/>
      <c r="N1455" s="4"/>
      <c r="O1455" s="4"/>
      <c r="P1455" s="4"/>
      <c r="Q1455" s="4"/>
      <c r="R1455" s="4"/>
      <c r="S1455" s="4"/>
      <c r="T1455" s="4"/>
      <c r="U1455" s="4"/>
      <c r="V1455" s="6"/>
      <c r="W1455" s="6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</row>
    <row r="1456">
      <c r="A1456" s="83"/>
      <c r="B1456" s="4"/>
      <c r="C1456" s="4"/>
      <c r="D1456" s="4"/>
      <c r="E1456" s="4"/>
      <c r="F1456" s="76"/>
      <c r="G1456" s="4"/>
      <c r="H1456" s="4"/>
      <c r="I1456" s="4"/>
      <c r="J1456" s="4"/>
      <c r="K1456" s="5"/>
      <c r="L1456" s="5"/>
      <c r="M1456" s="4"/>
      <c r="N1456" s="4"/>
      <c r="O1456" s="4"/>
      <c r="P1456" s="4"/>
      <c r="Q1456" s="4"/>
      <c r="R1456" s="4"/>
      <c r="S1456" s="4"/>
      <c r="T1456" s="4"/>
      <c r="U1456" s="4"/>
      <c r="V1456" s="6"/>
      <c r="W1456" s="6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</row>
    <row r="1457">
      <c r="A1457" s="83"/>
      <c r="B1457" s="4"/>
      <c r="C1457" s="4"/>
      <c r="D1457" s="4"/>
      <c r="E1457" s="4"/>
      <c r="F1457" s="76"/>
      <c r="G1457" s="4"/>
      <c r="H1457" s="4"/>
      <c r="I1457" s="4"/>
      <c r="J1457" s="4"/>
      <c r="K1457" s="5"/>
      <c r="L1457" s="5"/>
      <c r="M1457" s="4"/>
      <c r="N1457" s="4"/>
      <c r="O1457" s="4"/>
      <c r="P1457" s="4"/>
      <c r="Q1457" s="4"/>
      <c r="R1457" s="4"/>
      <c r="S1457" s="4"/>
      <c r="T1457" s="4"/>
      <c r="U1457" s="4"/>
      <c r="V1457" s="6"/>
      <c r="W1457" s="6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</row>
    <row r="1458">
      <c r="A1458" s="83"/>
      <c r="B1458" s="4"/>
      <c r="C1458" s="4"/>
      <c r="D1458" s="4"/>
      <c r="E1458" s="4"/>
      <c r="F1458" s="76"/>
      <c r="G1458" s="4"/>
      <c r="H1458" s="4"/>
      <c r="I1458" s="4"/>
      <c r="J1458" s="4"/>
      <c r="K1458" s="5"/>
      <c r="L1458" s="5"/>
      <c r="M1458" s="4"/>
      <c r="N1458" s="4"/>
      <c r="O1458" s="4"/>
      <c r="P1458" s="4"/>
      <c r="Q1458" s="4"/>
      <c r="R1458" s="4"/>
      <c r="S1458" s="4"/>
      <c r="T1458" s="4"/>
      <c r="U1458" s="4"/>
      <c r="V1458" s="6"/>
      <c r="W1458" s="6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</row>
    <row r="1459">
      <c r="A1459" s="83"/>
      <c r="B1459" s="4"/>
      <c r="C1459" s="4"/>
      <c r="D1459" s="4"/>
      <c r="E1459" s="4"/>
      <c r="F1459" s="76"/>
      <c r="G1459" s="4"/>
      <c r="H1459" s="4"/>
      <c r="I1459" s="4"/>
      <c r="J1459" s="4"/>
      <c r="K1459" s="5"/>
      <c r="L1459" s="5"/>
      <c r="M1459" s="4"/>
      <c r="N1459" s="4"/>
      <c r="O1459" s="4"/>
      <c r="P1459" s="4"/>
      <c r="Q1459" s="4"/>
      <c r="R1459" s="4"/>
      <c r="S1459" s="4"/>
      <c r="T1459" s="4"/>
      <c r="U1459" s="4"/>
      <c r="V1459" s="6"/>
      <c r="W1459" s="6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</row>
    <row r="1460">
      <c r="A1460" s="83"/>
      <c r="B1460" s="4"/>
      <c r="C1460" s="4"/>
      <c r="D1460" s="4"/>
      <c r="E1460" s="4"/>
      <c r="F1460" s="76"/>
      <c r="G1460" s="4"/>
      <c r="H1460" s="4"/>
      <c r="I1460" s="4"/>
      <c r="J1460" s="4"/>
      <c r="K1460" s="5"/>
      <c r="L1460" s="5"/>
      <c r="M1460" s="4"/>
      <c r="N1460" s="4"/>
      <c r="O1460" s="4"/>
      <c r="P1460" s="4"/>
      <c r="Q1460" s="4"/>
      <c r="R1460" s="4"/>
      <c r="S1460" s="4"/>
      <c r="T1460" s="4"/>
      <c r="U1460" s="4"/>
      <c r="V1460" s="6"/>
      <c r="W1460" s="6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</row>
    <row r="1461">
      <c r="A1461" s="83"/>
      <c r="B1461" s="4"/>
      <c r="C1461" s="4"/>
      <c r="D1461" s="4"/>
      <c r="E1461" s="4"/>
      <c r="F1461" s="76"/>
      <c r="G1461" s="4"/>
      <c r="H1461" s="4"/>
      <c r="I1461" s="4"/>
      <c r="J1461" s="4"/>
      <c r="K1461" s="5"/>
      <c r="L1461" s="5"/>
      <c r="M1461" s="4"/>
      <c r="N1461" s="4"/>
      <c r="O1461" s="4"/>
      <c r="P1461" s="4"/>
      <c r="Q1461" s="4"/>
      <c r="R1461" s="4"/>
      <c r="S1461" s="4"/>
      <c r="T1461" s="4"/>
      <c r="U1461" s="4"/>
      <c r="V1461" s="6"/>
      <c r="W1461" s="6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</row>
    <row r="1462">
      <c r="A1462" s="83"/>
      <c r="B1462" s="4"/>
      <c r="C1462" s="4"/>
      <c r="D1462" s="4"/>
      <c r="E1462" s="4"/>
      <c r="F1462" s="76"/>
      <c r="G1462" s="4"/>
      <c r="H1462" s="4"/>
      <c r="I1462" s="4"/>
      <c r="J1462" s="4"/>
      <c r="K1462" s="5"/>
      <c r="L1462" s="5"/>
      <c r="M1462" s="4"/>
      <c r="N1462" s="4"/>
      <c r="O1462" s="4"/>
      <c r="P1462" s="4"/>
      <c r="Q1462" s="4"/>
      <c r="R1462" s="4"/>
      <c r="S1462" s="4"/>
      <c r="T1462" s="4"/>
      <c r="U1462" s="4"/>
      <c r="V1462" s="6"/>
      <c r="W1462" s="6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</row>
    <row r="1463">
      <c r="A1463" s="83"/>
      <c r="B1463" s="4"/>
      <c r="C1463" s="4"/>
      <c r="D1463" s="4"/>
      <c r="E1463" s="4"/>
      <c r="F1463" s="76"/>
      <c r="G1463" s="4"/>
      <c r="H1463" s="4"/>
      <c r="I1463" s="4"/>
      <c r="J1463" s="4"/>
      <c r="K1463" s="5"/>
      <c r="L1463" s="5"/>
      <c r="M1463" s="4"/>
      <c r="N1463" s="4"/>
      <c r="O1463" s="4"/>
      <c r="P1463" s="4"/>
      <c r="Q1463" s="4"/>
      <c r="R1463" s="4"/>
      <c r="S1463" s="4"/>
      <c r="T1463" s="4"/>
      <c r="U1463" s="4"/>
      <c r="V1463" s="6"/>
      <c r="W1463" s="6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  <c r="AL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</row>
    <row r="1464">
      <c r="A1464" s="83"/>
      <c r="B1464" s="4"/>
      <c r="C1464" s="4"/>
      <c r="D1464" s="4"/>
      <c r="E1464" s="4"/>
      <c r="F1464" s="76"/>
      <c r="G1464" s="4"/>
      <c r="H1464" s="4"/>
      <c r="I1464" s="4"/>
      <c r="J1464" s="4"/>
      <c r="K1464" s="5"/>
      <c r="L1464" s="5"/>
      <c r="M1464" s="4"/>
      <c r="N1464" s="4"/>
      <c r="O1464" s="4"/>
      <c r="P1464" s="4"/>
      <c r="Q1464" s="4"/>
      <c r="R1464" s="4"/>
      <c r="S1464" s="4"/>
      <c r="T1464" s="4"/>
      <c r="U1464" s="4"/>
      <c r="V1464" s="6"/>
      <c r="W1464" s="6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</row>
    <row r="1465">
      <c r="A1465" s="83"/>
      <c r="B1465" s="4"/>
      <c r="C1465" s="4"/>
      <c r="D1465" s="4"/>
      <c r="E1465" s="4"/>
      <c r="F1465" s="76"/>
      <c r="G1465" s="4"/>
      <c r="H1465" s="4"/>
      <c r="I1465" s="4"/>
      <c r="J1465" s="4"/>
      <c r="K1465" s="5"/>
      <c r="L1465" s="5"/>
      <c r="M1465" s="4"/>
      <c r="N1465" s="4"/>
      <c r="O1465" s="4"/>
      <c r="P1465" s="4"/>
      <c r="Q1465" s="4"/>
      <c r="R1465" s="4"/>
      <c r="S1465" s="4"/>
      <c r="T1465" s="4"/>
      <c r="U1465" s="4"/>
      <c r="V1465" s="6"/>
      <c r="W1465" s="6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</row>
    <row r="1466">
      <c r="A1466" s="83"/>
      <c r="B1466" s="4"/>
      <c r="C1466" s="4"/>
      <c r="D1466" s="4"/>
      <c r="E1466" s="4"/>
      <c r="F1466" s="76"/>
      <c r="G1466" s="4"/>
      <c r="H1466" s="4"/>
      <c r="I1466" s="4"/>
      <c r="J1466" s="4"/>
      <c r="K1466" s="5"/>
      <c r="L1466" s="5"/>
      <c r="M1466" s="4"/>
      <c r="N1466" s="4"/>
      <c r="O1466" s="4"/>
      <c r="P1466" s="4"/>
      <c r="Q1466" s="4"/>
      <c r="R1466" s="4"/>
      <c r="S1466" s="4"/>
      <c r="T1466" s="4"/>
      <c r="U1466" s="4"/>
      <c r="V1466" s="6"/>
      <c r="W1466" s="6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</row>
    <row r="1467">
      <c r="A1467" s="83"/>
      <c r="B1467" s="4"/>
      <c r="C1467" s="4"/>
      <c r="D1467" s="4"/>
      <c r="E1467" s="4"/>
      <c r="F1467" s="76"/>
      <c r="G1467" s="4"/>
      <c r="H1467" s="4"/>
      <c r="I1467" s="4"/>
      <c r="J1467" s="4"/>
      <c r="K1467" s="5"/>
      <c r="L1467" s="5"/>
      <c r="M1467" s="4"/>
      <c r="N1467" s="4"/>
      <c r="O1467" s="4"/>
      <c r="P1467" s="4"/>
      <c r="Q1467" s="4"/>
      <c r="R1467" s="4"/>
      <c r="S1467" s="4"/>
      <c r="T1467" s="4"/>
      <c r="U1467" s="4"/>
      <c r="V1467" s="6"/>
      <c r="W1467" s="6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</row>
    <row r="1468">
      <c r="A1468" s="83"/>
      <c r="B1468" s="4"/>
      <c r="C1468" s="4"/>
      <c r="D1468" s="4"/>
      <c r="E1468" s="4"/>
      <c r="F1468" s="76"/>
      <c r="G1468" s="4"/>
      <c r="H1468" s="4"/>
      <c r="I1468" s="4"/>
      <c r="J1468" s="4"/>
      <c r="K1468" s="5"/>
      <c r="L1468" s="5"/>
      <c r="M1468" s="4"/>
      <c r="N1468" s="4"/>
      <c r="O1468" s="4"/>
      <c r="P1468" s="4"/>
      <c r="Q1468" s="4"/>
      <c r="R1468" s="4"/>
      <c r="S1468" s="4"/>
      <c r="T1468" s="4"/>
      <c r="U1468" s="4"/>
      <c r="V1468" s="6"/>
      <c r="W1468" s="6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</row>
    <row r="1469">
      <c r="A1469" s="83"/>
      <c r="B1469" s="4"/>
      <c r="C1469" s="4"/>
      <c r="D1469" s="4"/>
      <c r="E1469" s="4"/>
      <c r="F1469" s="76"/>
      <c r="G1469" s="4"/>
      <c r="H1469" s="4"/>
      <c r="I1469" s="4"/>
      <c r="J1469" s="4"/>
      <c r="K1469" s="5"/>
      <c r="L1469" s="5"/>
      <c r="M1469" s="4"/>
      <c r="N1469" s="4"/>
      <c r="O1469" s="4"/>
      <c r="P1469" s="4"/>
      <c r="Q1469" s="4"/>
      <c r="R1469" s="4"/>
      <c r="S1469" s="4"/>
      <c r="T1469" s="4"/>
      <c r="U1469" s="4"/>
      <c r="V1469" s="6"/>
      <c r="W1469" s="6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</row>
    <row r="1470">
      <c r="A1470" s="83"/>
      <c r="B1470" s="4"/>
      <c r="C1470" s="4"/>
      <c r="D1470" s="4"/>
      <c r="E1470" s="4"/>
      <c r="F1470" s="76"/>
      <c r="G1470" s="4"/>
      <c r="H1470" s="4"/>
      <c r="I1470" s="4"/>
      <c r="J1470" s="4"/>
      <c r="K1470" s="5"/>
      <c r="L1470" s="5"/>
      <c r="M1470" s="4"/>
      <c r="N1470" s="4"/>
      <c r="O1470" s="4"/>
      <c r="P1470" s="4"/>
      <c r="Q1470" s="4"/>
      <c r="R1470" s="4"/>
      <c r="S1470" s="4"/>
      <c r="T1470" s="4"/>
      <c r="U1470" s="4"/>
      <c r="V1470" s="6"/>
      <c r="W1470" s="6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</row>
    <row r="1471">
      <c r="A1471" s="83"/>
      <c r="B1471" s="4"/>
      <c r="C1471" s="4"/>
      <c r="D1471" s="4"/>
      <c r="E1471" s="4"/>
      <c r="F1471" s="76"/>
      <c r="G1471" s="4"/>
      <c r="H1471" s="4"/>
      <c r="I1471" s="4"/>
      <c r="J1471" s="4"/>
      <c r="K1471" s="5"/>
      <c r="L1471" s="5"/>
      <c r="M1471" s="4"/>
      <c r="N1471" s="4"/>
      <c r="O1471" s="4"/>
      <c r="P1471" s="4"/>
      <c r="Q1471" s="4"/>
      <c r="R1471" s="4"/>
      <c r="S1471" s="4"/>
      <c r="T1471" s="4"/>
      <c r="U1471" s="4"/>
      <c r="V1471" s="6"/>
      <c r="W1471" s="6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</row>
    <row r="1472">
      <c r="A1472" s="83"/>
      <c r="B1472" s="4"/>
      <c r="C1472" s="4"/>
      <c r="D1472" s="4"/>
      <c r="E1472" s="4"/>
      <c r="F1472" s="76"/>
      <c r="G1472" s="4"/>
      <c r="H1472" s="4"/>
      <c r="I1472" s="4"/>
      <c r="J1472" s="4"/>
      <c r="K1472" s="5"/>
      <c r="L1472" s="5"/>
      <c r="M1472" s="4"/>
      <c r="N1472" s="4"/>
      <c r="O1472" s="4"/>
      <c r="P1472" s="4"/>
      <c r="Q1472" s="4"/>
      <c r="R1472" s="4"/>
      <c r="S1472" s="4"/>
      <c r="T1472" s="4"/>
      <c r="U1472" s="4"/>
      <c r="V1472" s="6"/>
      <c r="W1472" s="6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</row>
    <row r="1473">
      <c r="A1473" s="83"/>
      <c r="B1473" s="4"/>
      <c r="C1473" s="4"/>
      <c r="D1473" s="4"/>
      <c r="E1473" s="4"/>
      <c r="F1473" s="76"/>
      <c r="G1473" s="4"/>
      <c r="H1473" s="4"/>
      <c r="I1473" s="4"/>
      <c r="J1473" s="4"/>
      <c r="K1473" s="5"/>
      <c r="L1473" s="5"/>
      <c r="M1473" s="4"/>
      <c r="N1473" s="4"/>
      <c r="O1473" s="4"/>
      <c r="P1473" s="4"/>
      <c r="Q1473" s="4"/>
      <c r="R1473" s="4"/>
      <c r="S1473" s="4"/>
      <c r="T1473" s="4"/>
      <c r="U1473" s="4"/>
      <c r="V1473" s="6"/>
      <c r="W1473" s="6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</row>
    <row r="1474">
      <c r="A1474" s="83"/>
      <c r="B1474" s="4"/>
      <c r="C1474" s="4"/>
      <c r="D1474" s="4"/>
      <c r="E1474" s="4"/>
      <c r="F1474" s="76"/>
      <c r="G1474" s="4"/>
      <c r="H1474" s="4"/>
      <c r="I1474" s="4"/>
      <c r="J1474" s="4"/>
      <c r="K1474" s="5"/>
      <c r="L1474" s="5"/>
      <c r="M1474" s="4"/>
      <c r="N1474" s="4"/>
      <c r="O1474" s="4"/>
      <c r="P1474" s="4"/>
      <c r="Q1474" s="4"/>
      <c r="R1474" s="4"/>
      <c r="S1474" s="4"/>
      <c r="T1474" s="4"/>
      <c r="U1474" s="4"/>
      <c r="V1474" s="6"/>
      <c r="W1474" s="6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</row>
    <row r="1475">
      <c r="A1475" s="83"/>
      <c r="B1475" s="4"/>
      <c r="C1475" s="4"/>
      <c r="D1475" s="4"/>
      <c r="E1475" s="4"/>
      <c r="F1475" s="76"/>
      <c r="G1475" s="4"/>
      <c r="H1475" s="4"/>
      <c r="I1475" s="4"/>
      <c r="J1475" s="4"/>
      <c r="K1475" s="5"/>
      <c r="L1475" s="5"/>
      <c r="M1475" s="4"/>
      <c r="N1475" s="4"/>
      <c r="O1475" s="4"/>
      <c r="P1475" s="4"/>
      <c r="Q1475" s="4"/>
      <c r="R1475" s="4"/>
      <c r="S1475" s="4"/>
      <c r="T1475" s="4"/>
      <c r="U1475" s="4"/>
      <c r="V1475" s="6"/>
      <c r="W1475" s="6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</row>
    <row r="1476">
      <c r="A1476" s="83"/>
      <c r="B1476" s="4"/>
      <c r="C1476" s="4"/>
      <c r="D1476" s="4"/>
      <c r="E1476" s="4"/>
      <c r="F1476" s="76"/>
      <c r="G1476" s="4"/>
      <c r="H1476" s="4"/>
      <c r="I1476" s="4"/>
      <c r="J1476" s="4"/>
      <c r="K1476" s="5"/>
      <c r="L1476" s="5"/>
      <c r="M1476" s="4"/>
      <c r="N1476" s="4"/>
      <c r="O1476" s="4"/>
      <c r="P1476" s="4"/>
      <c r="Q1476" s="4"/>
      <c r="R1476" s="4"/>
      <c r="S1476" s="4"/>
      <c r="T1476" s="4"/>
      <c r="U1476" s="4"/>
      <c r="V1476" s="6"/>
      <c r="W1476" s="6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</row>
    <row r="1477">
      <c r="A1477" s="83"/>
      <c r="B1477" s="4"/>
      <c r="C1477" s="4"/>
      <c r="D1477" s="4"/>
      <c r="E1477" s="4"/>
      <c r="F1477" s="76"/>
      <c r="G1477" s="4"/>
      <c r="H1477" s="4"/>
      <c r="I1477" s="4"/>
      <c r="J1477" s="4"/>
      <c r="K1477" s="5"/>
      <c r="L1477" s="5"/>
      <c r="M1477" s="4"/>
      <c r="N1477" s="4"/>
      <c r="O1477" s="4"/>
      <c r="P1477" s="4"/>
      <c r="Q1477" s="4"/>
      <c r="R1477" s="4"/>
      <c r="S1477" s="4"/>
      <c r="T1477" s="4"/>
      <c r="U1477" s="4"/>
      <c r="V1477" s="6"/>
      <c r="W1477" s="6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</row>
    <row r="1478">
      <c r="A1478" s="83"/>
      <c r="B1478" s="4"/>
      <c r="C1478" s="4"/>
      <c r="D1478" s="4"/>
      <c r="E1478" s="4"/>
      <c r="F1478" s="76"/>
      <c r="G1478" s="4"/>
      <c r="H1478" s="4"/>
      <c r="I1478" s="4"/>
      <c r="J1478" s="4"/>
      <c r="K1478" s="5"/>
      <c r="L1478" s="5"/>
      <c r="M1478" s="4"/>
      <c r="N1478" s="4"/>
      <c r="O1478" s="4"/>
      <c r="P1478" s="4"/>
      <c r="Q1478" s="4"/>
      <c r="R1478" s="4"/>
      <c r="S1478" s="4"/>
      <c r="T1478" s="4"/>
      <c r="U1478" s="4"/>
      <c r="V1478" s="6"/>
      <c r="W1478" s="6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</row>
    <row r="1479">
      <c r="A1479" s="83"/>
      <c r="B1479" s="4"/>
      <c r="C1479" s="4"/>
      <c r="D1479" s="4"/>
      <c r="E1479" s="4"/>
      <c r="F1479" s="76"/>
      <c r="G1479" s="4"/>
      <c r="H1479" s="4"/>
      <c r="I1479" s="4"/>
      <c r="J1479" s="4"/>
      <c r="K1479" s="5"/>
      <c r="L1479" s="5"/>
      <c r="M1479" s="4"/>
      <c r="N1479" s="4"/>
      <c r="O1479" s="4"/>
      <c r="P1479" s="4"/>
      <c r="Q1479" s="4"/>
      <c r="R1479" s="4"/>
      <c r="S1479" s="4"/>
      <c r="T1479" s="4"/>
      <c r="U1479" s="4"/>
      <c r="V1479" s="6"/>
      <c r="W1479" s="6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</row>
    <row r="1480">
      <c r="A1480" s="83"/>
      <c r="B1480" s="4"/>
      <c r="C1480" s="4"/>
      <c r="D1480" s="4"/>
      <c r="E1480" s="4"/>
      <c r="F1480" s="76"/>
      <c r="G1480" s="4"/>
      <c r="H1480" s="4"/>
      <c r="I1480" s="4"/>
      <c r="J1480" s="4"/>
      <c r="K1480" s="5"/>
      <c r="L1480" s="5"/>
      <c r="M1480" s="4"/>
      <c r="N1480" s="4"/>
      <c r="O1480" s="4"/>
      <c r="P1480" s="4"/>
      <c r="Q1480" s="4"/>
      <c r="R1480" s="4"/>
      <c r="S1480" s="4"/>
      <c r="T1480" s="4"/>
      <c r="U1480" s="4"/>
      <c r="V1480" s="6"/>
      <c r="W1480" s="6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</row>
    <row r="1481">
      <c r="A1481" s="83"/>
      <c r="B1481" s="4"/>
      <c r="C1481" s="4"/>
      <c r="D1481" s="4"/>
      <c r="E1481" s="4"/>
      <c r="F1481" s="76"/>
      <c r="G1481" s="4"/>
      <c r="H1481" s="4"/>
      <c r="I1481" s="4"/>
      <c r="J1481" s="4"/>
      <c r="K1481" s="5"/>
      <c r="L1481" s="5"/>
      <c r="M1481" s="4"/>
      <c r="N1481" s="4"/>
      <c r="O1481" s="4"/>
      <c r="P1481" s="4"/>
      <c r="Q1481" s="4"/>
      <c r="R1481" s="4"/>
      <c r="S1481" s="4"/>
      <c r="T1481" s="4"/>
      <c r="U1481" s="4"/>
      <c r="V1481" s="6"/>
      <c r="W1481" s="6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</row>
    <row r="1482">
      <c r="A1482" s="83"/>
      <c r="B1482" s="4"/>
      <c r="C1482" s="4"/>
      <c r="D1482" s="4"/>
      <c r="E1482" s="4"/>
      <c r="F1482" s="76"/>
      <c r="G1482" s="4"/>
      <c r="H1482" s="4"/>
      <c r="I1482" s="4"/>
      <c r="J1482" s="4"/>
      <c r="K1482" s="5"/>
      <c r="L1482" s="5"/>
      <c r="M1482" s="4"/>
      <c r="N1482" s="4"/>
      <c r="O1482" s="4"/>
      <c r="P1482" s="4"/>
      <c r="Q1482" s="4"/>
      <c r="R1482" s="4"/>
      <c r="S1482" s="4"/>
      <c r="T1482" s="4"/>
      <c r="U1482" s="4"/>
      <c r="V1482" s="6"/>
      <c r="W1482" s="6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</row>
    <row r="1483">
      <c r="A1483" s="83"/>
      <c r="B1483" s="4"/>
      <c r="C1483" s="4"/>
      <c r="D1483" s="4"/>
      <c r="E1483" s="4"/>
      <c r="F1483" s="76"/>
      <c r="G1483" s="4"/>
      <c r="H1483" s="4"/>
      <c r="I1483" s="4"/>
      <c r="J1483" s="4"/>
      <c r="K1483" s="5"/>
      <c r="L1483" s="5"/>
      <c r="M1483" s="4"/>
      <c r="N1483" s="4"/>
      <c r="O1483" s="4"/>
      <c r="P1483" s="4"/>
      <c r="Q1483" s="4"/>
      <c r="R1483" s="4"/>
      <c r="S1483" s="4"/>
      <c r="T1483" s="4"/>
      <c r="U1483" s="4"/>
      <c r="V1483" s="6"/>
      <c r="W1483" s="6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</row>
    <row r="1484">
      <c r="A1484" s="83"/>
      <c r="B1484" s="4"/>
      <c r="C1484" s="4"/>
      <c r="D1484" s="4"/>
      <c r="E1484" s="4"/>
      <c r="F1484" s="76"/>
      <c r="G1484" s="4"/>
      <c r="H1484" s="4"/>
      <c r="I1484" s="4"/>
      <c r="J1484" s="4"/>
      <c r="K1484" s="5"/>
      <c r="L1484" s="5"/>
      <c r="M1484" s="4"/>
      <c r="N1484" s="4"/>
      <c r="O1484" s="4"/>
      <c r="P1484" s="4"/>
      <c r="Q1484" s="4"/>
      <c r="R1484" s="4"/>
      <c r="S1484" s="4"/>
      <c r="T1484" s="4"/>
      <c r="U1484" s="4"/>
      <c r="V1484" s="6"/>
      <c r="W1484" s="6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</row>
    <row r="1485">
      <c r="A1485" s="83"/>
      <c r="B1485" s="4"/>
      <c r="C1485" s="4"/>
      <c r="D1485" s="4"/>
      <c r="E1485" s="4"/>
      <c r="F1485" s="76"/>
      <c r="G1485" s="4"/>
      <c r="H1485" s="4"/>
      <c r="I1485" s="4"/>
      <c r="J1485" s="4"/>
      <c r="K1485" s="5"/>
      <c r="L1485" s="5"/>
      <c r="M1485" s="4"/>
      <c r="N1485" s="4"/>
      <c r="O1485" s="4"/>
      <c r="P1485" s="4"/>
      <c r="Q1485" s="4"/>
      <c r="R1485" s="4"/>
      <c r="S1485" s="4"/>
      <c r="T1485" s="4"/>
      <c r="U1485" s="4"/>
      <c r="V1485" s="6"/>
      <c r="W1485" s="6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</row>
    <row r="1486">
      <c r="A1486" s="83"/>
      <c r="B1486" s="4"/>
      <c r="C1486" s="4"/>
      <c r="D1486" s="4"/>
      <c r="E1486" s="4"/>
      <c r="F1486" s="76"/>
      <c r="G1486" s="4"/>
      <c r="H1486" s="4"/>
      <c r="I1486" s="4"/>
      <c r="J1486" s="4"/>
      <c r="K1486" s="5"/>
      <c r="L1486" s="5"/>
      <c r="M1486" s="4"/>
      <c r="N1486" s="4"/>
      <c r="O1486" s="4"/>
      <c r="P1486" s="4"/>
      <c r="Q1486" s="4"/>
      <c r="R1486" s="4"/>
      <c r="S1486" s="4"/>
      <c r="T1486" s="4"/>
      <c r="U1486" s="4"/>
      <c r="V1486" s="6"/>
      <c r="W1486" s="6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</row>
    <row r="1487">
      <c r="A1487" s="83"/>
      <c r="B1487" s="4"/>
      <c r="C1487" s="4"/>
      <c r="D1487" s="4"/>
      <c r="E1487" s="4"/>
      <c r="F1487" s="76"/>
      <c r="G1487" s="4"/>
      <c r="H1487" s="4"/>
      <c r="I1487" s="4"/>
      <c r="J1487" s="4"/>
      <c r="K1487" s="5"/>
      <c r="L1487" s="5"/>
      <c r="M1487" s="4"/>
      <c r="N1487" s="4"/>
      <c r="O1487" s="4"/>
      <c r="P1487" s="4"/>
      <c r="Q1487" s="4"/>
      <c r="R1487" s="4"/>
      <c r="S1487" s="4"/>
      <c r="T1487" s="4"/>
      <c r="U1487" s="4"/>
      <c r="V1487" s="6"/>
      <c r="W1487" s="6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</row>
    <row r="1488">
      <c r="A1488" s="83"/>
      <c r="B1488" s="4"/>
      <c r="C1488" s="4"/>
      <c r="D1488" s="4"/>
      <c r="E1488" s="4"/>
      <c r="F1488" s="76"/>
      <c r="G1488" s="4"/>
      <c r="H1488" s="4"/>
      <c r="I1488" s="4"/>
      <c r="J1488" s="4"/>
      <c r="K1488" s="5"/>
      <c r="L1488" s="5"/>
      <c r="M1488" s="4"/>
      <c r="N1488" s="4"/>
      <c r="O1488" s="4"/>
      <c r="P1488" s="4"/>
      <c r="Q1488" s="4"/>
      <c r="R1488" s="4"/>
      <c r="S1488" s="4"/>
      <c r="T1488" s="4"/>
      <c r="U1488" s="4"/>
      <c r="V1488" s="6"/>
      <c r="W1488" s="6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</row>
    <row r="1489">
      <c r="A1489" s="83"/>
      <c r="B1489" s="4"/>
      <c r="C1489" s="4"/>
      <c r="D1489" s="4"/>
      <c r="E1489" s="4"/>
      <c r="F1489" s="76"/>
      <c r="G1489" s="4"/>
      <c r="H1489" s="4"/>
      <c r="I1489" s="4"/>
      <c r="J1489" s="4"/>
      <c r="K1489" s="5"/>
      <c r="L1489" s="5"/>
      <c r="M1489" s="4"/>
      <c r="N1489" s="4"/>
      <c r="O1489" s="4"/>
      <c r="P1489" s="4"/>
      <c r="Q1489" s="4"/>
      <c r="R1489" s="4"/>
      <c r="S1489" s="4"/>
      <c r="T1489" s="4"/>
      <c r="U1489" s="4"/>
      <c r="V1489" s="6"/>
      <c r="W1489" s="6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</row>
    <row r="1490">
      <c r="A1490" s="83"/>
      <c r="B1490" s="4"/>
      <c r="C1490" s="4"/>
      <c r="D1490" s="4"/>
      <c r="E1490" s="4"/>
      <c r="F1490" s="76"/>
      <c r="G1490" s="4"/>
      <c r="H1490" s="4"/>
      <c r="I1490" s="4"/>
      <c r="J1490" s="4"/>
      <c r="K1490" s="5"/>
      <c r="L1490" s="5"/>
      <c r="M1490" s="4"/>
      <c r="N1490" s="4"/>
      <c r="O1490" s="4"/>
      <c r="P1490" s="4"/>
      <c r="Q1490" s="4"/>
      <c r="R1490" s="4"/>
      <c r="S1490" s="4"/>
      <c r="T1490" s="4"/>
      <c r="U1490" s="4"/>
      <c r="V1490" s="6"/>
      <c r="W1490" s="6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</row>
    <row r="1491">
      <c r="A1491" s="83"/>
      <c r="B1491" s="4"/>
      <c r="C1491" s="4"/>
      <c r="D1491" s="4"/>
      <c r="E1491" s="4"/>
      <c r="F1491" s="76"/>
      <c r="G1491" s="4"/>
      <c r="H1491" s="4"/>
      <c r="I1491" s="4"/>
      <c r="J1491" s="4"/>
      <c r="K1491" s="5"/>
      <c r="L1491" s="5"/>
      <c r="M1491" s="4"/>
      <c r="N1491" s="4"/>
      <c r="O1491" s="4"/>
      <c r="P1491" s="4"/>
      <c r="Q1491" s="4"/>
      <c r="R1491" s="4"/>
      <c r="S1491" s="4"/>
      <c r="T1491" s="4"/>
      <c r="U1491" s="4"/>
      <c r="V1491" s="6"/>
      <c r="W1491" s="6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</row>
    <row r="1492">
      <c r="A1492" s="83"/>
      <c r="B1492" s="4"/>
      <c r="C1492" s="4"/>
      <c r="D1492" s="4"/>
      <c r="E1492" s="4"/>
      <c r="F1492" s="76"/>
      <c r="G1492" s="4"/>
      <c r="H1492" s="4"/>
      <c r="I1492" s="4"/>
      <c r="J1492" s="4"/>
      <c r="K1492" s="5"/>
      <c r="L1492" s="5"/>
      <c r="M1492" s="4"/>
      <c r="N1492" s="4"/>
      <c r="O1492" s="4"/>
      <c r="P1492" s="4"/>
      <c r="Q1492" s="4"/>
      <c r="R1492" s="4"/>
      <c r="S1492" s="4"/>
      <c r="T1492" s="4"/>
      <c r="U1492" s="4"/>
      <c r="V1492" s="6"/>
      <c r="W1492" s="6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</row>
    <row r="1493">
      <c r="A1493" s="83"/>
      <c r="B1493" s="4"/>
      <c r="C1493" s="4"/>
      <c r="D1493" s="4"/>
      <c r="E1493" s="4"/>
      <c r="F1493" s="76"/>
      <c r="G1493" s="4"/>
      <c r="H1493" s="4"/>
      <c r="I1493" s="4"/>
      <c r="J1493" s="4"/>
      <c r="K1493" s="5"/>
      <c r="L1493" s="5"/>
      <c r="M1493" s="4"/>
      <c r="N1493" s="4"/>
      <c r="O1493" s="4"/>
      <c r="P1493" s="4"/>
      <c r="Q1493" s="4"/>
      <c r="R1493" s="4"/>
      <c r="S1493" s="4"/>
      <c r="T1493" s="4"/>
      <c r="U1493" s="4"/>
      <c r="V1493" s="6"/>
      <c r="W1493" s="6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</row>
    <row r="1494">
      <c r="A1494" s="83"/>
      <c r="B1494" s="4"/>
      <c r="C1494" s="4"/>
      <c r="D1494" s="4"/>
      <c r="E1494" s="4"/>
      <c r="F1494" s="76"/>
      <c r="G1494" s="4"/>
      <c r="H1494" s="4"/>
      <c r="I1494" s="4"/>
      <c r="J1494" s="4"/>
      <c r="K1494" s="5"/>
      <c r="L1494" s="5"/>
      <c r="M1494" s="4"/>
      <c r="N1494" s="4"/>
      <c r="O1494" s="4"/>
      <c r="P1494" s="4"/>
      <c r="Q1494" s="4"/>
      <c r="R1494" s="4"/>
      <c r="S1494" s="4"/>
      <c r="T1494" s="4"/>
      <c r="U1494" s="4"/>
      <c r="V1494" s="6"/>
      <c r="W1494" s="6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</row>
    <row r="1495">
      <c r="A1495" s="83"/>
      <c r="B1495" s="4"/>
      <c r="C1495" s="4"/>
      <c r="D1495" s="4"/>
      <c r="E1495" s="4"/>
      <c r="F1495" s="76"/>
      <c r="G1495" s="4"/>
      <c r="H1495" s="4"/>
      <c r="I1495" s="4"/>
      <c r="J1495" s="4"/>
      <c r="K1495" s="5"/>
      <c r="L1495" s="5"/>
      <c r="M1495" s="4"/>
      <c r="N1495" s="4"/>
      <c r="O1495" s="4"/>
      <c r="P1495" s="4"/>
      <c r="Q1495" s="4"/>
      <c r="R1495" s="4"/>
      <c r="S1495" s="4"/>
      <c r="T1495" s="4"/>
      <c r="U1495" s="4"/>
      <c r="V1495" s="6"/>
      <c r="W1495" s="6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</row>
    <row r="1496">
      <c r="A1496" s="83"/>
      <c r="B1496" s="4"/>
      <c r="C1496" s="4"/>
      <c r="D1496" s="4"/>
      <c r="E1496" s="4"/>
      <c r="F1496" s="76"/>
      <c r="G1496" s="4"/>
      <c r="H1496" s="4"/>
      <c r="I1496" s="4"/>
      <c r="J1496" s="4"/>
      <c r="K1496" s="5"/>
      <c r="L1496" s="5"/>
      <c r="M1496" s="4"/>
      <c r="N1496" s="4"/>
      <c r="O1496" s="4"/>
      <c r="P1496" s="4"/>
      <c r="Q1496" s="4"/>
      <c r="R1496" s="4"/>
      <c r="S1496" s="4"/>
      <c r="T1496" s="4"/>
      <c r="U1496" s="4"/>
      <c r="V1496" s="6"/>
      <c r="W1496" s="6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</row>
    <row r="1497">
      <c r="A1497" s="83"/>
      <c r="B1497" s="4"/>
      <c r="C1497" s="4"/>
      <c r="D1497" s="4"/>
      <c r="E1497" s="4"/>
      <c r="F1497" s="76"/>
      <c r="G1497" s="4"/>
      <c r="H1497" s="4"/>
      <c r="I1497" s="4"/>
      <c r="J1497" s="4"/>
      <c r="K1497" s="5"/>
      <c r="L1497" s="5"/>
      <c r="M1497" s="4"/>
      <c r="N1497" s="4"/>
      <c r="O1497" s="4"/>
      <c r="P1497" s="4"/>
      <c r="Q1497" s="4"/>
      <c r="R1497" s="4"/>
      <c r="S1497" s="4"/>
      <c r="T1497" s="4"/>
      <c r="U1497" s="4"/>
      <c r="V1497" s="6"/>
      <c r="W1497" s="6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</row>
    <row r="1498">
      <c r="A1498" s="83"/>
      <c r="B1498" s="4"/>
      <c r="C1498" s="4"/>
      <c r="D1498" s="4"/>
      <c r="E1498" s="4"/>
      <c r="F1498" s="76"/>
      <c r="G1498" s="4"/>
      <c r="H1498" s="4"/>
      <c r="I1498" s="4"/>
      <c r="J1498" s="4"/>
      <c r="K1498" s="5"/>
      <c r="L1498" s="5"/>
      <c r="M1498" s="4"/>
      <c r="N1498" s="4"/>
      <c r="O1498" s="4"/>
      <c r="P1498" s="4"/>
      <c r="Q1498" s="4"/>
      <c r="R1498" s="4"/>
      <c r="S1498" s="4"/>
      <c r="T1498" s="4"/>
      <c r="U1498" s="4"/>
      <c r="V1498" s="6"/>
      <c r="W1498" s="6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</row>
    <row r="1499">
      <c r="A1499" s="83"/>
      <c r="B1499" s="4"/>
      <c r="C1499" s="4"/>
      <c r="D1499" s="4"/>
      <c r="E1499" s="4"/>
      <c r="F1499" s="76"/>
      <c r="G1499" s="4"/>
      <c r="H1499" s="4"/>
      <c r="I1499" s="4"/>
      <c r="J1499" s="4"/>
      <c r="K1499" s="5"/>
      <c r="L1499" s="5"/>
      <c r="M1499" s="4"/>
      <c r="N1499" s="4"/>
      <c r="O1499" s="4"/>
      <c r="P1499" s="4"/>
      <c r="Q1499" s="4"/>
      <c r="R1499" s="4"/>
      <c r="S1499" s="4"/>
      <c r="T1499" s="4"/>
      <c r="U1499" s="4"/>
      <c r="V1499" s="6"/>
      <c r="W1499" s="6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</row>
    <row r="1500">
      <c r="A1500" s="83"/>
      <c r="B1500" s="4"/>
      <c r="C1500" s="4"/>
      <c r="D1500" s="4"/>
      <c r="E1500" s="4"/>
      <c r="F1500" s="76"/>
      <c r="G1500" s="4"/>
      <c r="H1500" s="4"/>
      <c r="I1500" s="4"/>
      <c r="J1500" s="4"/>
      <c r="K1500" s="5"/>
      <c r="L1500" s="5"/>
      <c r="M1500" s="4"/>
      <c r="N1500" s="4"/>
      <c r="O1500" s="4"/>
      <c r="P1500" s="4"/>
      <c r="Q1500" s="4"/>
      <c r="R1500" s="4"/>
      <c r="S1500" s="4"/>
      <c r="T1500" s="4"/>
      <c r="U1500" s="4"/>
      <c r="V1500" s="6"/>
      <c r="W1500" s="6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</row>
    <row r="1501">
      <c r="A1501" s="83"/>
      <c r="B1501" s="4"/>
      <c r="C1501" s="4"/>
      <c r="D1501" s="4"/>
      <c r="E1501" s="4"/>
      <c r="F1501" s="76"/>
      <c r="G1501" s="4"/>
      <c r="H1501" s="4"/>
      <c r="I1501" s="4"/>
      <c r="J1501" s="4"/>
      <c r="K1501" s="5"/>
      <c r="L1501" s="5"/>
      <c r="M1501" s="4"/>
      <c r="N1501" s="4"/>
      <c r="O1501" s="4"/>
      <c r="P1501" s="4"/>
      <c r="Q1501" s="4"/>
      <c r="R1501" s="4"/>
      <c r="S1501" s="4"/>
      <c r="T1501" s="4"/>
      <c r="U1501" s="4"/>
      <c r="V1501" s="6"/>
      <c r="W1501" s="6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</row>
    <row r="1502">
      <c r="A1502" s="83"/>
      <c r="B1502" s="4"/>
      <c r="C1502" s="4"/>
      <c r="D1502" s="4"/>
      <c r="E1502" s="4"/>
      <c r="F1502" s="76"/>
      <c r="G1502" s="4"/>
      <c r="H1502" s="4"/>
      <c r="I1502" s="4"/>
      <c r="J1502" s="4"/>
      <c r="K1502" s="5"/>
      <c r="L1502" s="5"/>
      <c r="M1502" s="4"/>
      <c r="N1502" s="4"/>
      <c r="O1502" s="4"/>
      <c r="P1502" s="4"/>
      <c r="Q1502" s="4"/>
      <c r="R1502" s="4"/>
      <c r="S1502" s="4"/>
      <c r="T1502" s="4"/>
      <c r="U1502" s="4"/>
      <c r="V1502" s="6"/>
      <c r="W1502" s="6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</row>
    <row r="1503">
      <c r="A1503" s="83"/>
      <c r="B1503" s="4"/>
      <c r="C1503" s="4"/>
      <c r="D1503" s="4"/>
      <c r="E1503" s="4"/>
      <c r="F1503" s="76"/>
      <c r="G1503" s="4"/>
      <c r="H1503" s="4"/>
      <c r="I1503" s="4"/>
      <c r="J1503" s="4"/>
      <c r="K1503" s="5"/>
      <c r="L1503" s="5"/>
      <c r="M1503" s="4"/>
      <c r="N1503" s="4"/>
      <c r="O1503" s="4"/>
      <c r="P1503" s="4"/>
      <c r="Q1503" s="4"/>
      <c r="R1503" s="4"/>
      <c r="S1503" s="4"/>
      <c r="T1503" s="4"/>
      <c r="U1503" s="4"/>
      <c r="V1503" s="6"/>
      <c r="W1503" s="6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</row>
    <row r="1504">
      <c r="A1504" s="83"/>
      <c r="B1504" s="4"/>
      <c r="C1504" s="4"/>
      <c r="D1504" s="4"/>
      <c r="E1504" s="4"/>
      <c r="F1504" s="76"/>
      <c r="G1504" s="4"/>
      <c r="H1504" s="4"/>
      <c r="I1504" s="4"/>
      <c r="J1504" s="4"/>
      <c r="K1504" s="5"/>
      <c r="L1504" s="5"/>
      <c r="M1504" s="4"/>
      <c r="N1504" s="4"/>
      <c r="O1504" s="4"/>
      <c r="P1504" s="4"/>
      <c r="Q1504" s="4"/>
      <c r="R1504" s="4"/>
      <c r="S1504" s="4"/>
      <c r="T1504" s="4"/>
      <c r="U1504" s="4"/>
      <c r="V1504" s="6"/>
      <c r="W1504" s="6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</row>
    <row r="1505">
      <c r="A1505" s="83"/>
      <c r="B1505" s="4"/>
      <c r="C1505" s="4"/>
      <c r="D1505" s="4"/>
      <c r="E1505" s="4"/>
      <c r="F1505" s="76"/>
      <c r="G1505" s="4"/>
      <c r="H1505" s="4"/>
      <c r="I1505" s="4"/>
      <c r="J1505" s="4"/>
      <c r="K1505" s="5"/>
      <c r="L1505" s="5"/>
      <c r="M1505" s="4"/>
      <c r="N1505" s="4"/>
      <c r="O1505" s="4"/>
      <c r="P1505" s="4"/>
      <c r="Q1505" s="4"/>
      <c r="R1505" s="4"/>
      <c r="S1505" s="4"/>
      <c r="T1505" s="4"/>
      <c r="U1505" s="4"/>
      <c r="V1505" s="6"/>
      <c r="W1505" s="6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</row>
    <row r="1506">
      <c r="A1506" s="83"/>
      <c r="B1506" s="4"/>
      <c r="C1506" s="4"/>
      <c r="D1506" s="4"/>
      <c r="E1506" s="4"/>
      <c r="F1506" s="76"/>
      <c r="G1506" s="4"/>
      <c r="H1506" s="4"/>
      <c r="I1506" s="4"/>
      <c r="J1506" s="4"/>
      <c r="K1506" s="5"/>
      <c r="L1506" s="5"/>
      <c r="M1506" s="4"/>
      <c r="N1506" s="4"/>
      <c r="O1506" s="4"/>
      <c r="P1506" s="4"/>
      <c r="Q1506" s="4"/>
      <c r="R1506" s="4"/>
      <c r="S1506" s="4"/>
      <c r="T1506" s="4"/>
      <c r="U1506" s="4"/>
      <c r="V1506" s="6"/>
      <c r="W1506" s="6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</row>
    <row r="1507">
      <c r="A1507" s="83"/>
      <c r="B1507" s="4"/>
      <c r="C1507" s="4"/>
      <c r="D1507" s="4"/>
      <c r="E1507" s="4"/>
      <c r="F1507" s="76"/>
      <c r="G1507" s="4"/>
      <c r="H1507" s="4"/>
      <c r="I1507" s="4"/>
      <c r="J1507" s="4"/>
      <c r="K1507" s="5"/>
      <c r="L1507" s="5"/>
      <c r="M1507" s="4"/>
      <c r="N1507" s="4"/>
      <c r="O1507" s="4"/>
      <c r="P1507" s="4"/>
      <c r="Q1507" s="4"/>
      <c r="R1507" s="4"/>
      <c r="S1507" s="4"/>
      <c r="T1507" s="4"/>
      <c r="U1507" s="4"/>
      <c r="V1507" s="6"/>
      <c r="W1507" s="6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</row>
    <row r="1508">
      <c r="A1508" s="83"/>
      <c r="B1508" s="4"/>
      <c r="C1508" s="4"/>
      <c r="D1508" s="4"/>
      <c r="E1508" s="4"/>
      <c r="F1508" s="76"/>
      <c r="G1508" s="4"/>
      <c r="H1508" s="4"/>
      <c r="I1508" s="4"/>
      <c r="J1508" s="4"/>
      <c r="K1508" s="5"/>
      <c r="L1508" s="5"/>
      <c r="M1508" s="4"/>
      <c r="N1508" s="4"/>
      <c r="O1508" s="4"/>
      <c r="P1508" s="4"/>
      <c r="Q1508" s="4"/>
      <c r="R1508" s="4"/>
      <c r="S1508" s="4"/>
      <c r="T1508" s="4"/>
      <c r="U1508" s="4"/>
      <c r="V1508" s="6"/>
      <c r="W1508" s="6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</row>
    <row r="1509">
      <c r="A1509" s="83"/>
      <c r="B1509" s="4"/>
      <c r="C1509" s="4"/>
      <c r="D1509" s="4"/>
      <c r="E1509" s="4"/>
      <c r="F1509" s="76"/>
      <c r="G1509" s="4"/>
      <c r="H1509" s="4"/>
      <c r="I1509" s="4"/>
      <c r="J1509" s="4"/>
      <c r="K1509" s="5"/>
      <c r="L1509" s="5"/>
      <c r="M1509" s="4"/>
      <c r="N1509" s="4"/>
      <c r="O1509" s="4"/>
      <c r="P1509" s="4"/>
      <c r="Q1509" s="4"/>
      <c r="R1509" s="4"/>
      <c r="S1509" s="4"/>
      <c r="T1509" s="4"/>
      <c r="U1509" s="4"/>
      <c r="V1509" s="6"/>
      <c r="W1509" s="6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</row>
    <row r="1510">
      <c r="A1510" s="83"/>
      <c r="B1510" s="4"/>
      <c r="C1510" s="4"/>
      <c r="D1510" s="4"/>
      <c r="E1510" s="4"/>
      <c r="F1510" s="76"/>
      <c r="G1510" s="4"/>
      <c r="H1510" s="4"/>
      <c r="I1510" s="4"/>
      <c r="J1510" s="4"/>
      <c r="K1510" s="5"/>
      <c r="L1510" s="5"/>
      <c r="M1510" s="4"/>
      <c r="N1510" s="4"/>
      <c r="O1510" s="4"/>
      <c r="P1510" s="4"/>
      <c r="Q1510" s="4"/>
      <c r="R1510" s="4"/>
      <c r="S1510" s="4"/>
      <c r="T1510" s="4"/>
      <c r="U1510" s="4"/>
      <c r="V1510" s="6"/>
      <c r="W1510" s="6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</row>
    <row r="1511">
      <c r="A1511" s="83"/>
      <c r="B1511" s="4"/>
      <c r="C1511" s="4"/>
      <c r="D1511" s="4"/>
      <c r="E1511" s="4"/>
      <c r="F1511" s="76"/>
      <c r="G1511" s="4"/>
      <c r="H1511" s="4"/>
      <c r="I1511" s="4"/>
      <c r="J1511" s="4"/>
      <c r="K1511" s="5"/>
      <c r="L1511" s="5"/>
      <c r="M1511" s="4"/>
      <c r="N1511" s="4"/>
      <c r="O1511" s="4"/>
      <c r="P1511" s="4"/>
      <c r="Q1511" s="4"/>
      <c r="R1511" s="4"/>
      <c r="S1511" s="4"/>
      <c r="T1511" s="4"/>
      <c r="U1511" s="4"/>
      <c r="V1511" s="6"/>
      <c r="W1511" s="6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</row>
    <row r="1512">
      <c r="A1512" s="83"/>
      <c r="B1512" s="4"/>
      <c r="C1512" s="4"/>
      <c r="D1512" s="4"/>
      <c r="E1512" s="4"/>
      <c r="F1512" s="76"/>
      <c r="G1512" s="4"/>
      <c r="H1512" s="4"/>
      <c r="I1512" s="4"/>
      <c r="J1512" s="4"/>
      <c r="K1512" s="5"/>
      <c r="L1512" s="5"/>
      <c r="M1512" s="4"/>
      <c r="N1512" s="4"/>
      <c r="O1512" s="4"/>
      <c r="P1512" s="4"/>
      <c r="Q1512" s="4"/>
      <c r="R1512" s="4"/>
      <c r="S1512" s="4"/>
      <c r="T1512" s="4"/>
      <c r="U1512" s="4"/>
      <c r="V1512" s="6"/>
      <c r="W1512" s="6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</row>
  </sheetData>
  <mergeCells count="1963">
    <mergeCell ref="AI310:AI314"/>
    <mergeCell ref="AJ310:AJ314"/>
    <mergeCell ref="AH291:AH295"/>
    <mergeCell ref="AI291:AI295"/>
    <mergeCell ref="AM298:AM319"/>
    <mergeCell ref="AN298:AN319"/>
    <mergeCell ref="AO298:AO319"/>
    <mergeCell ref="AP298:AP319"/>
    <mergeCell ref="AQ298:AQ319"/>
    <mergeCell ref="AJ315:AJ319"/>
    <mergeCell ref="AR320:AR339"/>
    <mergeCell ref="AS320:AS339"/>
    <mergeCell ref="AT320:AT339"/>
    <mergeCell ref="AU320:AU339"/>
    <mergeCell ref="AV320:AV339"/>
    <mergeCell ref="AH325:AH329"/>
    <mergeCell ref="AI325:AI329"/>
    <mergeCell ref="AH315:AH319"/>
    <mergeCell ref="AH330:AH333"/>
    <mergeCell ref="AH334:AH338"/>
    <mergeCell ref="AI330:AI333"/>
    <mergeCell ref="AJ330:AJ333"/>
    <mergeCell ref="AI334:AI338"/>
    <mergeCell ref="AJ334:AJ338"/>
    <mergeCell ref="AI315:AI319"/>
    <mergeCell ref="AM320:AM339"/>
    <mergeCell ref="AN320:AN339"/>
    <mergeCell ref="AO320:AO339"/>
    <mergeCell ref="AP320:AP339"/>
    <mergeCell ref="AQ320:AQ339"/>
    <mergeCell ref="AJ325:AJ329"/>
    <mergeCell ref="AH320:AH324"/>
    <mergeCell ref="AI320:AI324"/>
    <mergeCell ref="AJ320:AJ324"/>
    <mergeCell ref="AA320:AA324"/>
    <mergeCell ref="AB320:AB324"/>
    <mergeCell ref="AC320:AC324"/>
    <mergeCell ref="AD320:AD324"/>
    <mergeCell ref="AE320:AE324"/>
    <mergeCell ref="AF320:AF324"/>
    <mergeCell ref="AG320:AG324"/>
    <mergeCell ref="AA325:AA329"/>
    <mergeCell ref="AB325:AB329"/>
    <mergeCell ref="AC325:AC329"/>
    <mergeCell ref="AD325:AD329"/>
    <mergeCell ref="AE325:AE329"/>
    <mergeCell ref="AF325:AF329"/>
    <mergeCell ref="AG325:AG329"/>
    <mergeCell ref="AA330:AA333"/>
    <mergeCell ref="AB330:AB333"/>
    <mergeCell ref="AC330:AC333"/>
    <mergeCell ref="AD330:AD333"/>
    <mergeCell ref="AE330:AE333"/>
    <mergeCell ref="AF330:AF333"/>
    <mergeCell ref="AG330:AG333"/>
    <mergeCell ref="AQ340:AQ359"/>
    <mergeCell ref="AR340:AR359"/>
    <mergeCell ref="AS340:AS359"/>
    <mergeCell ref="AT340:AT359"/>
    <mergeCell ref="AU340:AU359"/>
    <mergeCell ref="AV340:AV359"/>
    <mergeCell ref="AH339:AH342"/>
    <mergeCell ref="AH348:AH352"/>
    <mergeCell ref="AG357:AG361"/>
    <mergeCell ref="AH357:AH361"/>
    <mergeCell ref="AI357:AI361"/>
    <mergeCell ref="AJ357:AJ361"/>
    <mergeCell ref="AA353:AA356"/>
    <mergeCell ref="AA357:AA361"/>
    <mergeCell ref="AB357:AB361"/>
    <mergeCell ref="AC357:AC361"/>
    <mergeCell ref="AD357:AD361"/>
    <mergeCell ref="AE357:AE361"/>
    <mergeCell ref="AF357:AF361"/>
    <mergeCell ref="AB372:AB376"/>
    <mergeCell ref="AC372:AC376"/>
    <mergeCell ref="AD372:AD376"/>
    <mergeCell ref="AE372:AE376"/>
    <mergeCell ref="AF372:AF376"/>
    <mergeCell ref="AG372:AG376"/>
    <mergeCell ref="AH372:AH376"/>
    <mergeCell ref="AA372:AA376"/>
    <mergeCell ref="AA377:AA380"/>
    <mergeCell ref="AB377:AB380"/>
    <mergeCell ref="AC377:AC380"/>
    <mergeCell ref="AD377:AD380"/>
    <mergeCell ref="AE377:AE380"/>
    <mergeCell ref="AF377:AF380"/>
    <mergeCell ref="AI353:AI356"/>
    <mergeCell ref="AJ353:AJ356"/>
    <mergeCell ref="AM360:AM380"/>
    <mergeCell ref="AN360:AN380"/>
    <mergeCell ref="AO360:AO380"/>
    <mergeCell ref="AP360:AP380"/>
    <mergeCell ref="AQ360:AQ380"/>
    <mergeCell ref="AI386:AI390"/>
    <mergeCell ref="AJ386:AJ390"/>
    <mergeCell ref="AI391:AI395"/>
    <mergeCell ref="AJ391:AJ395"/>
    <mergeCell ref="AI396:AI399"/>
    <mergeCell ref="AJ396:AJ399"/>
    <mergeCell ref="AI377:AI380"/>
    <mergeCell ref="AJ377:AJ380"/>
    <mergeCell ref="AM381:AM400"/>
    <mergeCell ref="AN381:AN400"/>
    <mergeCell ref="AO381:AO400"/>
    <mergeCell ref="AP381:AP400"/>
    <mergeCell ref="AQ381:AQ400"/>
    <mergeCell ref="AI348:AI352"/>
    <mergeCell ref="AJ348:AJ352"/>
    <mergeCell ref="AI339:AI342"/>
    <mergeCell ref="AJ339:AJ342"/>
    <mergeCell ref="AM340:AM359"/>
    <mergeCell ref="AN340:AN359"/>
    <mergeCell ref="AO340:AO359"/>
    <mergeCell ref="AP340:AP359"/>
    <mergeCell ref="AJ343:AJ347"/>
    <mergeCell ref="AR360:AR380"/>
    <mergeCell ref="AS360:AS380"/>
    <mergeCell ref="AT360:AT380"/>
    <mergeCell ref="AU360:AU380"/>
    <mergeCell ref="AV360:AV380"/>
    <mergeCell ref="AI362:AI366"/>
    <mergeCell ref="AJ362:AJ366"/>
    <mergeCell ref="AI367:AI371"/>
    <mergeCell ref="AJ367:AJ371"/>
    <mergeCell ref="AI372:AI376"/>
    <mergeCell ref="AJ372:AJ376"/>
    <mergeCell ref="AR381:AR400"/>
    <mergeCell ref="AS381:AS400"/>
    <mergeCell ref="AT381:AT400"/>
    <mergeCell ref="AU381:AU400"/>
    <mergeCell ref="AV381:AV400"/>
    <mergeCell ref="AH381:AH385"/>
    <mergeCell ref="AI381:AI385"/>
    <mergeCell ref="AJ381:AJ385"/>
    <mergeCell ref="AA381:AA385"/>
    <mergeCell ref="AB381:AB385"/>
    <mergeCell ref="AC381:AC385"/>
    <mergeCell ref="AD381:AD385"/>
    <mergeCell ref="AE381:AE385"/>
    <mergeCell ref="AF381:AF385"/>
    <mergeCell ref="AG381:AG385"/>
    <mergeCell ref="AF396:AF399"/>
    <mergeCell ref="AG396:AG399"/>
    <mergeCell ref="AG391:AG395"/>
    <mergeCell ref="AH391:AH395"/>
    <mergeCell ref="AB396:AB399"/>
    <mergeCell ref="AC396:AC399"/>
    <mergeCell ref="AD396:AD399"/>
    <mergeCell ref="AE396:AE399"/>
    <mergeCell ref="AH396:AH399"/>
    <mergeCell ref="AB475:AB479"/>
    <mergeCell ref="AC475:AC479"/>
    <mergeCell ref="AD475:AD479"/>
    <mergeCell ref="AE475:AE479"/>
    <mergeCell ref="AF475:AF479"/>
    <mergeCell ref="AG475:AG479"/>
    <mergeCell ref="AH475:AH479"/>
    <mergeCell ref="AA475:AA479"/>
    <mergeCell ref="AA480:AA483"/>
    <mergeCell ref="AB480:AB483"/>
    <mergeCell ref="AC480:AC483"/>
    <mergeCell ref="AD480:AD483"/>
    <mergeCell ref="AE480:AE483"/>
    <mergeCell ref="AF480:AF483"/>
    <mergeCell ref="AH454:AH458"/>
    <mergeCell ref="AI454:AI458"/>
    <mergeCell ref="AJ454:AJ458"/>
    <mergeCell ref="AA454:AA458"/>
    <mergeCell ref="AB454:AB458"/>
    <mergeCell ref="AC454:AC458"/>
    <mergeCell ref="AD454:AD458"/>
    <mergeCell ref="AE454:AE458"/>
    <mergeCell ref="AF454:AF458"/>
    <mergeCell ref="AG454:AG458"/>
    <mergeCell ref="AB467:AB470"/>
    <mergeCell ref="AC467:AC470"/>
    <mergeCell ref="AD467:AD470"/>
    <mergeCell ref="AE467:AE470"/>
    <mergeCell ref="AF467:AF470"/>
    <mergeCell ref="AG467:AG470"/>
    <mergeCell ref="AH467:AH470"/>
    <mergeCell ref="AG471:AG474"/>
    <mergeCell ref="AH471:AH474"/>
    <mergeCell ref="AA467:AA470"/>
    <mergeCell ref="AA471:AA474"/>
    <mergeCell ref="AB471:AB474"/>
    <mergeCell ref="AC471:AC474"/>
    <mergeCell ref="AD471:AD474"/>
    <mergeCell ref="AE471:AE474"/>
    <mergeCell ref="AF471:AF474"/>
    <mergeCell ref="AG480:AG483"/>
    <mergeCell ref="AH480:AH483"/>
    <mergeCell ref="AI480:AI483"/>
    <mergeCell ref="AJ480:AJ483"/>
    <mergeCell ref="AH484:AH488"/>
    <mergeCell ref="AI484:AI488"/>
    <mergeCell ref="AJ484:AJ488"/>
    <mergeCell ref="AA484:AA488"/>
    <mergeCell ref="AB484:AB488"/>
    <mergeCell ref="AC484:AC488"/>
    <mergeCell ref="AD484:AD488"/>
    <mergeCell ref="AE484:AE488"/>
    <mergeCell ref="AF484:AF488"/>
    <mergeCell ref="AG484:AG488"/>
    <mergeCell ref="AI489:AI493"/>
    <mergeCell ref="AJ489:AJ493"/>
    <mergeCell ref="AB489:AB493"/>
    <mergeCell ref="AC489:AC493"/>
    <mergeCell ref="AD489:AD493"/>
    <mergeCell ref="AE489:AE493"/>
    <mergeCell ref="AF489:AF493"/>
    <mergeCell ref="AG489:AG493"/>
    <mergeCell ref="AH489:AH493"/>
    <mergeCell ref="AG494:AG498"/>
    <mergeCell ref="AH494:AH498"/>
    <mergeCell ref="AI494:AI498"/>
    <mergeCell ref="AJ494:AJ498"/>
    <mergeCell ref="AA489:AA493"/>
    <mergeCell ref="AA494:AA498"/>
    <mergeCell ref="AB494:AB498"/>
    <mergeCell ref="AC494:AC498"/>
    <mergeCell ref="AD494:AD498"/>
    <mergeCell ref="AE494:AE498"/>
    <mergeCell ref="AF494:AF498"/>
    <mergeCell ref="AI499:AI503"/>
    <mergeCell ref="AJ499:AJ503"/>
    <mergeCell ref="AG504:AG508"/>
    <mergeCell ref="AH504:AH508"/>
    <mergeCell ref="AI504:AI508"/>
    <mergeCell ref="AJ504:AJ508"/>
    <mergeCell ref="AH514:AH517"/>
    <mergeCell ref="AI514:AI517"/>
    <mergeCell ref="AJ514:AJ517"/>
    <mergeCell ref="AA514:AA517"/>
    <mergeCell ref="AB514:AB517"/>
    <mergeCell ref="AC514:AC517"/>
    <mergeCell ref="AD514:AD517"/>
    <mergeCell ref="AE514:AE517"/>
    <mergeCell ref="AF514:AF517"/>
    <mergeCell ref="AG514:AG517"/>
    <mergeCell ref="AB499:AB503"/>
    <mergeCell ref="AC499:AC503"/>
    <mergeCell ref="AD499:AD503"/>
    <mergeCell ref="AE499:AE503"/>
    <mergeCell ref="AF499:AF503"/>
    <mergeCell ref="AG499:AG503"/>
    <mergeCell ref="AH499:AH503"/>
    <mergeCell ref="AT505:AT523"/>
    <mergeCell ref="AU505:AU523"/>
    <mergeCell ref="AV505:AV523"/>
    <mergeCell ref="AM505:AM523"/>
    <mergeCell ref="AN505:AN523"/>
    <mergeCell ref="AO505:AO523"/>
    <mergeCell ref="AP505:AP523"/>
    <mergeCell ref="AQ505:AQ523"/>
    <mergeCell ref="AR505:AR523"/>
    <mergeCell ref="AS505:AS523"/>
    <mergeCell ref="AA499:AA503"/>
    <mergeCell ref="AA504:AA508"/>
    <mergeCell ref="AB504:AB508"/>
    <mergeCell ref="AC504:AC508"/>
    <mergeCell ref="AD504:AD508"/>
    <mergeCell ref="AE504:AE508"/>
    <mergeCell ref="AF504:AF508"/>
    <mergeCell ref="AH509:AH513"/>
    <mergeCell ref="AI509:AI513"/>
    <mergeCell ref="AJ509:AJ513"/>
    <mergeCell ref="AA509:AA513"/>
    <mergeCell ref="AB509:AB513"/>
    <mergeCell ref="AC509:AC513"/>
    <mergeCell ref="AD509:AD513"/>
    <mergeCell ref="AE509:AE513"/>
    <mergeCell ref="AF509:AF513"/>
    <mergeCell ref="AG509:AG513"/>
    <mergeCell ref="AH518:AH522"/>
    <mergeCell ref="AI518:AI522"/>
    <mergeCell ref="AJ518:AJ522"/>
    <mergeCell ref="AA518:AA522"/>
    <mergeCell ref="AB518:AB522"/>
    <mergeCell ref="AC518:AC522"/>
    <mergeCell ref="AD518:AD522"/>
    <mergeCell ref="AE518:AE522"/>
    <mergeCell ref="AF518:AF522"/>
    <mergeCell ref="AG518:AG522"/>
    <mergeCell ref="AA348:AA352"/>
    <mergeCell ref="AB348:AB352"/>
    <mergeCell ref="AC348:AC352"/>
    <mergeCell ref="AD348:AD352"/>
    <mergeCell ref="AE348:AE352"/>
    <mergeCell ref="AF348:AF352"/>
    <mergeCell ref="AG348:AG352"/>
    <mergeCell ref="AB353:AB356"/>
    <mergeCell ref="AC353:AC356"/>
    <mergeCell ref="AD353:AD356"/>
    <mergeCell ref="AE353:AE356"/>
    <mergeCell ref="AF353:AF356"/>
    <mergeCell ref="AG353:AG356"/>
    <mergeCell ref="AH353:AH356"/>
    <mergeCell ref="AB362:AB366"/>
    <mergeCell ref="AC362:AC366"/>
    <mergeCell ref="AD362:AD366"/>
    <mergeCell ref="AE362:AE366"/>
    <mergeCell ref="AF362:AF366"/>
    <mergeCell ref="AG362:AG366"/>
    <mergeCell ref="AH362:AH366"/>
    <mergeCell ref="AG367:AG371"/>
    <mergeCell ref="AH367:AH371"/>
    <mergeCell ref="AA362:AA366"/>
    <mergeCell ref="AA367:AA371"/>
    <mergeCell ref="AB367:AB371"/>
    <mergeCell ref="AC367:AC371"/>
    <mergeCell ref="AD367:AD371"/>
    <mergeCell ref="AE367:AE371"/>
    <mergeCell ref="AF367:AF371"/>
    <mergeCell ref="AG377:AG380"/>
    <mergeCell ref="AH377:AH380"/>
    <mergeCell ref="AG400:AG404"/>
    <mergeCell ref="AH400:AH404"/>
    <mergeCell ref="AI400:AI404"/>
    <mergeCell ref="AJ400:AJ404"/>
    <mergeCell ref="AA396:AA399"/>
    <mergeCell ref="AA400:AA404"/>
    <mergeCell ref="AB400:AB404"/>
    <mergeCell ref="AC400:AC404"/>
    <mergeCell ref="AD400:AD404"/>
    <mergeCell ref="AE400:AE404"/>
    <mergeCell ref="AF400:AF404"/>
    <mergeCell ref="AH410:AH414"/>
    <mergeCell ref="AI410:AI414"/>
    <mergeCell ref="AJ410:AJ414"/>
    <mergeCell ref="AA410:AA414"/>
    <mergeCell ref="AB410:AB414"/>
    <mergeCell ref="AC410:AC414"/>
    <mergeCell ref="AD410:AD414"/>
    <mergeCell ref="AE410:AE414"/>
    <mergeCell ref="AF410:AF414"/>
    <mergeCell ref="AG410:AG414"/>
    <mergeCell ref="AB386:AB390"/>
    <mergeCell ref="AC386:AC390"/>
    <mergeCell ref="AD386:AD390"/>
    <mergeCell ref="AE386:AE390"/>
    <mergeCell ref="AF386:AF390"/>
    <mergeCell ref="AG386:AG390"/>
    <mergeCell ref="AH386:AH390"/>
    <mergeCell ref="AU401:AU422"/>
    <mergeCell ref="AV401:AV422"/>
    <mergeCell ref="AN401:AN422"/>
    <mergeCell ref="AO401:AO422"/>
    <mergeCell ref="AP401:AP422"/>
    <mergeCell ref="AQ401:AQ422"/>
    <mergeCell ref="AR401:AR422"/>
    <mergeCell ref="AS401:AS422"/>
    <mergeCell ref="AT401:AT422"/>
    <mergeCell ref="AA386:AA390"/>
    <mergeCell ref="AA391:AA395"/>
    <mergeCell ref="AB391:AB395"/>
    <mergeCell ref="AC391:AC395"/>
    <mergeCell ref="AD391:AD395"/>
    <mergeCell ref="AE391:AE395"/>
    <mergeCell ref="AF391:AF395"/>
    <mergeCell ref="AH405:AH409"/>
    <mergeCell ref="AI405:AI409"/>
    <mergeCell ref="AJ405:AJ409"/>
    <mergeCell ref="AA405:AA409"/>
    <mergeCell ref="AB405:AB409"/>
    <mergeCell ref="AC405:AC409"/>
    <mergeCell ref="AD405:AD409"/>
    <mergeCell ref="AE405:AE409"/>
    <mergeCell ref="AF405:AF409"/>
    <mergeCell ref="AG405:AG409"/>
    <mergeCell ref="AH420:AH423"/>
    <mergeCell ref="AI420:AI423"/>
    <mergeCell ref="AJ420:AJ423"/>
    <mergeCell ref="AK420:AK423"/>
    <mergeCell ref="AM420:AM423"/>
    <mergeCell ref="AA420:AA423"/>
    <mergeCell ref="AB420:AB423"/>
    <mergeCell ref="AC420:AC423"/>
    <mergeCell ref="AD420:AD423"/>
    <mergeCell ref="AE420:AE423"/>
    <mergeCell ref="AF420:AF423"/>
    <mergeCell ref="AG420:AG423"/>
    <mergeCell ref="AI434:AI438"/>
    <mergeCell ref="AJ434:AJ438"/>
    <mergeCell ref="AB434:AB438"/>
    <mergeCell ref="AC434:AC438"/>
    <mergeCell ref="AD434:AD438"/>
    <mergeCell ref="AE434:AE438"/>
    <mergeCell ref="AF434:AF438"/>
    <mergeCell ref="AG434:AG438"/>
    <mergeCell ref="AH434:AH438"/>
    <mergeCell ref="AR423:AR443"/>
    <mergeCell ref="AS423:AS443"/>
    <mergeCell ref="AT423:AT443"/>
    <mergeCell ref="AU423:AU443"/>
    <mergeCell ref="AV423:AV443"/>
    <mergeCell ref="AA415:AA419"/>
    <mergeCell ref="AB415:AB419"/>
    <mergeCell ref="AC415:AC419"/>
    <mergeCell ref="AD415:AD419"/>
    <mergeCell ref="AE415:AE419"/>
    <mergeCell ref="AF415:AF419"/>
    <mergeCell ref="AG415:AG419"/>
    <mergeCell ref="AH424:AH428"/>
    <mergeCell ref="AI424:AI428"/>
    <mergeCell ref="AH415:AH419"/>
    <mergeCell ref="AH429:AH433"/>
    <mergeCell ref="AI429:AI433"/>
    <mergeCell ref="AJ429:AJ433"/>
    <mergeCell ref="AG439:AG443"/>
    <mergeCell ref="AH439:AH443"/>
    <mergeCell ref="AA434:AA438"/>
    <mergeCell ref="AA439:AA443"/>
    <mergeCell ref="AB439:AB443"/>
    <mergeCell ref="AC439:AC443"/>
    <mergeCell ref="AD439:AD443"/>
    <mergeCell ref="AE439:AE443"/>
    <mergeCell ref="AF439:AF443"/>
    <mergeCell ref="AI415:AI419"/>
    <mergeCell ref="AJ415:AJ419"/>
    <mergeCell ref="AN423:AN443"/>
    <mergeCell ref="AO423:AO443"/>
    <mergeCell ref="AP423:AP443"/>
    <mergeCell ref="AQ423:AQ443"/>
    <mergeCell ref="AJ424:AJ428"/>
    <mergeCell ref="AR444:AR462"/>
    <mergeCell ref="AS444:AS462"/>
    <mergeCell ref="AT444:AT462"/>
    <mergeCell ref="AU444:AU462"/>
    <mergeCell ref="AV444:AV462"/>
    <mergeCell ref="AI439:AI443"/>
    <mergeCell ref="AJ439:AJ443"/>
    <mergeCell ref="AM444:AM462"/>
    <mergeCell ref="AN444:AN462"/>
    <mergeCell ref="AO444:AO462"/>
    <mergeCell ref="AP444:AP462"/>
    <mergeCell ref="AQ444:AQ462"/>
    <mergeCell ref="AR463:AR482"/>
    <mergeCell ref="AS463:AS482"/>
    <mergeCell ref="AT463:AT482"/>
    <mergeCell ref="AU463:AU482"/>
    <mergeCell ref="AV463:AV482"/>
    <mergeCell ref="AI467:AI470"/>
    <mergeCell ref="AJ467:AJ470"/>
    <mergeCell ref="AI471:AI474"/>
    <mergeCell ref="AJ471:AJ474"/>
    <mergeCell ref="AR483:AR504"/>
    <mergeCell ref="AS483:AS504"/>
    <mergeCell ref="AT483:AT504"/>
    <mergeCell ref="AU483:AU504"/>
    <mergeCell ref="AV483:AV504"/>
    <mergeCell ref="AI459:AI462"/>
    <mergeCell ref="AJ459:AJ462"/>
    <mergeCell ref="AM463:AM482"/>
    <mergeCell ref="AN463:AN482"/>
    <mergeCell ref="AO463:AO482"/>
    <mergeCell ref="AP463:AP482"/>
    <mergeCell ref="AQ463:AQ482"/>
    <mergeCell ref="AI475:AI479"/>
    <mergeCell ref="AJ475:AJ479"/>
    <mergeCell ref="AM483:AM504"/>
    <mergeCell ref="AN483:AN504"/>
    <mergeCell ref="AO483:AO504"/>
    <mergeCell ref="AP483:AP504"/>
    <mergeCell ref="AQ483:AQ504"/>
    <mergeCell ref="AB35:AB39"/>
    <mergeCell ref="AC35:AC39"/>
    <mergeCell ref="AD35:AD39"/>
    <mergeCell ref="AE35:AE39"/>
    <mergeCell ref="AF35:AF39"/>
    <mergeCell ref="AG35:AG39"/>
    <mergeCell ref="AH35:AH39"/>
    <mergeCell ref="AA35:AA39"/>
    <mergeCell ref="AA40:AA44"/>
    <mergeCell ref="AB40:AB44"/>
    <mergeCell ref="AC40:AC44"/>
    <mergeCell ref="AD40:AD44"/>
    <mergeCell ref="AE40:AE44"/>
    <mergeCell ref="AF40:AF44"/>
    <mergeCell ref="A1:D1"/>
    <mergeCell ref="M3:W3"/>
    <mergeCell ref="Z3:AJ3"/>
    <mergeCell ref="AM3:AW3"/>
    <mergeCell ref="A27:K27"/>
    <mergeCell ref="M27:W27"/>
    <mergeCell ref="AM27:AV27"/>
    <mergeCell ref="AG30:AG34"/>
    <mergeCell ref="AH30:AH34"/>
    <mergeCell ref="AR30:AR50"/>
    <mergeCell ref="AS30:AS50"/>
    <mergeCell ref="AT30:AT50"/>
    <mergeCell ref="AU30:AU50"/>
    <mergeCell ref="AV30:AV50"/>
    <mergeCell ref="AA27:AJ27"/>
    <mergeCell ref="AA30:AA34"/>
    <mergeCell ref="AB30:AB34"/>
    <mergeCell ref="AC30:AC34"/>
    <mergeCell ref="AD30:AD34"/>
    <mergeCell ref="AE30:AE34"/>
    <mergeCell ref="AF30:AF34"/>
    <mergeCell ref="AI35:AI39"/>
    <mergeCell ref="AJ35:AJ39"/>
    <mergeCell ref="AI40:AI44"/>
    <mergeCell ref="AJ40:AJ44"/>
    <mergeCell ref="AI45:AI49"/>
    <mergeCell ref="AJ45:AJ49"/>
    <mergeCell ref="AI30:AI34"/>
    <mergeCell ref="AJ30:AJ34"/>
    <mergeCell ref="AM30:AM50"/>
    <mergeCell ref="AN30:AN50"/>
    <mergeCell ref="AO30:AO50"/>
    <mergeCell ref="AP30:AP50"/>
    <mergeCell ref="AQ30:AQ50"/>
    <mergeCell ref="AB59:AB62"/>
    <mergeCell ref="AC59:AC62"/>
    <mergeCell ref="AD59:AD62"/>
    <mergeCell ref="AE59:AE62"/>
    <mergeCell ref="AA55:AA58"/>
    <mergeCell ref="AB55:AB58"/>
    <mergeCell ref="AC55:AC58"/>
    <mergeCell ref="AD55:AD58"/>
    <mergeCell ref="AE55:AE58"/>
    <mergeCell ref="AF55:AF58"/>
    <mergeCell ref="AA59:AA62"/>
    <mergeCell ref="AF59:AF62"/>
    <mergeCell ref="AF45:AF49"/>
    <mergeCell ref="AG45:AG49"/>
    <mergeCell ref="AG40:AG44"/>
    <mergeCell ref="AH40:AH44"/>
    <mergeCell ref="AB45:AB49"/>
    <mergeCell ref="AC45:AC49"/>
    <mergeCell ref="AD45:AD49"/>
    <mergeCell ref="AE45:AE49"/>
    <mergeCell ref="AH45:AH49"/>
    <mergeCell ref="AP51:AP70"/>
    <mergeCell ref="AQ51:AQ70"/>
    <mergeCell ref="AR51:AR70"/>
    <mergeCell ref="AS51:AS70"/>
    <mergeCell ref="AT51:AT70"/>
    <mergeCell ref="AU51:AU70"/>
    <mergeCell ref="AV51:AV70"/>
    <mergeCell ref="AA45:AA49"/>
    <mergeCell ref="AA50:AA54"/>
    <mergeCell ref="AB50:AB54"/>
    <mergeCell ref="AC50:AC54"/>
    <mergeCell ref="AD50:AD54"/>
    <mergeCell ref="AE50:AE54"/>
    <mergeCell ref="AF50:AF54"/>
    <mergeCell ref="AG55:AG58"/>
    <mergeCell ref="AH55:AH58"/>
    <mergeCell ref="AI55:AI58"/>
    <mergeCell ref="AJ55:AJ58"/>
    <mergeCell ref="AG68:AG71"/>
    <mergeCell ref="AH68:AH71"/>
    <mergeCell ref="AI68:AI71"/>
    <mergeCell ref="AJ68:AJ71"/>
    <mergeCell ref="AG63:AG67"/>
    <mergeCell ref="AH63:AH67"/>
    <mergeCell ref="AG72:AG76"/>
    <mergeCell ref="AH72:AH76"/>
    <mergeCell ref="AG77:AG81"/>
    <mergeCell ref="AH77:AH81"/>
    <mergeCell ref="AH82:AH86"/>
    <mergeCell ref="AR93:AR111"/>
    <mergeCell ref="AS93:AS111"/>
    <mergeCell ref="AT93:AT111"/>
    <mergeCell ref="AU93:AU111"/>
    <mergeCell ref="AV93:AV111"/>
    <mergeCell ref="AG96:AG100"/>
    <mergeCell ref="AH96:AH100"/>
    <mergeCell ref="AI96:AI100"/>
    <mergeCell ref="AJ96:AJ100"/>
    <mergeCell ref="AG106:AG109"/>
    <mergeCell ref="AH106:AH109"/>
    <mergeCell ref="AI106:AI109"/>
    <mergeCell ref="AJ106:AJ109"/>
    <mergeCell ref="AG82:AG86"/>
    <mergeCell ref="AG87:AG91"/>
    <mergeCell ref="AM93:AM111"/>
    <mergeCell ref="AN93:AN111"/>
    <mergeCell ref="AO93:AO111"/>
    <mergeCell ref="AP93:AP111"/>
    <mergeCell ref="AQ93:AQ111"/>
    <mergeCell ref="AI59:AI62"/>
    <mergeCell ref="AJ59:AJ62"/>
    <mergeCell ref="AG50:AG54"/>
    <mergeCell ref="AH50:AH54"/>
    <mergeCell ref="AI50:AI54"/>
    <mergeCell ref="AJ50:AJ54"/>
    <mergeCell ref="AM51:AM70"/>
    <mergeCell ref="AN51:AN70"/>
    <mergeCell ref="AO51:AO70"/>
    <mergeCell ref="AR71:AR92"/>
    <mergeCell ref="AS71:AS92"/>
    <mergeCell ref="AT71:AT92"/>
    <mergeCell ref="AU71:AU92"/>
    <mergeCell ref="AV71:AV92"/>
    <mergeCell ref="AI72:AI76"/>
    <mergeCell ref="AJ72:AJ76"/>
    <mergeCell ref="AI77:AI81"/>
    <mergeCell ref="AJ77:AJ81"/>
    <mergeCell ref="AI82:AI86"/>
    <mergeCell ref="AJ82:AJ86"/>
    <mergeCell ref="AI87:AI91"/>
    <mergeCell ref="AJ87:AJ91"/>
    <mergeCell ref="AI63:AI67"/>
    <mergeCell ref="AJ63:AJ67"/>
    <mergeCell ref="AM71:AM92"/>
    <mergeCell ref="AN71:AN92"/>
    <mergeCell ref="AO71:AO92"/>
    <mergeCell ref="AP71:AP92"/>
    <mergeCell ref="AQ71:AQ92"/>
    <mergeCell ref="AD101:AD105"/>
    <mergeCell ref="AE101:AE105"/>
    <mergeCell ref="AA106:AA109"/>
    <mergeCell ref="AB106:AB109"/>
    <mergeCell ref="AC106:AC109"/>
    <mergeCell ref="AD106:AD109"/>
    <mergeCell ref="AE106:AE109"/>
    <mergeCell ref="AF106:AF109"/>
    <mergeCell ref="AA96:AA100"/>
    <mergeCell ref="AB96:AB100"/>
    <mergeCell ref="AC96:AC100"/>
    <mergeCell ref="AD96:AD100"/>
    <mergeCell ref="AE96:AE100"/>
    <mergeCell ref="AF96:AF100"/>
    <mergeCell ref="AA101:AA105"/>
    <mergeCell ref="AI149:AI153"/>
    <mergeCell ref="AJ149:AJ153"/>
    <mergeCell ref="AI124:AI128"/>
    <mergeCell ref="AJ124:AJ128"/>
    <mergeCell ref="AM133:AM154"/>
    <mergeCell ref="AN133:AN154"/>
    <mergeCell ref="AO133:AO154"/>
    <mergeCell ref="AP133:AP154"/>
    <mergeCell ref="AQ133:AQ154"/>
    <mergeCell ref="AR133:AR154"/>
    <mergeCell ref="AS133:AS154"/>
    <mergeCell ref="AT133:AT154"/>
    <mergeCell ref="AU133:AU154"/>
    <mergeCell ref="AV133:AV154"/>
    <mergeCell ref="AB124:AB128"/>
    <mergeCell ref="AC124:AC128"/>
    <mergeCell ref="AD124:AD128"/>
    <mergeCell ref="AE124:AE128"/>
    <mergeCell ref="AF124:AF128"/>
    <mergeCell ref="AG124:AG128"/>
    <mergeCell ref="AH124:AH128"/>
    <mergeCell ref="AI134:AI138"/>
    <mergeCell ref="AJ134:AJ138"/>
    <mergeCell ref="AG139:AG143"/>
    <mergeCell ref="AH139:AH143"/>
    <mergeCell ref="AI139:AI143"/>
    <mergeCell ref="AJ139:AJ143"/>
    <mergeCell ref="AG149:AG153"/>
    <mergeCell ref="AH149:AH153"/>
    <mergeCell ref="AA144:AA148"/>
    <mergeCell ref="AA149:AA153"/>
    <mergeCell ref="AB149:AB153"/>
    <mergeCell ref="AC149:AC153"/>
    <mergeCell ref="AD149:AD153"/>
    <mergeCell ref="AE149:AE153"/>
    <mergeCell ref="AF149:AF153"/>
    <mergeCell ref="AD77:AD81"/>
    <mergeCell ref="AE77:AE81"/>
    <mergeCell ref="AD82:AD86"/>
    <mergeCell ref="AE82:AE86"/>
    <mergeCell ref="AF82:AF86"/>
    <mergeCell ref="AD87:AD91"/>
    <mergeCell ref="AE87:AE91"/>
    <mergeCell ref="AB77:AB81"/>
    <mergeCell ref="AC77:AC81"/>
    <mergeCell ref="AA82:AA86"/>
    <mergeCell ref="AB82:AB86"/>
    <mergeCell ref="AC82:AC86"/>
    <mergeCell ref="AB87:AB91"/>
    <mergeCell ref="AC87:AC91"/>
    <mergeCell ref="AG59:AG62"/>
    <mergeCell ref="AH59:AH62"/>
    <mergeCell ref="AB63:AB67"/>
    <mergeCell ref="AC63:AC67"/>
    <mergeCell ref="AD63:AD67"/>
    <mergeCell ref="AE63:AE67"/>
    <mergeCell ref="AF63:AF67"/>
    <mergeCell ref="AA63:AA67"/>
    <mergeCell ref="AA68:AA71"/>
    <mergeCell ref="AB68:AB71"/>
    <mergeCell ref="AC68:AC71"/>
    <mergeCell ref="AD68:AD71"/>
    <mergeCell ref="AE68:AE71"/>
    <mergeCell ref="AF68:AF71"/>
    <mergeCell ref="AA72:AA76"/>
    <mergeCell ref="AB72:AB76"/>
    <mergeCell ref="AC72:AC76"/>
    <mergeCell ref="AD72:AD76"/>
    <mergeCell ref="AE72:AE76"/>
    <mergeCell ref="AF72:AF76"/>
    <mergeCell ref="AA77:AA81"/>
    <mergeCell ref="AF77:AF81"/>
    <mergeCell ref="AF87:AF91"/>
    <mergeCell ref="AH87:AH91"/>
    <mergeCell ref="AG92:AG95"/>
    <mergeCell ref="AH92:AH95"/>
    <mergeCell ref="AI92:AI95"/>
    <mergeCell ref="AJ92:AJ95"/>
    <mergeCell ref="AA87:AA91"/>
    <mergeCell ref="AA92:AA95"/>
    <mergeCell ref="AB92:AB95"/>
    <mergeCell ref="AC92:AC95"/>
    <mergeCell ref="AD92:AD95"/>
    <mergeCell ref="AE92:AE95"/>
    <mergeCell ref="AF92:AF95"/>
    <mergeCell ref="AB101:AB105"/>
    <mergeCell ref="AC101:AC105"/>
    <mergeCell ref="AF101:AF105"/>
    <mergeCell ref="AG101:AG105"/>
    <mergeCell ref="AH101:AH105"/>
    <mergeCell ref="AI101:AI105"/>
    <mergeCell ref="AJ101:AJ105"/>
    <mergeCell ref="AA115:AA118"/>
    <mergeCell ref="AB115:AB118"/>
    <mergeCell ref="AC115:AC118"/>
    <mergeCell ref="AD115:AD118"/>
    <mergeCell ref="AE115:AE118"/>
    <mergeCell ref="AF115:AF118"/>
    <mergeCell ref="AG115:AG118"/>
    <mergeCell ref="AA119:AA123"/>
    <mergeCell ref="AB119:AB123"/>
    <mergeCell ref="AC119:AC123"/>
    <mergeCell ref="AD119:AD123"/>
    <mergeCell ref="AE119:AE123"/>
    <mergeCell ref="AF119:AF123"/>
    <mergeCell ref="AG119:AG123"/>
    <mergeCell ref="AQ112:AQ132"/>
    <mergeCell ref="AR112:AR132"/>
    <mergeCell ref="AS112:AS132"/>
    <mergeCell ref="AT112:AT132"/>
    <mergeCell ref="AU112:AU132"/>
    <mergeCell ref="AV112:AV132"/>
    <mergeCell ref="AA110:AA114"/>
    <mergeCell ref="AB110:AB114"/>
    <mergeCell ref="AC110:AC114"/>
    <mergeCell ref="AD110:AD114"/>
    <mergeCell ref="AE110:AE114"/>
    <mergeCell ref="AF110:AF114"/>
    <mergeCell ref="AG110:AG114"/>
    <mergeCell ref="AH115:AH118"/>
    <mergeCell ref="AI115:AI118"/>
    <mergeCell ref="AH110:AH114"/>
    <mergeCell ref="AH119:AH123"/>
    <mergeCell ref="AI119:AI123"/>
    <mergeCell ref="AJ119:AJ123"/>
    <mergeCell ref="AI110:AI114"/>
    <mergeCell ref="AJ110:AJ114"/>
    <mergeCell ref="AM112:AM132"/>
    <mergeCell ref="AN112:AN132"/>
    <mergeCell ref="AO112:AO132"/>
    <mergeCell ref="AP112:AP132"/>
    <mergeCell ref="AJ115:AJ118"/>
    <mergeCell ref="AG129:AG133"/>
    <mergeCell ref="AH129:AH133"/>
    <mergeCell ref="AI129:AI133"/>
    <mergeCell ref="AJ129:AJ133"/>
    <mergeCell ref="AA124:AA128"/>
    <mergeCell ref="AA129:AA133"/>
    <mergeCell ref="AB129:AB133"/>
    <mergeCell ref="AC129:AC133"/>
    <mergeCell ref="AD129:AD133"/>
    <mergeCell ref="AE129:AE133"/>
    <mergeCell ref="AF129:AF133"/>
    <mergeCell ref="AB134:AB138"/>
    <mergeCell ref="AC134:AC138"/>
    <mergeCell ref="AD134:AD138"/>
    <mergeCell ref="AE134:AE138"/>
    <mergeCell ref="AF134:AF138"/>
    <mergeCell ref="AG134:AG138"/>
    <mergeCell ref="AH134:AH138"/>
    <mergeCell ref="AA134:AA138"/>
    <mergeCell ref="AA139:AA143"/>
    <mergeCell ref="AB139:AB143"/>
    <mergeCell ref="AC139:AC143"/>
    <mergeCell ref="AD139:AD143"/>
    <mergeCell ref="AE139:AE143"/>
    <mergeCell ref="AF139:AF143"/>
    <mergeCell ref="AI144:AI148"/>
    <mergeCell ref="AJ144:AJ148"/>
    <mergeCell ref="AB144:AB148"/>
    <mergeCell ref="AC144:AC148"/>
    <mergeCell ref="AD144:AD148"/>
    <mergeCell ref="AE144:AE148"/>
    <mergeCell ref="AF144:AF148"/>
    <mergeCell ref="AG144:AG148"/>
    <mergeCell ref="AH144:AH148"/>
    <mergeCell ref="AI169:AI172"/>
    <mergeCell ref="AJ169:AJ172"/>
    <mergeCell ref="AB169:AB172"/>
    <mergeCell ref="AC169:AC172"/>
    <mergeCell ref="AD169:AD172"/>
    <mergeCell ref="AE169:AE172"/>
    <mergeCell ref="AF169:AF172"/>
    <mergeCell ref="AG169:AG172"/>
    <mergeCell ref="AH169:AH172"/>
    <mergeCell ref="AQ155:AQ175"/>
    <mergeCell ref="AR155:AR175"/>
    <mergeCell ref="AS155:AS175"/>
    <mergeCell ref="AT155:AT175"/>
    <mergeCell ref="AU155:AU175"/>
    <mergeCell ref="AV155:AV175"/>
    <mergeCell ref="AA154:AA158"/>
    <mergeCell ref="AB154:AB158"/>
    <mergeCell ref="AC154:AC158"/>
    <mergeCell ref="AD154:AD158"/>
    <mergeCell ref="AE154:AE158"/>
    <mergeCell ref="AF154:AF158"/>
    <mergeCell ref="AG154:AG158"/>
    <mergeCell ref="AH159:AH163"/>
    <mergeCell ref="AI159:AI163"/>
    <mergeCell ref="AH154:AH158"/>
    <mergeCell ref="AH164:AH168"/>
    <mergeCell ref="AI164:AI168"/>
    <mergeCell ref="AJ164:AJ168"/>
    <mergeCell ref="AI154:AI158"/>
    <mergeCell ref="AJ154:AJ158"/>
    <mergeCell ref="AM155:AM175"/>
    <mergeCell ref="AN155:AN175"/>
    <mergeCell ref="AO155:AO175"/>
    <mergeCell ref="AP155:AP175"/>
    <mergeCell ref="AJ159:AJ163"/>
    <mergeCell ref="AA169:AA172"/>
    <mergeCell ref="AA173:AA177"/>
    <mergeCell ref="AB173:AB177"/>
    <mergeCell ref="AC173:AC177"/>
    <mergeCell ref="AD173:AD177"/>
    <mergeCell ref="AE173:AE177"/>
    <mergeCell ref="AF173:AF177"/>
    <mergeCell ref="AH193:AH197"/>
    <mergeCell ref="AH202:AH206"/>
    <mergeCell ref="AH220:AH223"/>
    <mergeCell ref="AH224:AH227"/>
    <mergeCell ref="AH228:AH232"/>
    <mergeCell ref="AI202:AI206"/>
    <mergeCell ref="AJ202:AJ206"/>
    <mergeCell ref="AH207:AH211"/>
    <mergeCell ref="AI207:AI211"/>
    <mergeCell ref="AH188:AH192"/>
    <mergeCell ref="AI188:AI192"/>
    <mergeCell ref="AI193:AI197"/>
    <mergeCell ref="AJ193:AJ197"/>
    <mergeCell ref="AM196:AM216"/>
    <mergeCell ref="AN196:AN216"/>
    <mergeCell ref="AJ198:AJ201"/>
    <mergeCell ref="AT217:AT233"/>
    <mergeCell ref="AU217:AU233"/>
    <mergeCell ref="AV217:AV233"/>
    <mergeCell ref="AM217:AM233"/>
    <mergeCell ref="AN217:AN233"/>
    <mergeCell ref="AO217:AO233"/>
    <mergeCell ref="AP217:AP233"/>
    <mergeCell ref="AQ217:AQ233"/>
    <mergeCell ref="AR217:AR233"/>
    <mergeCell ref="AS217:AS233"/>
    <mergeCell ref="AI224:AI227"/>
    <mergeCell ref="AI228:AI232"/>
    <mergeCell ref="AJ228:AJ232"/>
    <mergeCell ref="AJ207:AJ211"/>
    <mergeCell ref="AH212:AH215"/>
    <mergeCell ref="AI212:AI215"/>
    <mergeCell ref="AJ212:AJ215"/>
    <mergeCell ref="AI220:AI223"/>
    <mergeCell ref="AJ220:AJ223"/>
    <mergeCell ref="AJ224:AJ227"/>
    <mergeCell ref="AP176:AP195"/>
    <mergeCell ref="AQ176:AQ195"/>
    <mergeCell ref="AR176:AR195"/>
    <mergeCell ref="AS176:AS195"/>
    <mergeCell ref="AT176:AT195"/>
    <mergeCell ref="AU176:AU195"/>
    <mergeCell ref="AV176:AV195"/>
    <mergeCell ref="AH178:AH182"/>
    <mergeCell ref="AI178:AI182"/>
    <mergeCell ref="AH173:AH177"/>
    <mergeCell ref="AH183:AH187"/>
    <mergeCell ref="AI183:AI187"/>
    <mergeCell ref="AJ183:AJ187"/>
    <mergeCell ref="AG173:AG177"/>
    <mergeCell ref="AI173:AI177"/>
    <mergeCell ref="AJ173:AJ177"/>
    <mergeCell ref="AM176:AM195"/>
    <mergeCell ref="AN176:AN195"/>
    <mergeCell ref="AO176:AO195"/>
    <mergeCell ref="AJ178:AJ182"/>
    <mergeCell ref="AJ188:AJ192"/>
    <mergeCell ref="AO196:AO216"/>
    <mergeCell ref="AP196:AP216"/>
    <mergeCell ref="AQ196:AQ216"/>
    <mergeCell ref="AR196:AR216"/>
    <mergeCell ref="AS196:AS216"/>
    <mergeCell ref="AT196:AT216"/>
    <mergeCell ref="AU196:AU216"/>
    <mergeCell ref="AV196:AV216"/>
    <mergeCell ref="AH198:AH201"/>
    <mergeCell ref="AI198:AI201"/>
    <mergeCell ref="AG207:AG211"/>
    <mergeCell ref="AG212:AG215"/>
    <mergeCell ref="AA198:AA201"/>
    <mergeCell ref="AB198:AB201"/>
    <mergeCell ref="AC198:AC201"/>
    <mergeCell ref="AD198:AD201"/>
    <mergeCell ref="AE198:AE201"/>
    <mergeCell ref="AF198:AF201"/>
    <mergeCell ref="AG198:AG201"/>
    <mergeCell ref="AA202:AA206"/>
    <mergeCell ref="AB202:AB206"/>
    <mergeCell ref="AC202:AC206"/>
    <mergeCell ref="AD202:AD206"/>
    <mergeCell ref="AE202:AE206"/>
    <mergeCell ref="AF202:AF206"/>
    <mergeCell ref="AG202:AG206"/>
    <mergeCell ref="AA159:AA163"/>
    <mergeCell ref="AB159:AB163"/>
    <mergeCell ref="AC159:AC163"/>
    <mergeCell ref="AD159:AD163"/>
    <mergeCell ref="AE159:AE163"/>
    <mergeCell ref="AF159:AF163"/>
    <mergeCell ref="AG159:AG163"/>
    <mergeCell ref="AA164:AA168"/>
    <mergeCell ref="AB164:AB168"/>
    <mergeCell ref="AC164:AC168"/>
    <mergeCell ref="AD164:AD168"/>
    <mergeCell ref="AE164:AE168"/>
    <mergeCell ref="AF164:AF168"/>
    <mergeCell ref="AG164:AG168"/>
    <mergeCell ref="AA178:AA182"/>
    <mergeCell ref="AB178:AB182"/>
    <mergeCell ref="AC178:AC182"/>
    <mergeCell ref="AD178:AD182"/>
    <mergeCell ref="AE178:AE182"/>
    <mergeCell ref="AF178:AF182"/>
    <mergeCell ref="AG178:AG182"/>
    <mergeCell ref="AA183:AA187"/>
    <mergeCell ref="AB183:AB187"/>
    <mergeCell ref="AC183:AC187"/>
    <mergeCell ref="AD183:AD187"/>
    <mergeCell ref="AE183:AE187"/>
    <mergeCell ref="AF183:AF187"/>
    <mergeCell ref="AG183:AG187"/>
    <mergeCell ref="AA188:AA192"/>
    <mergeCell ref="AB188:AB192"/>
    <mergeCell ref="AC188:AC192"/>
    <mergeCell ref="AD188:AD192"/>
    <mergeCell ref="AE188:AE192"/>
    <mergeCell ref="AF188:AF192"/>
    <mergeCell ref="AG188:AG192"/>
    <mergeCell ref="AA193:AA197"/>
    <mergeCell ref="AB193:AB197"/>
    <mergeCell ref="AC193:AC197"/>
    <mergeCell ref="AD193:AD197"/>
    <mergeCell ref="AE193:AE197"/>
    <mergeCell ref="AF193:AF197"/>
    <mergeCell ref="AG193:AG197"/>
    <mergeCell ref="AB212:AB215"/>
    <mergeCell ref="AC212:AC215"/>
    <mergeCell ref="AD212:AD215"/>
    <mergeCell ref="AE212:AE215"/>
    <mergeCell ref="AA207:AA211"/>
    <mergeCell ref="AB207:AB211"/>
    <mergeCell ref="AC207:AC211"/>
    <mergeCell ref="AD207:AD211"/>
    <mergeCell ref="AE207:AE211"/>
    <mergeCell ref="AF207:AF211"/>
    <mergeCell ref="AF212:AF215"/>
    <mergeCell ref="AG216:AG219"/>
    <mergeCell ref="AH216:AH219"/>
    <mergeCell ref="AI216:AI219"/>
    <mergeCell ref="AJ216:AJ219"/>
    <mergeCell ref="AA212:AA215"/>
    <mergeCell ref="AA216:AA219"/>
    <mergeCell ref="AB216:AB219"/>
    <mergeCell ref="AC216:AC219"/>
    <mergeCell ref="AD216:AD219"/>
    <mergeCell ref="AE216:AE219"/>
    <mergeCell ref="AF216:AF219"/>
    <mergeCell ref="AA220:AA223"/>
    <mergeCell ref="AB220:AB223"/>
    <mergeCell ref="AC220:AC223"/>
    <mergeCell ref="AD220:AD223"/>
    <mergeCell ref="AE220:AE223"/>
    <mergeCell ref="AF220:AF223"/>
    <mergeCell ref="AG220:AG223"/>
    <mergeCell ref="AA224:AA227"/>
    <mergeCell ref="AB224:AB227"/>
    <mergeCell ref="AC224:AC227"/>
    <mergeCell ref="AD224:AD227"/>
    <mergeCell ref="AE224:AE227"/>
    <mergeCell ref="AF224:AF227"/>
    <mergeCell ref="AG224:AG227"/>
    <mergeCell ref="AA228:AA232"/>
    <mergeCell ref="AB228:AB232"/>
    <mergeCell ref="AC228:AC232"/>
    <mergeCell ref="AD228:AD232"/>
    <mergeCell ref="AE228:AE232"/>
    <mergeCell ref="AF228:AF232"/>
    <mergeCell ref="AG228:AG232"/>
    <mergeCell ref="AI247:AI251"/>
    <mergeCell ref="AJ247:AJ251"/>
    <mergeCell ref="AB247:AB251"/>
    <mergeCell ref="AC247:AC251"/>
    <mergeCell ref="AD247:AD251"/>
    <mergeCell ref="AE247:AE251"/>
    <mergeCell ref="AF247:AF251"/>
    <mergeCell ref="AG247:AG251"/>
    <mergeCell ref="AH247:AH251"/>
    <mergeCell ref="AA301:AA305"/>
    <mergeCell ref="AB301:AB305"/>
    <mergeCell ref="AC301:AC305"/>
    <mergeCell ref="AD301:AD305"/>
    <mergeCell ref="AE301:AE305"/>
    <mergeCell ref="AF301:AF305"/>
    <mergeCell ref="AA306:AA309"/>
    <mergeCell ref="AF306:AF309"/>
    <mergeCell ref="AB306:AB309"/>
    <mergeCell ref="AC306:AC309"/>
    <mergeCell ref="AB310:AB314"/>
    <mergeCell ref="AC310:AC314"/>
    <mergeCell ref="AD310:AD314"/>
    <mergeCell ref="AE310:AE314"/>
    <mergeCell ref="AF310:AF314"/>
    <mergeCell ref="AD286:AD290"/>
    <mergeCell ref="AE286:AE290"/>
    <mergeCell ref="AA281:AA285"/>
    <mergeCell ref="AB281:AB285"/>
    <mergeCell ref="AC281:AC285"/>
    <mergeCell ref="AD281:AD285"/>
    <mergeCell ref="AE281:AE285"/>
    <mergeCell ref="AF281:AF285"/>
    <mergeCell ref="AF286:AF290"/>
    <mergeCell ref="AA286:AA290"/>
    <mergeCell ref="AA291:AA295"/>
    <mergeCell ref="AB291:AB295"/>
    <mergeCell ref="AC291:AC295"/>
    <mergeCell ref="AD291:AD295"/>
    <mergeCell ref="AE291:AE295"/>
    <mergeCell ref="AF291:AF295"/>
    <mergeCell ref="AH296:AH300"/>
    <mergeCell ref="AI296:AI300"/>
    <mergeCell ref="AJ296:AJ300"/>
    <mergeCell ref="AA296:AA300"/>
    <mergeCell ref="AB296:AB300"/>
    <mergeCell ref="AC296:AC300"/>
    <mergeCell ref="AD296:AD300"/>
    <mergeCell ref="AE296:AE300"/>
    <mergeCell ref="AF296:AF300"/>
    <mergeCell ref="AG296:AG300"/>
    <mergeCell ref="AD306:AD309"/>
    <mergeCell ref="AE306:AE309"/>
    <mergeCell ref="AA310:AA314"/>
    <mergeCell ref="AA315:AA319"/>
    <mergeCell ref="AB315:AB319"/>
    <mergeCell ref="AC315:AC319"/>
    <mergeCell ref="AD315:AD319"/>
    <mergeCell ref="AE315:AE319"/>
    <mergeCell ref="AF315:AF319"/>
    <mergeCell ref="AQ234:AQ255"/>
    <mergeCell ref="AR234:AR255"/>
    <mergeCell ref="AS234:AS255"/>
    <mergeCell ref="AT234:AT255"/>
    <mergeCell ref="AU234:AU255"/>
    <mergeCell ref="AV234:AV255"/>
    <mergeCell ref="AA233:AA236"/>
    <mergeCell ref="AB233:AB236"/>
    <mergeCell ref="AC233:AC236"/>
    <mergeCell ref="AD233:AD236"/>
    <mergeCell ref="AE233:AE236"/>
    <mergeCell ref="AF233:AF236"/>
    <mergeCell ref="AG233:AG236"/>
    <mergeCell ref="AH237:AH241"/>
    <mergeCell ref="AI237:AI241"/>
    <mergeCell ref="AH233:AH236"/>
    <mergeCell ref="AH242:AH246"/>
    <mergeCell ref="AI242:AI246"/>
    <mergeCell ref="AJ242:AJ246"/>
    <mergeCell ref="AI233:AI236"/>
    <mergeCell ref="AJ233:AJ236"/>
    <mergeCell ref="AM234:AM255"/>
    <mergeCell ref="AN234:AN255"/>
    <mergeCell ref="AO234:AO255"/>
    <mergeCell ref="AP234:AP255"/>
    <mergeCell ref="AJ237:AJ241"/>
    <mergeCell ref="AA247:AA251"/>
    <mergeCell ref="AA252:AA256"/>
    <mergeCell ref="AB252:AB256"/>
    <mergeCell ref="AC252:AC256"/>
    <mergeCell ref="AD252:AD256"/>
    <mergeCell ref="AE252:AE256"/>
    <mergeCell ref="AF252:AF256"/>
    <mergeCell ref="AH276:AH280"/>
    <mergeCell ref="AI276:AI280"/>
    <mergeCell ref="AJ276:AJ280"/>
    <mergeCell ref="AA276:AA280"/>
    <mergeCell ref="AB276:AB280"/>
    <mergeCell ref="AC276:AC280"/>
    <mergeCell ref="AD276:AD280"/>
    <mergeCell ref="AE276:AE280"/>
    <mergeCell ref="AF276:AF280"/>
    <mergeCell ref="AG276:AG280"/>
    <mergeCell ref="AP256:AP276"/>
    <mergeCell ref="AQ256:AQ276"/>
    <mergeCell ref="AR256:AR276"/>
    <mergeCell ref="AS256:AS276"/>
    <mergeCell ref="AT256:AT276"/>
    <mergeCell ref="AU256:AU276"/>
    <mergeCell ref="AV256:AV276"/>
    <mergeCell ref="AH257:AH261"/>
    <mergeCell ref="AI257:AI261"/>
    <mergeCell ref="AH252:AH256"/>
    <mergeCell ref="AH262:AH266"/>
    <mergeCell ref="AI262:AI266"/>
    <mergeCell ref="AJ262:AJ266"/>
    <mergeCell ref="AH267:AH271"/>
    <mergeCell ref="AI267:AI271"/>
    <mergeCell ref="AP277:AP297"/>
    <mergeCell ref="AQ277:AQ297"/>
    <mergeCell ref="AR277:AR297"/>
    <mergeCell ref="AS277:AS297"/>
    <mergeCell ref="AT277:AT297"/>
    <mergeCell ref="AU277:AU297"/>
    <mergeCell ref="AV277:AV297"/>
    <mergeCell ref="AG281:AG285"/>
    <mergeCell ref="AH281:AH285"/>
    <mergeCell ref="AA237:AA241"/>
    <mergeCell ref="AB237:AB241"/>
    <mergeCell ref="AC237:AC241"/>
    <mergeCell ref="AD237:AD241"/>
    <mergeCell ref="AE237:AE241"/>
    <mergeCell ref="AF237:AF241"/>
    <mergeCell ref="AG237:AG241"/>
    <mergeCell ref="AA242:AA246"/>
    <mergeCell ref="AB242:AB246"/>
    <mergeCell ref="AC242:AC246"/>
    <mergeCell ref="AD242:AD246"/>
    <mergeCell ref="AE242:AE246"/>
    <mergeCell ref="AF242:AF246"/>
    <mergeCell ref="AG242:AG246"/>
    <mergeCell ref="AA257:AA261"/>
    <mergeCell ref="AB257:AB261"/>
    <mergeCell ref="AC257:AC261"/>
    <mergeCell ref="AD257:AD261"/>
    <mergeCell ref="AE257:AE261"/>
    <mergeCell ref="AF257:AF261"/>
    <mergeCell ref="AG257:AG261"/>
    <mergeCell ref="AA262:AA266"/>
    <mergeCell ref="AB262:AB266"/>
    <mergeCell ref="AC262:AC266"/>
    <mergeCell ref="AD262:AD266"/>
    <mergeCell ref="AE262:AE266"/>
    <mergeCell ref="AF262:AF266"/>
    <mergeCell ref="AG262:AG266"/>
    <mergeCell ref="AA267:AA271"/>
    <mergeCell ref="AB267:AB271"/>
    <mergeCell ref="AC267:AC271"/>
    <mergeCell ref="AD267:AD271"/>
    <mergeCell ref="AE267:AE271"/>
    <mergeCell ref="AF267:AF271"/>
    <mergeCell ref="AG267:AG271"/>
    <mergeCell ref="AA272:AA275"/>
    <mergeCell ref="AB272:AB275"/>
    <mergeCell ref="AC272:AC275"/>
    <mergeCell ref="AD272:AD275"/>
    <mergeCell ref="AE272:AE275"/>
    <mergeCell ref="AF272:AF275"/>
    <mergeCell ref="AG272:AG275"/>
    <mergeCell ref="AB286:AB290"/>
    <mergeCell ref="AC286:AC290"/>
    <mergeCell ref="AG252:AG256"/>
    <mergeCell ref="AI252:AI256"/>
    <mergeCell ref="AJ252:AJ256"/>
    <mergeCell ref="AM256:AM276"/>
    <mergeCell ref="AN256:AN276"/>
    <mergeCell ref="AO256:AO276"/>
    <mergeCell ref="AJ257:AJ261"/>
    <mergeCell ref="AJ267:AJ271"/>
    <mergeCell ref="AH272:AH275"/>
    <mergeCell ref="AI272:AI275"/>
    <mergeCell ref="AJ272:AJ275"/>
    <mergeCell ref="AM277:AM297"/>
    <mergeCell ref="AN277:AN297"/>
    <mergeCell ref="AO277:AO297"/>
    <mergeCell ref="AJ291:AJ295"/>
    <mergeCell ref="AI281:AI285"/>
    <mergeCell ref="AJ281:AJ285"/>
    <mergeCell ref="AG286:AG290"/>
    <mergeCell ref="AH286:AH290"/>
    <mergeCell ref="AI286:AI290"/>
    <mergeCell ref="AJ286:AJ290"/>
    <mergeCell ref="AG291:AG295"/>
    <mergeCell ref="AR298:AR319"/>
    <mergeCell ref="AS298:AS319"/>
    <mergeCell ref="AT298:AT319"/>
    <mergeCell ref="AU298:AU319"/>
    <mergeCell ref="AV298:AV319"/>
    <mergeCell ref="AG301:AG305"/>
    <mergeCell ref="AH301:AH305"/>
    <mergeCell ref="AG306:AG309"/>
    <mergeCell ref="AH306:AH309"/>
    <mergeCell ref="AG310:AG314"/>
    <mergeCell ref="AH310:AH314"/>
    <mergeCell ref="AG315:AG319"/>
    <mergeCell ref="AI301:AI305"/>
    <mergeCell ref="AJ301:AJ305"/>
    <mergeCell ref="AI306:AI309"/>
    <mergeCell ref="AJ306:AJ309"/>
    <mergeCell ref="AA334:AA338"/>
    <mergeCell ref="AB334:AB338"/>
    <mergeCell ref="AC334:AC338"/>
    <mergeCell ref="AD334:AD338"/>
    <mergeCell ref="AE334:AE338"/>
    <mergeCell ref="AF334:AF338"/>
    <mergeCell ref="AG334:AG338"/>
    <mergeCell ref="AA339:AA342"/>
    <mergeCell ref="AB339:AB342"/>
    <mergeCell ref="AC339:AC342"/>
    <mergeCell ref="AD339:AD342"/>
    <mergeCell ref="AE339:AE342"/>
    <mergeCell ref="AF339:AF342"/>
    <mergeCell ref="AG339:AG342"/>
    <mergeCell ref="AH343:AH347"/>
    <mergeCell ref="AI343:AI347"/>
    <mergeCell ref="AA343:AA347"/>
    <mergeCell ref="AB343:AB347"/>
    <mergeCell ref="AC343:AC347"/>
    <mergeCell ref="AD343:AD347"/>
    <mergeCell ref="AE343:AE347"/>
    <mergeCell ref="AF343:AF347"/>
    <mergeCell ref="AG343:AG347"/>
    <mergeCell ref="AA424:AA428"/>
    <mergeCell ref="AB424:AB428"/>
    <mergeCell ref="AC424:AC428"/>
    <mergeCell ref="AD424:AD428"/>
    <mergeCell ref="AE424:AE428"/>
    <mergeCell ref="AF424:AF428"/>
    <mergeCell ref="AG424:AG428"/>
    <mergeCell ref="AA429:AA433"/>
    <mergeCell ref="AB429:AB433"/>
    <mergeCell ref="AC429:AC433"/>
    <mergeCell ref="AD429:AD433"/>
    <mergeCell ref="AE429:AE433"/>
    <mergeCell ref="AF429:AF433"/>
    <mergeCell ref="AG429:AG433"/>
    <mergeCell ref="AH444:AH449"/>
    <mergeCell ref="AI444:AI449"/>
    <mergeCell ref="AJ444:AJ449"/>
    <mergeCell ref="AA444:AA449"/>
    <mergeCell ref="AB444:AB449"/>
    <mergeCell ref="AC444:AC449"/>
    <mergeCell ref="AD444:AD449"/>
    <mergeCell ref="AE444:AE449"/>
    <mergeCell ref="AF444:AF449"/>
    <mergeCell ref="AG444:AG449"/>
    <mergeCell ref="AH450:AH453"/>
    <mergeCell ref="AI450:AI453"/>
    <mergeCell ref="AJ450:AJ453"/>
    <mergeCell ref="AA450:AA453"/>
    <mergeCell ref="AB450:AB453"/>
    <mergeCell ref="AC450:AC453"/>
    <mergeCell ref="AD450:AD453"/>
    <mergeCell ref="AE450:AE453"/>
    <mergeCell ref="AF450:AF453"/>
    <mergeCell ref="AG450:AG453"/>
    <mergeCell ref="AG463:AG466"/>
    <mergeCell ref="AH463:AH466"/>
    <mergeCell ref="AI463:AI466"/>
    <mergeCell ref="AJ463:AJ466"/>
    <mergeCell ref="AB459:AB462"/>
    <mergeCell ref="AC459:AC462"/>
    <mergeCell ref="AD459:AD462"/>
    <mergeCell ref="AE459:AE462"/>
    <mergeCell ref="AF459:AF462"/>
    <mergeCell ref="AG459:AG462"/>
    <mergeCell ref="AH459:AH462"/>
    <mergeCell ref="AA459:AA462"/>
    <mergeCell ref="AA463:AA466"/>
    <mergeCell ref="AB463:AB466"/>
    <mergeCell ref="AC463:AC466"/>
    <mergeCell ref="AD463:AD466"/>
    <mergeCell ref="AE463:AE466"/>
    <mergeCell ref="AF463:AF466"/>
    <mergeCell ref="I749:I752"/>
    <mergeCell ref="J749:J752"/>
    <mergeCell ref="B749:B752"/>
    <mergeCell ref="C749:C752"/>
    <mergeCell ref="D749:D752"/>
    <mergeCell ref="E749:E752"/>
    <mergeCell ref="F749:F752"/>
    <mergeCell ref="G749:G752"/>
    <mergeCell ref="H749:H752"/>
    <mergeCell ref="I753:I757"/>
    <mergeCell ref="J753:J757"/>
    <mergeCell ref="B753:B757"/>
    <mergeCell ref="C753:C757"/>
    <mergeCell ref="D753:D757"/>
    <mergeCell ref="E753:E757"/>
    <mergeCell ref="F753:F757"/>
    <mergeCell ref="G753:G757"/>
    <mergeCell ref="H753:H757"/>
    <mergeCell ref="I763:I767"/>
    <mergeCell ref="J763:J767"/>
    <mergeCell ref="B763:B767"/>
    <mergeCell ref="C763:C767"/>
    <mergeCell ref="D763:D767"/>
    <mergeCell ref="E763:E767"/>
    <mergeCell ref="F763:F767"/>
    <mergeCell ref="G763:G767"/>
    <mergeCell ref="H763:H767"/>
    <mergeCell ref="I778:I781"/>
    <mergeCell ref="J778:J781"/>
    <mergeCell ref="B778:B781"/>
    <mergeCell ref="C778:C781"/>
    <mergeCell ref="D778:D781"/>
    <mergeCell ref="E778:E781"/>
    <mergeCell ref="F778:F781"/>
    <mergeCell ref="G778:G781"/>
    <mergeCell ref="H778:H781"/>
    <mergeCell ref="I782:I786"/>
    <mergeCell ref="J782:J786"/>
    <mergeCell ref="B782:B786"/>
    <mergeCell ref="C782:C786"/>
    <mergeCell ref="D782:D786"/>
    <mergeCell ref="E782:E786"/>
    <mergeCell ref="F782:F786"/>
    <mergeCell ref="G782:G786"/>
    <mergeCell ref="H782:H786"/>
    <mergeCell ref="I792:I795"/>
    <mergeCell ref="J792:J795"/>
    <mergeCell ref="B792:B795"/>
    <mergeCell ref="C792:C795"/>
    <mergeCell ref="D792:D795"/>
    <mergeCell ref="E792:E795"/>
    <mergeCell ref="F792:F795"/>
    <mergeCell ref="G792:G795"/>
    <mergeCell ref="H792:H795"/>
    <mergeCell ref="I796:I799"/>
    <mergeCell ref="J796:J799"/>
    <mergeCell ref="B796:B799"/>
    <mergeCell ref="C796:C799"/>
    <mergeCell ref="D796:D799"/>
    <mergeCell ref="E796:E799"/>
    <mergeCell ref="F796:F799"/>
    <mergeCell ref="G796:G799"/>
    <mergeCell ref="H796:H799"/>
    <mergeCell ref="I800:I803"/>
    <mergeCell ref="J800:J803"/>
    <mergeCell ref="B800:B803"/>
    <mergeCell ref="C800:C803"/>
    <mergeCell ref="D800:D803"/>
    <mergeCell ref="E800:E803"/>
    <mergeCell ref="F800:F803"/>
    <mergeCell ref="G800:G803"/>
    <mergeCell ref="H800:H803"/>
    <mergeCell ref="I1024:I1029"/>
    <mergeCell ref="J1024:J1029"/>
    <mergeCell ref="B1024:B1029"/>
    <mergeCell ref="C1024:C1029"/>
    <mergeCell ref="D1024:D1029"/>
    <mergeCell ref="E1024:E1029"/>
    <mergeCell ref="F1024:F1029"/>
    <mergeCell ref="G1024:G1029"/>
    <mergeCell ref="H1024:H1029"/>
    <mergeCell ref="I1069:I1073"/>
    <mergeCell ref="J1069:J1073"/>
    <mergeCell ref="B1069:B1073"/>
    <mergeCell ref="C1069:C1073"/>
    <mergeCell ref="D1069:D1073"/>
    <mergeCell ref="E1069:E1073"/>
    <mergeCell ref="F1069:F1073"/>
    <mergeCell ref="G1069:G1073"/>
    <mergeCell ref="H1069:H1073"/>
    <mergeCell ref="I1074:I1078"/>
    <mergeCell ref="J1074:J1078"/>
    <mergeCell ref="B1074:B1078"/>
    <mergeCell ref="C1074:C1078"/>
    <mergeCell ref="D1074:D1078"/>
    <mergeCell ref="E1074:E1078"/>
    <mergeCell ref="F1074:F1078"/>
    <mergeCell ref="G1074:G1078"/>
    <mergeCell ref="H1074:H1078"/>
    <mergeCell ref="I1079:I1083"/>
    <mergeCell ref="J1079:J1083"/>
    <mergeCell ref="B1079:B1083"/>
    <mergeCell ref="C1079:C1083"/>
    <mergeCell ref="D1079:D1083"/>
    <mergeCell ref="E1079:E1083"/>
    <mergeCell ref="F1079:F1083"/>
    <mergeCell ref="G1079:G1083"/>
    <mergeCell ref="H1079:H1083"/>
    <mergeCell ref="I1084:I1088"/>
    <mergeCell ref="J1084:J1088"/>
    <mergeCell ref="B1084:B1088"/>
    <mergeCell ref="C1084:C1088"/>
    <mergeCell ref="D1084:D1088"/>
    <mergeCell ref="E1084:E1088"/>
    <mergeCell ref="F1084:F1088"/>
    <mergeCell ref="G1084:G1088"/>
    <mergeCell ref="H1084:H1088"/>
    <mergeCell ref="I1089:I1093"/>
    <mergeCell ref="J1089:J1093"/>
    <mergeCell ref="B1089:B1093"/>
    <mergeCell ref="C1089:C1093"/>
    <mergeCell ref="D1089:D1093"/>
    <mergeCell ref="E1089:E1093"/>
    <mergeCell ref="F1089:F1093"/>
    <mergeCell ref="G1089:G1093"/>
    <mergeCell ref="H1089:H1093"/>
    <mergeCell ref="I1094:I1097"/>
    <mergeCell ref="J1094:J1097"/>
    <mergeCell ref="B1094:B1097"/>
    <mergeCell ref="C1094:C1097"/>
    <mergeCell ref="D1094:D1097"/>
    <mergeCell ref="E1094:E1097"/>
    <mergeCell ref="F1094:F1097"/>
    <mergeCell ref="G1094:G1097"/>
    <mergeCell ref="H1094:H1097"/>
    <mergeCell ref="I758:I762"/>
    <mergeCell ref="J758:J762"/>
    <mergeCell ref="B758:B762"/>
    <mergeCell ref="C758:C762"/>
    <mergeCell ref="D758:D762"/>
    <mergeCell ref="E758:E762"/>
    <mergeCell ref="F758:F762"/>
    <mergeCell ref="G758:G762"/>
    <mergeCell ref="H758:H762"/>
    <mergeCell ref="I768:I772"/>
    <mergeCell ref="J768:J772"/>
    <mergeCell ref="B768:B772"/>
    <mergeCell ref="C768:C772"/>
    <mergeCell ref="D768:D772"/>
    <mergeCell ref="E768:E772"/>
    <mergeCell ref="F768:F772"/>
    <mergeCell ref="G768:G772"/>
    <mergeCell ref="H768:H772"/>
    <mergeCell ref="I773:I777"/>
    <mergeCell ref="J773:J777"/>
    <mergeCell ref="B773:B777"/>
    <mergeCell ref="C773:C777"/>
    <mergeCell ref="D773:D777"/>
    <mergeCell ref="E773:E777"/>
    <mergeCell ref="F773:F777"/>
    <mergeCell ref="G773:G777"/>
    <mergeCell ref="H773:H777"/>
    <mergeCell ref="I1098:I1102"/>
    <mergeCell ref="J1098:J1102"/>
    <mergeCell ref="B1098:B1102"/>
    <mergeCell ref="C1098:C1102"/>
    <mergeCell ref="D1098:D1102"/>
    <mergeCell ref="E1098:E1102"/>
    <mergeCell ref="F1098:F1102"/>
    <mergeCell ref="G1098:G1102"/>
    <mergeCell ref="H1098:H1102"/>
    <mergeCell ref="I1039:I1042"/>
    <mergeCell ref="J1039:J1042"/>
    <mergeCell ref="B1039:B1042"/>
    <mergeCell ref="C1039:C1042"/>
    <mergeCell ref="D1039:D1042"/>
    <mergeCell ref="E1039:E1042"/>
    <mergeCell ref="F1039:F1042"/>
    <mergeCell ref="G1039:G1042"/>
    <mergeCell ref="H1039:H1042"/>
    <mergeCell ref="I1043:I1046"/>
    <mergeCell ref="J1043:J1046"/>
    <mergeCell ref="B1043:B1046"/>
    <mergeCell ref="C1043:C1046"/>
    <mergeCell ref="D1043:D1046"/>
    <mergeCell ref="E1043:E1046"/>
    <mergeCell ref="F1043:F1046"/>
    <mergeCell ref="G1043:G1046"/>
    <mergeCell ref="H1043:H1046"/>
    <mergeCell ref="I1047:I1050"/>
    <mergeCell ref="J1047:J1050"/>
    <mergeCell ref="B1047:B1050"/>
    <mergeCell ref="C1047:C1050"/>
    <mergeCell ref="D1047:D1050"/>
    <mergeCell ref="E1047:E1050"/>
    <mergeCell ref="F1047:F1050"/>
    <mergeCell ref="G1047:G1050"/>
    <mergeCell ref="H1047:H1050"/>
    <mergeCell ref="I1051:I1054"/>
    <mergeCell ref="J1051:J1054"/>
    <mergeCell ref="B1051:B1054"/>
    <mergeCell ref="C1051:C1054"/>
    <mergeCell ref="D1051:D1054"/>
    <mergeCell ref="E1051:E1054"/>
    <mergeCell ref="F1051:F1054"/>
    <mergeCell ref="G1051:G1054"/>
    <mergeCell ref="H1051:H1054"/>
    <mergeCell ref="I1055:I1059"/>
    <mergeCell ref="J1055:J1059"/>
    <mergeCell ref="B1055:B1059"/>
    <mergeCell ref="C1055:C1059"/>
    <mergeCell ref="D1055:D1059"/>
    <mergeCell ref="E1055:E1059"/>
    <mergeCell ref="F1055:F1059"/>
    <mergeCell ref="G1055:G1059"/>
    <mergeCell ref="H1055:H1059"/>
    <mergeCell ref="I1060:I1063"/>
    <mergeCell ref="J1060:J1063"/>
    <mergeCell ref="B1060:B1063"/>
    <mergeCell ref="C1060:C1063"/>
    <mergeCell ref="D1060:D1063"/>
    <mergeCell ref="E1060:E1063"/>
    <mergeCell ref="F1060:F1063"/>
    <mergeCell ref="G1060:G1063"/>
    <mergeCell ref="H1060:H1063"/>
    <mergeCell ref="I1064:I1068"/>
    <mergeCell ref="J1064:J1068"/>
    <mergeCell ref="B1064:B1068"/>
    <mergeCell ref="C1064:C1068"/>
    <mergeCell ref="D1064:D1068"/>
    <mergeCell ref="E1064:E1068"/>
    <mergeCell ref="F1064:F1068"/>
    <mergeCell ref="G1064:G1068"/>
    <mergeCell ref="H1064:H1068"/>
    <mergeCell ref="I787:I791"/>
    <mergeCell ref="J787:J791"/>
    <mergeCell ref="B787:B791"/>
    <mergeCell ref="C787:C791"/>
    <mergeCell ref="D787:D791"/>
    <mergeCell ref="E787:E791"/>
    <mergeCell ref="F787:F791"/>
    <mergeCell ref="G787:G791"/>
    <mergeCell ref="H787:H791"/>
    <mergeCell ref="I804:I807"/>
    <mergeCell ref="J804:J807"/>
    <mergeCell ref="B804:B807"/>
    <mergeCell ref="C804:C807"/>
    <mergeCell ref="D804:D807"/>
    <mergeCell ref="E804:E807"/>
    <mergeCell ref="F804:F807"/>
    <mergeCell ref="G804:G807"/>
    <mergeCell ref="H804:H807"/>
    <mergeCell ref="I808:I812"/>
    <mergeCell ref="J808:J812"/>
    <mergeCell ref="B808:B812"/>
    <mergeCell ref="C808:C812"/>
    <mergeCell ref="D808:D812"/>
    <mergeCell ref="E808:E812"/>
    <mergeCell ref="F808:F812"/>
    <mergeCell ref="G808:G812"/>
    <mergeCell ref="H808:H812"/>
    <mergeCell ref="I813:I816"/>
    <mergeCell ref="J813:J816"/>
    <mergeCell ref="B813:B816"/>
    <mergeCell ref="C813:C816"/>
    <mergeCell ref="D813:D816"/>
    <mergeCell ref="E813:E816"/>
    <mergeCell ref="F813:F816"/>
    <mergeCell ref="G813:G816"/>
    <mergeCell ref="H813:H816"/>
    <mergeCell ref="I817:I821"/>
    <mergeCell ref="J817:J821"/>
    <mergeCell ref="B817:B821"/>
    <mergeCell ref="C817:C821"/>
    <mergeCell ref="D817:D821"/>
    <mergeCell ref="E817:E821"/>
    <mergeCell ref="F817:F821"/>
    <mergeCell ref="G817:G821"/>
    <mergeCell ref="H817:H821"/>
    <mergeCell ref="I822:I826"/>
    <mergeCell ref="J822:J826"/>
    <mergeCell ref="B822:B826"/>
    <mergeCell ref="C822:C826"/>
    <mergeCell ref="D822:D826"/>
    <mergeCell ref="E822:E826"/>
    <mergeCell ref="F822:F826"/>
    <mergeCell ref="G822:G826"/>
    <mergeCell ref="H822:H826"/>
    <mergeCell ref="I827:I831"/>
    <mergeCell ref="J827:J831"/>
    <mergeCell ref="B827:B831"/>
    <mergeCell ref="C827:C831"/>
    <mergeCell ref="D827:D831"/>
    <mergeCell ref="E827:E831"/>
    <mergeCell ref="F827:F831"/>
    <mergeCell ref="G827:G831"/>
    <mergeCell ref="H827:H831"/>
    <mergeCell ref="I832:I836"/>
    <mergeCell ref="J832:J836"/>
    <mergeCell ref="B832:B836"/>
    <mergeCell ref="C832:C836"/>
    <mergeCell ref="D832:D836"/>
    <mergeCell ref="E832:E836"/>
    <mergeCell ref="F832:F836"/>
    <mergeCell ref="G832:G836"/>
    <mergeCell ref="H832:H836"/>
    <mergeCell ref="I837:I841"/>
    <mergeCell ref="J837:J841"/>
    <mergeCell ref="B837:B841"/>
    <mergeCell ref="C837:C841"/>
    <mergeCell ref="D837:D841"/>
    <mergeCell ref="E837:E841"/>
    <mergeCell ref="F837:F841"/>
    <mergeCell ref="G837:G841"/>
    <mergeCell ref="H837:H841"/>
    <mergeCell ref="I842:I846"/>
    <mergeCell ref="J842:J846"/>
    <mergeCell ref="B842:B846"/>
    <mergeCell ref="C842:C846"/>
    <mergeCell ref="D842:D846"/>
    <mergeCell ref="E842:E846"/>
    <mergeCell ref="F842:F846"/>
    <mergeCell ref="G842:G846"/>
    <mergeCell ref="H842:H846"/>
    <mergeCell ref="I847:I851"/>
    <mergeCell ref="J847:J851"/>
    <mergeCell ref="B847:B851"/>
    <mergeCell ref="C847:C851"/>
    <mergeCell ref="D847:D851"/>
    <mergeCell ref="E847:E851"/>
    <mergeCell ref="F847:F851"/>
    <mergeCell ref="G847:G851"/>
    <mergeCell ref="H847:H851"/>
    <mergeCell ref="I852:I855"/>
    <mergeCell ref="J852:J855"/>
    <mergeCell ref="B852:B855"/>
    <mergeCell ref="C852:C855"/>
    <mergeCell ref="D852:D855"/>
    <mergeCell ref="E852:E855"/>
    <mergeCell ref="F852:F855"/>
    <mergeCell ref="G852:G855"/>
    <mergeCell ref="H852:H855"/>
    <mergeCell ref="I856:I860"/>
    <mergeCell ref="J856:J860"/>
    <mergeCell ref="B856:B860"/>
    <mergeCell ref="C856:C860"/>
    <mergeCell ref="D856:D860"/>
    <mergeCell ref="E856:E860"/>
    <mergeCell ref="F856:F860"/>
    <mergeCell ref="G856:G860"/>
    <mergeCell ref="H856:H860"/>
    <mergeCell ref="I861:I865"/>
    <mergeCell ref="J861:J865"/>
    <mergeCell ref="B861:B865"/>
    <mergeCell ref="C861:C865"/>
    <mergeCell ref="D861:D865"/>
    <mergeCell ref="E861:E865"/>
    <mergeCell ref="F861:F865"/>
    <mergeCell ref="G861:G865"/>
    <mergeCell ref="H861:H865"/>
    <mergeCell ref="I866:I870"/>
    <mergeCell ref="J866:J870"/>
    <mergeCell ref="B866:B870"/>
    <mergeCell ref="C866:C870"/>
    <mergeCell ref="D866:D870"/>
    <mergeCell ref="E866:E870"/>
    <mergeCell ref="F866:F870"/>
    <mergeCell ref="G866:G870"/>
    <mergeCell ref="H866:H870"/>
    <mergeCell ref="I871:I875"/>
    <mergeCell ref="J871:J875"/>
    <mergeCell ref="B871:B875"/>
    <mergeCell ref="C871:C875"/>
    <mergeCell ref="D871:D875"/>
    <mergeCell ref="E871:E875"/>
    <mergeCell ref="F871:F875"/>
    <mergeCell ref="G871:G875"/>
    <mergeCell ref="H871:H875"/>
    <mergeCell ref="I876:I880"/>
    <mergeCell ref="J876:J880"/>
    <mergeCell ref="B876:B880"/>
    <mergeCell ref="C876:C880"/>
    <mergeCell ref="D876:D880"/>
    <mergeCell ref="E876:E880"/>
    <mergeCell ref="F876:F880"/>
    <mergeCell ref="G876:G880"/>
    <mergeCell ref="H876:H880"/>
    <mergeCell ref="I881:I885"/>
    <mergeCell ref="J881:J885"/>
    <mergeCell ref="B881:B885"/>
    <mergeCell ref="C881:C885"/>
    <mergeCell ref="D881:D885"/>
    <mergeCell ref="E881:E885"/>
    <mergeCell ref="F881:F885"/>
    <mergeCell ref="G881:G885"/>
    <mergeCell ref="H881:H885"/>
    <mergeCell ref="I886:I889"/>
    <mergeCell ref="J886:J889"/>
    <mergeCell ref="B886:B889"/>
    <mergeCell ref="C886:C889"/>
    <mergeCell ref="D886:D889"/>
    <mergeCell ref="E886:E889"/>
    <mergeCell ref="F886:F889"/>
    <mergeCell ref="G886:G889"/>
    <mergeCell ref="H886:H889"/>
    <mergeCell ref="I890:I894"/>
    <mergeCell ref="J890:J894"/>
    <mergeCell ref="B890:B894"/>
    <mergeCell ref="C890:C894"/>
    <mergeCell ref="D890:D894"/>
    <mergeCell ref="E890:E894"/>
    <mergeCell ref="F890:F894"/>
    <mergeCell ref="G890:G894"/>
    <mergeCell ref="H890:H894"/>
    <mergeCell ref="I895:I899"/>
    <mergeCell ref="J895:J899"/>
    <mergeCell ref="B895:B899"/>
    <mergeCell ref="C895:C899"/>
    <mergeCell ref="D895:D899"/>
    <mergeCell ref="E895:E899"/>
    <mergeCell ref="F895:F899"/>
    <mergeCell ref="G895:G899"/>
    <mergeCell ref="H895:H899"/>
    <mergeCell ref="I900:I904"/>
    <mergeCell ref="J900:J904"/>
    <mergeCell ref="B900:B904"/>
    <mergeCell ref="C900:C904"/>
    <mergeCell ref="D900:D904"/>
    <mergeCell ref="E900:E904"/>
    <mergeCell ref="F900:F904"/>
    <mergeCell ref="G900:G904"/>
    <mergeCell ref="H900:H904"/>
    <mergeCell ref="I905:I909"/>
    <mergeCell ref="J905:J909"/>
    <mergeCell ref="B905:B909"/>
    <mergeCell ref="C905:C909"/>
    <mergeCell ref="D905:D909"/>
    <mergeCell ref="E905:E909"/>
    <mergeCell ref="F905:F909"/>
    <mergeCell ref="G905:G909"/>
    <mergeCell ref="H905:H909"/>
    <mergeCell ref="I910:I913"/>
    <mergeCell ref="J910:J913"/>
    <mergeCell ref="B910:B913"/>
    <mergeCell ref="C910:C913"/>
    <mergeCell ref="D910:D913"/>
    <mergeCell ref="E910:E913"/>
    <mergeCell ref="F910:F913"/>
    <mergeCell ref="G910:G913"/>
    <mergeCell ref="H910:H913"/>
    <mergeCell ref="I914:I918"/>
    <mergeCell ref="J914:J918"/>
    <mergeCell ref="B914:B918"/>
    <mergeCell ref="C914:C918"/>
    <mergeCell ref="D914:D918"/>
    <mergeCell ref="E914:E918"/>
    <mergeCell ref="F914:F918"/>
    <mergeCell ref="G914:G918"/>
    <mergeCell ref="H914:H918"/>
    <mergeCell ref="I919:I922"/>
    <mergeCell ref="J919:J922"/>
    <mergeCell ref="B919:B922"/>
    <mergeCell ref="C919:C922"/>
    <mergeCell ref="D919:D922"/>
    <mergeCell ref="E919:E922"/>
    <mergeCell ref="F919:F922"/>
    <mergeCell ref="G919:G922"/>
    <mergeCell ref="H919:H922"/>
    <mergeCell ref="I923:I927"/>
    <mergeCell ref="J923:J927"/>
    <mergeCell ref="B923:B927"/>
    <mergeCell ref="C923:C927"/>
    <mergeCell ref="D923:D927"/>
    <mergeCell ref="E923:E927"/>
    <mergeCell ref="F923:F927"/>
    <mergeCell ref="G923:G927"/>
    <mergeCell ref="H923:H927"/>
    <mergeCell ref="I933:I936"/>
    <mergeCell ref="J933:J936"/>
    <mergeCell ref="B933:B936"/>
    <mergeCell ref="C933:C936"/>
    <mergeCell ref="D933:D936"/>
    <mergeCell ref="E933:E936"/>
    <mergeCell ref="F933:F936"/>
    <mergeCell ref="G933:G936"/>
    <mergeCell ref="H933:H936"/>
    <mergeCell ref="I928:I932"/>
    <mergeCell ref="J928:J932"/>
    <mergeCell ref="B928:B932"/>
    <mergeCell ref="C928:C932"/>
    <mergeCell ref="D928:D932"/>
    <mergeCell ref="E928:E932"/>
    <mergeCell ref="F928:F932"/>
    <mergeCell ref="G928:G932"/>
    <mergeCell ref="H928:H932"/>
    <mergeCell ref="I937:I941"/>
    <mergeCell ref="J937:J941"/>
    <mergeCell ref="B937:B941"/>
    <mergeCell ref="C937:C941"/>
    <mergeCell ref="D937:D941"/>
    <mergeCell ref="E937:E941"/>
    <mergeCell ref="F937:F941"/>
    <mergeCell ref="G937:G941"/>
    <mergeCell ref="H937:H941"/>
    <mergeCell ref="I942:I946"/>
    <mergeCell ref="J942:J946"/>
    <mergeCell ref="B942:B946"/>
    <mergeCell ref="C942:C946"/>
    <mergeCell ref="D942:D946"/>
    <mergeCell ref="E942:E946"/>
    <mergeCell ref="F942:F946"/>
    <mergeCell ref="G942:G946"/>
    <mergeCell ref="H942:H946"/>
    <mergeCell ref="I947:I951"/>
    <mergeCell ref="J947:J951"/>
    <mergeCell ref="B947:B951"/>
    <mergeCell ref="C947:C951"/>
    <mergeCell ref="D947:D951"/>
    <mergeCell ref="E947:E951"/>
    <mergeCell ref="F947:F951"/>
    <mergeCell ref="G947:G951"/>
    <mergeCell ref="H947:H951"/>
    <mergeCell ref="I952:I956"/>
    <mergeCell ref="J952:J956"/>
    <mergeCell ref="B952:B956"/>
    <mergeCell ref="C952:C956"/>
    <mergeCell ref="D952:D956"/>
    <mergeCell ref="E952:E956"/>
    <mergeCell ref="F952:F956"/>
    <mergeCell ref="G952:G956"/>
    <mergeCell ref="H952:H956"/>
    <mergeCell ref="I957:I960"/>
    <mergeCell ref="J957:J960"/>
    <mergeCell ref="B957:B960"/>
    <mergeCell ref="C957:C960"/>
    <mergeCell ref="D957:D960"/>
    <mergeCell ref="E957:E960"/>
    <mergeCell ref="F957:F960"/>
    <mergeCell ref="G957:G960"/>
    <mergeCell ref="H957:H960"/>
    <mergeCell ref="I961:I965"/>
    <mergeCell ref="J961:J965"/>
    <mergeCell ref="B961:B965"/>
    <mergeCell ref="C961:C965"/>
    <mergeCell ref="D961:D965"/>
    <mergeCell ref="E961:E965"/>
    <mergeCell ref="F961:F965"/>
    <mergeCell ref="G961:G965"/>
    <mergeCell ref="H961:H965"/>
    <mergeCell ref="I966:I970"/>
    <mergeCell ref="J966:J970"/>
    <mergeCell ref="B966:B970"/>
    <mergeCell ref="C966:C970"/>
    <mergeCell ref="D966:D970"/>
    <mergeCell ref="E966:E970"/>
    <mergeCell ref="F966:F970"/>
    <mergeCell ref="G966:G970"/>
    <mergeCell ref="H966:H970"/>
    <mergeCell ref="I971:I975"/>
    <mergeCell ref="J971:J975"/>
    <mergeCell ref="B971:B975"/>
    <mergeCell ref="C971:C975"/>
    <mergeCell ref="D971:D975"/>
    <mergeCell ref="E971:E975"/>
    <mergeCell ref="F971:F975"/>
    <mergeCell ref="G971:G975"/>
    <mergeCell ref="H971:H975"/>
    <mergeCell ref="I976:I979"/>
    <mergeCell ref="J976:J979"/>
    <mergeCell ref="B976:B979"/>
    <mergeCell ref="C976:C979"/>
    <mergeCell ref="D976:D979"/>
    <mergeCell ref="E976:E979"/>
    <mergeCell ref="F976:F979"/>
    <mergeCell ref="G976:G979"/>
    <mergeCell ref="H976:H979"/>
    <mergeCell ref="I980:I984"/>
    <mergeCell ref="J980:J984"/>
    <mergeCell ref="B980:B984"/>
    <mergeCell ref="C980:C984"/>
    <mergeCell ref="D980:D984"/>
    <mergeCell ref="E980:E984"/>
    <mergeCell ref="F980:F984"/>
    <mergeCell ref="G980:G984"/>
    <mergeCell ref="H980:H984"/>
    <mergeCell ref="I985:I989"/>
    <mergeCell ref="J985:J989"/>
    <mergeCell ref="B985:B989"/>
    <mergeCell ref="C985:C989"/>
    <mergeCell ref="D985:D989"/>
    <mergeCell ref="E985:E989"/>
    <mergeCell ref="F985:F989"/>
    <mergeCell ref="G985:G989"/>
    <mergeCell ref="H985:H989"/>
    <mergeCell ref="I990:I994"/>
    <mergeCell ref="J990:J994"/>
    <mergeCell ref="B990:B994"/>
    <mergeCell ref="C990:C994"/>
    <mergeCell ref="D990:D994"/>
    <mergeCell ref="E990:E994"/>
    <mergeCell ref="F990:F994"/>
    <mergeCell ref="G990:G994"/>
    <mergeCell ref="H990:H994"/>
    <mergeCell ref="I1000:I1003"/>
    <mergeCell ref="J1000:J1003"/>
    <mergeCell ref="B1000:B1003"/>
    <mergeCell ref="C1000:C1003"/>
    <mergeCell ref="D1000:D1003"/>
    <mergeCell ref="E1000:E1003"/>
    <mergeCell ref="F1000:F1003"/>
    <mergeCell ref="G1000:G1003"/>
    <mergeCell ref="H1000:H1003"/>
    <mergeCell ref="I995:I999"/>
    <mergeCell ref="J995:J999"/>
    <mergeCell ref="B995:B999"/>
    <mergeCell ref="C995:C999"/>
    <mergeCell ref="D995:D999"/>
    <mergeCell ref="E995:E999"/>
    <mergeCell ref="F995:F999"/>
    <mergeCell ref="G995:G999"/>
    <mergeCell ref="H995:H999"/>
    <mergeCell ref="I1004:I1008"/>
    <mergeCell ref="J1004:J1008"/>
    <mergeCell ref="B1004:B1008"/>
    <mergeCell ref="C1004:C1008"/>
    <mergeCell ref="D1004:D1008"/>
    <mergeCell ref="E1004:E1008"/>
    <mergeCell ref="F1004:F1008"/>
    <mergeCell ref="G1004:G1008"/>
    <mergeCell ref="H1004:H1008"/>
    <mergeCell ref="I1009:I1013"/>
    <mergeCell ref="J1009:J1013"/>
    <mergeCell ref="B1009:B1013"/>
    <mergeCell ref="C1009:C1013"/>
    <mergeCell ref="D1009:D1013"/>
    <mergeCell ref="E1009:E1013"/>
    <mergeCell ref="F1009:F1013"/>
    <mergeCell ref="G1009:G1013"/>
    <mergeCell ref="H1009:H1013"/>
    <mergeCell ref="I1014:I1018"/>
    <mergeCell ref="J1014:J1018"/>
    <mergeCell ref="B1014:B1018"/>
    <mergeCell ref="C1014:C1018"/>
    <mergeCell ref="D1014:D1018"/>
    <mergeCell ref="E1014:E1018"/>
    <mergeCell ref="F1014:F1018"/>
    <mergeCell ref="G1014:G1018"/>
    <mergeCell ref="H1014:H1018"/>
    <mergeCell ref="I1019:I1023"/>
    <mergeCell ref="J1019:J1023"/>
    <mergeCell ref="B1019:B1023"/>
    <mergeCell ref="C1019:C1023"/>
    <mergeCell ref="D1019:D1023"/>
    <mergeCell ref="E1019:E1023"/>
    <mergeCell ref="F1019:F1023"/>
    <mergeCell ref="G1019:G1023"/>
    <mergeCell ref="H1019:H1023"/>
    <mergeCell ref="I1030:I1033"/>
    <mergeCell ref="J1030:J1033"/>
    <mergeCell ref="B1030:B1033"/>
    <mergeCell ref="C1030:C1033"/>
    <mergeCell ref="D1030:D1033"/>
    <mergeCell ref="E1030:E1033"/>
    <mergeCell ref="F1030:F1033"/>
    <mergeCell ref="G1030:G1033"/>
    <mergeCell ref="H1030:H1033"/>
    <mergeCell ref="I1034:I1038"/>
    <mergeCell ref="J1034:J1038"/>
    <mergeCell ref="B1034:B1038"/>
    <mergeCell ref="C1034:C1038"/>
    <mergeCell ref="D1034:D1038"/>
    <mergeCell ref="E1034:E1038"/>
    <mergeCell ref="F1034:F1038"/>
    <mergeCell ref="G1034:G1038"/>
    <mergeCell ref="H1034:H1038"/>
  </mergeCells>
  <conditionalFormatting sqref="N2:W2 N4:W14 X14">
    <cfRule type="colorScale" priority="1">
      <colorScale>
        <cfvo type="formula" val="-0.03850112145"/>
        <cfvo type="formula" val="0"/>
        <cfvo type="formula" val="1"/>
        <color rgb="FFE67C73"/>
        <color rgb="FFFFFFFF"/>
        <color rgb="FF4285F4"/>
      </colorScale>
    </cfRule>
  </conditionalFormatting>
  <conditionalFormatting sqref="AB4:AJ14 AA5:AA14">
    <cfRule type="colorScale" priority="2">
      <colorScale>
        <cfvo type="formula" val="-0.1366338842"/>
        <cfvo type="formula" val="0"/>
        <cfvo type="formula" val="1"/>
        <color rgb="FFE67C73"/>
        <color rgb="FFFFFFFF"/>
        <color rgb="FF4285F4"/>
      </colorScale>
    </cfRule>
  </conditionalFormatting>
  <conditionalFormatting sqref="AN5:AW14">
    <cfRule type="colorScale" priority="3">
      <colorScale>
        <cfvo type="formula" val="-0.3764640978"/>
        <cfvo type="formula" val="0"/>
        <cfvo type="formula" val="1"/>
        <color rgb="FFE67C73"/>
        <color rgb="FFFFFFFF"/>
        <color rgb="FF4285F4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5" max="5" width="21.75"/>
    <col customWidth="1" min="7" max="7" width="21.38"/>
    <col customWidth="1" min="11" max="11" width="21.63"/>
    <col customWidth="1" min="13" max="13" width="21.5"/>
    <col customWidth="1" min="18" max="18" width="16.88"/>
  </cols>
  <sheetData>
    <row r="1">
      <c r="A1" s="115"/>
      <c r="B1" s="116"/>
      <c r="C1" s="116"/>
      <c r="D1" s="117"/>
      <c r="E1" s="4"/>
      <c r="F1" s="4"/>
      <c r="G1" s="43" t="s">
        <v>327</v>
      </c>
      <c r="H1" s="2"/>
      <c r="I1" s="2"/>
      <c r="J1" s="3"/>
      <c r="K1" s="4"/>
      <c r="L1" s="4"/>
      <c r="M1" s="118" t="s">
        <v>328</v>
      </c>
      <c r="N1" s="16"/>
      <c r="O1" s="16"/>
      <c r="P1" s="17"/>
      <c r="R1" s="118" t="s">
        <v>329</v>
      </c>
      <c r="S1" s="16"/>
      <c r="T1" s="16"/>
      <c r="U1" s="17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>
      <c r="A2" s="119" t="s">
        <v>330</v>
      </c>
      <c r="B2" s="65" t="s">
        <v>331</v>
      </c>
      <c r="C2" s="65" t="s">
        <v>332</v>
      </c>
      <c r="D2" s="65" t="s">
        <v>333</v>
      </c>
      <c r="E2" s="4"/>
      <c r="F2" s="4"/>
      <c r="G2" s="119" t="s">
        <v>334</v>
      </c>
      <c r="H2" s="65" t="s">
        <v>331</v>
      </c>
      <c r="I2" s="65" t="s">
        <v>332</v>
      </c>
      <c r="J2" s="65" t="s">
        <v>333</v>
      </c>
      <c r="K2" s="4"/>
      <c r="L2" s="4"/>
      <c r="M2" s="120" t="s">
        <v>335</v>
      </c>
      <c r="N2" s="65" t="s">
        <v>331</v>
      </c>
      <c r="O2" s="65" t="s">
        <v>332</v>
      </c>
      <c r="P2" s="65" t="s">
        <v>333</v>
      </c>
      <c r="R2" s="120" t="s">
        <v>335</v>
      </c>
      <c r="S2" s="65" t="s">
        <v>331</v>
      </c>
      <c r="T2" s="65" t="s">
        <v>332</v>
      </c>
      <c r="U2" s="65" t="s">
        <v>333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>
      <c r="A3" s="121" t="s">
        <v>336</v>
      </c>
      <c r="B3" s="4">
        <f>CORREL('Returns and Correlation'!N29:N523,I28:I522)</f>
        <v>0.1118583329</v>
      </c>
      <c r="C3" s="4">
        <f>correl(R28:R523,'Returns and Correlation'!AA29:AA524)</f>
        <v>0.06451475185</v>
      </c>
      <c r="D3" s="122">
        <f>CORREL(Y28:Y522,'Returns and Correlation'!AM29:AM523)</f>
        <v>0.1868789046</v>
      </c>
      <c r="E3" s="4"/>
      <c r="F3" s="28"/>
      <c r="G3" s="121" t="s">
        <v>336</v>
      </c>
      <c r="H3" s="4">
        <f>CORREL('Returns and Correlation'!N275:N523,I274:I522)</f>
        <v>0.1368139639</v>
      </c>
      <c r="I3" s="4">
        <f>correl(R274:R523,'Returns and Correlation'!AA275:AA524)</f>
        <v>0.06026258123</v>
      </c>
      <c r="J3" s="122">
        <f>CORREL(Y255:Y522,'Returns and Correlation'!AM256:AM523)</f>
        <v>0.2491510176</v>
      </c>
      <c r="K3" s="4"/>
      <c r="L3" s="4"/>
      <c r="M3" s="65" t="s">
        <v>337</v>
      </c>
      <c r="N3" s="4">
        <f>STDEV(I28:I522)</f>
        <v>1.776632523</v>
      </c>
      <c r="O3" s="4">
        <f>STDEV(R28:R523)</f>
        <v>3.56954007</v>
      </c>
      <c r="P3" s="122">
        <f>STDEV(Y29:Y522)</f>
        <v>7.841030129</v>
      </c>
      <c r="R3" s="65" t="s">
        <v>337</v>
      </c>
      <c r="S3" s="4">
        <f>STDEV(I274:I522)</f>
        <v>1.918562277</v>
      </c>
      <c r="T3" s="4">
        <f>STDEV(R274:R523)</f>
        <v>3.681905704</v>
      </c>
      <c r="U3" s="122">
        <f>STDEV(Y274:Y522)</f>
        <v>8.872861864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>
      <c r="A4" s="121" t="s">
        <v>338</v>
      </c>
      <c r="B4" s="4">
        <f>correl(J28:J522,'Returns and Correlation'!O29:O523)</f>
        <v>0.1478583216</v>
      </c>
      <c r="C4" s="4">
        <f>correl(S28:S523,'Returns and Correlation'!AB29:AB524)</f>
        <v>0.220992547</v>
      </c>
      <c r="D4" s="122">
        <f>correl(Z28:Z522,'Returns and Correlation'!AN29:AN523)</f>
        <v>0.418883525</v>
      </c>
      <c r="E4" s="4"/>
      <c r="F4" s="4"/>
      <c r="G4" s="121" t="s">
        <v>338</v>
      </c>
      <c r="H4" s="4">
        <f>correl(J274:J522,'Returns and Correlation'!O275:O523)</f>
        <v>0.1162541023</v>
      </c>
      <c r="I4" s="4">
        <f>correl(S274:S523,'Returns and Correlation'!AB275:AB524)</f>
        <v>0.2793894307</v>
      </c>
      <c r="J4" s="122">
        <f>correl(Z274:Z522,'Returns and Correlation'!AN275:AN523)</f>
        <v>0.3191172758</v>
      </c>
      <c r="K4" s="4"/>
      <c r="L4" s="4"/>
      <c r="M4" s="65" t="s">
        <v>339</v>
      </c>
      <c r="N4" s="4">
        <f>STDEV(J28:J522)</f>
        <v>1.213018106</v>
      </c>
      <c r="O4" s="4">
        <f>STDEV(S28:S523)</f>
        <v>2.797086072</v>
      </c>
      <c r="P4" s="123">
        <f>STDEV(Z29:Z522)</f>
        <v>4.533354195</v>
      </c>
      <c r="R4" s="65" t="s">
        <v>339</v>
      </c>
      <c r="S4" s="4">
        <f>STDEV(J74:J522)</f>
        <v>1.181696198</v>
      </c>
      <c r="T4" s="4">
        <f>STDEV(S274:S523)</f>
        <v>2.824500027</v>
      </c>
      <c r="U4" s="122">
        <f>STDEV(Z274:Z522)</f>
        <v>5.297275611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>
      <c r="A5" s="121" t="s">
        <v>340</v>
      </c>
      <c r="B5" s="4">
        <f>correl(K28:K522,'Returns and Correlation'!P29:P523)</f>
        <v>0.2860998985</v>
      </c>
      <c r="C5" s="4">
        <f>correl(T28:T523,'Returns and Correlation'!AC29:AC524)</f>
        <v>0.4762301456</v>
      </c>
      <c r="D5" s="122">
        <f>correl(AA28:AA522,'Returns and Correlation'!AO29:AO523)</f>
        <v>0.4505566054</v>
      </c>
      <c r="E5" s="4"/>
      <c r="F5" s="4"/>
      <c r="G5" s="121" t="s">
        <v>340</v>
      </c>
      <c r="H5" s="4">
        <f>correl(K274:K522,'Returns and Correlation'!P275:P523)</f>
        <v>0.403599436</v>
      </c>
      <c r="I5" s="4">
        <f>correl(T274:T523,'Returns and Correlation'!AC275:AC524)</f>
        <v>0.4754744931</v>
      </c>
      <c r="J5" s="122">
        <f>correl(AA274:AA522,'Returns and Correlation'!AO275:AO523)</f>
        <v>0.4488145236</v>
      </c>
      <c r="K5" s="4"/>
      <c r="L5" s="4"/>
      <c r="M5" s="65" t="s">
        <v>341</v>
      </c>
      <c r="N5" s="4">
        <f>STDEV(K28:K522)</f>
        <v>2.716073309</v>
      </c>
      <c r="O5" s="4">
        <f>STDEV(T28:T523)</f>
        <v>5.749158112</v>
      </c>
      <c r="P5" s="122">
        <f>STDEV(AA29:AA522)</f>
        <v>10.23414699</v>
      </c>
      <c r="R5" s="65" t="s">
        <v>341</v>
      </c>
      <c r="S5" s="4">
        <f>STDEV(K274:K522)</f>
        <v>2.592421346</v>
      </c>
      <c r="T5" s="4">
        <f>STDEV(T274:T523)</f>
        <v>4.654181373</v>
      </c>
      <c r="U5" s="122">
        <f>STDEV(AA274:AA522)</f>
        <v>9.169301486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>
      <c r="A6" s="121" t="s">
        <v>342</v>
      </c>
      <c r="B6" s="4">
        <f>CORREL(K28:K522,'Returns and Correlation'!Q29:Q523)</f>
        <v>0.1956510737</v>
      </c>
      <c r="C6" s="4">
        <f>correl(T28:T523,'Returns and Correlation'!AD29:AD524)</f>
        <v>0.1666645744</v>
      </c>
      <c r="D6" s="122">
        <f>correl(AA28:AA522,'Returns and Correlation'!AP29:AP523)</f>
        <v>0.04867298151</v>
      </c>
      <c r="E6" s="4"/>
      <c r="F6" s="4"/>
      <c r="G6" s="121" t="s">
        <v>342</v>
      </c>
      <c r="H6" s="6">
        <f>CORREL(K274:K522,'Returns and Correlation'!Q275:Q523)</f>
        <v>0.1918724341</v>
      </c>
      <c r="I6" s="6">
        <f>correl(T274:T523,'Returns and Correlation'!AD275:AD524)</f>
        <v>0.1817396301</v>
      </c>
      <c r="J6" s="124">
        <f>correl(AA274:AA522,'Returns and Correlation'!AP275:AP523)</f>
        <v>-0.1003243336</v>
      </c>
      <c r="K6" s="4"/>
      <c r="L6" s="4"/>
      <c r="M6" s="65" t="s">
        <v>12</v>
      </c>
      <c r="N6" s="4">
        <f>STDEV(M28:M522)</f>
        <v>1.245194278</v>
      </c>
      <c r="O6" s="4">
        <f>STDEV(V28:V523)</f>
        <v>2.625050859</v>
      </c>
      <c r="P6" s="122">
        <f>STDEV(AC29:AC522)</f>
        <v>6.024183965</v>
      </c>
      <c r="R6" s="65" t="s">
        <v>12</v>
      </c>
      <c r="S6" s="4">
        <f>STDEV(M274:M522)</f>
        <v>1.210987269</v>
      </c>
      <c r="T6" s="4">
        <f>STDEV(V274:V523)</f>
        <v>2.445055853</v>
      </c>
      <c r="U6" s="122">
        <f>STDEV(AC274:AC522)</f>
        <v>5.842805221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>
      <c r="A7" s="121" t="s">
        <v>12</v>
      </c>
      <c r="B7" s="6">
        <f>CORREL(M28:M522,'Returns and Correlation'!R29:R523)</f>
        <v>0.9330690077</v>
      </c>
      <c r="C7" s="6">
        <f>correl(V28:V523,'Returns and Correlation'!AE29:AE524)</f>
        <v>0.9604613671</v>
      </c>
      <c r="D7" s="124">
        <f>correl(AC28:AC522,'Returns and Correlation'!AQ29:AQ523)</f>
        <v>0.9742858637</v>
      </c>
      <c r="E7" s="4"/>
      <c r="F7" s="4"/>
      <c r="G7" s="121" t="s">
        <v>12</v>
      </c>
      <c r="H7" s="6">
        <f>CORREL(M274:M522,'Returns and Correlation'!R275:R523)</f>
        <v>0.9371920193</v>
      </c>
      <c r="I7" s="6">
        <f>correl(V274:V523,'Returns and Correlation'!AE275:AE524)</f>
        <v>0.9751238324</v>
      </c>
      <c r="J7" s="124">
        <f>correl(AC274:AC522,'Returns and Correlation'!AQ275:AQ523)</f>
        <v>0.9921157554</v>
      </c>
      <c r="K7" s="4"/>
      <c r="L7" s="4"/>
      <c r="M7" s="65" t="s">
        <v>343</v>
      </c>
      <c r="N7" s="4">
        <f>STDEV(L28:L522)</f>
        <v>1.24610949</v>
      </c>
      <c r="O7" s="4">
        <f>STDEV(U28:U523)</f>
        <v>2.686386181</v>
      </c>
      <c r="P7" s="122">
        <f>STDEV(AB29:AB522)</f>
        <v>5.633507083</v>
      </c>
      <c r="R7" s="65" t="s">
        <v>343</v>
      </c>
      <c r="S7" s="4">
        <f>STDEV(L274:L522)</f>
        <v>1.30501216</v>
      </c>
      <c r="T7" s="4">
        <f>STDEV(U274:U523)</f>
        <v>2.763162491</v>
      </c>
      <c r="U7" s="123">
        <f>STDEV(AB274:AB522)</f>
        <v>5.329528925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>
      <c r="A8" s="121" t="s">
        <v>344</v>
      </c>
      <c r="B8" s="80">
        <f>CORREL(J489:J522,'Returns and Correlation'!S490:S523)</f>
        <v>0.2693550893</v>
      </c>
      <c r="C8" s="80">
        <f>CORREL(S489:S522,'Returns and Correlation'!AF490:AF523)</f>
        <v>0.1494996734</v>
      </c>
      <c r="D8" s="125">
        <f>CORREL(Z482:Z522,'Returns and Correlation'!AR483:AR523)</f>
        <v>1</v>
      </c>
      <c r="E8" s="126" t="s">
        <v>345</v>
      </c>
      <c r="F8" s="4"/>
      <c r="G8" s="121" t="s">
        <v>344</v>
      </c>
      <c r="H8" s="80">
        <f>CORREL(J489:J522,'Returns and Correlation'!S490:S523)</f>
        <v>0.2693550893</v>
      </c>
      <c r="I8" s="80">
        <f>CORREL(S489:S522,'Returns and Correlation'!AF490:AF523)</f>
        <v>0.1494996734</v>
      </c>
      <c r="J8" s="127">
        <f>CORREL(Z482:Z522,'Returns and Correlation'!AR483:AR523)</f>
        <v>1</v>
      </c>
      <c r="K8" s="128" t="s">
        <v>345</v>
      </c>
      <c r="L8" s="4"/>
      <c r="M8" s="65" t="s">
        <v>346</v>
      </c>
      <c r="N8" s="101">
        <f>STDEV(N28:N522)</f>
        <v>2.099376065</v>
      </c>
      <c r="O8" s="101">
        <f>STDEV(W28:W523)</f>
        <v>4.545927863</v>
      </c>
      <c r="P8" s="129">
        <f>STDEV(AD29:AD522)</f>
        <v>10.03099111</v>
      </c>
      <c r="R8" s="65" t="s">
        <v>346</v>
      </c>
      <c r="S8" s="101">
        <f>STDEV(N274:N522)</f>
        <v>2.244792798</v>
      </c>
      <c r="T8" s="101">
        <f>STDEV(W274:W523)</f>
        <v>4.601763626</v>
      </c>
      <c r="U8" s="129">
        <f>STDEV(AD274:AD522)</f>
        <v>11.55674377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>
      <c r="A9" s="121" t="s">
        <v>347</v>
      </c>
      <c r="B9" s="6">
        <f>correl(L28:L522,'Returns and Correlation'!T29:T523)</f>
        <v>0.1133714841</v>
      </c>
      <c r="C9" s="6">
        <f>correl(U28:U523,'Returns and Correlation'!AG29:AG524)</f>
        <v>0.1017053494</v>
      </c>
      <c r="D9" s="124">
        <f>correl(AB28:AB522,'Returns and Correlation'!AS29:AS523)</f>
        <v>0.4233447381</v>
      </c>
      <c r="E9" s="4"/>
      <c r="F9" s="4"/>
      <c r="G9" s="121" t="s">
        <v>347</v>
      </c>
      <c r="H9" s="6">
        <f>correl(L274:L522,'Returns and Correlation'!T275:T523)</f>
        <v>0.1391879587</v>
      </c>
      <c r="I9" s="6">
        <f>correl(U274:U523,'Returns and Correlation'!AG275:AG524)</f>
        <v>0.105279658</v>
      </c>
      <c r="J9" s="124">
        <f>correl(AB274:AB522,'Returns and Correlation'!AS275:AS523)</f>
        <v>0.0952799256</v>
      </c>
      <c r="K9" s="4"/>
      <c r="L9" s="4"/>
      <c r="M9" s="4"/>
      <c r="N9" s="4"/>
      <c r="O9" s="4"/>
      <c r="P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>
      <c r="A10" s="121" t="s">
        <v>348</v>
      </c>
      <c r="B10" s="104">
        <f>correl(N28:N522,'Returns and Correlation'!U29:U523)</f>
        <v>0.3241080666</v>
      </c>
      <c r="C10" s="104">
        <f>correl(W28:W523,'Returns and Correlation'!AH29:AH524)</f>
        <v>0.3941520883</v>
      </c>
      <c r="D10" s="130">
        <f>correl(AD28:AD522,'Returns and Correlation'!AT29:AT523)</f>
        <v>0.5981935109</v>
      </c>
      <c r="E10" s="4"/>
      <c r="F10" s="4"/>
      <c r="G10" s="121" t="s">
        <v>348</v>
      </c>
      <c r="H10" s="101">
        <f>correl(N274:N522,'Returns and Correlation'!U275:U523)</f>
        <v>0.4158958601</v>
      </c>
      <c r="I10" s="101">
        <f>correl(W274:W523,'Returns and Correlation'!AH275:AH524)</f>
        <v>0.4634159812</v>
      </c>
      <c r="J10" s="129">
        <f>correl(AD274:AD522,'Returns and Correlation'!AT275:AT523)</f>
        <v>0.6624636893</v>
      </c>
      <c r="K10" s="4"/>
      <c r="L10" s="4"/>
      <c r="M10" s="4"/>
      <c r="N10" s="4"/>
      <c r="O10" s="4"/>
      <c r="P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>
      <c r="B11" s="4"/>
      <c r="C11" s="4"/>
      <c r="D11" s="4"/>
      <c r="E11" s="4"/>
      <c r="F11" s="4"/>
      <c r="H11" s="4"/>
      <c r="I11" s="4"/>
      <c r="J11" s="4"/>
      <c r="K11" s="4"/>
      <c r="L11" s="4"/>
      <c r="M11" s="4"/>
      <c r="N11" s="4"/>
      <c r="O11" s="4"/>
      <c r="P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  <c r="O12" s="4"/>
      <c r="P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>
      <c r="A13" s="131" t="s">
        <v>349</v>
      </c>
      <c r="B13" s="2"/>
      <c r="C13" s="2"/>
      <c r="D13" s="3"/>
      <c r="E13" s="4"/>
      <c r="F13" s="4"/>
      <c r="G13" s="131" t="s">
        <v>327</v>
      </c>
      <c r="H13" s="2"/>
      <c r="I13" s="2"/>
      <c r="J13" s="3"/>
      <c r="K13" s="4"/>
      <c r="L13" s="4"/>
      <c r="M13" s="118" t="s">
        <v>350</v>
      </c>
      <c r="N13" s="16"/>
      <c r="O13" s="16"/>
      <c r="P13" s="17"/>
      <c r="R13" s="118" t="s">
        <v>327</v>
      </c>
      <c r="S13" s="16"/>
      <c r="T13" s="16"/>
      <c r="U13" s="1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>
      <c r="A14" s="132" t="s">
        <v>351</v>
      </c>
      <c r="B14" s="133" t="s">
        <v>331</v>
      </c>
      <c r="C14" s="133" t="s">
        <v>332</v>
      </c>
      <c r="D14" s="133" t="s">
        <v>333</v>
      </c>
      <c r="E14" s="4"/>
      <c r="F14" s="4"/>
      <c r="G14" s="132" t="s">
        <v>351</v>
      </c>
      <c r="H14" s="133" t="s">
        <v>331</v>
      </c>
      <c r="I14" s="133" t="s">
        <v>332</v>
      </c>
      <c r="J14" s="133" t="s">
        <v>333</v>
      </c>
      <c r="K14" s="4"/>
      <c r="L14" s="4"/>
      <c r="M14" s="120" t="s">
        <v>335</v>
      </c>
      <c r="N14" s="134" t="s">
        <v>331</v>
      </c>
      <c r="O14" s="65" t="s">
        <v>332</v>
      </c>
      <c r="P14" s="65" t="s">
        <v>333</v>
      </c>
      <c r="R14" s="120" t="s">
        <v>335</v>
      </c>
      <c r="S14" s="134" t="s">
        <v>331</v>
      </c>
      <c r="T14" s="65" t="s">
        <v>332</v>
      </c>
      <c r="U14" s="65" t="s">
        <v>333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>
      <c r="A15" s="135" t="s">
        <v>336</v>
      </c>
      <c r="B15" s="136">
        <f t="shared" ref="B15:D15" si="1">B3*(N15/N3)</f>
        <v>0.1075275477</v>
      </c>
      <c r="C15" s="136">
        <f t="shared" si="1"/>
        <v>0.06292193552</v>
      </c>
      <c r="D15" s="137">
        <f t="shared" si="1"/>
        <v>0.21054613</v>
      </c>
      <c r="E15" s="138"/>
      <c r="F15" s="4"/>
      <c r="G15" s="135" t="s">
        <v>336</v>
      </c>
      <c r="H15" s="136">
        <f t="shared" ref="H15:J15" si="2">H3*(S15/S3)</f>
        <v>0.1289121825</v>
      </c>
      <c r="I15" s="136">
        <f t="shared" si="2"/>
        <v>0.0560560123</v>
      </c>
      <c r="J15" s="137">
        <f t="shared" si="2"/>
        <v>0.2630871838</v>
      </c>
      <c r="K15" s="4"/>
      <c r="L15" s="4"/>
      <c r="M15" s="65" t="s">
        <v>5</v>
      </c>
      <c r="N15" s="4">
        <f>stdev('Returns and Correlation'!N30:N523)</f>
        <v>1.70784718</v>
      </c>
      <c r="O15" s="4">
        <f>stdev('Returns and Correlation'!AA30:AA522)</f>
        <v>3.481411052</v>
      </c>
      <c r="P15" s="122">
        <f>stdev('Returns and Correlation'!AM30:AM523)</f>
        <v>8.834055149</v>
      </c>
      <c r="R15" s="65" t="s">
        <v>5</v>
      </c>
      <c r="S15" s="4">
        <f>STDEV('Returns and Correlation'!N277:N523)</f>
        <v>1.807754437</v>
      </c>
      <c r="T15" s="4">
        <f>STDEV('Returns and Correlation'!AA276:AA522)</f>
        <v>3.424893976</v>
      </c>
      <c r="U15" s="122">
        <f>STDEV('Returns and Correlation'!AM277:AM523)</f>
        <v>9.369161978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>
      <c r="A16" s="135" t="s">
        <v>338</v>
      </c>
      <c r="B16" s="136">
        <f t="shared" ref="B16:D16" si="3">B4*(N16/N4)</f>
        <v>0.3106740805</v>
      </c>
      <c r="C16" s="136">
        <f t="shared" si="3"/>
        <v>0.4472534629</v>
      </c>
      <c r="D16" s="137">
        <f t="shared" si="3"/>
        <v>1.207020778</v>
      </c>
      <c r="E16" s="4"/>
      <c r="F16" s="4"/>
      <c r="G16" s="135" t="s">
        <v>338</v>
      </c>
      <c r="H16" s="136">
        <f t="shared" ref="H16:J16" si="4">H4*(S16/S4)</f>
        <v>0.2272031468</v>
      </c>
      <c r="I16" s="136">
        <f t="shared" si="4"/>
        <v>0.46964922</v>
      </c>
      <c r="J16" s="137">
        <f t="shared" si="4"/>
        <v>0.736687896</v>
      </c>
      <c r="K16" s="4"/>
      <c r="L16" s="4"/>
      <c r="M16" s="65" t="s">
        <v>9</v>
      </c>
      <c r="N16" s="139">
        <f>stdev('Returns and Correlation'!O30:O523)</f>
        <v>2.548745857</v>
      </c>
      <c r="O16" s="139">
        <f>stdev('Returns and Correlation'!AB30:AB522)</f>
        <v>5.660853494</v>
      </c>
      <c r="P16" s="123">
        <f>stdev('Returns and Correlation'!AN30:AN523)</f>
        <v>13.06294561</v>
      </c>
      <c r="R16" s="65" t="s">
        <v>9</v>
      </c>
      <c r="S16" s="139">
        <f>STDEV('Returns and Correlation'!O277:O523)</f>
        <v>2.309467705</v>
      </c>
      <c r="T16" s="139">
        <f>STDEV('Returns and Correlation'!AB276:AB522)</f>
        <v>4.747939931</v>
      </c>
      <c r="U16" s="123">
        <f>STDEV('Returns and Correlation'!AN277:AN523)</f>
        <v>12.22885478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>
      <c r="A17" s="135" t="s">
        <v>340</v>
      </c>
      <c r="B17" s="136">
        <f t="shared" ref="B17:D17" si="5">B5*(N17/N5)</f>
        <v>0.2533599791</v>
      </c>
      <c r="C17" s="136">
        <f t="shared" si="5"/>
        <v>0.3946139095</v>
      </c>
      <c r="D17" s="137">
        <f t="shared" si="5"/>
        <v>0.3247809108</v>
      </c>
      <c r="E17" s="4"/>
      <c r="F17" s="4"/>
      <c r="G17" s="135" t="s">
        <v>340</v>
      </c>
      <c r="H17" s="136">
        <f t="shared" ref="H17:J17" si="6">H5*(S17/S5)</f>
        <v>0.4238573214</v>
      </c>
      <c r="I17" s="136">
        <f t="shared" si="6"/>
        <v>0.5071797346</v>
      </c>
      <c r="J17" s="137">
        <f t="shared" si="6"/>
        <v>0.3999088469</v>
      </c>
      <c r="K17" s="4"/>
      <c r="L17" s="4"/>
      <c r="M17" s="65" t="s">
        <v>10</v>
      </c>
      <c r="N17" s="139">
        <f>stdev('Returns and Correlation'!P30:P523)</f>
        <v>2.405258724</v>
      </c>
      <c r="O17" s="139">
        <f>stdev('Returns and Correlation'!AC30:AC522)</f>
        <v>4.763868436</v>
      </c>
      <c r="P17" s="123">
        <f>stdev('Returns and Correlation'!AO30:AO523)</f>
        <v>7.377220843</v>
      </c>
      <c r="R17" s="65" t="s">
        <v>10</v>
      </c>
      <c r="S17" s="139">
        <f>STDEV('Returns and Correlation'!P277:P523)</f>
        <v>2.722542872</v>
      </c>
      <c r="T17" s="139">
        <f>STDEV('Returns and Correlation'!AC276:AC522)</f>
        <v>4.964528082</v>
      </c>
      <c r="U17" s="123">
        <f>STDEV('Returns and Correlation'!AO277:AO523)</f>
        <v>8.170156247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>
      <c r="A18" s="135" t="s">
        <v>342</v>
      </c>
      <c r="B18" s="136">
        <f t="shared" ref="B18:D18" si="7">B6*(N18/N5)</f>
        <v>0.2832096659</v>
      </c>
      <c r="C18" s="136">
        <f t="shared" si="7"/>
        <v>0.2756131084</v>
      </c>
      <c r="D18" s="137">
        <f t="shared" si="7"/>
        <v>0.08641331307</v>
      </c>
      <c r="E18" s="4"/>
      <c r="F18" s="4"/>
      <c r="G18" s="135" t="s">
        <v>342</v>
      </c>
      <c r="H18" s="136">
        <f t="shared" ref="H18:J18" si="8">H6*(S18/S5)</f>
        <v>0.3564771685</v>
      </c>
      <c r="I18" s="136">
        <f t="shared" si="8"/>
        <v>0.4687906535</v>
      </c>
      <c r="J18" s="137">
        <f t="shared" si="8"/>
        <v>-0.2459137983</v>
      </c>
      <c r="K18" s="4"/>
      <c r="L18" s="4"/>
      <c r="M18" s="65" t="s">
        <v>11</v>
      </c>
      <c r="N18" s="139">
        <f>stdev('Returns and Correlation'!Q30:Q523)</f>
        <v>3.93158187</v>
      </c>
      <c r="O18" s="139">
        <f>stdev('Returns and Correlation'!AD30:AD522)</f>
        <v>9.507379377</v>
      </c>
      <c r="P18" s="123">
        <f>stdev('Returns and Correlation'!AP30:AP523)</f>
        <v>18.16955773</v>
      </c>
      <c r="R18" s="65" t="s">
        <v>11</v>
      </c>
      <c r="S18" s="139">
        <f>STDEV('Returns and Correlation'!Q277:Q523)</f>
        <v>4.816424126</v>
      </c>
      <c r="T18" s="139">
        <f>STDEV('Returns and Correlation'!AD276:AD522)</f>
        <v>12.0052887</v>
      </c>
      <c r="U18" s="123">
        <f>STDEV('Returns and Correlation'!AP277:AP523)</f>
        <v>22.47568137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>
      <c r="A19" s="135" t="s">
        <v>12</v>
      </c>
      <c r="B19" s="136">
        <f t="shared" ref="B19:D19" si="9">B7*(N19/N6)</f>
        <v>0.9142171577</v>
      </c>
      <c r="C19" s="136">
        <f t="shared" si="9"/>
        <v>0.920960634</v>
      </c>
      <c r="D19" s="137">
        <f t="shared" si="9"/>
        <v>0.8955727255</v>
      </c>
      <c r="E19" s="4"/>
      <c r="F19" s="4"/>
      <c r="G19" s="135" t="s">
        <v>12</v>
      </c>
      <c r="H19" s="136">
        <f t="shared" ref="H19:J19" si="10">H7*(S19/S6)</f>
        <v>0.9071250379</v>
      </c>
      <c r="I19" s="136">
        <f t="shared" si="10"/>
        <v>0.9706159999</v>
      </c>
      <c r="J19" s="137">
        <f t="shared" si="10"/>
        <v>0.974015109</v>
      </c>
      <c r="K19" s="4"/>
      <c r="L19" s="4"/>
      <c r="M19" s="65" t="s">
        <v>12</v>
      </c>
      <c r="N19" s="139">
        <f>stdev('Returns and Correlation'!R30:R523)</f>
        <v>1.220036207</v>
      </c>
      <c r="O19" s="4">
        <f>STDEV('Returns and Correlation'!AE30:AE522)</f>
        <v>2.517090834</v>
      </c>
      <c r="P19" s="123">
        <f>stdev('Returns and Correlation'!AQ30:AQ523)</f>
        <v>5.537486537</v>
      </c>
      <c r="R19" s="65" t="s">
        <v>12</v>
      </c>
      <c r="S19" s="139">
        <f>STDEV('Returns and Correlation'!R277:R523)</f>
        <v>1.172136392</v>
      </c>
      <c r="T19" s="139">
        <f>STDEV('Returns and Correlation'!AE276:AE522)</f>
        <v>2.433752773</v>
      </c>
      <c r="U19" s="123">
        <f>STDEV('Returns and Correlation'!AQ277:AQ523)</f>
        <v>5.736206217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>
      <c r="A20" s="135" t="s">
        <v>344</v>
      </c>
      <c r="B20" s="140">
        <f t="shared" ref="B20:D20" si="11">B8*(N20/N4)</f>
        <v>0.5901850152</v>
      </c>
      <c r="C20" s="140">
        <f t="shared" si="11"/>
        <v>0.2627142814</v>
      </c>
      <c r="D20" s="141">
        <f t="shared" si="11"/>
        <v>0.6942151448</v>
      </c>
      <c r="E20" s="4"/>
      <c r="F20" s="4"/>
      <c r="G20" s="135" t="s">
        <v>344</v>
      </c>
      <c r="H20" s="140">
        <f t="shared" ref="H20:J20" si="12">H8*(N20/N4)</f>
        <v>0.5901850152</v>
      </c>
      <c r="I20" s="140">
        <f t="shared" si="12"/>
        <v>0.2627142814</v>
      </c>
      <c r="J20" s="141">
        <f t="shared" si="12"/>
        <v>0.6942151448</v>
      </c>
      <c r="K20" s="4"/>
      <c r="L20" s="4"/>
      <c r="M20" s="65" t="s">
        <v>13</v>
      </c>
      <c r="N20" s="139">
        <f>STDEV('Returns and Correlation'!S491:S523)</f>
        <v>2.657848831</v>
      </c>
      <c r="O20" s="4">
        <f>STDEV('Returns and Correlation'!AF494:AF522)</f>
        <v>4.915291389</v>
      </c>
      <c r="P20" s="123">
        <f>STDEV('Returns and Correlation'!AR483:AR523)</f>
        <v>3.147123139</v>
      </c>
      <c r="R20" s="65" t="s">
        <v>13</v>
      </c>
      <c r="S20" s="139">
        <f>STDEV('Returns and Correlation'!S491:S523)</f>
        <v>2.657848831</v>
      </c>
      <c r="T20" s="139">
        <f>STDEV('Returns and Correlation'!AF494:AF522)</f>
        <v>4.915291389</v>
      </c>
      <c r="U20" s="123">
        <f>STDEV('Returns and Correlation'!AR483:AR523)</f>
        <v>3.147123139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>
      <c r="A21" s="135" t="s">
        <v>347</v>
      </c>
      <c r="B21" s="136">
        <f t="shared" ref="B21:D21" si="13">B9*(N21/N7)</f>
        <v>0.2453273357</v>
      </c>
      <c r="C21" s="136">
        <f t="shared" si="13"/>
        <v>0.2130617879</v>
      </c>
      <c r="D21" s="137">
        <f t="shared" si="13"/>
        <v>1.078091386</v>
      </c>
      <c r="E21" s="4"/>
      <c r="F21" s="4"/>
      <c r="G21" s="135" t="s">
        <v>347</v>
      </c>
      <c r="H21" s="136">
        <f t="shared" ref="H21:J21" si="14">H9*(S21/S7)</f>
        <v>0.2513421542</v>
      </c>
      <c r="I21" s="136">
        <f t="shared" si="14"/>
        <v>0.1949718264</v>
      </c>
      <c r="J21" s="137">
        <f t="shared" si="14"/>
        <v>0.1692103542</v>
      </c>
      <c r="K21" s="4"/>
      <c r="L21" s="4"/>
      <c r="M21" s="65" t="s">
        <v>14</v>
      </c>
      <c r="N21" s="139">
        <f>stdev('Returns and Correlation'!T30:T523)</f>
        <v>2.696486895</v>
      </c>
      <c r="O21" s="139">
        <f>STDEV('Returns and Correlation'!AG30:AG522)</f>
        <v>5.627690641</v>
      </c>
      <c r="P21" s="123">
        <f>stdev('Returns and Correlation'!AS30:AS523)</f>
        <v>14.34631144</v>
      </c>
      <c r="R21" s="65" t="s">
        <v>14</v>
      </c>
      <c r="S21" s="139">
        <f>STDEV('Returns and Correlation'!T277:T523)</f>
        <v>2.356558502</v>
      </c>
      <c r="T21" s="139">
        <f>STDEV('Returns and Correlation'!AG276:AG522)</f>
        <v>5.117216829</v>
      </c>
      <c r="U21" s="123">
        <f>STDEV('Returns and Correlation'!AS277:AQS523)</f>
        <v>9.464863363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>
      <c r="A22" s="135" t="s">
        <v>348</v>
      </c>
      <c r="B22" s="142">
        <f t="shared" ref="B22:D22" si="15">B10*(N22/N8)</f>
        <v>0.2795586882</v>
      </c>
      <c r="C22" s="142">
        <f t="shared" si="15"/>
        <v>0.332339365</v>
      </c>
      <c r="D22" s="143">
        <f t="shared" si="15"/>
        <v>0.5447013271</v>
      </c>
      <c r="E22" s="4"/>
      <c r="F22" s="4"/>
      <c r="G22" s="135" t="s">
        <v>348</v>
      </c>
      <c r="H22" s="142">
        <f t="shared" ref="H22:J22" si="16">H10*(S22/S8)</f>
        <v>0.3726015226</v>
      </c>
      <c r="I22" s="142">
        <f t="shared" si="16"/>
        <v>0.4171862468</v>
      </c>
      <c r="J22" s="143">
        <f t="shared" si="16"/>
        <v>0.589837432</v>
      </c>
      <c r="K22" s="4"/>
      <c r="L22" s="4"/>
      <c r="M22" s="65" t="s">
        <v>15</v>
      </c>
      <c r="N22" s="144">
        <f>stdev('Returns and Correlation'!U30:U523)</f>
        <v>1.810812131</v>
      </c>
      <c r="O22" s="144">
        <f>STDEV('Returns and Correlation'!AH30:AH522)</f>
        <v>3.833014777</v>
      </c>
      <c r="P22" s="145">
        <f>stdev('Returns and Correlation'!AT30:AT523)</f>
        <v>9.133991044</v>
      </c>
      <c r="R22" s="65" t="s">
        <v>15</v>
      </c>
      <c r="S22" s="144">
        <f>STDEV('Returns and Correlation'!U277:U523)</f>
        <v>2.011112143</v>
      </c>
      <c r="T22" s="144">
        <f>STDEV('Returns and Correlation'!AH276:AH522)</f>
        <v>4.142698081</v>
      </c>
      <c r="U22" s="145">
        <f>STDEV('Returns and Correlation'!AT277:AT523)</f>
        <v>10.28977162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>
      <c r="B23" s="4"/>
      <c r="C23" s="4"/>
      <c r="D23" s="4"/>
      <c r="E23" s="4"/>
      <c r="F23" s="4"/>
      <c r="H23" s="4"/>
      <c r="I23" s="4"/>
      <c r="J23" s="4"/>
      <c r="K23" s="4"/>
      <c r="L23" s="4"/>
      <c r="M23" s="4"/>
      <c r="N23" s="4"/>
      <c r="O23" s="4"/>
      <c r="P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>
      <c r="A24" s="100"/>
      <c r="B24" s="101"/>
      <c r="C24" s="101"/>
      <c r="D24" s="101"/>
      <c r="E24" s="101"/>
      <c r="F24" s="101"/>
      <c r="G24" s="100"/>
      <c r="H24" s="101"/>
      <c r="I24" s="101"/>
      <c r="J24" s="101"/>
      <c r="K24" s="101"/>
      <c r="L24" s="101"/>
      <c r="M24" s="101"/>
      <c r="N24" s="101"/>
      <c r="O24" s="101"/>
      <c r="P24" s="101"/>
      <c r="Q24" s="100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>
      <c r="B25" s="4"/>
      <c r="C25" s="4"/>
      <c r="D25" s="4"/>
      <c r="E25" s="4"/>
      <c r="F25" s="4"/>
      <c r="H25" s="4"/>
      <c r="I25" s="4"/>
      <c r="J25" s="4"/>
      <c r="K25" s="4"/>
      <c r="L25" s="4"/>
      <c r="M25" s="4"/>
      <c r="N25" s="4"/>
      <c r="O25" s="4"/>
      <c r="P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>
      <c r="A26" s="62" t="s">
        <v>352</v>
      </c>
      <c r="B26" s="16"/>
      <c r="C26" s="16"/>
      <c r="D26" s="16"/>
      <c r="E26" s="16"/>
      <c r="F26" s="16"/>
      <c r="G26" s="17"/>
      <c r="H26" s="4"/>
      <c r="I26" s="64" t="s">
        <v>353</v>
      </c>
      <c r="J26" s="16"/>
      <c r="K26" s="16"/>
      <c r="L26" s="16"/>
      <c r="M26" s="16"/>
      <c r="N26" s="17"/>
      <c r="O26" s="4"/>
      <c r="P26" s="4"/>
      <c r="R26" s="64" t="s">
        <v>354</v>
      </c>
      <c r="S26" s="16"/>
      <c r="T26" s="16"/>
      <c r="U26" s="16"/>
      <c r="V26" s="16"/>
      <c r="W26" s="17"/>
      <c r="X26" s="28"/>
      <c r="Y26" s="64" t="s">
        <v>355</v>
      </c>
      <c r="Z26" s="16"/>
      <c r="AA26" s="16"/>
      <c r="AB26" s="16"/>
      <c r="AC26" s="16"/>
      <c r="AD26" s="17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</row>
    <row r="27">
      <c r="A27" s="66" t="s">
        <v>25</v>
      </c>
      <c r="B27" s="67" t="s">
        <v>337</v>
      </c>
      <c r="C27" s="67" t="s">
        <v>339</v>
      </c>
      <c r="D27" s="67" t="s">
        <v>356</v>
      </c>
      <c r="E27" s="68" t="s">
        <v>343</v>
      </c>
      <c r="F27" s="68" t="s">
        <v>12</v>
      </c>
      <c r="G27" s="146" t="s">
        <v>346</v>
      </c>
      <c r="H27" s="28"/>
      <c r="I27" s="68" t="s">
        <v>337</v>
      </c>
      <c r="J27" s="67" t="s">
        <v>339</v>
      </c>
      <c r="K27" s="67" t="s">
        <v>356</v>
      </c>
      <c r="L27" s="68" t="s">
        <v>343</v>
      </c>
      <c r="M27" s="68" t="s">
        <v>12</v>
      </c>
      <c r="N27" s="147" t="s">
        <v>346</v>
      </c>
      <c r="O27" s="4"/>
      <c r="P27" s="4"/>
      <c r="R27" s="68" t="s">
        <v>337</v>
      </c>
      <c r="S27" s="67" t="s">
        <v>339</v>
      </c>
      <c r="T27" s="67" t="s">
        <v>356</v>
      </c>
      <c r="U27" s="68" t="s">
        <v>343</v>
      </c>
      <c r="V27" s="68" t="s">
        <v>12</v>
      </c>
      <c r="W27" s="147" t="s">
        <v>346</v>
      </c>
      <c r="X27" s="28"/>
      <c r="Y27" s="68" t="s">
        <v>337</v>
      </c>
      <c r="Z27" s="67" t="s">
        <v>339</v>
      </c>
      <c r="AA27" s="67" t="s">
        <v>356</v>
      </c>
      <c r="AB27" s="68" t="s">
        <v>343</v>
      </c>
      <c r="AC27" s="68" t="s">
        <v>12</v>
      </c>
      <c r="AD27" s="147" t="s">
        <v>346</v>
      </c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>
      <c r="A28" s="75" t="s">
        <v>27</v>
      </c>
      <c r="B28" s="76">
        <v>1037.55</v>
      </c>
      <c r="C28" s="76">
        <v>3335.7</v>
      </c>
      <c r="D28" s="77">
        <v>678.6</v>
      </c>
      <c r="E28" s="76">
        <v>4365.95</v>
      </c>
      <c r="F28" s="76">
        <v>3511.5</v>
      </c>
      <c r="G28" s="148">
        <v>690.9</v>
      </c>
      <c r="H28" s="77"/>
      <c r="I28" s="53">
        <v>0.0</v>
      </c>
      <c r="J28" s="28">
        <v>0.0</v>
      </c>
      <c r="K28" s="28">
        <v>0.0</v>
      </c>
      <c r="L28" s="28">
        <v>0.0</v>
      </c>
      <c r="M28" s="28">
        <v>0.0</v>
      </c>
      <c r="N28" s="149">
        <v>0.0</v>
      </c>
      <c r="O28" s="4"/>
      <c r="P28" s="4"/>
      <c r="R28" s="150">
        <v>0.0</v>
      </c>
      <c r="S28" s="82">
        <v>0.0</v>
      </c>
      <c r="T28" s="82">
        <v>0.0</v>
      </c>
      <c r="U28" s="82">
        <v>0.0</v>
      </c>
      <c r="V28" s="82">
        <v>0.0</v>
      </c>
      <c r="W28" s="151">
        <v>0.0</v>
      </c>
      <c r="X28" s="28"/>
      <c r="Y28" s="53">
        <v>0.0</v>
      </c>
      <c r="Z28" s="28">
        <v>0.0</v>
      </c>
      <c r="AA28" s="28">
        <v>0.0</v>
      </c>
      <c r="AB28" s="28">
        <v>0.0</v>
      </c>
      <c r="AC28" s="28">
        <v>0.0</v>
      </c>
      <c r="AD28" s="149">
        <v>0.0</v>
      </c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</row>
    <row r="29">
      <c r="A29" s="83">
        <v>44568.0</v>
      </c>
      <c r="B29" s="76">
        <v>1037.55</v>
      </c>
      <c r="C29" s="76">
        <v>3335.7</v>
      </c>
      <c r="D29" s="77">
        <v>678.6</v>
      </c>
      <c r="E29" s="76">
        <v>4365.95</v>
      </c>
      <c r="F29" s="76">
        <v>3511.5</v>
      </c>
      <c r="G29" s="148">
        <v>690.9</v>
      </c>
      <c r="H29" s="77"/>
      <c r="I29" s="152">
        <f t="shared" ref="I29:L29" si="17">((B29-B28)/B28)*100</f>
        <v>0</v>
      </c>
      <c r="J29" s="4">
        <f t="shared" si="17"/>
        <v>0</v>
      </c>
      <c r="K29" s="4">
        <f t="shared" si="17"/>
        <v>0</v>
      </c>
      <c r="L29" s="4">
        <f t="shared" si="17"/>
        <v>0</v>
      </c>
      <c r="M29" s="4">
        <f>((F30-F29)/F29)*100</f>
        <v>4.855474868</v>
      </c>
      <c r="N29" s="122">
        <f>((G29-G28)/G28)*100</f>
        <v>0</v>
      </c>
      <c r="O29" s="4"/>
      <c r="P29" s="4"/>
      <c r="R29" s="153">
        <f t="shared" ref="R29:W29" si="18">100*(B34-B29)/B29</f>
        <v>0.7180376849</v>
      </c>
      <c r="S29" s="86">
        <f t="shared" si="18"/>
        <v>-1.377521959</v>
      </c>
      <c r="T29" s="86">
        <f t="shared" si="18"/>
        <v>5.474506337</v>
      </c>
      <c r="U29" s="86">
        <f t="shared" si="18"/>
        <v>1.014670347</v>
      </c>
      <c r="V29" s="86">
        <f t="shared" si="18"/>
        <v>10.0598035</v>
      </c>
      <c r="W29" s="154">
        <f t="shared" si="18"/>
        <v>5.007960631</v>
      </c>
      <c r="X29" s="4"/>
      <c r="Y29" s="155">
        <f t="shared" ref="Y29:AD29" si="19">((B49-B29)/B29)*100</f>
        <v>17.53168522</v>
      </c>
      <c r="Z29" s="77">
        <f t="shared" si="19"/>
        <v>-0.3012860869</v>
      </c>
      <c r="AA29" s="77">
        <f t="shared" si="19"/>
        <v>13.6899499</v>
      </c>
      <c r="AB29" s="77">
        <f t="shared" si="19"/>
        <v>-5.458147711</v>
      </c>
      <c r="AC29" s="77">
        <f t="shared" si="19"/>
        <v>11.94218995</v>
      </c>
      <c r="AD29" s="156">
        <f t="shared" si="19"/>
        <v>13.49688812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</row>
    <row r="30">
      <c r="A30" s="83">
        <v>44658.0</v>
      </c>
      <c r="B30" s="76">
        <v>1037.55</v>
      </c>
      <c r="C30" s="76">
        <v>3256.4</v>
      </c>
      <c r="D30" s="77">
        <v>678.75</v>
      </c>
      <c r="E30" s="76">
        <v>4328.2</v>
      </c>
      <c r="F30" s="76">
        <v>3682.0</v>
      </c>
      <c r="G30" s="148">
        <v>702.1</v>
      </c>
      <c r="H30" s="77"/>
      <c r="I30" s="152">
        <f t="shared" ref="I30:N30" si="20">((B30-B29)/B29)*100</f>
        <v>0</v>
      </c>
      <c r="J30" s="4">
        <f t="shared" si="20"/>
        <v>-2.377312108</v>
      </c>
      <c r="K30" s="4">
        <f t="shared" si="20"/>
        <v>0.02210433245</v>
      </c>
      <c r="L30" s="4">
        <f t="shared" si="20"/>
        <v>-0.8646457243</v>
      </c>
      <c r="M30" s="4">
        <f t="shared" si="20"/>
        <v>4.855474868</v>
      </c>
      <c r="N30" s="122">
        <f t="shared" si="20"/>
        <v>1.621073961</v>
      </c>
      <c r="O30" s="4"/>
      <c r="P30" s="4"/>
      <c r="R30" s="157"/>
      <c r="W30" s="158"/>
      <c r="X30" s="4"/>
      <c r="Y30" s="157"/>
      <c r="AD30" s="158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</row>
    <row r="31">
      <c r="A31" s="83">
        <v>44688.0</v>
      </c>
      <c r="B31" s="76">
        <v>1045.0</v>
      </c>
      <c r="C31" s="76">
        <v>3228.1</v>
      </c>
      <c r="D31" s="77">
        <v>678.7</v>
      </c>
      <c r="E31" s="76">
        <v>4385.3</v>
      </c>
      <c r="F31" s="76">
        <v>3673.5</v>
      </c>
      <c r="G31" s="148">
        <v>691.5</v>
      </c>
      <c r="H31" s="77"/>
      <c r="I31" s="152">
        <f t="shared" ref="I31:N31" si="21">((B31-B30)/B30)*100</f>
        <v>0.7180376849</v>
      </c>
      <c r="J31" s="4">
        <f t="shared" si="21"/>
        <v>-0.8690578553</v>
      </c>
      <c r="K31" s="4">
        <f t="shared" si="21"/>
        <v>-0.007366482505</v>
      </c>
      <c r="L31" s="4">
        <f t="shared" si="21"/>
        <v>1.319255118</v>
      </c>
      <c r="M31" s="4">
        <f t="shared" si="21"/>
        <v>-0.2308527974</v>
      </c>
      <c r="N31" s="122">
        <f t="shared" si="21"/>
        <v>-1.509756445</v>
      </c>
      <c r="O31" s="4"/>
      <c r="P31" s="4"/>
      <c r="R31" s="157"/>
      <c r="W31" s="158"/>
      <c r="X31" s="4"/>
      <c r="Y31" s="157"/>
      <c r="AD31" s="158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</row>
    <row r="32">
      <c r="A32" s="83">
        <v>44719.0</v>
      </c>
      <c r="B32" s="76">
        <v>1045.0</v>
      </c>
      <c r="C32" s="76">
        <v>3273.25</v>
      </c>
      <c r="D32" s="77">
        <v>695.7</v>
      </c>
      <c r="E32" s="76">
        <v>4400.25</v>
      </c>
      <c r="F32" s="76">
        <v>3850.35</v>
      </c>
      <c r="G32" s="148">
        <v>705.0</v>
      </c>
      <c r="H32" s="77"/>
      <c r="I32" s="152">
        <f t="shared" ref="I32:N32" si="22">((B32-B31)/B31)*100</f>
        <v>0</v>
      </c>
      <c r="J32" s="4">
        <f t="shared" si="22"/>
        <v>1.398655556</v>
      </c>
      <c r="K32" s="4">
        <f t="shared" si="22"/>
        <v>2.504788566</v>
      </c>
      <c r="L32" s="4">
        <f t="shared" si="22"/>
        <v>0.3409116822</v>
      </c>
      <c r="M32" s="4">
        <f t="shared" si="22"/>
        <v>4.814209882</v>
      </c>
      <c r="N32" s="122">
        <f t="shared" si="22"/>
        <v>1.952277657</v>
      </c>
      <c r="O32" s="4"/>
      <c r="P32" s="4"/>
      <c r="R32" s="157"/>
      <c r="W32" s="158"/>
      <c r="X32" s="4"/>
      <c r="Y32" s="157"/>
      <c r="AD32" s="158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</row>
    <row r="33">
      <c r="A33" s="83">
        <v>44749.0</v>
      </c>
      <c r="B33" s="76">
        <v>1045.0</v>
      </c>
      <c r="C33" s="76">
        <v>3305.25</v>
      </c>
      <c r="D33" s="77">
        <v>705.0</v>
      </c>
      <c r="E33" s="76">
        <v>4351.95</v>
      </c>
      <c r="F33" s="76">
        <v>3838.0</v>
      </c>
      <c r="G33" s="148">
        <v>705.0</v>
      </c>
      <c r="H33" s="77"/>
      <c r="I33" s="152">
        <f t="shared" ref="I33:N33" si="23">((B33-B32)/B32)*100</f>
        <v>0</v>
      </c>
      <c r="J33" s="4">
        <f t="shared" si="23"/>
        <v>0.9776216299</v>
      </c>
      <c r="K33" s="4">
        <f t="shared" si="23"/>
        <v>1.336783096</v>
      </c>
      <c r="L33" s="4">
        <f t="shared" si="23"/>
        <v>-1.097664905</v>
      </c>
      <c r="M33" s="4">
        <f t="shared" si="23"/>
        <v>-0.3207500617</v>
      </c>
      <c r="N33" s="122">
        <f t="shared" si="23"/>
        <v>0</v>
      </c>
      <c r="O33" s="4"/>
      <c r="P33" s="4"/>
      <c r="R33" s="157"/>
      <c r="W33" s="158"/>
      <c r="X33" s="4"/>
      <c r="Y33" s="157"/>
      <c r="AD33" s="158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</row>
    <row r="34">
      <c r="A34" s="83">
        <v>44780.0</v>
      </c>
      <c r="B34" s="76">
        <v>1045.0</v>
      </c>
      <c r="C34" s="76">
        <v>3289.75</v>
      </c>
      <c r="D34" s="77">
        <v>715.75</v>
      </c>
      <c r="E34" s="76">
        <v>4410.25</v>
      </c>
      <c r="F34" s="76">
        <v>3864.75</v>
      </c>
      <c r="G34" s="148">
        <v>725.5</v>
      </c>
      <c r="H34" s="77"/>
      <c r="I34" s="152">
        <f t="shared" ref="I34:N34" si="24">((B34-B33)/B33)*100</f>
        <v>0</v>
      </c>
      <c r="J34" s="4">
        <f t="shared" si="24"/>
        <v>-0.4689509114</v>
      </c>
      <c r="K34" s="4">
        <f t="shared" si="24"/>
        <v>1.524822695</v>
      </c>
      <c r="L34" s="4">
        <f t="shared" si="24"/>
        <v>1.339629362</v>
      </c>
      <c r="M34" s="4">
        <f t="shared" si="24"/>
        <v>0.6969775925</v>
      </c>
      <c r="N34" s="122">
        <f t="shared" si="24"/>
        <v>2.907801418</v>
      </c>
      <c r="O34" s="4"/>
      <c r="P34" s="4"/>
      <c r="R34" s="153">
        <f t="shared" ref="R34:W34" si="25">100*(B39-B34)/B34</f>
        <v>5.229665072</v>
      </c>
      <c r="S34" s="86">
        <f t="shared" si="25"/>
        <v>-7.996048332</v>
      </c>
      <c r="T34" s="86">
        <f t="shared" si="25"/>
        <v>2.82221446</v>
      </c>
      <c r="U34" s="86">
        <f t="shared" si="25"/>
        <v>3.44311547</v>
      </c>
      <c r="V34" s="86">
        <f t="shared" si="25"/>
        <v>-0.1384306876</v>
      </c>
      <c r="W34" s="154">
        <f t="shared" si="25"/>
        <v>0.7649896623</v>
      </c>
      <c r="X34" s="4"/>
      <c r="Y34" s="157"/>
      <c r="AD34" s="158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</row>
    <row r="35">
      <c r="A35" s="83">
        <v>44872.0</v>
      </c>
      <c r="B35" s="76">
        <v>1045.0</v>
      </c>
      <c r="C35" s="76">
        <v>3136.05</v>
      </c>
      <c r="D35" s="77">
        <v>729.2</v>
      </c>
      <c r="E35" s="76">
        <v>4540.2</v>
      </c>
      <c r="F35" s="76">
        <v>3855.85</v>
      </c>
      <c r="G35" s="148">
        <v>746.15</v>
      </c>
      <c r="H35" s="77"/>
      <c r="I35" s="152">
        <f t="shared" ref="I35:N35" si="26">((B35-B34)/B34)*100</f>
        <v>0</v>
      </c>
      <c r="J35" s="4">
        <f t="shared" si="26"/>
        <v>-4.672087545</v>
      </c>
      <c r="K35" s="4">
        <f t="shared" si="26"/>
        <v>1.879147747</v>
      </c>
      <c r="L35" s="4">
        <f t="shared" si="26"/>
        <v>2.94654498</v>
      </c>
      <c r="M35" s="4">
        <f t="shared" si="26"/>
        <v>-0.2302865645</v>
      </c>
      <c r="N35" s="122">
        <f t="shared" si="26"/>
        <v>2.846312888</v>
      </c>
      <c r="O35" s="4"/>
      <c r="P35" s="4"/>
      <c r="R35" s="157"/>
      <c r="W35" s="158"/>
      <c r="X35" s="4"/>
      <c r="Y35" s="157"/>
      <c r="AD35" s="158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</row>
    <row r="36">
      <c r="A36" s="83">
        <v>44902.0</v>
      </c>
      <c r="B36" s="76">
        <v>1045.0</v>
      </c>
      <c r="C36" s="76">
        <v>3102.5</v>
      </c>
      <c r="D36" s="77">
        <v>732.1</v>
      </c>
      <c r="E36" s="76">
        <v>4502.9</v>
      </c>
      <c r="F36" s="76">
        <v>3797.8</v>
      </c>
      <c r="G36" s="148">
        <v>730.9</v>
      </c>
      <c r="H36" s="77"/>
      <c r="I36" s="152">
        <f t="shared" ref="I36:N36" si="27">((B36-B35)/B35)*100</f>
        <v>0</v>
      </c>
      <c r="J36" s="4">
        <f t="shared" si="27"/>
        <v>-1.069817127</v>
      </c>
      <c r="K36" s="4">
        <f t="shared" si="27"/>
        <v>0.3976961053</v>
      </c>
      <c r="L36" s="4">
        <f t="shared" si="27"/>
        <v>-0.8215497115</v>
      </c>
      <c r="M36" s="4">
        <f t="shared" si="27"/>
        <v>-1.505504623</v>
      </c>
      <c r="N36" s="122">
        <f t="shared" si="27"/>
        <v>-2.043824968</v>
      </c>
      <c r="O36" s="4"/>
      <c r="P36" s="4"/>
      <c r="R36" s="157"/>
      <c r="W36" s="158"/>
      <c r="X36" s="4"/>
      <c r="Y36" s="157"/>
      <c r="AD36" s="158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</row>
    <row r="37">
      <c r="A37" s="75" t="s">
        <v>28</v>
      </c>
      <c r="B37" s="76">
        <v>1045.0</v>
      </c>
      <c r="C37" s="76">
        <v>3063.85</v>
      </c>
      <c r="D37" s="77">
        <v>729.25</v>
      </c>
      <c r="E37" s="76">
        <v>4544.7</v>
      </c>
      <c r="F37" s="76">
        <v>3753.0</v>
      </c>
      <c r="G37" s="148">
        <v>734.1</v>
      </c>
      <c r="H37" s="77"/>
      <c r="I37" s="152">
        <f t="shared" ref="I37:N37" si="28">((B37-B36)/B36)*100</f>
        <v>0</v>
      </c>
      <c r="J37" s="4">
        <f t="shared" si="28"/>
        <v>-1.245769541</v>
      </c>
      <c r="K37" s="4">
        <f t="shared" si="28"/>
        <v>-0.3892910805</v>
      </c>
      <c r="L37" s="4">
        <f t="shared" si="28"/>
        <v>0.9282906571</v>
      </c>
      <c r="M37" s="4">
        <f t="shared" si="28"/>
        <v>-1.179630312</v>
      </c>
      <c r="N37" s="122">
        <f t="shared" si="28"/>
        <v>0.4378163908</v>
      </c>
      <c r="O37" s="4"/>
      <c r="P37" s="4"/>
      <c r="R37" s="157"/>
      <c r="W37" s="158"/>
      <c r="X37" s="4"/>
      <c r="Y37" s="157"/>
      <c r="AD37" s="158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</row>
    <row r="38">
      <c r="A38" s="75" t="s">
        <v>29</v>
      </c>
      <c r="B38" s="76">
        <v>1075.0</v>
      </c>
      <c r="C38" s="76">
        <v>3030.7</v>
      </c>
      <c r="D38" s="77">
        <v>728.55</v>
      </c>
      <c r="E38" s="76">
        <v>4596.3</v>
      </c>
      <c r="F38" s="76">
        <v>3762.9</v>
      </c>
      <c r="G38" s="148">
        <v>729.75</v>
      </c>
      <c r="H38" s="77"/>
      <c r="I38" s="152">
        <f t="shared" ref="I38:N38" si="29">((B38-B37)/B37)*100</f>
        <v>2.870813397</v>
      </c>
      <c r="J38" s="4">
        <f t="shared" si="29"/>
        <v>-1.081972029</v>
      </c>
      <c r="K38" s="4">
        <f t="shared" si="29"/>
        <v>-0.09598902983</v>
      </c>
      <c r="L38" s="4">
        <f t="shared" si="29"/>
        <v>1.135388474</v>
      </c>
      <c r="M38" s="4">
        <f t="shared" si="29"/>
        <v>0.2637889688</v>
      </c>
      <c r="N38" s="122">
        <f t="shared" si="29"/>
        <v>-0.5925623212</v>
      </c>
      <c r="O38" s="4"/>
      <c r="P38" s="4"/>
      <c r="R38" s="157"/>
      <c r="W38" s="158"/>
      <c r="X38" s="4"/>
      <c r="Y38" s="157"/>
      <c r="AD38" s="158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</row>
    <row r="39">
      <c r="A39" s="75" t="s">
        <v>30</v>
      </c>
      <c r="B39" s="76">
        <v>1099.65</v>
      </c>
      <c r="C39" s="76">
        <v>3026.7</v>
      </c>
      <c r="D39" s="77">
        <v>735.95</v>
      </c>
      <c r="E39" s="76">
        <v>4562.1</v>
      </c>
      <c r="F39" s="76">
        <v>3859.4</v>
      </c>
      <c r="G39" s="148">
        <v>731.05</v>
      </c>
      <c r="H39" s="77"/>
      <c r="I39" s="152">
        <f t="shared" ref="I39:N39" si="30">((B39-B38)/B38)*100</f>
        <v>2.293023256</v>
      </c>
      <c r="J39" s="4">
        <f t="shared" si="30"/>
        <v>-0.1319827103</v>
      </c>
      <c r="K39" s="4">
        <f t="shared" si="30"/>
        <v>1.015716149</v>
      </c>
      <c r="L39" s="4">
        <f t="shared" si="30"/>
        <v>-0.7440767574</v>
      </c>
      <c r="M39" s="4">
        <f t="shared" si="30"/>
        <v>2.564511414</v>
      </c>
      <c r="N39" s="122">
        <f t="shared" si="30"/>
        <v>0.1781431997</v>
      </c>
      <c r="O39" s="4"/>
      <c r="P39" s="4"/>
      <c r="R39" s="153">
        <f t="shared" ref="R39:W39" si="31">100*(B44-B39)/B39</f>
        <v>7.497840222</v>
      </c>
      <c r="S39" s="86">
        <f t="shared" si="31"/>
        <v>5.623286087</v>
      </c>
      <c r="T39" s="86">
        <f t="shared" si="31"/>
        <v>3.329030505</v>
      </c>
      <c r="U39" s="86">
        <f t="shared" si="31"/>
        <v>-3.401942088</v>
      </c>
      <c r="V39" s="86">
        <f t="shared" si="31"/>
        <v>1.276105094</v>
      </c>
      <c r="W39" s="154">
        <f t="shared" si="31"/>
        <v>4.117365433</v>
      </c>
      <c r="X39" s="4"/>
      <c r="Y39" s="157"/>
      <c r="AD39" s="158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</row>
    <row r="40">
      <c r="A40" s="75" t="s">
        <v>31</v>
      </c>
      <c r="B40" s="76">
        <v>1140.0</v>
      </c>
      <c r="C40" s="76">
        <v>3096.1</v>
      </c>
      <c r="D40" s="77">
        <v>745.2</v>
      </c>
      <c r="E40" s="76">
        <v>4513.9</v>
      </c>
      <c r="F40" s="76">
        <v>3806.45</v>
      </c>
      <c r="G40" s="148">
        <v>739.4</v>
      </c>
      <c r="H40" s="77"/>
      <c r="I40" s="152">
        <f t="shared" ref="I40:N40" si="32">((B40-B39)/B39)*100</f>
        <v>3.669349338</v>
      </c>
      <c r="J40" s="4">
        <f t="shared" si="32"/>
        <v>2.292926289</v>
      </c>
      <c r="K40" s="4">
        <f t="shared" si="32"/>
        <v>1.256878864</v>
      </c>
      <c r="L40" s="4">
        <f t="shared" si="32"/>
        <v>-1.056530984</v>
      </c>
      <c r="M40" s="4">
        <f t="shared" si="32"/>
        <v>-1.371974918</v>
      </c>
      <c r="N40" s="122">
        <f t="shared" si="32"/>
        <v>1.142192736</v>
      </c>
      <c r="O40" s="4"/>
      <c r="P40" s="4"/>
      <c r="R40" s="157"/>
      <c r="W40" s="158"/>
      <c r="X40" s="4"/>
      <c r="Y40" s="157"/>
      <c r="AD40" s="158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</row>
    <row r="41">
      <c r="A41" s="75" t="s">
        <v>32</v>
      </c>
      <c r="B41" s="76">
        <v>1138.75</v>
      </c>
      <c r="C41" s="76">
        <v>3102.3</v>
      </c>
      <c r="D41" s="77">
        <v>756.6</v>
      </c>
      <c r="E41" s="76">
        <v>4487.75</v>
      </c>
      <c r="F41" s="76">
        <v>3800.6</v>
      </c>
      <c r="G41" s="148">
        <v>740.95</v>
      </c>
      <c r="H41" s="77"/>
      <c r="I41" s="152">
        <f t="shared" ref="I41:N41" si="33">((B41-B40)/B40)*100</f>
        <v>-0.1096491228</v>
      </c>
      <c r="J41" s="4">
        <f t="shared" si="33"/>
        <v>0.2002519298</v>
      </c>
      <c r="K41" s="4">
        <f t="shared" si="33"/>
        <v>1.52979066</v>
      </c>
      <c r="L41" s="4">
        <f t="shared" si="33"/>
        <v>-0.5793216509</v>
      </c>
      <c r="M41" s="4">
        <f t="shared" si="33"/>
        <v>-0.1536865058</v>
      </c>
      <c r="N41" s="122">
        <f t="shared" si="33"/>
        <v>0.2096294293</v>
      </c>
      <c r="O41" s="4"/>
      <c r="P41" s="4"/>
      <c r="R41" s="157"/>
      <c r="W41" s="158"/>
      <c r="X41" s="4"/>
      <c r="Y41" s="157"/>
      <c r="AD41" s="158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</row>
    <row r="42">
      <c r="A42" s="75" t="s">
        <v>33</v>
      </c>
      <c r="B42" s="76">
        <v>1154.2</v>
      </c>
      <c r="C42" s="76">
        <v>3182.35</v>
      </c>
      <c r="D42" s="77">
        <v>749.55</v>
      </c>
      <c r="E42" s="76">
        <v>4495.5</v>
      </c>
      <c r="F42" s="76">
        <v>3837.5</v>
      </c>
      <c r="G42" s="148">
        <v>743.7</v>
      </c>
      <c r="H42" s="77"/>
      <c r="I42" s="152">
        <f t="shared" ref="I42:N42" si="34">((B42-B41)/B41)*100</f>
        <v>1.356750823</v>
      </c>
      <c r="J42" s="4">
        <f t="shared" si="34"/>
        <v>2.580343616</v>
      </c>
      <c r="K42" s="4">
        <f t="shared" si="34"/>
        <v>-0.9318001586</v>
      </c>
      <c r="L42" s="4">
        <f t="shared" si="34"/>
        <v>0.1726923291</v>
      </c>
      <c r="M42" s="4">
        <f t="shared" si="34"/>
        <v>0.9708993317</v>
      </c>
      <c r="N42" s="122">
        <f t="shared" si="34"/>
        <v>0.3711451515</v>
      </c>
      <c r="O42" s="4"/>
      <c r="P42" s="4"/>
      <c r="R42" s="157"/>
      <c r="W42" s="158"/>
      <c r="X42" s="4"/>
      <c r="Y42" s="157"/>
      <c r="AD42" s="158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</row>
    <row r="43">
      <c r="A43" s="75" t="s">
        <v>34</v>
      </c>
      <c r="B43" s="76">
        <v>1166.5</v>
      </c>
      <c r="C43" s="76">
        <v>3197.95</v>
      </c>
      <c r="D43" s="77">
        <v>758.5</v>
      </c>
      <c r="E43" s="76">
        <v>4409.05</v>
      </c>
      <c r="F43" s="76">
        <v>3865.95</v>
      </c>
      <c r="G43" s="148">
        <v>781.75</v>
      </c>
      <c r="H43" s="77"/>
      <c r="I43" s="152">
        <f t="shared" ref="I43:N43" si="35">((B43-B42)/B42)*100</f>
        <v>1.065673194</v>
      </c>
      <c r="J43" s="4">
        <f t="shared" si="35"/>
        <v>0.4902037802</v>
      </c>
      <c r="K43" s="4">
        <f t="shared" si="35"/>
        <v>1.194049763</v>
      </c>
      <c r="L43" s="4">
        <f t="shared" si="35"/>
        <v>-1.923034145</v>
      </c>
      <c r="M43" s="4">
        <f t="shared" si="35"/>
        <v>0.7413680782</v>
      </c>
      <c r="N43" s="122">
        <f t="shared" si="35"/>
        <v>5.11631034</v>
      </c>
      <c r="O43" s="4"/>
      <c r="P43" s="4"/>
      <c r="R43" s="157"/>
      <c r="W43" s="158"/>
      <c r="X43" s="4"/>
      <c r="Y43" s="157"/>
      <c r="AD43" s="158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</row>
    <row r="44">
      <c r="A44" s="75" t="s">
        <v>35</v>
      </c>
      <c r="B44" s="76">
        <v>1182.1</v>
      </c>
      <c r="C44" s="76">
        <v>3196.9</v>
      </c>
      <c r="D44" s="77">
        <v>760.45</v>
      </c>
      <c r="E44" s="76">
        <v>4406.9</v>
      </c>
      <c r="F44" s="76">
        <v>3908.65</v>
      </c>
      <c r="G44" s="148">
        <v>761.15</v>
      </c>
      <c r="H44" s="77"/>
      <c r="I44" s="152">
        <f t="shared" ref="I44:N44" si="36">((B44-B43)/B43)*100</f>
        <v>1.337333905</v>
      </c>
      <c r="J44" s="4">
        <f t="shared" si="36"/>
        <v>-0.03283353398</v>
      </c>
      <c r="K44" s="4">
        <f t="shared" si="36"/>
        <v>0.2570863546</v>
      </c>
      <c r="L44" s="4">
        <f t="shared" si="36"/>
        <v>-0.04876333904</v>
      </c>
      <c r="M44" s="4">
        <f t="shared" si="36"/>
        <v>1.104515061</v>
      </c>
      <c r="N44" s="122">
        <f t="shared" si="36"/>
        <v>-2.635113527</v>
      </c>
      <c r="O44" s="4"/>
      <c r="P44" s="4"/>
      <c r="R44" s="153">
        <f t="shared" ref="R44:W44" si="37">100*(B49-B44)/B44</f>
        <v>3.159631165</v>
      </c>
      <c r="S44" s="86">
        <f t="shared" si="37"/>
        <v>4.027338985</v>
      </c>
      <c r="T44" s="86">
        <f t="shared" si="37"/>
        <v>1.453086988</v>
      </c>
      <c r="U44" s="86">
        <f t="shared" si="37"/>
        <v>-6.336653884</v>
      </c>
      <c r="V44" s="86">
        <f t="shared" si="37"/>
        <v>0.5679710386</v>
      </c>
      <c r="W44" s="154">
        <f t="shared" si="37"/>
        <v>3.021743415</v>
      </c>
      <c r="X44" s="4"/>
      <c r="Y44" s="157"/>
      <c r="AD44" s="158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</row>
    <row r="45">
      <c r="A45" s="75" t="s">
        <v>36</v>
      </c>
      <c r="B45" s="76">
        <v>1176.0</v>
      </c>
      <c r="C45" s="76">
        <v>3196.95</v>
      </c>
      <c r="D45" s="77">
        <v>755.5</v>
      </c>
      <c r="E45" s="76">
        <v>4365.8</v>
      </c>
      <c r="F45" s="76">
        <v>3905.0</v>
      </c>
      <c r="G45" s="148">
        <v>773.45</v>
      </c>
      <c r="H45" s="77"/>
      <c r="I45" s="152">
        <f t="shared" ref="I45:N45" si="38">((B45-B44)/B44)*100</f>
        <v>-0.5160307927</v>
      </c>
      <c r="J45" s="4">
        <f t="shared" si="38"/>
        <v>0.00156401514</v>
      </c>
      <c r="K45" s="4">
        <f t="shared" si="38"/>
        <v>-0.6509303702</v>
      </c>
      <c r="L45" s="4">
        <f t="shared" si="38"/>
        <v>-0.9326283782</v>
      </c>
      <c r="M45" s="4">
        <f t="shared" si="38"/>
        <v>-0.09338262571</v>
      </c>
      <c r="N45" s="122">
        <f t="shared" si="38"/>
        <v>1.615975826</v>
      </c>
      <c r="O45" s="4"/>
      <c r="P45" s="4"/>
      <c r="R45" s="157"/>
      <c r="W45" s="158"/>
      <c r="X45" s="4"/>
      <c r="Y45" s="157"/>
      <c r="AD45" s="158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</row>
    <row r="46">
      <c r="A46" s="75" t="s">
        <v>37</v>
      </c>
      <c r="B46" s="76">
        <v>1165.0</v>
      </c>
      <c r="C46" s="76">
        <v>3141.4</v>
      </c>
      <c r="D46" s="77">
        <v>755.5</v>
      </c>
      <c r="E46" s="76">
        <v>4244.55</v>
      </c>
      <c r="F46" s="76">
        <v>3831.2</v>
      </c>
      <c r="G46" s="148">
        <v>750.7</v>
      </c>
      <c r="H46" s="77"/>
      <c r="I46" s="152">
        <f t="shared" ref="I46:N46" si="39">((B46-B45)/B45)*100</f>
        <v>-0.9353741497</v>
      </c>
      <c r="J46" s="4">
        <f t="shared" si="39"/>
        <v>-1.737593644</v>
      </c>
      <c r="K46" s="4">
        <f t="shared" si="39"/>
        <v>0</v>
      </c>
      <c r="L46" s="4">
        <f t="shared" si="39"/>
        <v>-2.777268771</v>
      </c>
      <c r="M46" s="4">
        <f t="shared" si="39"/>
        <v>-1.889884763</v>
      </c>
      <c r="N46" s="122">
        <f t="shared" si="39"/>
        <v>-2.941366604</v>
      </c>
      <c r="O46" s="4"/>
      <c r="P46" s="4"/>
      <c r="R46" s="157"/>
      <c r="W46" s="158"/>
      <c r="X46" s="4"/>
      <c r="Y46" s="157"/>
      <c r="AD46" s="158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</row>
    <row r="47">
      <c r="A47" s="75" t="s">
        <v>38</v>
      </c>
      <c r="B47" s="76">
        <v>1171.5</v>
      </c>
      <c r="C47" s="76">
        <v>3215.3</v>
      </c>
      <c r="D47" s="77">
        <v>768.05</v>
      </c>
      <c r="E47" s="76">
        <v>4314.65</v>
      </c>
      <c r="F47" s="76">
        <v>3885.0</v>
      </c>
      <c r="G47" s="148">
        <v>759.4</v>
      </c>
      <c r="H47" s="77"/>
      <c r="I47" s="152">
        <f t="shared" ref="I47:N47" si="40">((B47-B46)/B46)*100</f>
        <v>0.5579399142</v>
      </c>
      <c r="J47" s="4">
        <f t="shared" si="40"/>
        <v>2.35245432</v>
      </c>
      <c r="K47" s="4">
        <f t="shared" si="40"/>
        <v>1.661151555</v>
      </c>
      <c r="L47" s="4">
        <f t="shared" si="40"/>
        <v>1.651529609</v>
      </c>
      <c r="M47" s="4">
        <f t="shared" si="40"/>
        <v>1.404259762</v>
      </c>
      <c r="N47" s="122">
        <f t="shared" si="40"/>
        <v>1.158918343</v>
      </c>
      <c r="O47" s="4"/>
      <c r="P47" s="4"/>
      <c r="R47" s="157"/>
      <c r="W47" s="158"/>
      <c r="X47" s="4"/>
      <c r="Y47" s="157"/>
      <c r="AD47" s="158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</row>
    <row r="48">
      <c r="A48" s="75" t="s">
        <v>39</v>
      </c>
      <c r="B48" s="76">
        <v>1204.55</v>
      </c>
      <c r="C48" s="76">
        <v>3284.8</v>
      </c>
      <c r="D48" s="77">
        <v>771.35</v>
      </c>
      <c r="E48" s="76">
        <v>4300.35</v>
      </c>
      <c r="F48" s="76">
        <v>3880.0</v>
      </c>
      <c r="G48" s="148">
        <v>768.15</v>
      </c>
      <c r="H48" s="77"/>
      <c r="I48" s="152">
        <f t="shared" ref="I48:N48" si="41">((B48-B47)/B47)*100</f>
        <v>2.821169441</v>
      </c>
      <c r="J48" s="4">
        <f t="shared" si="41"/>
        <v>2.161540136</v>
      </c>
      <c r="K48" s="4">
        <f t="shared" si="41"/>
        <v>0.4296595274</v>
      </c>
      <c r="L48" s="4">
        <f t="shared" si="41"/>
        <v>-0.3314289687</v>
      </c>
      <c r="M48" s="4">
        <f t="shared" si="41"/>
        <v>-0.1287001287</v>
      </c>
      <c r="N48" s="122">
        <f t="shared" si="41"/>
        <v>1.152225441</v>
      </c>
      <c r="O48" s="4"/>
      <c r="P48" s="4"/>
      <c r="R48" s="157"/>
      <c r="W48" s="158"/>
      <c r="X48" s="4"/>
      <c r="Y48" s="157"/>
      <c r="AD48" s="158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</row>
    <row r="49">
      <c r="A49" s="75" t="s">
        <v>40</v>
      </c>
      <c r="B49" s="76">
        <v>1219.45</v>
      </c>
      <c r="C49" s="76">
        <v>3325.65</v>
      </c>
      <c r="D49" s="77">
        <v>771.5</v>
      </c>
      <c r="E49" s="76">
        <v>4127.65</v>
      </c>
      <c r="F49" s="76">
        <v>3930.85</v>
      </c>
      <c r="G49" s="148">
        <v>784.15</v>
      </c>
      <c r="H49" s="77"/>
      <c r="I49" s="152">
        <f t="shared" ref="I49:N49" si="42">((B49-B48)/B48)*100</f>
        <v>1.236976464</v>
      </c>
      <c r="J49" s="4">
        <f t="shared" si="42"/>
        <v>1.243606917</v>
      </c>
      <c r="K49" s="4">
        <f t="shared" si="42"/>
        <v>0.0194464251</v>
      </c>
      <c r="L49" s="4">
        <f t="shared" si="42"/>
        <v>-4.01595219</v>
      </c>
      <c r="M49" s="4">
        <f t="shared" si="42"/>
        <v>1.31056701</v>
      </c>
      <c r="N49" s="122">
        <f t="shared" si="42"/>
        <v>2.082926512</v>
      </c>
      <c r="O49" s="4"/>
      <c r="P49" s="4"/>
      <c r="R49" s="153">
        <f t="shared" ref="R49:W49" si="43">100*(B54-B49)/B49</f>
        <v>-3.583582763</v>
      </c>
      <c r="S49" s="86">
        <f t="shared" si="43"/>
        <v>1.966532858</v>
      </c>
      <c r="T49" s="86">
        <f t="shared" si="43"/>
        <v>5.748541802</v>
      </c>
      <c r="U49" s="86">
        <f t="shared" si="43"/>
        <v>1.634101729</v>
      </c>
      <c r="V49" s="86">
        <f t="shared" si="43"/>
        <v>-5.319460168</v>
      </c>
      <c r="W49" s="154">
        <f t="shared" si="43"/>
        <v>4.673850666</v>
      </c>
      <c r="X49" s="4"/>
      <c r="Y49" s="157"/>
      <c r="AD49" s="158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</row>
    <row r="50">
      <c r="A50" s="83">
        <v>44569.0</v>
      </c>
      <c r="B50" s="76">
        <v>1209.6</v>
      </c>
      <c r="C50" s="76">
        <v>3329.65</v>
      </c>
      <c r="D50" s="77">
        <v>807.55</v>
      </c>
      <c r="E50" s="76">
        <v>4144.65</v>
      </c>
      <c r="F50" s="76">
        <v>3888.05</v>
      </c>
      <c r="G50" s="148">
        <v>809.15</v>
      </c>
      <c r="H50" s="77"/>
      <c r="I50" s="152">
        <f t="shared" ref="I50:N50" si="44">((B50-B49)/B49)*100</f>
        <v>-0.8077411948</v>
      </c>
      <c r="J50" s="4">
        <f t="shared" si="44"/>
        <v>0.120277239</v>
      </c>
      <c r="K50" s="4">
        <f t="shared" si="44"/>
        <v>4.672715489</v>
      </c>
      <c r="L50" s="4">
        <f t="shared" si="44"/>
        <v>0.4118566254</v>
      </c>
      <c r="M50" s="4">
        <f t="shared" si="44"/>
        <v>-1.088823028</v>
      </c>
      <c r="N50" s="122">
        <f t="shared" si="44"/>
        <v>3.18816553</v>
      </c>
      <c r="O50" s="4"/>
      <c r="P50" s="4"/>
      <c r="R50" s="157"/>
      <c r="W50" s="158"/>
      <c r="X50" s="4"/>
      <c r="Y50" s="155">
        <f t="shared" ref="Y50:AD50" si="45">(B69-B50)/B50*100</f>
        <v>-0.8225859788</v>
      </c>
      <c r="Z50" s="77">
        <f t="shared" si="45"/>
        <v>-3.028846876</v>
      </c>
      <c r="AA50" s="77">
        <f t="shared" si="45"/>
        <v>4.804656058</v>
      </c>
      <c r="AB50" s="77">
        <f t="shared" si="45"/>
        <v>2.810852545</v>
      </c>
      <c r="AC50" s="77">
        <f t="shared" si="45"/>
        <v>-3.121101838</v>
      </c>
      <c r="AD50" s="156">
        <f t="shared" si="45"/>
        <v>3.046406723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</row>
    <row r="51">
      <c r="A51" s="83">
        <v>44600.0</v>
      </c>
      <c r="B51" s="76">
        <v>1201.35</v>
      </c>
      <c r="C51" s="76">
        <v>3318.6</v>
      </c>
      <c r="D51" s="77">
        <v>806.5</v>
      </c>
      <c r="E51" s="76">
        <v>4124.4</v>
      </c>
      <c r="F51" s="76">
        <v>3817.05</v>
      </c>
      <c r="G51" s="148">
        <v>814.05</v>
      </c>
      <c r="H51" s="77"/>
      <c r="I51" s="152">
        <f t="shared" ref="I51:N51" si="46">((B51-B50)/B50)*100</f>
        <v>-0.6820436508</v>
      </c>
      <c r="J51" s="4">
        <f t="shared" si="46"/>
        <v>-0.3318667127</v>
      </c>
      <c r="K51" s="4">
        <f t="shared" si="46"/>
        <v>-0.1300229088</v>
      </c>
      <c r="L51" s="4">
        <f t="shared" si="46"/>
        <v>-0.4885816655</v>
      </c>
      <c r="M51" s="4">
        <f t="shared" si="46"/>
        <v>-1.826108203</v>
      </c>
      <c r="N51" s="122">
        <f t="shared" si="46"/>
        <v>0.6055737502</v>
      </c>
      <c r="O51" s="4"/>
      <c r="P51" s="4"/>
      <c r="R51" s="157"/>
      <c r="W51" s="158"/>
      <c r="X51" s="4"/>
      <c r="Y51" s="157"/>
      <c r="AD51" s="158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</row>
    <row r="52">
      <c r="A52" s="83">
        <v>44628.0</v>
      </c>
      <c r="B52" s="76">
        <v>1181.5</v>
      </c>
      <c r="C52" s="76">
        <v>3362.8</v>
      </c>
      <c r="D52" s="77">
        <v>812.9</v>
      </c>
      <c r="E52" s="76">
        <v>4123.05</v>
      </c>
      <c r="F52" s="76">
        <v>3793.65</v>
      </c>
      <c r="G52" s="148">
        <v>815.45</v>
      </c>
      <c r="H52" s="77"/>
      <c r="I52" s="152">
        <f t="shared" ref="I52:N52" si="47">((B52-B51)/B51)*100</f>
        <v>-1.65230782</v>
      </c>
      <c r="J52" s="4">
        <f t="shared" si="47"/>
        <v>1.33188694</v>
      </c>
      <c r="K52" s="4">
        <f t="shared" si="47"/>
        <v>0.7935523869</v>
      </c>
      <c r="L52" s="4">
        <f t="shared" si="47"/>
        <v>-0.03273203375</v>
      </c>
      <c r="M52" s="4">
        <f t="shared" si="47"/>
        <v>-0.6130388651</v>
      </c>
      <c r="N52" s="122">
        <f t="shared" si="47"/>
        <v>0.1719796081</v>
      </c>
      <c r="O52" s="4"/>
      <c r="P52" s="4"/>
      <c r="R52" s="157"/>
      <c r="W52" s="158"/>
      <c r="X52" s="4"/>
      <c r="Y52" s="157"/>
      <c r="AD52" s="158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</row>
    <row r="53">
      <c r="A53" s="83">
        <v>44659.0</v>
      </c>
      <c r="B53" s="76">
        <v>1179.3</v>
      </c>
      <c r="C53" s="76">
        <v>3383.3</v>
      </c>
      <c r="D53" s="77">
        <v>814.2</v>
      </c>
      <c r="E53" s="76">
        <v>4185.65</v>
      </c>
      <c r="F53" s="76">
        <v>3807.35</v>
      </c>
      <c r="G53" s="148">
        <v>815.0</v>
      </c>
      <c r="H53" s="77"/>
      <c r="I53" s="152">
        <f t="shared" ref="I53:N53" si="48">((B53-B52)/B52)*100</f>
        <v>-0.186203978</v>
      </c>
      <c r="J53" s="4">
        <f t="shared" si="48"/>
        <v>0.6096110384</v>
      </c>
      <c r="K53" s="4">
        <f t="shared" si="48"/>
        <v>0.1599212695</v>
      </c>
      <c r="L53" s="4">
        <f t="shared" si="48"/>
        <v>1.518293496</v>
      </c>
      <c r="M53" s="4">
        <f t="shared" si="48"/>
        <v>0.3611297827</v>
      </c>
      <c r="N53" s="122">
        <f t="shared" si="48"/>
        <v>-0.05518425409</v>
      </c>
      <c r="O53" s="4"/>
      <c r="P53" s="4"/>
      <c r="R53" s="157"/>
      <c r="W53" s="158"/>
      <c r="X53" s="4"/>
      <c r="Y53" s="157"/>
      <c r="AD53" s="158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</row>
    <row r="54">
      <c r="A54" s="83">
        <v>44689.0</v>
      </c>
      <c r="B54" s="76">
        <v>1175.75</v>
      </c>
      <c r="C54" s="76">
        <v>3391.05</v>
      </c>
      <c r="D54" s="77">
        <v>815.85</v>
      </c>
      <c r="E54" s="76">
        <v>4195.1</v>
      </c>
      <c r="F54" s="76">
        <v>3721.75</v>
      </c>
      <c r="G54" s="148">
        <v>820.8</v>
      </c>
      <c r="H54" s="77"/>
      <c r="I54" s="152">
        <f t="shared" ref="I54:N54" si="49">((B54-B53)/B53)*100</f>
        <v>-0.3010260324</v>
      </c>
      <c r="J54" s="4">
        <f t="shared" si="49"/>
        <v>0.2290662962</v>
      </c>
      <c r="K54" s="4">
        <f t="shared" si="49"/>
        <v>0.2026529108</v>
      </c>
      <c r="L54" s="4">
        <f t="shared" si="49"/>
        <v>0.2257713856</v>
      </c>
      <c r="M54" s="4">
        <f t="shared" si="49"/>
        <v>-2.248282926</v>
      </c>
      <c r="N54" s="122">
        <f t="shared" si="49"/>
        <v>0.7116564417</v>
      </c>
      <c r="O54" s="4"/>
      <c r="P54" s="4"/>
      <c r="R54" s="153">
        <f t="shared" ref="R54:W54" si="50">100*(B58-B54)/B54</f>
        <v>6.706357644</v>
      </c>
      <c r="S54" s="86">
        <f t="shared" si="50"/>
        <v>0.8389731794</v>
      </c>
      <c r="T54" s="86">
        <f t="shared" si="50"/>
        <v>-2.567873996</v>
      </c>
      <c r="U54" s="86">
        <f t="shared" si="50"/>
        <v>2.214488332</v>
      </c>
      <c r="V54" s="86">
        <f t="shared" si="50"/>
        <v>-0.9216094579</v>
      </c>
      <c r="W54" s="154">
        <f t="shared" si="50"/>
        <v>0.1157407407</v>
      </c>
      <c r="X54" s="4"/>
      <c r="Y54" s="157"/>
      <c r="AD54" s="158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</row>
    <row r="55">
      <c r="A55" s="83">
        <v>44781.0</v>
      </c>
      <c r="B55" s="76">
        <v>1195.0</v>
      </c>
      <c r="C55" s="76">
        <v>3398.4</v>
      </c>
      <c r="D55" s="77">
        <v>808.55</v>
      </c>
      <c r="E55" s="76">
        <v>4252.2</v>
      </c>
      <c r="F55" s="76">
        <v>3663.95</v>
      </c>
      <c r="G55" s="148">
        <v>810.0</v>
      </c>
      <c r="H55" s="77"/>
      <c r="I55" s="152">
        <f t="shared" ref="I55:N55" si="51">((B55-B54)/B54)*100</f>
        <v>1.637252817</v>
      </c>
      <c r="J55" s="4">
        <f t="shared" si="51"/>
        <v>0.2167470253</v>
      </c>
      <c r="K55" s="4">
        <f t="shared" si="51"/>
        <v>-0.8947723233</v>
      </c>
      <c r="L55" s="4">
        <f t="shared" si="51"/>
        <v>1.361111773</v>
      </c>
      <c r="M55" s="4">
        <f t="shared" si="51"/>
        <v>-1.553032847</v>
      </c>
      <c r="N55" s="122">
        <f t="shared" si="51"/>
        <v>-1.315789474</v>
      </c>
      <c r="O55" s="4"/>
      <c r="P55" s="4"/>
      <c r="R55" s="157"/>
      <c r="W55" s="158"/>
      <c r="X55" s="4"/>
      <c r="Y55" s="157"/>
      <c r="AD55" s="158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</row>
    <row r="56">
      <c r="A56" s="83">
        <v>44842.0</v>
      </c>
      <c r="B56" s="76">
        <v>1172.85</v>
      </c>
      <c r="C56" s="76">
        <v>3376.75</v>
      </c>
      <c r="D56" s="77">
        <v>798.25</v>
      </c>
      <c r="E56" s="76">
        <v>4268.85</v>
      </c>
      <c r="F56" s="76">
        <v>3677.4</v>
      </c>
      <c r="G56" s="148">
        <v>826.55</v>
      </c>
      <c r="H56" s="77"/>
      <c r="I56" s="152">
        <f t="shared" ref="I56:N56" si="52">((B56-B55)/B55)*100</f>
        <v>-1.853556485</v>
      </c>
      <c r="J56" s="4">
        <f t="shared" si="52"/>
        <v>-0.6370645009</v>
      </c>
      <c r="K56" s="4">
        <f t="shared" si="52"/>
        <v>-1.27388535</v>
      </c>
      <c r="L56" s="4">
        <f t="shared" si="52"/>
        <v>0.391562015</v>
      </c>
      <c r="M56" s="4">
        <f t="shared" si="52"/>
        <v>0.3670901623</v>
      </c>
      <c r="N56" s="122">
        <f t="shared" si="52"/>
        <v>2.043209877</v>
      </c>
      <c r="O56" s="4"/>
      <c r="P56" s="4"/>
      <c r="R56" s="157"/>
      <c r="W56" s="158"/>
      <c r="X56" s="4"/>
      <c r="Y56" s="157"/>
      <c r="AD56" s="158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</row>
    <row r="57">
      <c r="A57" s="83">
        <v>44873.0</v>
      </c>
      <c r="B57" s="76">
        <v>1245.3</v>
      </c>
      <c r="C57" s="76">
        <v>3442.8</v>
      </c>
      <c r="D57" s="77">
        <v>798.85</v>
      </c>
      <c r="E57" s="76">
        <v>4281.65</v>
      </c>
      <c r="F57" s="76">
        <v>3668.55</v>
      </c>
      <c r="G57" s="148">
        <v>819.2</v>
      </c>
      <c r="H57" s="77"/>
      <c r="I57" s="152">
        <f t="shared" ref="I57:N57" si="53">((B57-B56)/B56)*100</f>
        <v>6.177260519</v>
      </c>
      <c r="J57" s="4">
        <f t="shared" si="53"/>
        <v>1.956022803</v>
      </c>
      <c r="K57" s="4">
        <f t="shared" si="53"/>
        <v>0.07516442217</v>
      </c>
      <c r="L57" s="4">
        <f t="shared" si="53"/>
        <v>0.2998465629</v>
      </c>
      <c r="M57" s="4">
        <f t="shared" si="53"/>
        <v>-0.2406591614</v>
      </c>
      <c r="N57" s="122">
        <f t="shared" si="53"/>
        <v>-0.8892384006</v>
      </c>
      <c r="O57" s="4"/>
      <c r="P57" s="4"/>
      <c r="R57" s="157"/>
      <c r="W57" s="158"/>
      <c r="X57" s="4"/>
      <c r="Y57" s="157"/>
      <c r="AD57" s="158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</row>
    <row r="58">
      <c r="A58" s="83">
        <v>44903.0</v>
      </c>
      <c r="B58" s="76">
        <v>1254.6</v>
      </c>
      <c r="C58" s="76">
        <v>3419.5</v>
      </c>
      <c r="D58" s="77">
        <v>794.9</v>
      </c>
      <c r="E58" s="76">
        <v>4288.0</v>
      </c>
      <c r="F58" s="76">
        <v>3687.45</v>
      </c>
      <c r="G58" s="148">
        <v>821.75</v>
      </c>
      <c r="H58" s="77"/>
      <c r="I58" s="152">
        <f t="shared" ref="I58:N58" si="54">((B58-B57)/B57)*100</f>
        <v>0.7468079981</v>
      </c>
      <c r="J58" s="4">
        <f t="shared" si="54"/>
        <v>-0.6767747183</v>
      </c>
      <c r="K58" s="4">
        <f t="shared" si="54"/>
        <v>-0.4944607874</v>
      </c>
      <c r="L58" s="4">
        <f t="shared" si="54"/>
        <v>0.1483073114</v>
      </c>
      <c r="M58" s="4">
        <f t="shared" si="54"/>
        <v>0.5151899252</v>
      </c>
      <c r="N58" s="122">
        <f t="shared" si="54"/>
        <v>0.3112792969</v>
      </c>
      <c r="O58" s="4"/>
      <c r="P58" s="4"/>
      <c r="R58" s="153">
        <f t="shared" ref="R58:W58" si="55">100*(B62-B58)/B58</f>
        <v>-1.805356289</v>
      </c>
      <c r="S58" s="86">
        <f t="shared" si="55"/>
        <v>-0.3523907004</v>
      </c>
      <c r="T58" s="86">
        <f t="shared" si="55"/>
        <v>10.61139766</v>
      </c>
      <c r="U58" s="86">
        <f t="shared" si="55"/>
        <v>-1.733908582</v>
      </c>
      <c r="V58" s="86">
        <f t="shared" si="55"/>
        <v>-0.2074604401</v>
      </c>
      <c r="W58" s="154">
        <f t="shared" si="55"/>
        <v>-0.4502585945</v>
      </c>
      <c r="X58" s="4"/>
      <c r="Y58" s="157"/>
      <c r="AD58" s="158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</row>
    <row r="59">
      <c r="A59" s="75" t="s">
        <v>41</v>
      </c>
      <c r="B59" s="76">
        <v>1266.0</v>
      </c>
      <c r="C59" s="76">
        <v>3418.6</v>
      </c>
      <c r="D59" s="77">
        <v>830.35</v>
      </c>
      <c r="E59" s="76">
        <v>4330.95</v>
      </c>
      <c r="F59" s="76">
        <v>3717.4</v>
      </c>
      <c r="G59" s="148">
        <v>835.35</v>
      </c>
      <c r="H59" s="77"/>
      <c r="I59" s="152">
        <f t="shared" ref="I59:N59" si="56">((B59-B58)/B58)*100</f>
        <v>0.9086561454</v>
      </c>
      <c r="J59" s="4">
        <f t="shared" si="56"/>
        <v>-0.02631963737</v>
      </c>
      <c r="K59" s="4">
        <f t="shared" si="56"/>
        <v>4.459680463</v>
      </c>
      <c r="L59" s="4">
        <f t="shared" si="56"/>
        <v>1.001632463</v>
      </c>
      <c r="M59" s="4">
        <f t="shared" si="56"/>
        <v>0.8122144029</v>
      </c>
      <c r="N59" s="122">
        <f t="shared" si="56"/>
        <v>1.655004563</v>
      </c>
      <c r="O59" s="4"/>
      <c r="P59" s="4"/>
      <c r="R59" s="157"/>
      <c r="W59" s="158"/>
      <c r="X59" s="4"/>
      <c r="Y59" s="157"/>
      <c r="AD59" s="158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</row>
    <row r="60">
      <c r="A60" s="75" t="s">
        <v>42</v>
      </c>
      <c r="B60" s="76">
        <v>1251.7</v>
      </c>
      <c r="C60" s="76">
        <v>3429.7</v>
      </c>
      <c r="D60" s="77">
        <v>830.15</v>
      </c>
      <c r="E60" s="76">
        <v>4341.3</v>
      </c>
      <c r="F60" s="76">
        <v>3732.4</v>
      </c>
      <c r="G60" s="148">
        <v>836.4</v>
      </c>
      <c r="H60" s="77"/>
      <c r="I60" s="152">
        <f t="shared" ref="I60:N60" si="57">((B60-B59)/B59)*100</f>
        <v>-1.129541864</v>
      </c>
      <c r="J60" s="4">
        <f t="shared" si="57"/>
        <v>0.3246943193</v>
      </c>
      <c r="K60" s="4">
        <f t="shared" si="57"/>
        <v>-0.0240862287</v>
      </c>
      <c r="L60" s="4">
        <f t="shared" si="57"/>
        <v>0.2389775915</v>
      </c>
      <c r="M60" s="4">
        <f t="shared" si="57"/>
        <v>0.4035078281</v>
      </c>
      <c r="N60" s="122">
        <f t="shared" si="57"/>
        <v>0.1256958161</v>
      </c>
      <c r="O60" s="4"/>
      <c r="P60" s="4"/>
      <c r="R60" s="157"/>
      <c r="W60" s="158"/>
      <c r="X60" s="4"/>
      <c r="Y60" s="157"/>
      <c r="AD60" s="158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</row>
    <row r="61">
      <c r="A61" s="75" t="s">
        <v>43</v>
      </c>
      <c r="B61" s="76">
        <v>1255.9</v>
      </c>
      <c r="C61" s="76">
        <v>3407.25</v>
      </c>
      <c r="D61" s="77">
        <v>839.2</v>
      </c>
      <c r="E61" s="76">
        <v>4233.05</v>
      </c>
      <c r="F61" s="76">
        <v>3718.05</v>
      </c>
      <c r="G61" s="148">
        <v>836.95</v>
      </c>
      <c r="H61" s="77"/>
      <c r="I61" s="152">
        <f t="shared" ref="I61:N61" si="58">((B61-B60)/B60)*100</f>
        <v>0.3355436606</v>
      </c>
      <c r="J61" s="4">
        <f t="shared" si="58"/>
        <v>-0.654576202</v>
      </c>
      <c r="K61" s="4">
        <f t="shared" si="58"/>
        <v>1.090164428</v>
      </c>
      <c r="L61" s="4">
        <f t="shared" si="58"/>
        <v>-2.493492733</v>
      </c>
      <c r="M61" s="4">
        <f t="shared" si="58"/>
        <v>-0.3844711178</v>
      </c>
      <c r="N61" s="122">
        <f t="shared" si="58"/>
        <v>0.06575801052</v>
      </c>
      <c r="O61" s="4"/>
      <c r="P61" s="4"/>
      <c r="R61" s="157"/>
      <c r="W61" s="158"/>
      <c r="X61" s="4"/>
      <c r="Y61" s="157"/>
      <c r="AD61" s="158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</row>
    <row r="62">
      <c r="A62" s="75" t="s">
        <v>44</v>
      </c>
      <c r="B62" s="76">
        <v>1231.95</v>
      </c>
      <c r="C62" s="76">
        <v>3407.45</v>
      </c>
      <c r="D62" s="77">
        <v>879.25</v>
      </c>
      <c r="E62" s="76">
        <v>4213.65</v>
      </c>
      <c r="F62" s="76">
        <v>3679.8</v>
      </c>
      <c r="G62" s="148">
        <v>818.05</v>
      </c>
      <c r="H62" s="77"/>
      <c r="I62" s="152">
        <f t="shared" ref="I62:N62" si="59">((B62-B61)/B61)*100</f>
        <v>-1.906998965</v>
      </c>
      <c r="J62" s="4">
        <f t="shared" si="59"/>
        <v>0.005869836378</v>
      </c>
      <c r="K62" s="4">
        <f t="shared" si="59"/>
        <v>4.772402288</v>
      </c>
      <c r="L62" s="4">
        <f t="shared" si="59"/>
        <v>-0.45829839</v>
      </c>
      <c r="M62" s="4">
        <f t="shared" si="59"/>
        <v>-1.028765078</v>
      </c>
      <c r="N62" s="122">
        <f t="shared" si="59"/>
        <v>-2.258199415</v>
      </c>
      <c r="O62" s="4"/>
      <c r="P62" s="4"/>
      <c r="R62" s="153">
        <f t="shared" ref="R62:W62" si="60">100*(B67-B62)/B62</f>
        <v>-1.112058119</v>
      </c>
      <c r="S62" s="86">
        <f t="shared" si="60"/>
        <v>-4.833526537</v>
      </c>
      <c r="T62" s="86">
        <f t="shared" si="60"/>
        <v>-4.156951948</v>
      </c>
      <c r="U62" s="86">
        <f t="shared" si="60"/>
        <v>0.5850035005</v>
      </c>
      <c r="V62" s="86">
        <f t="shared" si="60"/>
        <v>-0.3274634491</v>
      </c>
      <c r="W62" s="154">
        <f t="shared" si="60"/>
        <v>-0.7640119797</v>
      </c>
      <c r="X62" s="4"/>
      <c r="Y62" s="157"/>
      <c r="AD62" s="158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</row>
    <row r="63">
      <c r="A63" s="75" t="s">
        <v>45</v>
      </c>
      <c r="B63" s="76">
        <v>1210.6</v>
      </c>
      <c r="C63" s="76">
        <v>3366.95</v>
      </c>
      <c r="D63" s="77">
        <v>845.65</v>
      </c>
      <c r="E63" s="76">
        <v>4188.1</v>
      </c>
      <c r="F63" s="76">
        <v>3702.5</v>
      </c>
      <c r="G63" s="148">
        <v>787.7</v>
      </c>
      <c r="H63" s="77"/>
      <c r="I63" s="152">
        <f t="shared" ref="I63:N63" si="61">((B63-B62)/B62)*100</f>
        <v>-1.733024879</v>
      </c>
      <c r="J63" s="4">
        <f t="shared" si="61"/>
        <v>-1.188572099</v>
      </c>
      <c r="K63" s="4">
        <f t="shared" si="61"/>
        <v>-3.821438726</v>
      </c>
      <c r="L63" s="4">
        <f t="shared" si="61"/>
        <v>-0.6063626547</v>
      </c>
      <c r="M63" s="4">
        <f t="shared" si="61"/>
        <v>0.6168813522</v>
      </c>
      <c r="N63" s="122">
        <f t="shared" si="61"/>
        <v>-3.710042173</v>
      </c>
      <c r="O63" s="4"/>
      <c r="P63" s="4"/>
      <c r="R63" s="157"/>
      <c r="W63" s="158"/>
      <c r="X63" s="4"/>
      <c r="Y63" s="157"/>
      <c r="AD63" s="158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</row>
    <row r="64">
      <c r="A64" s="75" t="s">
        <v>46</v>
      </c>
      <c r="B64" s="76">
        <v>1209.9</v>
      </c>
      <c r="C64" s="76">
        <v>3312.1</v>
      </c>
      <c r="D64" s="77">
        <v>839.0</v>
      </c>
      <c r="E64" s="76">
        <v>4218.05</v>
      </c>
      <c r="F64" s="76">
        <v>3700.45</v>
      </c>
      <c r="G64" s="148">
        <v>794.0</v>
      </c>
      <c r="H64" s="77"/>
      <c r="I64" s="152">
        <f t="shared" ref="I64:N64" si="62">((B64-B63)/B63)*100</f>
        <v>-0.05782256732</v>
      </c>
      <c r="J64" s="4">
        <f t="shared" si="62"/>
        <v>-1.629070821</v>
      </c>
      <c r="K64" s="4">
        <f t="shared" si="62"/>
        <v>-0.7863773429</v>
      </c>
      <c r="L64" s="4">
        <f t="shared" si="62"/>
        <v>0.7151214154</v>
      </c>
      <c r="M64" s="4">
        <f t="shared" si="62"/>
        <v>-0.0553679946</v>
      </c>
      <c r="N64" s="122">
        <f t="shared" si="62"/>
        <v>0.799796877</v>
      </c>
      <c r="O64" s="4"/>
      <c r="P64" s="4"/>
      <c r="R64" s="157"/>
      <c r="W64" s="158"/>
      <c r="X64" s="4"/>
      <c r="Y64" s="157"/>
      <c r="AD64" s="158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</row>
    <row r="65">
      <c r="A65" s="75" t="s">
        <v>47</v>
      </c>
      <c r="B65" s="76">
        <v>1209.8</v>
      </c>
      <c r="C65" s="76">
        <v>3277.4</v>
      </c>
      <c r="D65" s="77">
        <v>842.45</v>
      </c>
      <c r="E65" s="76">
        <v>4229.35</v>
      </c>
      <c r="F65" s="76">
        <v>3678.05</v>
      </c>
      <c r="G65" s="148">
        <v>790.8</v>
      </c>
      <c r="H65" s="77"/>
      <c r="I65" s="152">
        <f t="shared" ref="I65:N65" si="63">((B65-B64)/B64)*100</f>
        <v>-0.00826514588</v>
      </c>
      <c r="J65" s="4">
        <f t="shared" si="63"/>
        <v>-1.047673681</v>
      </c>
      <c r="K65" s="4">
        <f t="shared" si="63"/>
        <v>0.4112038141</v>
      </c>
      <c r="L65" s="4">
        <f t="shared" si="63"/>
        <v>0.2678963028</v>
      </c>
      <c r="M65" s="4">
        <f t="shared" si="63"/>
        <v>-0.605331784</v>
      </c>
      <c r="N65" s="122">
        <f t="shared" si="63"/>
        <v>-0.40302267</v>
      </c>
      <c r="O65" s="4"/>
      <c r="P65" s="4"/>
      <c r="R65" s="157"/>
      <c r="W65" s="158"/>
      <c r="X65" s="4"/>
      <c r="Y65" s="157"/>
      <c r="AD65" s="158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</row>
    <row r="66">
      <c r="A66" s="75" t="s">
        <v>48</v>
      </c>
      <c r="B66" s="76">
        <v>1206.65</v>
      </c>
      <c r="C66" s="76">
        <v>3236.5</v>
      </c>
      <c r="D66" s="77">
        <v>821.4</v>
      </c>
      <c r="E66" s="76">
        <v>4233.25</v>
      </c>
      <c r="F66" s="76">
        <v>3662.15</v>
      </c>
      <c r="G66" s="148">
        <v>793.3</v>
      </c>
      <c r="H66" s="77"/>
      <c r="I66" s="152">
        <f t="shared" ref="I66:N66" si="64">((B66-B65)/B65)*100</f>
        <v>-0.2603736155</v>
      </c>
      <c r="J66" s="4">
        <f t="shared" si="64"/>
        <v>-1.247940441</v>
      </c>
      <c r="K66" s="4">
        <f t="shared" si="64"/>
        <v>-2.498664609</v>
      </c>
      <c r="L66" s="4">
        <f t="shared" si="64"/>
        <v>0.09221275137</v>
      </c>
      <c r="M66" s="4">
        <f t="shared" si="64"/>
        <v>-0.4322942864</v>
      </c>
      <c r="N66" s="122">
        <f t="shared" si="64"/>
        <v>0.3161355589</v>
      </c>
      <c r="O66" s="4"/>
      <c r="P66" s="4"/>
      <c r="R66" s="157"/>
      <c r="W66" s="158"/>
      <c r="X66" s="4"/>
      <c r="Y66" s="157"/>
      <c r="AD66" s="158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</row>
    <row r="67">
      <c r="A67" s="75" t="s">
        <v>49</v>
      </c>
      <c r="B67" s="76">
        <v>1218.25</v>
      </c>
      <c r="C67" s="76">
        <v>3242.75</v>
      </c>
      <c r="D67" s="77">
        <v>842.7</v>
      </c>
      <c r="E67" s="76">
        <v>4238.3</v>
      </c>
      <c r="F67" s="76">
        <v>3667.75</v>
      </c>
      <c r="G67" s="148">
        <v>811.8</v>
      </c>
      <c r="H67" s="77"/>
      <c r="I67" s="152">
        <f t="shared" ref="I67:N67" si="65">((B67-B66)/B66)*100</f>
        <v>0.961339245</v>
      </c>
      <c r="J67" s="4">
        <f t="shared" si="65"/>
        <v>0.1931098409</v>
      </c>
      <c r="K67" s="4">
        <f t="shared" si="65"/>
        <v>2.593133674</v>
      </c>
      <c r="L67" s="4">
        <f t="shared" si="65"/>
        <v>0.1192936869</v>
      </c>
      <c r="M67" s="4">
        <f t="shared" si="65"/>
        <v>0.152915637</v>
      </c>
      <c r="N67" s="122">
        <f t="shared" si="65"/>
        <v>2.332030758</v>
      </c>
      <c r="O67" s="4"/>
      <c r="P67" s="4"/>
      <c r="R67" s="153">
        <f t="shared" ref="R67:W67" si="66">100*(B71-B67)/B67</f>
        <v>-0.9193515288</v>
      </c>
      <c r="S67" s="86">
        <f t="shared" si="66"/>
        <v>-3.213322026</v>
      </c>
      <c r="T67" s="86">
        <f t="shared" si="66"/>
        <v>1.507060638</v>
      </c>
      <c r="U67" s="86">
        <f t="shared" si="66"/>
        <v>-1.472288418</v>
      </c>
      <c r="V67" s="86">
        <f t="shared" si="66"/>
        <v>1.460023175</v>
      </c>
      <c r="W67" s="154">
        <f t="shared" si="66"/>
        <v>3.17812269</v>
      </c>
      <c r="X67" s="4"/>
      <c r="Y67" s="157"/>
      <c r="AD67" s="158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</row>
    <row r="68">
      <c r="A68" s="75" t="s">
        <v>50</v>
      </c>
      <c r="B68" s="76">
        <v>1190.6</v>
      </c>
      <c r="C68" s="76">
        <v>3142.45</v>
      </c>
      <c r="D68" s="77">
        <v>839.5</v>
      </c>
      <c r="E68" s="76">
        <v>4215.95</v>
      </c>
      <c r="F68" s="76">
        <v>3720.35</v>
      </c>
      <c r="G68" s="148">
        <v>812.0</v>
      </c>
      <c r="H68" s="77"/>
      <c r="I68" s="152">
        <f t="shared" ref="I68:N68" si="67">((B68-B67)/B67)*100</f>
        <v>-2.269649087</v>
      </c>
      <c r="J68" s="4">
        <f t="shared" si="67"/>
        <v>-3.093053735</v>
      </c>
      <c r="K68" s="4">
        <f t="shared" si="67"/>
        <v>-0.3797318144</v>
      </c>
      <c r="L68" s="4">
        <f t="shared" si="67"/>
        <v>-0.5273340726</v>
      </c>
      <c r="M68" s="4">
        <f t="shared" si="67"/>
        <v>1.434121737</v>
      </c>
      <c r="N68" s="122">
        <f t="shared" si="67"/>
        <v>0.02463661</v>
      </c>
      <c r="O68" s="4"/>
      <c r="P68" s="4"/>
      <c r="R68" s="157"/>
      <c r="W68" s="158"/>
      <c r="X68" s="4"/>
      <c r="Y68" s="157"/>
      <c r="AD68" s="158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</row>
    <row r="69">
      <c r="A69" s="75" t="s">
        <v>51</v>
      </c>
      <c r="B69" s="76">
        <v>1199.65</v>
      </c>
      <c r="C69" s="76">
        <v>3228.8</v>
      </c>
      <c r="D69" s="77">
        <v>846.35</v>
      </c>
      <c r="E69" s="76">
        <v>4261.15</v>
      </c>
      <c r="F69" s="76">
        <v>3766.7</v>
      </c>
      <c r="G69" s="148">
        <v>833.8</v>
      </c>
      <c r="H69" s="77"/>
      <c r="I69" s="152">
        <f t="shared" ref="I69:N69" si="68">((B69-B68)/B68)*100</f>
        <v>0.7601209474</v>
      </c>
      <c r="J69" s="4">
        <f t="shared" si="68"/>
        <v>2.747855972</v>
      </c>
      <c r="K69" s="4">
        <f t="shared" si="68"/>
        <v>0.8159618821</v>
      </c>
      <c r="L69" s="4">
        <f t="shared" si="68"/>
        <v>1.072118977</v>
      </c>
      <c r="M69" s="4">
        <f t="shared" si="68"/>
        <v>1.245850525</v>
      </c>
      <c r="N69" s="122">
        <f t="shared" si="68"/>
        <v>2.684729064</v>
      </c>
      <c r="O69" s="4"/>
      <c r="P69" s="4"/>
      <c r="R69" s="157"/>
      <c r="W69" s="158"/>
      <c r="X69" s="4"/>
      <c r="Y69" s="157"/>
      <c r="AD69" s="158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</row>
    <row r="70">
      <c r="A70" s="83">
        <v>44570.0</v>
      </c>
      <c r="B70" s="76">
        <v>1230.5</v>
      </c>
      <c r="C70" s="76">
        <v>3145.65</v>
      </c>
      <c r="D70" s="77">
        <v>842.0</v>
      </c>
      <c r="E70" s="76">
        <v>4204.15</v>
      </c>
      <c r="F70" s="76">
        <v>3732.15</v>
      </c>
      <c r="G70" s="148">
        <v>838.1</v>
      </c>
      <c r="H70" s="77"/>
      <c r="I70" s="152">
        <f t="shared" ref="I70:N70" si="69">((B70-B69)/B69)*100</f>
        <v>2.571583378</v>
      </c>
      <c r="J70" s="4">
        <f t="shared" si="69"/>
        <v>-2.575260159</v>
      </c>
      <c r="K70" s="4">
        <f t="shared" si="69"/>
        <v>-0.5139717611</v>
      </c>
      <c r="L70" s="4">
        <f t="shared" si="69"/>
        <v>-1.337667062</v>
      </c>
      <c r="M70" s="4">
        <f t="shared" si="69"/>
        <v>-0.9172485199</v>
      </c>
      <c r="N70" s="122">
        <f t="shared" si="69"/>
        <v>0.5157112017</v>
      </c>
      <c r="O70" s="4"/>
      <c r="P70" s="4"/>
      <c r="R70" s="157"/>
      <c r="W70" s="158"/>
      <c r="X70" s="4"/>
      <c r="Y70" s="155">
        <f t="shared" ref="Y70:AD70" si="70">(B91-B70)/B70*100</f>
        <v>-2.531491264</v>
      </c>
      <c r="Z70" s="77">
        <f t="shared" si="70"/>
        <v>-3.342711363</v>
      </c>
      <c r="AA70" s="77">
        <f t="shared" si="70"/>
        <v>-0.7719714964</v>
      </c>
      <c r="AB70" s="77">
        <f t="shared" si="70"/>
        <v>3.18970541</v>
      </c>
      <c r="AC70" s="77">
        <f t="shared" si="70"/>
        <v>5.131090658</v>
      </c>
      <c r="AD70" s="156">
        <f t="shared" si="70"/>
        <v>-10.7505071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</row>
    <row r="71">
      <c r="A71" s="83">
        <v>44601.0</v>
      </c>
      <c r="B71" s="76">
        <v>1207.05</v>
      </c>
      <c r="C71" s="76">
        <v>3138.55</v>
      </c>
      <c r="D71" s="77">
        <v>855.4</v>
      </c>
      <c r="E71" s="76">
        <v>4175.9</v>
      </c>
      <c r="F71" s="76">
        <v>3721.3</v>
      </c>
      <c r="G71" s="148">
        <v>837.6</v>
      </c>
      <c r="H71" s="77"/>
      <c r="I71" s="152">
        <f t="shared" ref="I71:N71" si="71">((B71-B70)/B70)*100</f>
        <v>-1.905729378</v>
      </c>
      <c r="J71" s="4">
        <f t="shared" si="71"/>
        <v>-0.2257085181</v>
      </c>
      <c r="K71" s="4">
        <f t="shared" si="71"/>
        <v>1.591448931</v>
      </c>
      <c r="L71" s="4">
        <f t="shared" si="71"/>
        <v>-0.671955092</v>
      </c>
      <c r="M71" s="4">
        <f t="shared" si="71"/>
        <v>-0.290717147</v>
      </c>
      <c r="N71" s="122">
        <f t="shared" si="71"/>
        <v>-0.05965875194</v>
      </c>
      <c r="O71" s="4"/>
      <c r="P71" s="4"/>
      <c r="R71" s="153">
        <f t="shared" ref="R71:W71" si="72">100*(B76-B71)/B71</f>
        <v>1.346257404</v>
      </c>
      <c r="S71" s="86">
        <f t="shared" si="72"/>
        <v>2.862786956</v>
      </c>
      <c r="T71" s="86">
        <f t="shared" si="72"/>
        <v>6.418050035</v>
      </c>
      <c r="U71" s="86">
        <f t="shared" si="72"/>
        <v>1.933714888</v>
      </c>
      <c r="V71" s="86">
        <f t="shared" si="72"/>
        <v>-1.570687663</v>
      </c>
      <c r="W71" s="154">
        <f t="shared" si="72"/>
        <v>2.674307545</v>
      </c>
      <c r="X71" s="4"/>
      <c r="Y71" s="157"/>
      <c r="AD71" s="158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</row>
    <row r="72">
      <c r="A72" s="83">
        <v>44690.0</v>
      </c>
      <c r="B72" s="76">
        <v>1217.85</v>
      </c>
      <c r="C72" s="76">
        <v>3151.6</v>
      </c>
      <c r="D72" s="77">
        <v>853.55</v>
      </c>
      <c r="E72" s="76">
        <v>4194.6</v>
      </c>
      <c r="F72" s="76">
        <v>3682.65</v>
      </c>
      <c r="G72" s="148">
        <v>847.35</v>
      </c>
      <c r="H72" s="77"/>
      <c r="I72" s="152">
        <f t="shared" ref="I72:N72" si="73">((B72-B71)/B71)*100</f>
        <v>0.8947433826</v>
      </c>
      <c r="J72" s="4">
        <f t="shared" si="73"/>
        <v>0.4157971038</v>
      </c>
      <c r="K72" s="4">
        <f t="shared" si="73"/>
        <v>-0.2162730886</v>
      </c>
      <c r="L72" s="4">
        <f t="shared" si="73"/>
        <v>0.4478076582</v>
      </c>
      <c r="M72" s="4">
        <f t="shared" si="73"/>
        <v>-1.038615538</v>
      </c>
      <c r="N72" s="122">
        <f t="shared" si="73"/>
        <v>1.164040115</v>
      </c>
      <c r="O72" s="4"/>
      <c r="P72" s="4"/>
      <c r="R72" s="157"/>
      <c r="W72" s="158"/>
      <c r="X72" s="4"/>
      <c r="Y72" s="157"/>
      <c r="AD72" s="158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</row>
    <row r="73">
      <c r="A73" s="83">
        <v>44721.0</v>
      </c>
      <c r="B73" s="76">
        <v>1227.35</v>
      </c>
      <c r="C73" s="76">
        <v>3141.7</v>
      </c>
      <c r="D73" s="77">
        <v>854.65</v>
      </c>
      <c r="E73" s="76">
        <v>4212.65</v>
      </c>
      <c r="F73" s="76">
        <v>3627.7</v>
      </c>
      <c r="G73" s="148">
        <v>849.6</v>
      </c>
      <c r="H73" s="77"/>
      <c r="I73" s="152">
        <f t="shared" ref="I73:N73" si="74">((B73-B72)/B72)*100</f>
        <v>0.7800632262</v>
      </c>
      <c r="J73" s="4">
        <f t="shared" si="74"/>
        <v>-0.3141261581</v>
      </c>
      <c r="K73" s="4">
        <f t="shared" si="74"/>
        <v>0.1288735282</v>
      </c>
      <c r="L73" s="4">
        <f t="shared" si="74"/>
        <v>0.4303151671</v>
      </c>
      <c r="M73" s="4">
        <f t="shared" si="74"/>
        <v>-1.492132024</v>
      </c>
      <c r="N73" s="122">
        <f t="shared" si="74"/>
        <v>0.2655337228</v>
      </c>
      <c r="O73" s="4"/>
      <c r="P73" s="4"/>
      <c r="R73" s="157"/>
      <c r="W73" s="158"/>
      <c r="X73" s="4"/>
      <c r="Y73" s="157"/>
      <c r="AD73" s="158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</row>
    <row r="74">
      <c r="A74" s="83">
        <v>44751.0</v>
      </c>
      <c r="B74" s="76">
        <v>1231.7</v>
      </c>
      <c r="C74" s="76">
        <v>3159.4</v>
      </c>
      <c r="D74" s="77">
        <v>878.55</v>
      </c>
      <c r="E74" s="76">
        <v>4253.45</v>
      </c>
      <c r="F74" s="76">
        <v>3676.25</v>
      </c>
      <c r="G74" s="148">
        <v>851.2</v>
      </c>
      <c r="H74" s="77"/>
      <c r="I74" s="152">
        <f t="shared" ref="I74:N74" si="75">((B74-B73)/B73)*100</f>
        <v>0.354422129</v>
      </c>
      <c r="J74" s="4">
        <f t="shared" si="75"/>
        <v>0.5633892479</v>
      </c>
      <c r="K74" s="4">
        <f t="shared" si="75"/>
        <v>2.79646639</v>
      </c>
      <c r="L74" s="4">
        <f t="shared" si="75"/>
        <v>0.968511507</v>
      </c>
      <c r="M74" s="4">
        <f t="shared" si="75"/>
        <v>1.338313532</v>
      </c>
      <c r="N74" s="122">
        <f t="shared" si="75"/>
        <v>0.1883239171</v>
      </c>
      <c r="O74" s="4"/>
      <c r="P74" s="4"/>
      <c r="R74" s="157"/>
      <c r="W74" s="158"/>
      <c r="X74" s="4"/>
      <c r="Y74" s="157"/>
      <c r="AD74" s="158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</row>
    <row r="75">
      <c r="A75" s="83">
        <v>44782.0</v>
      </c>
      <c r="B75" s="76">
        <v>1236.95</v>
      </c>
      <c r="C75" s="76">
        <v>3178.75</v>
      </c>
      <c r="D75" s="77">
        <v>887.6</v>
      </c>
      <c r="E75" s="76">
        <v>4252.6</v>
      </c>
      <c r="F75" s="76">
        <v>3679.75</v>
      </c>
      <c r="G75" s="148">
        <v>855.2</v>
      </c>
      <c r="H75" s="77"/>
      <c r="I75" s="152">
        <f t="shared" ref="I75:N75" si="76">((B75-B74)/B74)*100</f>
        <v>0.4262401559</v>
      </c>
      <c r="J75" s="4">
        <f t="shared" si="76"/>
        <v>0.6124580617</v>
      </c>
      <c r="K75" s="4">
        <f t="shared" si="76"/>
        <v>1.030106425</v>
      </c>
      <c r="L75" s="4">
        <f t="shared" si="76"/>
        <v>-0.01998377787</v>
      </c>
      <c r="M75" s="4">
        <f t="shared" si="76"/>
        <v>0.09520571234</v>
      </c>
      <c r="N75" s="122">
        <f t="shared" si="76"/>
        <v>0.469924812</v>
      </c>
      <c r="O75" s="4"/>
      <c r="P75" s="4"/>
      <c r="R75" s="157"/>
      <c r="W75" s="158"/>
      <c r="X75" s="4"/>
      <c r="Y75" s="157"/>
      <c r="AD75" s="158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</row>
    <row r="76">
      <c r="A76" s="83">
        <v>44813.0</v>
      </c>
      <c r="B76" s="76">
        <v>1223.3</v>
      </c>
      <c r="C76" s="76">
        <v>3228.4</v>
      </c>
      <c r="D76" s="77">
        <v>910.3</v>
      </c>
      <c r="E76" s="76">
        <v>4256.65</v>
      </c>
      <c r="F76" s="76">
        <v>3662.85</v>
      </c>
      <c r="G76" s="148">
        <v>860.0</v>
      </c>
      <c r="H76" s="77"/>
      <c r="I76" s="152">
        <f t="shared" ref="I76:N76" si="77">((B76-B75)/B75)*100</f>
        <v>-1.103520757</v>
      </c>
      <c r="J76" s="4">
        <f t="shared" si="77"/>
        <v>1.561934723</v>
      </c>
      <c r="K76" s="4">
        <f t="shared" si="77"/>
        <v>2.557458315</v>
      </c>
      <c r="L76" s="4">
        <f t="shared" si="77"/>
        <v>0.09523585571</v>
      </c>
      <c r="M76" s="4">
        <f t="shared" si="77"/>
        <v>-0.4592703309</v>
      </c>
      <c r="N76" s="122">
        <f t="shared" si="77"/>
        <v>0.561272217</v>
      </c>
      <c r="O76" s="4"/>
      <c r="P76" s="4"/>
      <c r="R76" s="153">
        <f t="shared" ref="R76:W76" si="78">100*(B81-B76)/B76</f>
        <v>-2.562740129</v>
      </c>
      <c r="S76" s="86">
        <f t="shared" si="78"/>
        <v>-6.492380126</v>
      </c>
      <c r="T76" s="86">
        <f t="shared" si="78"/>
        <v>3.498846534</v>
      </c>
      <c r="U76" s="86">
        <f t="shared" si="78"/>
        <v>-3.947940282</v>
      </c>
      <c r="V76" s="86">
        <f t="shared" si="78"/>
        <v>-0.4218026946</v>
      </c>
      <c r="W76" s="154">
        <f t="shared" si="78"/>
        <v>3.255813953</v>
      </c>
      <c r="X76" s="4"/>
      <c r="Y76" s="157"/>
      <c r="AD76" s="158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</row>
    <row r="77">
      <c r="A77" s="83">
        <v>44904.0</v>
      </c>
      <c r="B77" s="76">
        <v>1227.35</v>
      </c>
      <c r="C77" s="76">
        <v>3258.0</v>
      </c>
      <c r="D77" s="77">
        <v>941.5</v>
      </c>
      <c r="E77" s="76">
        <v>4270.55</v>
      </c>
      <c r="F77" s="76">
        <v>3690.1</v>
      </c>
      <c r="G77" s="148">
        <v>892.1</v>
      </c>
      <c r="H77" s="77"/>
      <c r="I77" s="152">
        <f t="shared" ref="I77:N77" si="79">((B77-B76)/B76)*100</f>
        <v>0.3310716913</v>
      </c>
      <c r="J77" s="4">
        <f t="shared" si="79"/>
        <v>0.9168628423</v>
      </c>
      <c r="K77" s="4">
        <f t="shared" si="79"/>
        <v>3.427441503</v>
      </c>
      <c r="L77" s="4">
        <f t="shared" si="79"/>
        <v>0.3265478722</v>
      </c>
      <c r="M77" s="4">
        <f t="shared" si="79"/>
        <v>0.743956209</v>
      </c>
      <c r="N77" s="122">
        <f t="shared" si="79"/>
        <v>3.73255814</v>
      </c>
      <c r="O77" s="4"/>
      <c r="P77" s="4"/>
      <c r="R77" s="157"/>
      <c r="W77" s="158"/>
      <c r="X77" s="4"/>
      <c r="Y77" s="157"/>
      <c r="AD77" s="158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</row>
    <row r="78">
      <c r="A78" s="75" t="s">
        <v>52</v>
      </c>
      <c r="B78" s="76">
        <v>1240.4</v>
      </c>
      <c r="C78" s="76">
        <v>3240.55</v>
      </c>
      <c r="D78" s="77">
        <v>951.7</v>
      </c>
      <c r="E78" s="76">
        <v>4272.75</v>
      </c>
      <c r="F78" s="76">
        <v>3766.45</v>
      </c>
      <c r="G78" s="148">
        <v>895.8</v>
      </c>
      <c r="H78" s="77"/>
      <c r="I78" s="152">
        <f t="shared" ref="I78:N78" si="80">((B78-B77)/B77)*100</f>
        <v>1.063266387</v>
      </c>
      <c r="J78" s="4">
        <f t="shared" si="80"/>
        <v>-0.5356046654</v>
      </c>
      <c r="K78" s="4">
        <f t="shared" si="80"/>
        <v>1.083377589</v>
      </c>
      <c r="L78" s="4">
        <f t="shared" si="80"/>
        <v>0.05151561274</v>
      </c>
      <c r="M78" s="4">
        <f t="shared" si="80"/>
        <v>2.069049619</v>
      </c>
      <c r="N78" s="122">
        <f t="shared" si="80"/>
        <v>0.4147517094</v>
      </c>
      <c r="O78" s="4"/>
      <c r="P78" s="4"/>
      <c r="R78" s="157"/>
      <c r="W78" s="158"/>
      <c r="X78" s="4"/>
      <c r="Y78" s="157"/>
      <c r="AD78" s="158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</row>
    <row r="79">
      <c r="A79" s="75" t="s">
        <v>53</v>
      </c>
      <c r="B79" s="76">
        <v>1235.45</v>
      </c>
      <c r="C79" s="76">
        <v>3130.5</v>
      </c>
      <c r="D79" s="77">
        <v>952.65</v>
      </c>
      <c r="E79" s="76">
        <v>4235.1</v>
      </c>
      <c r="F79" s="76">
        <v>3752.85</v>
      </c>
      <c r="G79" s="148">
        <v>911.35</v>
      </c>
      <c r="H79" s="77"/>
      <c r="I79" s="152">
        <f t="shared" ref="I79:N79" si="81">((B79-B78)/B78)*100</f>
        <v>-0.3990648178</v>
      </c>
      <c r="J79" s="4">
        <f t="shared" si="81"/>
        <v>-3.396028452</v>
      </c>
      <c r="K79" s="4">
        <f t="shared" si="81"/>
        <v>0.09982137228</v>
      </c>
      <c r="L79" s="4">
        <f t="shared" si="81"/>
        <v>-0.8811655257</v>
      </c>
      <c r="M79" s="4">
        <f t="shared" si="81"/>
        <v>-0.3610827171</v>
      </c>
      <c r="N79" s="122">
        <f t="shared" si="81"/>
        <v>1.735878544</v>
      </c>
      <c r="O79" s="4"/>
      <c r="P79" s="4"/>
      <c r="R79" s="157"/>
      <c r="W79" s="158"/>
      <c r="X79" s="4"/>
      <c r="Y79" s="157"/>
      <c r="AD79" s="158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</row>
    <row r="80">
      <c r="A80" s="75" t="s">
        <v>54</v>
      </c>
      <c r="B80" s="76">
        <v>1250.8</v>
      </c>
      <c r="C80" s="76">
        <v>3110.05</v>
      </c>
      <c r="D80" s="77">
        <v>970.1</v>
      </c>
      <c r="E80" s="76">
        <v>4178.55</v>
      </c>
      <c r="F80" s="76">
        <v>3724.7</v>
      </c>
      <c r="G80" s="148">
        <v>909.6</v>
      </c>
      <c r="H80" s="77"/>
      <c r="I80" s="152">
        <f t="shared" ref="I80:N80" si="82">((B80-B79)/B79)*100</f>
        <v>1.242462261</v>
      </c>
      <c r="J80" s="4">
        <f t="shared" si="82"/>
        <v>-0.6532502795</v>
      </c>
      <c r="K80" s="4">
        <f t="shared" si="82"/>
        <v>1.831732536</v>
      </c>
      <c r="L80" s="4">
        <f t="shared" si="82"/>
        <v>-1.335269533</v>
      </c>
      <c r="M80" s="4">
        <f t="shared" si="82"/>
        <v>-0.7500965933</v>
      </c>
      <c r="N80" s="122">
        <f t="shared" si="82"/>
        <v>-0.1920228233</v>
      </c>
      <c r="O80" s="4"/>
      <c r="P80" s="4"/>
      <c r="R80" s="157"/>
      <c r="W80" s="158"/>
      <c r="X80" s="4"/>
      <c r="Y80" s="157"/>
      <c r="AD80" s="158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</row>
    <row r="81">
      <c r="A81" s="75" t="s">
        <v>55</v>
      </c>
      <c r="B81" s="76">
        <v>1191.95</v>
      </c>
      <c r="C81" s="76">
        <v>3018.8</v>
      </c>
      <c r="D81" s="77">
        <v>942.15</v>
      </c>
      <c r="E81" s="76">
        <v>4088.6</v>
      </c>
      <c r="F81" s="76">
        <v>3647.4</v>
      </c>
      <c r="G81" s="148">
        <v>888.0</v>
      </c>
      <c r="H81" s="77"/>
      <c r="I81" s="152">
        <f t="shared" ref="I81:N81" si="83">((B81-B80)/B80)*100</f>
        <v>-4.704988807</v>
      </c>
      <c r="J81" s="4">
        <f t="shared" si="83"/>
        <v>-2.93403643</v>
      </c>
      <c r="K81" s="4">
        <f t="shared" si="83"/>
        <v>-2.881146274</v>
      </c>
      <c r="L81" s="4">
        <f t="shared" si="83"/>
        <v>-2.152660612</v>
      </c>
      <c r="M81" s="4">
        <f t="shared" si="83"/>
        <v>-2.075334926</v>
      </c>
      <c r="N81" s="122">
        <f t="shared" si="83"/>
        <v>-2.374670185</v>
      </c>
      <c r="O81" s="4"/>
      <c r="P81" s="4"/>
      <c r="R81" s="153">
        <f t="shared" ref="R81:W81" si="84">100*(B86-B81)/B81</f>
        <v>2.181299551</v>
      </c>
      <c r="S81" s="86">
        <f t="shared" si="84"/>
        <v>-1.081555585</v>
      </c>
      <c r="T81" s="86">
        <f t="shared" si="84"/>
        <v>-2.865785703</v>
      </c>
      <c r="U81" s="86">
        <f t="shared" si="84"/>
        <v>1.526194786</v>
      </c>
      <c r="V81" s="86">
        <f t="shared" si="84"/>
        <v>3.994626309</v>
      </c>
      <c r="W81" s="154">
        <f t="shared" si="84"/>
        <v>-3.614864865</v>
      </c>
      <c r="X81" s="4"/>
      <c r="Y81" s="157"/>
      <c r="AD81" s="158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</row>
    <row r="82">
      <c r="A82" s="75" t="s">
        <v>56</v>
      </c>
      <c r="B82" s="76">
        <v>1203.55</v>
      </c>
      <c r="C82" s="76">
        <v>3032.7</v>
      </c>
      <c r="D82" s="77">
        <v>960.75</v>
      </c>
      <c r="E82" s="76">
        <v>4096.15</v>
      </c>
      <c r="F82" s="76">
        <v>3600.65</v>
      </c>
      <c r="G82" s="148">
        <v>869.3</v>
      </c>
      <c r="H82" s="77"/>
      <c r="I82" s="152">
        <f t="shared" ref="I82:N82" si="85">((B82-B81)/B81)*100</f>
        <v>0.9731951844</v>
      </c>
      <c r="J82" s="4">
        <f t="shared" si="85"/>
        <v>0.4604478601</v>
      </c>
      <c r="K82" s="4">
        <f t="shared" si="85"/>
        <v>1.974207929</v>
      </c>
      <c r="L82" s="4">
        <f t="shared" si="85"/>
        <v>0.1846597857</v>
      </c>
      <c r="M82" s="4">
        <f t="shared" si="85"/>
        <v>-1.281734934</v>
      </c>
      <c r="N82" s="122">
        <f t="shared" si="85"/>
        <v>-2.105855856</v>
      </c>
      <c r="O82" s="4"/>
      <c r="P82" s="4"/>
      <c r="R82" s="157"/>
      <c r="W82" s="158"/>
      <c r="X82" s="4"/>
      <c r="Y82" s="157"/>
      <c r="AD82" s="158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</row>
    <row r="83">
      <c r="A83" s="75" t="s">
        <v>57</v>
      </c>
      <c r="B83" s="76">
        <v>1233.9</v>
      </c>
      <c r="C83" s="76">
        <v>3041.9</v>
      </c>
      <c r="D83" s="77">
        <v>970.95</v>
      </c>
      <c r="E83" s="76">
        <v>4202.1</v>
      </c>
      <c r="F83" s="76">
        <v>3662.85</v>
      </c>
      <c r="G83" s="148">
        <v>878.7</v>
      </c>
      <c r="H83" s="77"/>
      <c r="I83" s="152">
        <f t="shared" ref="I83:N83" si="86">((B83-B82)/B82)*100</f>
        <v>2.521706618</v>
      </c>
      <c r="J83" s="4">
        <f t="shared" si="86"/>
        <v>0.3033600422</v>
      </c>
      <c r="K83" s="4">
        <f t="shared" si="86"/>
        <v>1.06167057</v>
      </c>
      <c r="L83" s="4">
        <f t="shared" si="86"/>
        <v>2.586575199</v>
      </c>
      <c r="M83" s="4">
        <f t="shared" si="86"/>
        <v>1.727465874</v>
      </c>
      <c r="N83" s="122">
        <f t="shared" si="86"/>
        <v>1.081329806</v>
      </c>
      <c r="O83" s="4"/>
      <c r="P83" s="4"/>
      <c r="R83" s="157"/>
      <c r="W83" s="158"/>
      <c r="X83" s="4"/>
      <c r="Y83" s="157"/>
      <c r="AD83" s="158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</row>
    <row r="84">
      <c r="A84" s="75" t="s">
        <v>58</v>
      </c>
      <c r="B84" s="76">
        <v>1253.65</v>
      </c>
      <c r="C84" s="76">
        <v>3010.7</v>
      </c>
      <c r="D84" s="77">
        <v>933.55</v>
      </c>
      <c r="E84" s="76">
        <v>4157.05</v>
      </c>
      <c r="F84" s="76">
        <v>3767.4</v>
      </c>
      <c r="G84" s="148">
        <v>863.85</v>
      </c>
      <c r="H84" s="77"/>
      <c r="I84" s="152">
        <f t="shared" ref="I84:N84" si="87">((B84-B83)/B83)*100</f>
        <v>1.600615933</v>
      </c>
      <c r="J84" s="4">
        <f t="shared" si="87"/>
        <v>-1.025674743</v>
      </c>
      <c r="K84" s="4">
        <f t="shared" si="87"/>
        <v>-3.851897626</v>
      </c>
      <c r="L84" s="4">
        <f t="shared" si="87"/>
        <v>-1.072083006</v>
      </c>
      <c r="M84" s="4">
        <f t="shared" si="87"/>
        <v>2.854334739</v>
      </c>
      <c r="N84" s="122">
        <f t="shared" si="87"/>
        <v>-1.689996586</v>
      </c>
      <c r="O84" s="4"/>
      <c r="P84" s="4"/>
      <c r="R84" s="157"/>
      <c r="W84" s="158"/>
      <c r="X84" s="4"/>
      <c r="Y84" s="157"/>
      <c r="AD84" s="158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</row>
    <row r="85">
      <c r="A85" s="75" t="s">
        <v>59</v>
      </c>
      <c r="B85" s="76">
        <v>1254.85</v>
      </c>
      <c r="C85" s="76">
        <v>3018.2</v>
      </c>
      <c r="D85" s="77">
        <v>948.6</v>
      </c>
      <c r="E85" s="76">
        <v>4194.9</v>
      </c>
      <c r="F85" s="76">
        <v>3830.7</v>
      </c>
      <c r="G85" s="148">
        <v>880.35</v>
      </c>
      <c r="H85" s="77"/>
      <c r="I85" s="152">
        <f t="shared" ref="I85:N85" si="88">((B85-B84)/B84)*100</f>
        <v>0.09572049615</v>
      </c>
      <c r="J85" s="4">
        <f t="shared" si="88"/>
        <v>0.2491115023</v>
      </c>
      <c r="K85" s="4">
        <f t="shared" si="88"/>
        <v>1.612125757</v>
      </c>
      <c r="L85" s="4">
        <f t="shared" si="88"/>
        <v>0.9105014373</v>
      </c>
      <c r="M85" s="4">
        <f t="shared" si="88"/>
        <v>1.680203854</v>
      </c>
      <c r="N85" s="122">
        <f t="shared" si="88"/>
        <v>1.910053829</v>
      </c>
      <c r="O85" s="4"/>
      <c r="P85" s="4"/>
      <c r="R85" s="157"/>
      <c r="W85" s="158"/>
      <c r="X85" s="4"/>
      <c r="Y85" s="157"/>
      <c r="AD85" s="158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</row>
    <row r="86">
      <c r="A86" s="75" t="s">
        <v>60</v>
      </c>
      <c r="B86" s="76">
        <v>1217.95</v>
      </c>
      <c r="C86" s="76">
        <v>2986.15</v>
      </c>
      <c r="D86" s="77">
        <v>915.15</v>
      </c>
      <c r="E86" s="76">
        <v>4151.0</v>
      </c>
      <c r="F86" s="76">
        <v>3793.1</v>
      </c>
      <c r="G86" s="148">
        <v>855.9</v>
      </c>
      <c r="H86" s="77"/>
      <c r="I86" s="152">
        <f t="shared" ref="I86:N86" si="89">((B86-B85)/B85)*100</f>
        <v>-2.940590509</v>
      </c>
      <c r="J86" s="4">
        <f t="shared" si="89"/>
        <v>-1.061891193</v>
      </c>
      <c r="K86" s="4">
        <f t="shared" si="89"/>
        <v>-3.526249209</v>
      </c>
      <c r="L86" s="4">
        <f t="shared" si="89"/>
        <v>-1.046508856</v>
      </c>
      <c r="M86" s="4">
        <f t="shared" si="89"/>
        <v>-0.9815438432</v>
      </c>
      <c r="N86" s="122">
        <f t="shared" si="89"/>
        <v>-2.777304481</v>
      </c>
      <c r="O86" s="4"/>
      <c r="P86" s="4"/>
      <c r="R86" s="153">
        <f t="shared" ref="R86:W86" si="90">100*(B91-B86)/B86</f>
        <v>-1.527156287</v>
      </c>
      <c r="S86" s="86">
        <f t="shared" si="90"/>
        <v>1.82006932</v>
      </c>
      <c r="T86" s="86">
        <f t="shared" si="90"/>
        <v>-8.703491231</v>
      </c>
      <c r="U86" s="86">
        <f t="shared" si="90"/>
        <v>4.510961214</v>
      </c>
      <c r="V86" s="86">
        <f t="shared" si="90"/>
        <v>3.441775856</v>
      </c>
      <c r="W86" s="154">
        <f t="shared" si="90"/>
        <v>-12.60661292</v>
      </c>
      <c r="X86" s="4"/>
      <c r="Y86" s="157"/>
      <c r="AD86" s="158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</row>
    <row r="87">
      <c r="A87" s="75" t="s">
        <v>61</v>
      </c>
      <c r="B87" s="76">
        <v>1190.25</v>
      </c>
      <c r="C87" s="76">
        <v>3001.6</v>
      </c>
      <c r="D87" s="77">
        <v>865.4</v>
      </c>
      <c r="E87" s="76">
        <v>4130.5</v>
      </c>
      <c r="F87" s="76">
        <v>3783.85</v>
      </c>
      <c r="G87" s="148">
        <v>812.75</v>
      </c>
      <c r="H87" s="77"/>
      <c r="I87" s="152">
        <f t="shared" ref="I87:N87" si="91">((B87-B86)/B86)*100</f>
        <v>-2.274313395</v>
      </c>
      <c r="J87" s="4">
        <f t="shared" si="91"/>
        <v>0.5173886108</v>
      </c>
      <c r="K87" s="4">
        <f t="shared" si="91"/>
        <v>-5.436267279</v>
      </c>
      <c r="L87" s="4">
        <f t="shared" si="91"/>
        <v>-0.493856902</v>
      </c>
      <c r="M87" s="4">
        <f t="shared" si="91"/>
        <v>-0.2438638581</v>
      </c>
      <c r="N87" s="122">
        <f t="shared" si="91"/>
        <v>-5.041476808</v>
      </c>
      <c r="O87" s="4"/>
      <c r="P87" s="4"/>
      <c r="R87" s="157"/>
      <c r="W87" s="158"/>
      <c r="X87" s="4"/>
      <c r="Y87" s="157"/>
      <c r="AD87" s="158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</row>
    <row r="88">
      <c r="A88" s="75" t="s">
        <v>62</v>
      </c>
      <c r="B88" s="76">
        <v>1190.1</v>
      </c>
      <c r="C88" s="76">
        <v>3019.6</v>
      </c>
      <c r="D88" s="77">
        <v>844.65</v>
      </c>
      <c r="E88" s="76">
        <v>4190.8</v>
      </c>
      <c r="F88" s="76">
        <v>3825.6</v>
      </c>
      <c r="G88" s="148">
        <v>806.95</v>
      </c>
      <c r="H88" s="77"/>
      <c r="I88" s="152">
        <f t="shared" ref="I88:N88" si="92">((B88-B87)/B87)*100</f>
        <v>-0.01260239445</v>
      </c>
      <c r="J88" s="4">
        <f t="shared" si="92"/>
        <v>0.5996801706</v>
      </c>
      <c r="K88" s="4">
        <f t="shared" si="92"/>
        <v>-2.397735151</v>
      </c>
      <c r="L88" s="4">
        <f t="shared" si="92"/>
        <v>1.459871686</v>
      </c>
      <c r="M88" s="4">
        <f t="shared" si="92"/>
        <v>1.103373548</v>
      </c>
      <c r="N88" s="122">
        <f t="shared" si="92"/>
        <v>-0.7136265764</v>
      </c>
      <c r="O88" s="4"/>
      <c r="P88" s="4"/>
      <c r="R88" s="157"/>
      <c r="W88" s="158"/>
      <c r="X88" s="4"/>
      <c r="Y88" s="157"/>
      <c r="AD88" s="158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</row>
    <row r="89">
      <c r="A89" s="75" t="s">
        <v>63</v>
      </c>
      <c r="B89" s="76">
        <v>1178.6</v>
      </c>
      <c r="C89" s="76">
        <v>3030.8</v>
      </c>
      <c r="D89" s="77">
        <v>825.35</v>
      </c>
      <c r="E89" s="76">
        <v>4264.25</v>
      </c>
      <c r="F89" s="76">
        <v>3842.95</v>
      </c>
      <c r="G89" s="148">
        <v>782.5</v>
      </c>
      <c r="H89" s="77"/>
      <c r="I89" s="152">
        <f t="shared" ref="I89:N89" si="93">((B89-B88)/B88)*100</f>
        <v>-0.9663053525</v>
      </c>
      <c r="J89" s="4">
        <f t="shared" si="93"/>
        <v>0.3709100543</v>
      </c>
      <c r="K89" s="4">
        <f t="shared" si="93"/>
        <v>-2.284970106</v>
      </c>
      <c r="L89" s="4">
        <f t="shared" si="93"/>
        <v>1.752648659</v>
      </c>
      <c r="M89" s="4">
        <f t="shared" si="93"/>
        <v>0.4535236303</v>
      </c>
      <c r="N89" s="122">
        <f t="shared" si="93"/>
        <v>-3.029927505</v>
      </c>
      <c r="O89" s="4"/>
      <c r="P89" s="4"/>
      <c r="R89" s="157"/>
      <c r="W89" s="158"/>
      <c r="X89" s="4"/>
      <c r="Y89" s="157"/>
      <c r="AD89" s="158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</row>
    <row r="90">
      <c r="A90" s="75" t="s">
        <v>64</v>
      </c>
      <c r="B90" s="76">
        <v>1176.95</v>
      </c>
      <c r="C90" s="76">
        <v>2995.75</v>
      </c>
      <c r="D90" s="77">
        <v>816.55</v>
      </c>
      <c r="E90" s="76">
        <v>4344.85</v>
      </c>
      <c r="F90" s="76">
        <v>3852.6</v>
      </c>
      <c r="G90" s="148">
        <v>734.25</v>
      </c>
      <c r="H90" s="77"/>
      <c r="I90" s="152">
        <f t="shared" ref="I90:N90" si="94">((B90-B89)/B89)*100</f>
        <v>-0.1399966061</v>
      </c>
      <c r="J90" s="4">
        <f t="shared" si="94"/>
        <v>-1.156460341</v>
      </c>
      <c r="K90" s="4">
        <f t="shared" si="94"/>
        <v>-1.066214333</v>
      </c>
      <c r="L90" s="4">
        <f t="shared" si="94"/>
        <v>1.890133083</v>
      </c>
      <c r="M90" s="4">
        <f t="shared" si="94"/>
        <v>0.2511091739</v>
      </c>
      <c r="N90" s="122">
        <f t="shared" si="94"/>
        <v>-6.166134185</v>
      </c>
      <c r="O90" s="4"/>
      <c r="P90" s="4"/>
      <c r="R90" s="157"/>
      <c r="W90" s="158"/>
      <c r="X90" s="4"/>
      <c r="Y90" s="157"/>
      <c r="AD90" s="158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</row>
    <row r="91">
      <c r="A91" s="75" t="s">
        <v>65</v>
      </c>
      <c r="B91" s="76">
        <v>1199.35</v>
      </c>
      <c r="C91" s="76">
        <v>3040.5</v>
      </c>
      <c r="D91" s="77">
        <v>835.5</v>
      </c>
      <c r="E91" s="76">
        <v>4338.25</v>
      </c>
      <c r="F91" s="76">
        <v>3923.65</v>
      </c>
      <c r="G91" s="148">
        <v>748.0</v>
      </c>
      <c r="H91" s="77"/>
      <c r="I91" s="152">
        <f t="shared" ref="I91:N91" si="95">((B91-B90)/B90)*100</f>
        <v>1.903224436</v>
      </c>
      <c r="J91" s="4">
        <f t="shared" si="95"/>
        <v>1.493782859</v>
      </c>
      <c r="K91" s="4">
        <f t="shared" si="95"/>
        <v>2.320739698</v>
      </c>
      <c r="L91" s="4">
        <f t="shared" si="95"/>
        <v>-0.1519039783</v>
      </c>
      <c r="M91" s="4">
        <f t="shared" si="95"/>
        <v>1.844209106</v>
      </c>
      <c r="N91" s="122">
        <f t="shared" si="95"/>
        <v>1.872659176</v>
      </c>
      <c r="O91" s="4"/>
      <c r="P91" s="4"/>
      <c r="R91" s="153">
        <f t="shared" ref="R91:W91" si="96">100*(B95-B91)/B91</f>
        <v>0</v>
      </c>
      <c r="S91" s="86">
        <f t="shared" si="96"/>
        <v>2.025982569</v>
      </c>
      <c r="T91" s="86">
        <f t="shared" si="96"/>
        <v>-0.65828845</v>
      </c>
      <c r="U91" s="86">
        <f t="shared" si="96"/>
        <v>1.50291016</v>
      </c>
      <c r="V91" s="86">
        <f t="shared" si="96"/>
        <v>-1.62221401</v>
      </c>
      <c r="W91" s="154">
        <f t="shared" si="96"/>
        <v>3.155080214</v>
      </c>
      <c r="X91" s="4"/>
      <c r="Y91" s="157"/>
      <c r="AD91" s="158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</row>
    <row r="92">
      <c r="A92" s="83">
        <v>44630.0</v>
      </c>
      <c r="B92" s="76">
        <v>1199.35</v>
      </c>
      <c r="C92" s="76">
        <v>3019.75</v>
      </c>
      <c r="D92" s="77">
        <v>795.8</v>
      </c>
      <c r="E92" s="76">
        <v>4424.5</v>
      </c>
      <c r="F92" s="76">
        <v>3923.65</v>
      </c>
      <c r="G92" s="148">
        <v>739.7</v>
      </c>
      <c r="H92" s="77"/>
      <c r="I92" s="152">
        <f t="shared" ref="I92:N92" si="97">((B92-B91)/B91)*100</f>
        <v>0</v>
      </c>
      <c r="J92" s="4">
        <f t="shared" si="97"/>
        <v>-0.6824535438</v>
      </c>
      <c r="K92" s="4">
        <f t="shared" si="97"/>
        <v>-4.751645721</v>
      </c>
      <c r="L92" s="4">
        <f t="shared" si="97"/>
        <v>1.988128854</v>
      </c>
      <c r="M92" s="4">
        <f t="shared" si="97"/>
        <v>0</v>
      </c>
      <c r="N92" s="122">
        <f t="shared" si="97"/>
        <v>-1.109625668</v>
      </c>
      <c r="O92" s="4"/>
      <c r="P92" s="4"/>
      <c r="R92" s="157"/>
      <c r="W92" s="158"/>
      <c r="X92" s="4"/>
      <c r="Y92" s="155">
        <f t="shared" ref="Y92:AD92" si="98">(B110-B92)/B92*100</f>
        <v>12.92783591</v>
      </c>
      <c r="Z92" s="77">
        <f t="shared" si="98"/>
        <v>6.661147446</v>
      </c>
      <c r="AA92" s="77">
        <f t="shared" si="98"/>
        <v>4.429504901</v>
      </c>
      <c r="AB92" s="77">
        <f t="shared" si="98"/>
        <v>0.7255057069</v>
      </c>
      <c r="AC92" s="77">
        <f t="shared" si="98"/>
        <v>-3.252073962</v>
      </c>
      <c r="AD92" s="156">
        <f t="shared" si="98"/>
        <v>-6.962282006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</row>
    <row r="93">
      <c r="A93" s="83">
        <v>44661.0</v>
      </c>
      <c r="B93" s="76">
        <v>1199.35</v>
      </c>
      <c r="C93" s="76">
        <v>3121.4</v>
      </c>
      <c r="D93" s="77">
        <v>835.4</v>
      </c>
      <c r="E93" s="76">
        <v>4450.2</v>
      </c>
      <c r="F93" s="76">
        <v>3923.65</v>
      </c>
      <c r="G93" s="148">
        <v>765.5</v>
      </c>
      <c r="H93" s="77"/>
      <c r="I93" s="152">
        <f t="shared" ref="I93:N93" si="99">((B93-B92)/B92)*100</f>
        <v>0</v>
      </c>
      <c r="J93" s="4">
        <f t="shared" si="99"/>
        <v>3.366172696</v>
      </c>
      <c r="K93" s="4">
        <f t="shared" si="99"/>
        <v>4.976124654</v>
      </c>
      <c r="L93" s="4">
        <f t="shared" si="99"/>
        <v>0.580856594</v>
      </c>
      <c r="M93" s="4">
        <f t="shared" si="99"/>
        <v>0</v>
      </c>
      <c r="N93" s="122">
        <f t="shared" si="99"/>
        <v>3.4879005</v>
      </c>
      <c r="O93" s="4"/>
      <c r="P93" s="4"/>
      <c r="R93" s="157"/>
      <c r="W93" s="158"/>
      <c r="X93" s="4"/>
      <c r="Y93" s="157"/>
      <c r="AD93" s="158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</row>
    <row r="94">
      <c r="A94" s="83">
        <v>44722.0</v>
      </c>
      <c r="B94" s="76">
        <v>1199.35</v>
      </c>
      <c r="C94" s="76">
        <v>3129.5</v>
      </c>
      <c r="D94" s="77">
        <v>839.0</v>
      </c>
      <c r="E94" s="76">
        <v>4402.05</v>
      </c>
      <c r="F94" s="76">
        <v>3860.0</v>
      </c>
      <c r="G94" s="148">
        <v>778.6</v>
      </c>
      <c r="H94" s="77"/>
      <c r="I94" s="152">
        <f t="shared" ref="I94:N94" si="100">((B94-B93)/B93)*100</f>
        <v>0</v>
      </c>
      <c r="J94" s="4">
        <f t="shared" si="100"/>
        <v>0.2594989428</v>
      </c>
      <c r="K94" s="4">
        <f t="shared" si="100"/>
        <v>0.4309312904</v>
      </c>
      <c r="L94" s="4">
        <f t="shared" si="100"/>
        <v>-1.081973844</v>
      </c>
      <c r="M94" s="4">
        <f t="shared" si="100"/>
        <v>-1.62221401</v>
      </c>
      <c r="N94" s="122">
        <f t="shared" si="100"/>
        <v>1.711299804</v>
      </c>
      <c r="O94" s="4"/>
      <c r="P94" s="4"/>
      <c r="R94" s="157"/>
      <c r="W94" s="158"/>
      <c r="X94" s="4"/>
      <c r="Y94" s="157"/>
      <c r="AD94" s="158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</row>
    <row r="95">
      <c r="A95" s="88">
        <v>44752.0</v>
      </c>
      <c r="B95" s="76">
        <v>1199.35</v>
      </c>
      <c r="C95" s="76">
        <v>3102.1</v>
      </c>
      <c r="D95" s="77">
        <v>830.0</v>
      </c>
      <c r="E95" s="76">
        <v>4403.45</v>
      </c>
      <c r="F95" s="76">
        <v>3860.0</v>
      </c>
      <c r="G95" s="148">
        <v>771.6</v>
      </c>
      <c r="H95" s="77"/>
      <c r="I95" s="152">
        <f t="shared" ref="I95:N95" si="101">((B95-B94)/B94)*100</f>
        <v>0</v>
      </c>
      <c r="J95" s="4">
        <f t="shared" si="101"/>
        <v>-0.8755392235</v>
      </c>
      <c r="K95" s="4">
        <f t="shared" si="101"/>
        <v>-1.072705602</v>
      </c>
      <c r="L95" s="4">
        <f t="shared" si="101"/>
        <v>0.03180336434</v>
      </c>
      <c r="M95" s="4">
        <f t="shared" si="101"/>
        <v>0</v>
      </c>
      <c r="N95" s="122">
        <f t="shared" si="101"/>
        <v>-0.8990495762</v>
      </c>
      <c r="O95" s="4"/>
      <c r="P95" s="4"/>
      <c r="R95" s="153">
        <f t="shared" ref="R95:W95" si="102">100*(B100-B95)/B95</f>
        <v>0</v>
      </c>
      <c r="S95" s="86">
        <f t="shared" si="102"/>
        <v>0.6834080139</v>
      </c>
      <c r="T95" s="86">
        <f t="shared" si="102"/>
        <v>-4.927710843</v>
      </c>
      <c r="U95" s="86">
        <f t="shared" si="102"/>
        <v>-2.175566885</v>
      </c>
      <c r="V95" s="86">
        <f t="shared" si="102"/>
        <v>-2.044041451</v>
      </c>
      <c r="W95" s="154">
        <f t="shared" si="102"/>
        <v>1.477449456</v>
      </c>
      <c r="X95" s="4"/>
      <c r="Y95" s="157"/>
      <c r="AD95" s="158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</row>
    <row r="96">
      <c r="A96" s="88">
        <v>44844.0</v>
      </c>
      <c r="B96" s="76">
        <v>1199.35</v>
      </c>
      <c r="C96" s="76">
        <v>3148.95</v>
      </c>
      <c r="D96" s="77">
        <v>821.0</v>
      </c>
      <c r="E96" s="76">
        <v>4367.95</v>
      </c>
      <c r="F96" s="76">
        <v>3860.0</v>
      </c>
      <c r="G96" s="148">
        <v>766.55</v>
      </c>
      <c r="H96" s="77"/>
      <c r="I96" s="152">
        <f t="shared" ref="I96:N96" si="103">((B96-B95)/B95)*100</f>
        <v>0</v>
      </c>
      <c r="J96" s="4">
        <f t="shared" si="103"/>
        <v>1.510267238</v>
      </c>
      <c r="K96" s="4">
        <f t="shared" si="103"/>
        <v>-1.084337349</v>
      </c>
      <c r="L96" s="4">
        <f t="shared" si="103"/>
        <v>-0.8061860587</v>
      </c>
      <c r="M96" s="4">
        <f t="shared" si="103"/>
        <v>0</v>
      </c>
      <c r="N96" s="122">
        <f t="shared" si="103"/>
        <v>-0.6544841887</v>
      </c>
      <c r="O96" s="4"/>
      <c r="P96" s="4"/>
      <c r="R96" s="157"/>
      <c r="W96" s="158"/>
      <c r="X96" s="4"/>
      <c r="Y96" s="157"/>
      <c r="AD96" s="158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</row>
    <row r="97">
      <c r="A97" s="88">
        <v>44875.0</v>
      </c>
      <c r="B97" s="76">
        <v>1199.35</v>
      </c>
      <c r="C97" s="76">
        <v>3097.3</v>
      </c>
      <c r="D97" s="77">
        <v>806.7</v>
      </c>
      <c r="E97" s="76">
        <v>4249.75</v>
      </c>
      <c r="F97" s="76">
        <v>3833.45</v>
      </c>
      <c r="G97" s="148">
        <v>763.3</v>
      </c>
      <c r="H97" s="77"/>
      <c r="I97" s="152">
        <f t="shared" ref="I97:N97" si="104">((B97-B96)/B96)*100</f>
        <v>0</v>
      </c>
      <c r="J97" s="4">
        <f t="shared" si="104"/>
        <v>-1.640229283</v>
      </c>
      <c r="K97" s="4">
        <f t="shared" si="104"/>
        <v>-1.741778319</v>
      </c>
      <c r="L97" s="4">
        <f t="shared" si="104"/>
        <v>-2.706074932</v>
      </c>
      <c r="M97" s="4">
        <f t="shared" si="104"/>
        <v>-0.6878238342</v>
      </c>
      <c r="N97" s="122">
        <f t="shared" si="104"/>
        <v>-0.4239775618</v>
      </c>
      <c r="O97" s="4"/>
      <c r="P97" s="4"/>
      <c r="R97" s="157"/>
      <c r="W97" s="158"/>
      <c r="X97" s="4"/>
      <c r="Y97" s="157"/>
      <c r="AD97" s="158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</row>
    <row r="98">
      <c r="A98" s="88">
        <v>44905.0</v>
      </c>
      <c r="B98" s="76">
        <v>1199.35</v>
      </c>
      <c r="C98" s="76">
        <v>3123.25</v>
      </c>
      <c r="D98" s="77">
        <v>814.6</v>
      </c>
      <c r="E98" s="76">
        <v>4229.75</v>
      </c>
      <c r="F98" s="76">
        <v>3760.85</v>
      </c>
      <c r="G98" s="148">
        <v>773.6</v>
      </c>
      <c r="H98" s="77"/>
      <c r="I98" s="152">
        <f t="shared" ref="I98:N98" si="105">((B98-B97)/B97)*100</f>
        <v>0</v>
      </c>
      <c r="J98" s="4">
        <f t="shared" si="105"/>
        <v>0.837826494</v>
      </c>
      <c r="K98" s="4">
        <f t="shared" si="105"/>
        <v>0.9792983761</v>
      </c>
      <c r="L98" s="4">
        <f t="shared" si="105"/>
        <v>-0.4706159186</v>
      </c>
      <c r="M98" s="4">
        <f t="shared" si="105"/>
        <v>-1.893855404</v>
      </c>
      <c r="N98" s="122">
        <f t="shared" si="105"/>
        <v>1.349403904</v>
      </c>
      <c r="O98" s="4"/>
      <c r="P98" s="4"/>
      <c r="R98" s="157"/>
      <c r="W98" s="158"/>
      <c r="X98" s="4"/>
      <c r="Y98" s="157"/>
      <c r="AD98" s="158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</row>
    <row r="99">
      <c r="A99" s="75" t="s">
        <v>66</v>
      </c>
      <c r="B99" s="76">
        <v>1199.35</v>
      </c>
      <c r="C99" s="76">
        <v>3126.4</v>
      </c>
      <c r="D99" s="77">
        <v>795.35</v>
      </c>
      <c r="E99" s="76">
        <v>4257.8</v>
      </c>
      <c r="F99" s="76">
        <v>3777.95</v>
      </c>
      <c r="G99" s="148">
        <v>782.55</v>
      </c>
      <c r="H99" s="77"/>
      <c r="I99" s="152">
        <f t="shared" ref="I99:N99" si="106">((B99-B98)/B98)*100</f>
        <v>0</v>
      </c>
      <c r="J99" s="4">
        <f t="shared" si="106"/>
        <v>0.1008564796</v>
      </c>
      <c r="K99" s="4">
        <f t="shared" si="106"/>
        <v>-2.363123005</v>
      </c>
      <c r="L99" s="4">
        <f t="shared" si="106"/>
        <v>0.6631597612</v>
      </c>
      <c r="M99" s="4">
        <f t="shared" si="106"/>
        <v>0.4546844463</v>
      </c>
      <c r="N99" s="122">
        <f t="shared" si="106"/>
        <v>1.156928645</v>
      </c>
      <c r="O99" s="4"/>
      <c r="P99" s="4"/>
      <c r="R99" s="157"/>
      <c r="W99" s="158"/>
      <c r="X99" s="4"/>
      <c r="Y99" s="157"/>
      <c r="AD99" s="158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</row>
    <row r="100">
      <c r="A100" s="75" t="s">
        <v>67</v>
      </c>
      <c r="B100" s="76">
        <v>1199.35</v>
      </c>
      <c r="C100" s="76">
        <v>3123.3</v>
      </c>
      <c r="D100" s="77">
        <v>789.1</v>
      </c>
      <c r="E100" s="76">
        <v>4307.65</v>
      </c>
      <c r="F100" s="76">
        <v>3781.1</v>
      </c>
      <c r="G100" s="148">
        <v>783.0</v>
      </c>
      <c r="H100" s="77"/>
      <c r="I100" s="152">
        <f t="shared" ref="I100:N100" si="107">((B100-B99)/B99)*100</f>
        <v>0</v>
      </c>
      <c r="J100" s="4">
        <f t="shared" si="107"/>
        <v>-0.0991555783</v>
      </c>
      <c r="K100" s="4">
        <f t="shared" si="107"/>
        <v>-0.7858175646</v>
      </c>
      <c r="L100" s="4">
        <f t="shared" si="107"/>
        <v>1.170792428</v>
      </c>
      <c r="M100" s="4">
        <f t="shared" si="107"/>
        <v>0.08337855186</v>
      </c>
      <c r="N100" s="122">
        <f t="shared" si="107"/>
        <v>0.05750431282</v>
      </c>
      <c r="O100" s="4"/>
      <c r="P100" s="4"/>
      <c r="R100" s="153">
        <f t="shared" ref="R100:W100" si="108">100*(B105-B100)/B100</f>
        <v>0</v>
      </c>
      <c r="S100" s="86">
        <f t="shared" si="108"/>
        <v>1.512822976</v>
      </c>
      <c r="T100" s="86">
        <f t="shared" si="108"/>
        <v>2.312761374</v>
      </c>
      <c r="U100" s="86">
        <f t="shared" si="108"/>
        <v>0.5432196209</v>
      </c>
      <c r="V100" s="86">
        <f t="shared" si="108"/>
        <v>0.6254793579</v>
      </c>
      <c r="W100" s="154">
        <f t="shared" si="108"/>
        <v>-15.03831418</v>
      </c>
      <c r="X100" s="4"/>
      <c r="Y100" s="157"/>
      <c r="AD100" s="158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</row>
    <row r="101">
      <c r="A101" s="75" t="s">
        <v>68</v>
      </c>
      <c r="B101" s="76">
        <v>1199.35</v>
      </c>
      <c r="C101" s="76">
        <v>3140.0</v>
      </c>
      <c r="D101" s="77">
        <v>796.0</v>
      </c>
      <c r="E101" s="76">
        <v>4346.05</v>
      </c>
      <c r="F101" s="76">
        <v>3755.7</v>
      </c>
      <c r="G101" s="148">
        <v>792.25</v>
      </c>
      <c r="H101" s="77"/>
      <c r="I101" s="152">
        <f t="shared" ref="I101:N101" si="109">((B101-B100)/B100)*100</f>
        <v>0</v>
      </c>
      <c r="J101" s="4">
        <f t="shared" si="109"/>
        <v>0.5346908718</v>
      </c>
      <c r="K101" s="4">
        <f t="shared" si="109"/>
        <v>0.8744138892</v>
      </c>
      <c r="L101" s="4">
        <f t="shared" si="109"/>
        <v>0.8914373266</v>
      </c>
      <c r="M101" s="4">
        <f t="shared" si="109"/>
        <v>-0.6717621856</v>
      </c>
      <c r="N101" s="122">
        <f t="shared" si="109"/>
        <v>1.181353768</v>
      </c>
      <c r="O101" s="4"/>
      <c r="P101" s="4"/>
      <c r="R101" s="157"/>
      <c r="W101" s="158"/>
      <c r="X101" s="4"/>
      <c r="Y101" s="157"/>
      <c r="AD101" s="158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</row>
    <row r="102">
      <c r="A102" s="75" t="s">
        <v>69</v>
      </c>
      <c r="B102" s="76">
        <v>1199.35</v>
      </c>
      <c r="C102" s="76">
        <v>3174.25</v>
      </c>
      <c r="D102" s="77">
        <v>817.6</v>
      </c>
      <c r="E102" s="76">
        <v>4345.55</v>
      </c>
      <c r="F102" s="76">
        <v>3779.3</v>
      </c>
      <c r="G102" s="148">
        <v>747.2</v>
      </c>
      <c r="H102" s="77"/>
      <c r="I102" s="152">
        <f t="shared" ref="I102:N102" si="110">((B102-B101)/B101)*100</f>
        <v>0</v>
      </c>
      <c r="J102" s="4">
        <f t="shared" si="110"/>
        <v>1.090764331</v>
      </c>
      <c r="K102" s="4">
        <f t="shared" si="110"/>
        <v>2.713567839</v>
      </c>
      <c r="L102" s="4">
        <f t="shared" si="110"/>
        <v>-0.01150469967</v>
      </c>
      <c r="M102" s="4">
        <f t="shared" si="110"/>
        <v>0.6283781985</v>
      </c>
      <c r="N102" s="122">
        <f t="shared" si="110"/>
        <v>-5.686336384</v>
      </c>
      <c r="O102" s="4"/>
      <c r="P102" s="4"/>
      <c r="R102" s="157"/>
      <c r="W102" s="158"/>
      <c r="X102" s="4"/>
      <c r="Y102" s="157"/>
      <c r="AD102" s="158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</row>
    <row r="103">
      <c r="A103" s="75" t="s">
        <v>70</v>
      </c>
      <c r="B103" s="76">
        <v>1199.35</v>
      </c>
      <c r="C103" s="76">
        <v>3148.95</v>
      </c>
      <c r="D103" s="77">
        <v>812.95</v>
      </c>
      <c r="E103" s="76">
        <v>4320.95</v>
      </c>
      <c r="F103" s="76">
        <v>3779.65</v>
      </c>
      <c r="G103" s="148">
        <v>685.85</v>
      </c>
      <c r="H103" s="77"/>
      <c r="I103" s="152">
        <f t="shared" ref="I103:N103" si="111">((B103-B102)/B102)*100</f>
        <v>0</v>
      </c>
      <c r="J103" s="4">
        <f t="shared" si="111"/>
        <v>-0.7970386706</v>
      </c>
      <c r="K103" s="4">
        <f t="shared" si="111"/>
        <v>-0.5687377691</v>
      </c>
      <c r="L103" s="4">
        <f t="shared" si="111"/>
        <v>-0.5660963514</v>
      </c>
      <c r="M103" s="4">
        <f t="shared" si="111"/>
        <v>0.009260974254</v>
      </c>
      <c r="N103" s="122">
        <f t="shared" si="111"/>
        <v>-8.210653105</v>
      </c>
      <c r="O103" s="4"/>
      <c r="P103" s="4"/>
      <c r="R103" s="157"/>
      <c r="W103" s="158"/>
      <c r="X103" s="4"/>
      <c r="Y103" s="157"/>
      <c r="AD103" s="158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</row>
    <row r="104">
      <c r="A104" s="75" t="s">
        <v>71</v>
      </c>
      <c r="B104" s="76">
        <v>1199.35</v>
      </c>
      <c r="C104" s="76">
        <v>3185.6</v>
      </c>
      <c r="D104" s="77">
        <v>826.95</v>
      </c>
      <c r="E104" s="76">
        <v>4315.3</v>
      </c>
      <c r="F104" s="76">
        <v>3806.4</v>
      </c>
      <c r="G104" s="148">
        <v>678.05</v>
      </c>
      <c r="H104" s="77"/>
      <c r="I104" s="152">
        <f t="shared" ref="I104:N104" si="112">((B104-B103)/B103)*100</f>
        <v>0</v>
      </c>
      <c r="J104" s="4">
        <f t="shared" si="112"/>
        <v>1.163880023</v>
      </c>
      <c r="K104" s="4">
        <f t="shared" si="112"/>
        <v>1.722123132</v>
      </c>
      <c r="L104" s="4">
        <f t="shared" si="112"/>
        <v>-0.1307582823</v>
      </c>
      <c r="M104" s="4">
        <f t="shared" si="112"/>
        <v>0.7077374889</v>
      </c>
      <c r="N104" s="122">
        <f t="shared" si="112"/>
        <v>-1.137274914</v>
      </c>
      <c r="O104" s="4"/>
      <c r="P104" s="4"/>
      <c r="R104" s="157"/>
      <c r="W104" s="158"/>
      <c r="X104" s="4"/>
      <c r="Y104" s="157"/>
      <c r="AD104" s="158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</row>
    <row r="105">
      <c r="A105" s="75" t="s">
        <v>72</v>
      </c>
      <c r="B105" s="76">
        <v>1199.35</v>
      </c>
      <c r="C105" s="76">
        <v>3170.55</v>
      </c>
      <c r="D105" s="77">
        <v>807.35</v>
      </c>
      <c r="E105" s="76">
        <v>4331.05</v>
      </c>
      <c r="F105" s="76">
        <v>3804.75</v>
      </c>
      <c r="G105" s="148">
        <v>665.25</v>
      </c>
      <c r="H105" s="77"/>
      <c r="I105" s="152">
        <f t="shared" ref="I105:N105" si="113">((B105-B104)/B104)*100</f>
        <v>0</v>
      </c>
      <c r="J105" s="4">
        <f t="shared" si="113"/>
        <v>-0.4724384731</v>
      </c>
      <c r="K105" s="4">
        <f t="shared" si="113"/>
        <v>-2.37015539</v>
      </c>
      <c r="L105" s="4">
        <f t="shared" si="113"/>
        <v>0.3649804185</v>
      </c>
      <c r="M105" s="4">
        <f t="shared" si="113"/>
        <v>-0.0433480454</v>
      </c>
      <c r="N105" s="122">
        <f t="shared" si="113"/>
        <v>-1.887766389</v>
      </c>
      <c r="O105" s="4"/>
      <c r="P105" s="4"/>
      <c r="R105" s="153">
        <f t="shared" ref="R105:W105" si="114">100*(B109-B105)/B105</f>
        <v>8.708883979</v>
      </c>
      <c r="S105" s="86">
        <f t="shared" si="114"/>
        <v>0.5708788696</v>
      </c>
      <c r="T105" s="86">
        <f t="shared" si="114"/>
        <v>2.625874776</v>
      </c>
      <c r="U105" s="86">
        <f t="shared" si="114"/>
        <v>2.719894714</v>
      </c>
      <c r="V105" s="86">
        <f t="shared" si="114"/>
        <v>-0.1511268809</v>
      </c>
      <c r="W105" s="154">
        <f t="shared" si="114"/>
        <v>2.059376174</v>
      </c>
      <c r="X105" s="4"/>
      <c r="Y105" s="157"/>
      <c r="AD105" s="158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</row>
    <row r="106">
      <c r="A106" s="75" t="s">
        <v>73</v>
      </c>
      <c r="B106" s="76">
        <v>1199.35</v>
      </c>
      <c r="C106" s="76">
        <v>3170.55</v>
      </c>
      <c r="D106" s="77">
        <v>808.9</v>
      </c>
      <c r="E106" s="76">
        <v>4331.05</v>
      </c>
      <c r="F106" s="76">
        <v>3804.75</v>
      </c>
      <c r="G106" s="148">
        <v>665.25</v>
      </c>
      <c r="H106" s="77"/>
      <c r="I106" s="152">
        <f t="shared" ref="I106:N106" si="115">((B106-B105)/B105)*100</f>
        <v>0</v>
      </c>
      <c r="J106" s="4">
        <f t="shared" si="115"/>
        <v>0</v>
      </c>
      <c r="K106" s="4">
        <f t="shared" si="115"/>
        <v>0.1919861275</v>
      </c>
      <c r="L106" s="4">
        <f t="shared" si="115"/>
        <v>0</v>
      </c>
      <c r="M106" s="4">
        <f t="shared" si="115"/>
        <v>0</v>
      </c>
      <c r="N106" s="122">
        <f t="shared" si="115"/>
        <v>0</v>
      </c>
      <c r="O106" s="4"/>
      <c r="P106" s="4"/>
      <c r="R106" s="157"/>
      <c r="W106" s="158"/>
      <c r="X106" s="4"/>
      <c r="Y106" s="157"/>
      <c r="AD106" s="158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</row>
    <row r="107">
      <c r="A107" s="75" t="s">
        <v>74</v>
      </c>
      <c r="B107" s="76">
        <v>1235.0</v>
      </c>
      <c r="C107" s="76">
        <v>3196.05</v>
      </c>
      <c r="D107" s="77">
        <v>808.9</v>
      </c>
      <c r="E107" s="76">
        <v>4462.35</v>
      </c>
      <c r="F107" s="76">
        <v>3730.95</v>
      </c>
      <c r="G107" s="148">
        <v>675.85</v>
      </c>
      <c r="H107" s="77"/>
      <c r="I107" s="152">
        <f t="shared" ref="I107:N107" si="116">((B107-B106)/B106)*100</f>
        <v>2.972443407</v>
      </c>
      <c r="J107" s="4">
        <f t="shared" si="116"/>
        <v>0.8042768605</v>
      </c>
      <c r="K107" s="4">
        <f t="shared" si="116"/>
        <v>0</v>
      </c>
      <c r="L107" s="4">
        <f t="shared" si="116"/>
        <v>3.031597419</v>
      </c>
      <c r="M107" s="4">
        <f t="shared" si="116"/>
        <v>-1.939680662</v>
      </c>
      <c r="N107" s="122">
        <f t="shared" si="116"/>
        <v>1.593385945</v>
      </c>
      <c r="O107" s="4"/>
      <c r="P107" s="4"/>
      <c r="R107" s="157"/>
      <c r="W107" s="158"/>
      <c r="X107" s="4"/>
      <c r="Y107" s="157"/>
      <c r="AD107" s="158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</row>
    <row r="108">
      <c r="A108" s="75" t="s">
        <v>75</v>
      </c>
      <c r="B108" s="76">
        <v>1270.0</v>
      </c>
      <c r="C108" s="76">
        <v>3186.4</v>
      </c>
      <c r="D108" s="77">
        <v>830.55</v>
      </c>
      <c r="E108" s="76">
        <v>4509.4</v>
      </c>
      <c r="F108" s="76">
        <v>3768.75</v>
      </c>
      <c r="G108" s="148">
        <v>684.4</v>
      </c>
      <c r="H108" s="77"/>
      <c r="I108" s="152">
        <f t="shared" ref="I108:N108" si="117">((B108-B107)/B107)*100</f>
        <v>2.834008097</v>
      </c>
      <c r="J108" s="4">
        <f t="shared" si="117"/>
        <v>-0.3019352013</v>
      </c>
      <c r="K108" s="4">
        <f t="shared" si="117"/>
        <v>2.676474224</v>
      </c>
      <c r="L108" s="4">
        <f t="shared" si="117"/>
        <v>1.054377178</v>
      </c>
      <c r="M108" s="4">
        <f t="shared" si="117"/>
        <v>1.013146786</v>
      </c>
      <c r="N108" s="122">
        <f t="shared" si="117"/>
        <v>1.265073611</v>
      </c>
      <c r="O108" s="4"/>
      <c r="P108" s="4"/>
      <c r="R108" s="157"/>
      <c r="W108" s="158"/>
      <c r="X108" s="4"/>
      <c r="Y108" s="157"/>
      <c r="AD108" s="158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</row>
    <row r="109">
      <c r="A109" s="75" t="s">
        <v>76</v>
      </c>
      <c r="B109" s="76">
        <v>1303.8</v>
      </c>
      <c r="C109" s="76">
        <v>3188.65</v>
      </c>
      <c r="D109" s="77">
        <v>828.55</v>
      </c>
      <c r="E109" s="76">
        <v>4448.85</v>
      </c>
      <c r="F109" s="76">
        <v>3799.0</v>
      </c>
      <c r="G109" s="148">
        <v>678.95</v>
      </c>
      <c r="H109" s="77"/>
      <c r="I109" s="152">
        <f t="shared" ref="I109:N109" si="118">((B109-B108)/B108)*100</f>
        <v>2.661417323</v>
      </c>
      <c r="J109" s="4">
        <f t="shared" si="118"/>
        <v>0.07061260357</v>
      </c>
      <c r="K109" s="4">
        <f t="shared" si="118"/>
        <v>-0.2408042863</v>
      </c>
      <c r="L109" s="4">
        <f t="shared" si="118"/>
        <v>-1.342750699</v>
      </c>
      <c r="M109" s="4">
        <f t="shared" si="118"/>
        <v>0.8026533997</v>
      </c>
      <c r="N109" s="122">
        <f t="shared" si="118"/>
        <v>-0.7963179427</v>
      </c>
      <c r="O109" s="4"/>
      <c r="P109" s="4"/>
      <c r="R109" s="153">
        <f t="shared" ref="R109:W109" si="119">100*(B114-B109)/B109</f>
        <v>3.225187912</v>
      </c>
      <c r="S109" s="86">
        <f t="shared" si="119"/>
        <v>1.81581547</v>
      </c>
      <c r="T109" s="86">
        <f t="shared" si="119"/>
        <v>5.250135779</v>
      </c>
      <c r="U109" s="86">
        <f t="shared" si="119"/>
        <v>2.674848556</v>
      </c>
      <c r="V109" s="86">
        <f t="shared" si="119"/>
        <v>1.109502501</v>
      </c>
      <c r="W109" s="154">
        <f t="shared" si="119"/>
        <v>6.996096914</v>
      </c>
      <c r="X109" s="4"/>
      <c r="Y109" s="157"/>
      <c r="AD109" s="158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</row>
    <row r="110">
      <c r="A110" s="75" t="s">
        <v>77</v>
      </c>
      <c r="B110" s="76">
        <v>1354.4</v>
      </c>
      <c r="C110" s="76">
        <v>3220.9</v>
      </c>
      <c r="D110" s="77">
        <v>831.05</v>
      </c>
      <c r="E110" s="76">
        <v>4456.6</v>
      </c>
      <c r="F110" s="76">
        <v>3796.05</v>
      </c>
      <c r="G110" s="148">
        <v>688.2</v>
      </c>
      <c r="H110" s="77"/>
      <c r="I110" s="152">
        <f t="shared" ref="I110:N110" si="120">((B110-B109)/B109)*100</f>
        <v>3.880963338</v>
      </c>
      <c r="J110" s="4">
        <f t="shared" si="120"/>
        <v>1.011399809</v>
      </c>
      <c r="K110" s="4">
        <f t="shared" si="120"/>
        <v>0.3017319413</v>
      </c>
      <c r="L110" s="4">
        <f t="shared" si="120"/>
        <v>0.1742023219</v>
      </c>
      <c r="M110" s="4">
        <f t="shared" si="120"/>
        <v>-0.07765201369</v>
      </c>
      <c r="N110" s="122">
        <f t="shared" si="120"/>
        <v>1.36239782</v>
      </c>
      <c r="O110" s="4"/>
      <c r="P110" s="4"/>
      <c r="R110" s="157"/>
      <c r="W110" s="158"/>
      <c r="X110" s="4"/>
      <c r="Y110" s="157"/>
      <c r="AD110" s="158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</row>
    <row r="111">
      <c r="A111" s="83">
        <v>44572.0</v>
      </c>
      <c r="B111" s="76">
        <v>1362.7</v>
      </c>
      <c r="C111" s="76">
        <v>3293.5</v>
      </c>
      <c r="D111" s="77">
        <v>849.4</v>
      </c>
      <c r="E111" s="76">
        <v>4573.15</v>
      </c>
      <c r="F111" s="76">
        <v>3823.95</v>
      </c>
      <c r="G111" s="148">
        <v>714.5</v>
      </c>
      <c r="H111" s="77"/>
      <c r="I111" s="152">
        <f t="shared" ref="I111:N111" si="121">((B111-B110)/B110)*100</f>
        <v>0.6128174838</v>
      </c>
      <c r="J111" s="4">
        <f t="shared" si="121"/>
        <v>2.254028377</v>
      </c>
      <c r="K111" s="4">
        <f t="shared" si="121"/>
        <v>2.208050057</v>
      </c>
      <c r="L111" s="4">
        <f t="shared" si="121"/>
        <v>2.615222367</v>
      </c>
      <c r="M111" s="4">
        <f t="shared" si="121"/>
        <v>0.734974513</v>
      </c>
      <c r="N111" s="122">
        <f t="shared" si="121"/>
        <v>3.821563499</v>
      </c>
      <c r="O111" s="4"/>
      <c r="P111" s="4"/>
      <c r="R111" s="157"/>
      <c r="W111" s="158"/>
      <c r="X111" s="4"/>
      <c r="Y111" s="155">
        <f t="shared" ref="Y111:AD111" si="122">(B131-B111)/B111*100</f>
        <v>3.95171351</v>
      </c>
      <c r="Z111" s="77">
        <f t="shared" si="122"/>
        <v>3.758919083</v>
      </c>
      <c r="AA111" s="77">
        <f t="shared" si="122"/>
        <v>4.456086649</v>
      </c>
      <c r="AB111" s="77">
        <f t="shared" si="122"/>
        <v>-1.177525338</v>
      </c>
      <c r="AC111" s="77">
        <f t="shared" si="122"/>
        <v>14.61185423</v>
      </c>
      <c r="AD111" s="156">
        <f t="shared" si="122"/>
        <v>-4.940517845</v>
      </c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</row>
    <row r="112">
      <c r="A112" s="83">
        <v>44603.0</v>
      </c>
      <c r="B112" s="76">
        <v>1346.55</v>
      </c>
      <c r="C112" s="76">
        <v>3270.15</v>
      </c>
      <c r="D112" s="77">
        <v>841.55</v>
      </c>
      <c r="E112" s="76">
        <v>4588.85</v>
      </c>
      <c r="F112" s="76">
        <v>3761.4</v>
      </c>
      <c r="G112" s="148">
        <v>714.55</v>
      </c>
      <c r="H112" s="77"/>
      <c r="I112" s="152">
        <f t="shared" ref="I112:N112" si="123">((B112-B111)/B111)*100</f>
        <v>-1.185147134</v>
      </c>
      <c r="J112" s="4">
        <f t="shared" si="123"/>
        <v>-0.708972218</v>
      </c>
      <c r="K112" s="4">
        <f t="shared" si="123"/>
        <v>-0.9241817754</v>
      </c>
      <c r="L112" s="4">
        <f t="shared" si="123"/>
        <v>0.343308223</v>
      </c>
      <c r="M112" s="4">
        <f t="shared" si="123"/>
        <v>-1.635743145</v>
      </c>
      <c r="N112" s="122">
        <f t="shared" si="123"/>
        <v>0.00699790063</v>
      </c>
      <c r="O112" s="4"/>
      <c r="P112" s="4"/>
      <c r="R112" s="157"/>
      <c r="W112" s="158"/>
      <c r="X112" s="4"/>
      <c r="Y112" s="157"/>
      <c r="AD112" s="158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</row>
    <row r="113">
      <c r="A113" s="83">
        <v>44631.0</v>
      </c>
      <c r="B113" s="76">
        <v>1340.15</v>
      </c>
      <c r="C113" s="76">
        <v>3235.1</v>
      </c>
      <c r="D113" s="77">
        <v>841.25</v>
      </c>
      <c r="E113" s="76">
        <v>4626.85</v>
      </c>
      <c r="F113" s="76">
        <v>3791.0</v>
      </c>
      <c r="G113" s="148">
        <v>724.9</v>
      </c>
      <c r="H113" s="77"/>
      <c r="I113" s="152">
        <f t="shared" ref="I113:N113" si="124">((B113-B112)/B112)*100</f>
        <v>-0.4752887008</v>
      </c>
      <c r="J113" s="4">
        <f t="shared" si="124"/>
        <v>-1.071816278</v>
      </c>
      <c r="K113" s="4">
        <f t="shared" si="124"/>
        <v>-0.03564850573</v>
      </c>
      <c r="L113" s="4">
        <f t="shared" si="124"/>
        <v>0.8280941848</v>
      </c>
      <c r="M113" s="4">
        <f t="shared" si="124"/>
        <v>0.7869410326</v>
      </c>
      <c r="N113" s="122">
        <f t="shared" si="124"/>
        <v>1.448464068</v>
      </c>
      <c r="O113" s="4"/>
      <c r="P113" s="4"/>
      <c r="R113" s="157"/>
      <c r="W113" s="158"/>
      <c r="X113" s="4"/>
      <c r="Y113" s="157"/>
      <c r="AD113" s="158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</row>
    <row r="114">
      <c r="A114" s="83">
        <v>44662.0</v>
      </c>
      <c r="B114" s="76">
        <v>1345.85</v>
      </c>
      <c r="C114" s="76">
        <v>3246.55</v>
      </c>
      <c r="D114" s="77">
        <v>872.05</v>
      </c>
      <c r="E114" s="76">
        <v>4567.85</v>
      </c>
      <c r="F114" s="76">
        <v>3841.15</v>
      </c>
      <c r="G114" s="148">
        <v>726.45</v>
      </c>
      <c r="H114" s="77"/>
      <c r="I114" s="152">
        <f t="shared" ref="I114:N114" si="125">((B114-B113)/B113)*100</f>
        <v>0.4253255233</v>
      </c>
      <c r="J114" s="4">
        <f t="shared" si="125"/>
        <v>0.3539303267</v>
      </c>
      <c r="K114" s="4">
        <f t="shared" si="125"/>
        <v>3.661218425</v>
      </c>
      <c r="L114" s="4">
        <f t="shared" si="125"/>
        <v>-1.275165609</v>
      </c>
      <c r="M114" s="4">
        <f t="shared" si="125"/>
        <v>1.322869955</v>
      </c>
      <c r="N114" s="122">
        <f t="shared" si="125"/>
        <v>0.2138225962</v>
      </c>
      <c r="O114" s="4"/>
      <c r="P114" s="4"/>
      <c r="R114" s="153">
        <f t="shared" ref="R114:W114" si="126">100*(B118-B114)/B114</f>
        <v>1.021659174</v>
      </c>
      <c r="S114" s="86">
        <f t="shared" si="126"/>
        <v>3.326608246</v>
      </c>
      <c r="T114" s="86">
        <f t="shared" si="126"/>
        <v>3.830055616</v>
      </c>
      <c r="U114" s="86">
        <f t="shared" si="126"/>
        <v>0.04925730924</v>
      </c>
      <c r="V114" s="86">
        <f t="shared" si="126"/>
        <v>7.781523762</v>
      </c>
      <c r="W114" s="154">
        <f t="shared" si="126"/>
        <v>-1.631220318</v>
      </c>
      <c r="X114" s="4"/>
      <c r="Y114" s="157"/>
      <c r="AD114" s="158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</row>
    <row r="115">
      <c r="A115" s="83">
        <v>44753.0</v>
      </c>
      <c r="B115" s="76">
        <v>1346.75</v>
      </c>
      <c r="C115" s="76">
        <v>3262.7</v>
      </c>
      <c r="D115" s="77">
        <v>862.3</v>
      </c>
      <c r="E115" s="76">
        <v>4521.85</v>
      </c>
      <c r="F115" s="76">
        <v>4177.6</v>
      </c>
      <c r="G115" s="148">
        <v>734.25</v>
      </c>
      <c r="H115" s="77"/>
      <c r="I115" s="152">
        <f t="shared" ref="I115:N115" si="127">((B115-B114)/B114)*100</f>
        <v>0.06687223688</v>
      </c>
      <c r="J115" s="4">
        <f t="shared" si="127"/>
        <v>0.4974511404</v>
      </c>
      <c r="K115" s="4">
        <f t="shared" si="127"/>
        <v>-1.118055157</v>
      </c>
      <c r="L115" s="4">
        <f t="shared" si="127"/>
        <v>-1.007038322</v>
      </c>
      <c r="M115" s="4">
        <f t="shared" si="127"/>
        <v>8.759095583</v>
      </c>
      <c r="N115" s="122">
        <f t="shared" si="127"/>
        <v>1.07371464</v>
      </c>
      <c r="O115" s="4"/>
      <c r="P115" s="4"/>
      <c r="R115" s="157"/>
      <c r="W115" s="158"/>
      <c r="X115" s="4"/>
      <c r="Y115" s="157"/>
      <c r="AD115" s="158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</row>
    <row r="116">
      <c r="A116" s="83">
        <v>44815.0</v>
      </c>
      <c r="B116" s="76">
        <v>1360.7</v>
      </c>
      <c r="C116" s="76">
        <v>3249.75</v>
      </c>
      <c r="D116" s="77">
        <v>901.55</v>
      </c>
      <c r="E116" s="76">
        <v>4582.7</v>
      </c>
      <c r="F116" s="76">
        <v>4211.2</v>
      </c>
      <c r="G116" s="148">
        <v>730.0</v>
      </c>
      <c r="H116" s="77"/>
      <c r="I116" s="152">
        <f t="shared" ref="I116:N116" si="128">((B116-B115)/B115)*100</f>
        <v>1.035826991</v>
      </c>
      <c r="J116" s="4">
        <f t="shared" si="128"/>
        <v>-0.3969105342</v>
      </c>
      <c r="K116" s="4">
        <f t="shared" si="128"/>
        <v>4.551780123</v>
      </c>
      <c r="L116" s="4">
        <f t="shared" si="128"/>
        <v>1.345688159</v>
      </c>
      <c r="M116" s="4">
        <f t="shared" si="128"/>
        <v>0.8042895442</v>
      </c>
      <c r="N116" s="122">
        <f t="shared" si="128"/>
        <v>-0.5788219271</v>
      </c>
      <c r="O116" s="4"/>
      <c r="P116" s="4"/>
      <c r="R116" s="157"/>
      <c r="W116" s="158"/>
      <c r="X116" s="4"/>
      <c r="Y116" s="157"/>
      <c r="AD116" s="158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</row>
    <row r="117">
      <c r="A117" s="88">
        <v>44845.0</v>
      </c>
      <c r="B117" s="76">
        <v>1354.0</v>
      </c>
      <c r="C117" s="76">
        <v>3241.4</v>
      </c>
      <c r="D117" s="77">
        <v>902.05</v>
      </c>
      <c r="E117" s="76">
        <v>4581.7</v>
      </c>
      <c r="F117" s="76">
        <v>4180.2</v>
      </c>
      <c r="G117" s="148">
        <v>704.65</v>
      </c>
      <c r="H117" s="77"/>
      <c r="I117" s="152">
        <f t="shared" ref="I117:N117" si="129">((B117-B116)/B116)*100</f>
        <v>-0.4923936209</v>
      </c>
      <c r="J117" s="4">
        <f t="shared" si="129"/>
        <v>-0.2569428418</v>
      </c>
      <c r="K117" s="4">
        <f t="shared" si="129"/>
        <v>0.05546004104</v>
      </c>
      <c r="L117" s="4">
        <f t="shared" si="129"/>
        <v>-0.02182119711</v>
      </c>
      <c r="M117" s="4">
        <f t="shared" si="129"/>
        <v>-0.7361322188</v>
      </c>
      <c r="N117" s="122">
        <f t="shared" si="129"/>
        <v>-3.47260274</v>
      </c>
      <c r="O117" s="4"/>
      <c r="P117" s="4"/>
      <c r="R117" s="157"/>
      <c r="W117" s="158"/>
      <c r="X117" s="4"/>
      <c r="Y117" s="157"/>
      <c r="AD117" s="158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</row>
    <row r="118">
      <c r="A118" s="88">
        <v>44876.0</v>
      </c>
      <c r="B118" s="76">
        <v>1359.6</v>
      </c>
      <c r="C118" s="76">
        <v>3354.55</v>
      </c>
      <c r="D118" s="77">
        <v>905.45</v>
      </c>
      <c r="E118" s="76">
        <v>4570.1</v>
      </c>
      <c r="F118" s="76">
        <v>4140.05</v>
      </c>
      <c r="G118" s="148">
        <v>714.6</v>
      </c>
      <c r="H118" s="77"/>
      <c r="I118" s="152">
        <f t="shared" ref="I118:N118" si="130">((B118-B117)/B117)*100</f>
        <v>0.4135893648</v>
      </c>
      <c r="J118" s="4">
        <f t="shared" si="130"/>
        <v>3.490775591</v>
      </c>
      <c r="K118" s="4">
        <f t="shared" si="130"/>
        <v>0.3769192395</v>
      </c>
      <c r="L118" s="4">
        <f t="shared" si="130"/>
        <v>-0.2531811336</v>
      </c>
      <c r="M118" s="4">
        <f t="shared" si="130"/>
        <v>-0.9604803598</v>
      </c>
      <c r="N118" s="122">
        <f t="shared" si="130"/>
        <v>1.412048535</v>
      </c>
      <c r="O118" s="4"/>
      <c r="P118" s="4"/>
      <c r="R118" s="153">
        <f t="shared" ref="R118:W118" si="131">100*(B123-B118)/B118</f>
        <v>0.2721388644</v>
      </c>
      <c r="S118" s="86">
        <f t="shared" si="131"/>
        <v>0.5813000253</v>
      </c>
      <c r="T118" s="86">
        <f t="shared" si="131"/>
        <v>-1.087856867</v>
      </c>
      <c r="U118" s="86">
        <f t="shared" si="131"/>
        <v>-2.867552132</v>
      </c>
      <c r="V118" s="86">
        <f t="shared" si="131"/>
        <v>0.1219792031</v>
      </c>
      <c r="W118" s="154">
        <f t="shared" si="131"/>
        <v>-9.508816121</v>
      </c>
      <c r="X118" s="4"/>
      <c r="Y118" s="157"/>
      <c r="AD118" s="158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</row>
    <row r="119">
      <c r="A119" s="75" t="s">
        <v>78</v>
      </c>
      <c r="B119" s="76">
        <v>1354.4</v>
      </c>
      <c r="C119" s="76">
        <v>3365.05</v>
      </c>
      <c r="D119" s="77">
        <v>904.2</v>
      </c>
      <c r="E119" s="76">
        <v>4393.4</v>
      </c>
      <c r="F119" s="76">
        <v>4148.45</v>
      </c>
      <c r="G119" s="148">
        <v>707.7</v>
      </c>
      <c r="H119" s="77"/>
      <c r="I119" s="152">
        <f t="shared" ref="I119:N119" si="132">((B119-B118)/B118)*100</f>
        <v>-0.382465431</v>
      </c>
      <c r="J119" s="4">
        <f t="shared" si="132"/>
        <v>0.313007706</v>
      </c>
      <c r="K119" s="4">
        <f t="shared" si="132"/>
        <v>-0.1380529019</v>
      </c>
      <c r="L119" s="4">
        <f t="shared" si="132"/>
        <v>-3.866436183</v>
      </c>
      <c r="M119" s="4">
        <f t="shared" si="132"/>
        <v>0.2028961003</v>
      </c>
      <c r="N119" s="122">
        <f t="shared" si="132"/>
        <v>-0.9655751469</v>
      </c>
      <c r="O119" s="4"/>
      <c r="P119" s="4"/>
      <c r="R119" s="157"/>
      <c r="W119" s="158"/>
      <c r="X119" s="4"/>
      <c r="Y119" s="157"/>
      <c r="AD119" s="158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</row>
    <row r="120">
      <c r="A120" s="75" t="s">
        <v>79</v>
      </c>
      <c r="B120" s="76">
        <v>1383.65</v>
      </c>
      <c r="C120" s="76">
        <v>3361.9</v>
      </c>
      <c r="D120" s="77">
        <v>915.9</v>
      </c>
      <c r="E120" s="76">
        <v>4461.35</v>
      </c>
      <c r="F120" s="76">
        <v>4179.6</v>
      </c>
      <c r="G120" s="148">
        <v>710.95</v>
      </c>
      <c r="H120" s="77"/>
      <c r="I120" s="152">
        <f t="shared" ref="I120:N120" si="133">((B120-B119)/B119)*100</f>
        <v>2.15962788</v>
      </c>
      <c r="J120" s="4">
        <f t="shared" si="133"/>
        <v>-0.09360930744</v>
      </c>
      <c r="K120" s="4">
        <f t="shared" si="133"/>
        <v>1.293961513</v>
      </c>
      <c r="L120" s="4">
        <f t="shared" si="133"/>
        <v>1.546638139</v>
      </c>
      <c r="M120" s="4">
        <f t="shared" si="133"/>
        <v>0.7508828599</v>
      </c>
      <c r="N120" s="122">
        <f t="shared" si="133"/>
        <v>0.4592341388</v>
      </c>
      <c r="O120" s="4"/>
      <c r="P120" s="4"/>
      <c r="R120" s="157"/>
      <c r="W120" s="158"/>
      <c r="X120" s="4"/>
      <c r="Y120" s="157"/>
      <c r="AD120" s="158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</row>
    <row r="121">
      <c r="A121" s="75" t="s">
        <v>80</v>
      </c>
      <c r="B121" s="76">
        <v>1374.55</v>
      </c>
      <c r="C121" s="76">
        <v>3384.6</v>
      </c>
      <c r="D121" s="77">
        <v>895.1</v>
      </c>
      <c r="E121" s="76">
        <v>4501.0</v>
      </c>
      <c r="F121" s="76">
        <v>4168.75</v>
      </c>
      <c r="G121" s="148">
        <v>669.55</v>
      </c>
      <c r="H121" s="77"/>
      <c r="I121" s="152">
        <f t="shared" ref="I121:N121" si="134">((B121-B120)/B120)*100</f>
        <v>-0.6576807719</v>
      </c>
      <c r="J121" s="4">
        <f t="shared" si="134"/>
        <v>0.675213421</v>
      </c>
      <c r="K121" s="4">
        <f t="shared" si="134"/>
        <v>-2.270990283</v>
      </c>
      <c r="L121" s="4">
        <f t="shared" si="134"/>
        <v>0.8887444383</v>
      </c>
      <c r="M121" s="4">
        <f t="shared" si="134"/>
        <v>-0.2595942195</v>
      </c>
      <c r="N121" s="122">
        <f t="shared" si="134"/>
        <v>-5.823194317</v>
      </c>
      <c r="O121" s="4"/>
      <c r="P121" s="4"/>
      <c r="R121" s="157"/>
      <c r="W121" s="158"/>
      <c r="X121" s="4"/>
      <c r="Y121" s="157"/>
      <c r="AD121" s="158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</row>
    <row r="122">
      <c r="A122" s="75" t="s">
        <v>81</v>
      </c>
      <c r="B122" s="76">
        <v>1388.05</v>
      </c>
      <c r="C122" s="76">
        <v>3374.25</v>
      </c>
      <c r="D122" s="77">
        <v>899.6</v>
      </c>
      <c r="E122" s="76">
        <v>4447.3</v>
      </c>
      <c r="F122" s="76">
        <v>4158.4</v>
      </c>
      <c r="G122" s="148">
        <v>649.0</v>
      </c>
      <c r="H122" s="77"/>
      <c r="I122" s="152">
        <f t="shared" ref="I122:N122" si="135">((B122-B121)/B121)*100</f>
        <v>0.9821396093</v>
      </c>
      <c r="J122" s="4">
        <f t="shared" si="135"/>
        <v>-0.3057968445</v>
      </c>
      <c r="K122" s="4">
        <f t="shared" si="135"/>
        <v>0.5027371243</v>
      </c>
      <c r="L122" s="4">
        <f t="shared" si="135"/>
        <v>-1.193068207</v>
      </c>
      <c r="M122" s="4">
        <f t="shared" si="135"/>
        <v>-0.2482758621</v>
      </c>
      <c r="N122" s="122">
        <f t="shared" si="135"/>
        <v>-3.069225599</v>
      </c>
      <c r="O122" s="4"/>
      <c r="P122" s="4"/>
      <c r="R122" s="157"/>
      <c r="W122" s="158"/>
      <c r="X122" s="4"/>
      <c r="Y122" s="157"/>
      <c r="AD122" s="158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</row>
    <row r="123">
      <c r="A123" s="75" t="s">
        <v>82</v>
      </c>
      <c r="B123" s="76">
        <v>1363.3</v>
      </c>
      <c r="C123" s="76">
        <v>3374.05</v>
      </c>
      <c r="D123" s="77">
        <v>895.6</v>
      </c>
      <c r="E123" s="76">
        <v>4439.05</v>
      </c>
      <c r="F123" s="76">
        <v>4145.1</v>
      </c>
      <c r="G123" s="148">
        <v>646.65</v>
      </c>
      <c r="H123" s="77"/>
      <c r="I123" s="152">
        <f t="shared" ref="I123:N123" si="136">((B123-B122)/B122)*100</f>
        <v>-1.783076978</v>
      </c>
      <c r="J123" s="4">
        <f t="shared" si="136"/>
        <v>-0.005927243091</v>
      </c>
      <c r="K123" s="4">
        <f t="shared" si="136"/>
        <v>-0.4446420631</v>
      </c>
      <c r="L123" s="4">
        <f t="shared" si="136"/>
        <v>-0.1855058125</v>
      </c>
      <c r="M123" s="4">
        <f t="shared" si="136"/>
        <v>-0.3198345518</v>
      </c>
      <c r="N123" s="122">
        <f t="shared" si="136"/>
        <v>-0.3620955316</v>
      </c>
      <c r="O123" s="4"/>
      <c r="P123" s="4"/>
      <c r="R123" s="153">
        <f t="shared" ref="R123:W123" si="137">100*(B128-B123)/B123</f>
        <v>2.064842661</v>
      </c>
      <c r="S123" s="86">
        <f t="shared" si="137"/>
        <v>1.281842296</v>
      </c>
      <c r="T123" s="86">
        <f t="shared" si="137"/>
        <v>-0.815096025</v>
      </c>
      <c r="U123" s="86">
        <f t="shared" si="137"/>
        <v>0.5316452845</v>
      </c>
      <c r="V123" s="86">
        <f t="shared" si="137"/>
        <v>1.683915949</v>
      </c>
      <c r="W123" s="154">
        <f t="shared" si="137"/>
        <v>3.525864069</v>
      </c>
      <c r="X123" s="4"/>
      <c r="Y123" s="157"/>
      <c r="AD123" s="158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</row>
    <row r="124">
      <c r="A124" s="75" t="s">
        <v>83</v>
      </c>
      <c r="B124" s="76">
        <v>1334.55</v>
      </c>
      <c r="C124" s="76">
        <v>3313.7</v>
      </c>
      <c r="D124" s="77">
        <v>878.2</v>
      </c>
      <c r="E124" s="76">
        <v>4388.65</v>
      </c>
      <c r="F124" s="76">
        <v>4152.9</v>
      </c>
      <c r="G124" s="148">
        <v>664.15</v>
      </c>
      <c r="H124" s="77"/>
      <c r="I124" s="152">
        <f t="shared" ref="I124:N124" si="138">((B124-B123)/B123)*100</f>
        <v>-2.108853517</v>
      </c>
      <c r="J124" s="4">
        <f t="shared" si="138"/>
        <v>-1.78865162</v>
      </c>
      <c r="K124" s="4">
        <f t="shared" si="138"/>
        <v>-1.942831621</v>
      </c>
      <c r="L124" s="4">
        <f t="shared" si="138"/>
        <v>-1.135378065</v>
      </c>
      <c r="M124" s="4">
        <f t="shared" si="138"/>
        <v>0.1881739886</v>
      </c>
      <c r="N124" s="122">
        <f t="shared" si="138"/>
        <v>2.706255316</v>
      </c>
      <c r="O124" s="4"/>
      <c r="P124" s="4"/>
      <c r="R124" s="157"/>
      <c r="W124" s="158"/>
      <c r="X124" s="4"/>
      <c r="Y124" s="157"/>
      <c r="AD124" s="158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</row>
    <row r="125">
      <c r="A125" s="75" t="s">
        <v>84</v>
      </c>
      <c r="B125" s="76">
        <v>1343.6</v>
      </c>
      <c r="C125" s="76">
        <v>3338.85</v>
      </c>
      <c r="D125" s="77">
        <v>888.6</v>
      </c>
      <c r="E125" s="76">
        <v>4399.45</v>
      </c>
      <c r="F125" s="76">
        <v>4196.1</v>
      </c>
      <c r="G125" s="148">
        <v>665.45</v>
      </c>
      <c r="H125" s="77"/>
      <c r="I125" s="152">
        <f t="shared" ref="I125:N125" si="139">((B125-B124)/B124)*100</f>
        <v>0.6781312053</v>
      </c>
      <c r="J125" s="4">
        <f t="shared" si="139"/>
        <v>0.7589703353</v>
      </c>
      <c r="K125" s="4">
        <f t="shared" si="139"/>
        <v>1.184240492</v>
      </c>
      <c r="L125" s="4">
        <f t="shared" si="139"/>
        <v>0.2460893441</v>
      </c>
      <c r="M125" s="4">
        <f t="shared" si="139"/>
        <v>1.040236943</v>
      </c>
      <c r="N125" s="122">
        <f t="shared" si="139"/>
        <v>0.1957389144</v>
      </c>
      <c r="O125" s="4"/>
      <c r="P125" s="4"/>
      <c r="R125" s="157"/>
      <c r="W125" s="158"/>
      <c r="X125" s="4"/>
      <c r="Y125" s="157"/>
      <c r="AD125" s="158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</row>
    <row r="126">
      <c r="A126" s="75" t="s">
        <v>85</v>
      </c>
      <c r="B126" s="76">
        <v>1364.05</v>
      </c>
      <c r="C126" s="76">
        <v>3336.25</v>
      </c>
      <c r="D126" s="77">
        <v>879.1</v>
      </c>
      <c r="E126" s="76">
        <v>4440.5</v>
      </c>
      <c r="F126" s="76">
        <v>4186.1</v>
      </c>
      <c r="G126" s="148">
        <v>663.95</v>
      </c>
      <c r="H126" s="77"/>
      <c r="I126" s="152">
        <f t="shared" ref="I126:N126" si="140">((B126-B125)/B125)*100</f>
        <v>1.522030366</v>
      </c>
      <c r="J126" s="4">
        <f t="shared" si="140"/>
        <v>-0.07787112329</v>
      </c>
      <c r="K126" s="4">
        <f t="shared" si="140"/>
        <v>-1.069097457</v>
      </c>
      <c r="L126" s="4">
        <f t="shared" si="140"/>
        <v>0.9330711794</v>
      </c>
      <c r="M126" s="4">
        <f t="shared" si="140"/>
        <v>-0.238316532</v>
      </c>
      <c r="N126" s="122">
        <f t="shared" si="140"/>
        <v>-0.2254113758</v>
      </c>
      <c r="O126" s="4"/>
      <c r="P126" s="4"/>
      <c r="R126" s="157"/>
      <c r="W126" s="158"/>
      <c r="X126" s="4"/>
      <c r="Y126" s="157"/>
      <c r="AD126" s="158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</row>
    <row r="127">
      <c r="A127" s="75" t="s">
        <v>86</v>
      </c>
      <c r="B127" s="76">
        <v>1383.4</v>
      </c>
      <c r="C127" s="76">
        <v>3407.05</v>
      </c>
      <c r="D127" s="77">
        <v>883.75</v>
      </c>
      <c r="E127" s="76">
        <v>4449.85</v>
      </c>
      <c r="F127" s="76">
        <v>4227.8</v>
      </c>
      <c r="G127" s="148">
        <v>661.35</v>
      </c>
      <c r="H127" s="77"/>
      <c r="I127" s="152">
        <f t="shared" ref="I127:N127" si="141">((B127-B126)/B126)*100</f>
        <v>1.418569701</v>
      </c>
      <c r="J127" s="4">
        <f t="shared" si="141"/>
        <v>2.122143125</v>
      </c>
      <c r="K127" s="4">
        <f t="shared" si="141"/>
        <v>0.5289500626</v>
      </c>
      <c r="L127" s="4">
        <f t="shared" si="141"/>
        <v>0.2105618737</v>
      </c>
      <c r="M127" s="4">
        <f t="shared" si="141"/>
        <v>0.996153938</v>
      </c>
      <c r="N127" s="122">
        <f t="shared" si="141"/>
        <v>-0.3915957527</v>
      </c>
      <c r="O127" s="4"/>
      <c r="P127" s="4"/>
      <c r="R127" s="157"/>
      <c r="W127" s="158"/>
      <c r="X127" s="4"/>
      <c r="Y127" s="157"/>
      <c r="AD127" s="158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</row>
    <row r="128">
      <c r="A128" s="75" t="s">
        <v>87</v>
      </c>
      <c r="B128" s="76">
        <v>1391.45</v>
      </c>
      <c r="C128" s="76">
        <v>3417.3</v>
      </c>
      <c r="D128" s="77">
        <v>888.3</v>
      </c>
      <c r="E128" s="76">
        <v>4462.65</v>
      </c>
      <c r="F128" s="76">
        <v>4214.9</v>
      </c>
      <c r="G128" s="148">
        <v>669.45</v>
      </c>
      <c r="H128" s="77"/>
      <c r="I128" s="152">
        <f t="shared" ref="I128:N128" si="142">((B128-B127)/B127)*100</f>
        <v>0.5818996675</v>
      </c>
      <c r="J128" s="4">
        <f t="shared" si="142"/>
        <v>0.3008467736</v>
      </c>
      <c r="K128" s="4">
        <f t="shared" si="142"/>
        <v>0.5148514851</v>
      </c>
      <c r="L128" s="4">
        <f t="shared" si="142"/>
        <v>0.2876501455</v>
      </c>
      <c r="M128" s="4">
        <f t="shared" si="142"/>
        <v>-0.3051232319</v>
      </c>
      <c r="N128" s="122">
        <f t="shared" si="142"/>
        <v>1.224767521</v>
      </c>
      <c r="O128" s="4"/>
      <c r="P128" s="4"/>
      <c r="R128" s="153">
        <f t="shared" ref="R128:W128" si="143">100*(B133-B128)/B128</f>
        <v>3.424485249</v>
      </c>
      <c r="S128" s="86">
        <f t="shared" si="143"/>
        <v>1.192461885</v>
      </c>
      <c r="T128" s="86">
        <f t="shared" si="143"/>
        <v>0.7823933356</v>
      </c>
      <c r="U128" s="86">
        <f t="shared" si="143"/>
        <v>1.626836073</v>
      </c>
      <c r="V128" s="86">
        <f t="shared" si="143"/>
        <v>5.676291252</v>
      </c>
      <c r="W128" s="154">
        <f t="shared" si="143"/>
        <v>1.41907536</v>
      </c>
      <c r="X128" s="4"/>
      <c r="Y128" s="157"/>
      <c r="AD128" s="158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</row>
    <row r="129">
      <c r="A129" s="75" t="s">
        <v>88</v>
      </c>
      <c r="B129" s="76">
        <v>1396.95</v>
      </c>
      <c r="C129" s="76">
        <v>3415.3</v>
      </c>
      <c r="D129" s="77">
        <v>885.35</v>
      </c>
      <c r="E129" s="76">
        <v>4442.35</v>
      </c>
      <c r="F129" s="76">
        <v>4238.0</v>
      </c>
      <c r="G129" s="148">
        <v>677.3</v>
      </c>
      <c r="H129" s="77"/>
      <c r="I129" s="152">
        <f t="shared" ref="I129:N129" si="144">((B129-B128)/B128)*100</f>
        <v>0.3952711201</v>
      </c>
      <c r="J129" s="4">
        <f t="shared" si="144"/>
        <v>-0.05852573669</v>
      </c>
      <c r="K129" s="4">
        <f t="shared" si="144"/>
        <v>-0.3320950129</v>
      </c>
      <c r="L129" s="4">
        <f t="shared" si="144"/>
        <v>-0.4548866705</v>
      </c>
      <c r="M129" s="4">
        <f t="shared" si="144"/>
        <v>0.5480557071</v>
      </c>
      <c r="N129" s="122">
        <f t="shared" si="144"/>
        <v>1.172604377</v>
      </c>
      <c r="O129" s="4"/>
      <c r="P129" s="4"/>
      <c r="R129" s="157"/>
      <c r="W129" s="158"/>
      <c r="X129" s="4"/>
      <c r="Y129" s="157"/>
      <c r="AD129" s="158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</row>
    <row r="130">
      <c r="A130" s="75" t="s">
        <v>89</v>
      </c>
      <c r="B130" s="76">
        <v>1379.2</v>
      </c>
      <c r="C130" s="76">
        <v>3419.8</v>
      </c>
      <c r="D130" s="77">
        <v>883.95</v>
      </c>
      <c r="E130" s="76">
        <v>4486.5</v>
      </c>
      <c r="F130" s="76">
        <v>4308.05</v>
      </c>
      <c r="G130" s="148">
        <v>673.45</v>
      </c>
      <c r="H130" s="77"/>
      <c r="I130" s="152">
        <f t="shared" ref="I130:N130" si="145">((B130-B129)/B129)*100</f>
        <v>-1.270625291</v>
      </c>
      <c r="J130" s="4">
        <f t="shared" si="145"/>
        <v>0.1317600211</v>
      </c>
      <c r="K130" s="4">
        <f t="shared" si="145"/>
        <v>-0.1581295533</v>
      </c>
      <c r="L130" s="4">
        <f t="shared" si="145"/>
        <v>0.9938433487</v>
      </c>
      <c r="M130" s="4">
        <f t="shared" si="145"/>
        <v>1.652902312</v>
      </c>
      <c r="N130" s="122">
        <f t="shared" si="145"/>
        <v>-0.5684334859</v>
      </c>
      <c r="O130" s="4"/>
      <c r="P130" s="4"/>
      <c r="R130" s="157"/>
      <c r="W130" s="158"/>
      <c r="X130" s="4"/>
      <c r="Y130" s="157"/>
      <c r="AD130" s="158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</row>
    <row r="131">
      <c r="A131" s="75" t="s">
        <v>90</v>
      </c>
      <c r="B131" s="76">
        <v>1416.55</v>
      </c>
      <c r="C131" s="76">
        <v>3417.3</v>
      </c>
      <c r="D131" s="77">
        <v>887.25</v>
      </c>
      <c r="E131" s="76">
        <v>4519.3</v>
      </c>
      <c r="F131" s="76">
        <v>4382.7</v>
      </c>
      <c r="G131" s="148">
        <v>679.2</v>
      </c>
      <c r="H131" s="77"/>
      <c r="I131" s="152">
        <f t="shared" ref="I131:N131" si="146">((B131-B130)/B130)*100</f>
        <v>2.708091647</v>
      </c>
      <c r="J131" s="4">
        <f t="shared" si="146"/>
        <v>-0.07310369027</v>
      </c>
      <c r="K131" s="4">
        <f t="shared" si="146"/>
        <v>0.373324283</v>
      </c>
      <c r="L131" s="4">
        <f t="shared" si="146"/>
        <v>0.7310821353</v>
      </c>
      <c r="M131" s="4">
        <f t="shared" si="146"/>
        <v>1.732802544</v>
      </c>
      <c r="N131" s="122">
        <f t="shared" si="146"/>
        <v>0.8538124582</v>
      </c>
      <c r="O131" s="4"/>
      <c r="P131" s="4"/>
      <c r="R131" s="157"/>
      <c r="W131" s="158"/>
      <c r="X131" s="4"/>
      <c r="Y131" s="157"/>
      <c r="AD131" s="158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</row>
    <row r="132">
      <c r="A132" s="83">
        <v>44573.0</v>
      </c>
      <c r="B132" s="76">
        <v>1435.05</v>
      </c>
      <c r="C132" s="76">
        <v>3493.9</v>
      </c>
      <c r="D132" s="77">
        <v>897.7</v>
      </c>
      <c r="E132" s="76">
        <v>4506.65</v>
      </c>
      <c r="F132" s="76">
        <v>4424.7</v>
      </c>
      <c r="G132" s="148">
        <v>678.25</v>
      </c>
      <c r="H132" s="77"/>
      <c r="I132" s="152">
        <f t="shared" ref="I132:N132" si="147">((B132-B131)/B131)*100</f>
        <v>1.305989905</v>
      </c>
      <c r="J132" s="4">
        <f t="shared" si="147"/>
        <v>2.241535715</v>
      </c>
      <c r="K132" s="4">
        <f t="shared" si="147"/>
        <v>1.177796562</v>
      </c>
      <c r="L132" s="4">
        <f t="shared" si="147"/>
        <v>-0.2799106056</v>
      </c>
      <c r="M132" s="4">
        <f t="shared" si="147"/>
        <v>0.9583133685</v>
      </c>
      <c r="N132" s="122">
        <f t="shared" si="147"/>
        <v>-0.1398704358</v>
      </c>
      <c r="O132" s="4"/>
      <c r="P132" s="4"/>
      <c r="R132" s="157"/>
      <c r="W132" s="158"/>
      <c r="X132" s="4"/>
      <c r="Y132" s="155">
        <f t="shared" ref="Y132:AD132" si="148">(B153-B132)/B132*100</f>
        <v>-0.9511863698</v>
      </c>
      <c r="Z132" s="77">
        <f t="shared" si="148"/>
        <v>-5.156129254</v>
      </c>
      <c r="AA132" s="77">
        <f t="shared" si="148"/>
        <v>-9.011919349</v>
      </c>
      <c r="AB132" s="77">
        <f t="shared" si="148"/>
        <v>-4.141657329</v>
      </c>
      <c r="AC132" s="77">
        <f t="shared" si="148"/>
        <v>-0.03503062355</v>
      </c>
      <c r="AD132" s="156">
        <f t="shared" si="148"/>
        <v>-9.760412827</v>
      </c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</row>
    <row r="133">
      <c r="A133" s="83">
        <v>44604.0</v>
      </c>
      <c r="B133" s="76">
        <v>1439.1</v>
      </c>
      <c r="C133" s="76">
        <v>3458.05</v>
      </c>
      <c r="D133" s="77">
        <v>895.25</v>
      </c>
      <c r="E133" s="76">
        <v>4535.25</v>
      </c>
      <c r="F133" s="76">
        <v>4454.15</v>
      </c>
      <c r="G133" s="148">
        <v>678.95</v>
      </c>
      <c r="H133" s="77"/>
      <c r="I133" s="152">
        <f t="shared" ref="I133:N133" si="149">((B133-B132)/B132)*100</f>
        <v>0.2822201317</v>
      </c>
      <c r="J133" s="4">
        <f t="shared" si="149"/>
        <v>-1.026074015</v>
      </c>
      <c r="K133" s="4">
        <f t="shared" si="149"/>
        <v>-0.2729196836</v>
      </c>
      <c r="L133" s="4">
        <f t="shared" si="149"/>
        <v>0.6346177316</v>
      </c>
      <c r="M133" s="4">
        <f t="shared" si="149"/>
        <v>0.6655818474</v>
      </c>
      <c r="N133" s="122">
        <f t="shared" si="149"/>
        <v>0.1032067822</v>
      </c>
      <c r="O133" s="4"/>
      <c r="P133" s="4"/>
      <c r="R133" s="153">
        <f t="shared" ref="R133:W133" si="150">100*(B138-B133)/B133</f>
        <v>5.020498923</v>
      </c>
      <c r="S133" s="86">
        <f t="shared" si="150"/>
        <v>-4.31457035</v>
      </c>
      <c r="T133" s="86">
        <f t="shared" si="150"/>
        <v>0.1172856744</v>
      </c>
      <c r="U133" s="86">
        <f t="shared" si="150"/>
        <v>-2.391268398</v>
      </c>
      <c r="V133" s="86">
        <f t="shared" si="150"/>
        <v>-0.2997204854</v>
      </c>
      <c r="W133" s="154">
        <f t="shared" si="150"/>
        <v>-3.174018705</v>
      </c>
      <c r="X133" s="4"/>
      <c r="Y133" s="157"/>
      <c r="AD133" s="158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</row>
    <row r="134">
      <c r="A134" s="83">
        <v>44693.0</v>
      </c>
      <c r="B134" s="76">
        <v>1441.4</v>
      </c>
      <c r="C134" s="76">
        <v>3447.75</v>
      </c>
      <c r="D134" s="77">
        <v>900.75</v>
      </c>
      <c r="E134" s="76">
        <v>4503.95</v>
      </c>
      <c r="F134" s="76">
        <v>4425.05</v>
      </c>
      <c r="G134" s="148">
        <v>677.25</v>
      </c>
      <c r="H134" s="77"/>
      <c r="I134" s="152">
        <f t="shared" ref="I134:N134" si="151">((B134-B133)/B133)*100</f>
        <v>0.159822111</v>
      </c>
      <c r="J134" s="4">
        <f t="shared" si="151"/>
        <v>-0.2978557279</v>
      </c>
      <c r="K134" s="4">
        <f t="shared" si="151"/>
        <v>0.6143535325</v>
      </c>
      <c r="L134" s="4">
        <f t="shared" si="151"/>
        <v>-0.6901493854</v>
      </c>
      <c r="M134" s="4">
        <f t="shared" si="151"/>
        <v>-0.6533233052</v>
      </c>
      <c r="N134" s="122">
        <f t="shared" si="151"/>
        <v>-0.2503866264</v>
      </c>
      <c r="O134" s="4"/>
      <c r="P134" s="4"/>
      <c r="R134" s="157"/>
      <c r="W134" s="158"/>
      <c r="X134" s="4"/>
      <c r="Y134" s="157"/>
      <c r="AD134" s="158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</row>
    <row r="135">
      <c r="A135" s="83">
        <v>44724.0</v>
      </c>
      <c r="B135" s="76">
        <v>1445.6</v>
      </c>
      <c r="C135" s="76">
        <v>3406.1</v>
      </c>
      <c r="D135" s="77">
        <v>904.35</v>
      </c>
      <c r="E135" s="76">
        <v>4410.65</v>
      </c>
      <c r="F135" s="76">
        <v>4447.0</v>
      </c>
      <c r="G135" s="148">
        <v>672.1</v>
      </c>
      <c r="H135" s="77"/>
      <c r="I135" s="152">
        <f t="shared" ref="I135:N135" si="152">((B135-B134)/B134)*100</f>
        <v>0.2913833773</v>
      </c>
      <c r="J135" s="4">
        <f t="shared" si="152"/>
        <v>-1.208034225</v>
      </c>
      <c r="K135" s="4">
        <f t="shared" si="152"/>
        <v>0.3996669442</v>
      </c>
      <c r="L135" s="4">
        <f t="shared" si="152"/>
        <v>-2.071515003</v>
      </c>
      <c r="M135" s="4">
        <f t="shared" si="152"/>
        <v>0.4960395928</v>
      </c>
      <c r="N135" s="122">
        <f t="shared" si="152"/>
        <v>-0.7604282023</v>
      </c>
      <c r="O135" s="4"/>
      <c r="P135" s="4"/>
      <c r="R135" s="157"/>
      <c r="W135" s="158"/>
      <c r="X135" s="4"/>
      <c r="Y135" s="157"/>
      <c r="AD135" s="158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</row>
    <row r="136">
      <c r="A136" s="83">
        <v>44754.0</v>
      </c>
      <c r="B136" s="76">
        <v>1454.25</v>
      </c>
      <c r="C136" s="76">
        <v>3400.85</v>
      </c>
      <c r="D136" s="77">
        <v>892.9</v>
      </c>
      <c r="E136" s="76">
        <v>4386.9</v>
      </c>
      <c r="F136" s="76">
        <v>4430.7</v>
      </c>
      <c r="G136" s="148">
        <v>664.4</v>
      </c>
      <c r="H136" s="77"/>
      <c r="I136" s="152">
        <f t="shared" ref="I136:N136" si="153">((B136-B135)/B135)*100</f>
        <v>0.5983674599</v>
      </c>
      <c r="J136" s="4">
        <f t="shared" si="153"/>
        <v>-0.154135228</v>
      </c>
      <c r="K136" s="4">
        <f t="shared" si="153"/>
        <v>-1.266102726</v>
      </c>
      <c r="L136" s="4">
        <f t="shared" si="153"/>
        <v>-0.5384693866</v>
      </c>
      <c r="M136" s="4">
        <f t="shared" si="153"/>
        <v>-0.3665392399</v>
      </c>
      <c r="N136" s="122">
        <f t="shared" si="153"/>
        <v>-1.145662848</v>
      </c>
      <c r="O136" s="4"/>
      <c r="P136" s="4"/>
      <c r="R136" s="157"/>
      <c r="W136" s="158"/>
      <c r="X136" s="4"/>
      <c r="Y136" s="157"/>
      <c r="AD136" s="158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</row>
    <row r="137">
      <c r="A137" s="88">
        <v>44785.0</v>
      </c>
      <c r="B137" s="76">
        <v>1463.75</v>
      </c>
      <c r="C137" s="76">
        <v>3374.7</v>
      </c>
      <c r="D137" s="77">
        <v>899.75</v>
      </c>
      <c r="E137" s="76">
        <v>4384.15</v>
      </c>
      <c r="F137" s="76">
        <v>4429.15</v>
      </c>
      <c r="G137" s="148">
        <v>664.9</v>
      </c>
      <c r="H137" s="77"/>
      <c r="I137" s="152">
        <f t="shared" ref="I137:N137" si="154">((B137-B136)/B136)*100</f>
        <v>0.653257693</v>
      </c>
      <c r="J137" s="4">
        <f t="shared" si="154"/>
        <v>-0.7689254157</v>
      </c>
      <c r="K137" s="4">
        <f t="shared" si="154"/>
        <v>0.7671631762</v>
      </c>
      <c r="L137" s="4">
        <f t="shared" si="154"/>
        <v>-0.06268663521</v>
      </c>
      <c r="M137" s="4">
        <f t="shared" si="154"/>
        <v>-0.0349831855</v>
      </c>
      <c r="N137" s="122">
        <f t="shared" si="154"/>
        <v>0.07525586996</v>
      </c>
      <c r="O137" s="4"/>
      <c r="P137" s="4"/>
      <c r="R137" s="157"/>
      <c r="W137" s="158"/>
      <c r="X137" s="4"/>
      <c r="Y137" s="157"/>
      <c r="AD137" s="158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</row>
    <row r="138">
      <c r="A138" s="88">
        <v>44816.0</v>
      </c>
      <c r="B138" s="76">
        <v>1511.35</v>
      </c>
      <c r="C138" s="76">
        <v>3308.85</v>
      </c>
      <c r="D138" s="77">
        <v>896.3</v>
      </c>
      <c r="E138" s="76">
        <v>4426.8</v>
      </c>
      <c r="F138" s="76">
        <v>4440.8</v>
      </c>
      <c r="G138" s="148">
        <v>657.4</v>
      </c>
      <c r="H138" s="77"/>
      <c r="I138" s="152">
        <f t="shared" ref="I138:N138" si="155">((B138-B137)/B137)*100</f>
        <v>3.251921435</v>
      </c>
      <c r="J138" s="4">
        <f t="shared" si="155"/>
        <v>-1.951284559</v>
      </c>
      <c r="K138" s="4">
        <f t="shared" si="155"/>
        <v>-0.3834398444</v>
      </c>
      <c r="L138" s="4">
        <f t="shared" si="155"/>
        <v>0.972822554</v>
      </c>
      <c r="M138" s="4">
        <f t="shared" si="155"/>
        <v>0.2630301525</v>
      </c>
      <c r="N138" s="122">
        <f t="shared" si="155"/>
        <v>-1.127989171</v>
      </c>
      <c r="O138" s="4"/>
      <c r="P138" s="4"/>
      <c r="R138" s="153">
        <f t="shared" ref="R138:W138" si="156">100*(B143-B138)/B138</f>
        <v>-5.617494293</v>
      </c>
      <c r="S138" s="86">
        <f t="shared" si="156"/>
        <v>-1.60780936</v>
      </c>
      <c r="T138" s="86">
        <f t="shared" si="156"/>
        <v>-3.804529733</v>
      </c>
      <c r="U138" s="86">
        <f t="shared" si="156"/>
        <v>-2.038718713</v>
      </c>
      <c r="V138" s="86">
        <f t="shared" si="156"/>
        <v>0.1711403351</v>
      </c>
      <c r="W138" s="154">
        <f t="shared" si="156"/>
        <v>-4.038637055</v>
      </c>
      <c r="X138" s="4"/>
      <c r="Y138" s="157"/>
      <c r="AD138" s="158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</row>
    <row r="139">
      <c r="A139" s="88">
        <v>44907.0</v>
      </c>
      <c r="B139" s="76">
        <v>1482.75</v>
      </c>
      <c r="C139" s="76">
        <v>3306.35</v>
      </c>
      <c r="D139" s="77">
        <v>888.35</v>
      </c>
      <c r="E139" s="76">
        <v>4475.65</v>
      </c>
      <c r="F139" s="76">
        <v>4454.0</v>
      </c>
      <c r="G139" s="148">
        <v>659.45</v>
      </c>
      <c r="H139" s="77"/>
      <c r="I139" s="152">
        <f t="shared" ref="I139:N139" si="157">((B139-B138)/B138)*100</f>
        <v>-1.892347901</v>
      </c>
      <c r="J139" s="4">
        <f t="shared" si="157"/>
        <v>-0.07555495112</v>
      </c>
      <c r="K139" s="4">
        <f t="shared" si="157"/>
        <v>-0.8869798059</v>
      </c>
      <c r="L139" s="4">
        <f t="shared" si="157"/>
        <v>1.103505918</v>
      </c>
      <c r="M139" s="4">
        <f t="shared" si="157"/>
        <v>0.2972437399</v>
      </c>
      <c r="N139" s="122">
        <f t="shared" si="157"/>
        <v>0.3118344995</v>
      </c>
      <c r="O139" s="4"/>
      <c r="P139" s="4"/>
      <c r="R139" s="157"/>
      <c r="W139" s="158"/>
      <c r="X139" s="4"/>
      <c r="Y139" s="157"/>
      <c r="AD139" s="158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</row>
    <row r="140">
      <c r="A140" s="75" t="s">
        <v>91</v>
      </c>
      <c r="B140" s="76">
        <v>1488.7</v>
      </c>
      <c r="C140" s="76">
        <v>3348.15</v>
      </c>
      <c r="D140" s="77">
        <v>901.3</v>
      </c>
      <c r="E140" s="76">
        <v>4479.6</v>
      </c>
      <c r="F140" s="76">
        <v>4451.15</v>
      </c>
      <c r="G140" s="148">
        <v>657.5</v>
      </c>
      <c r="H140" s="77"/>
      <c r="I140" s="152">
        <f t="shared" ref="I140:N140" si="158">((B140-B139)/B139)*100</f>
        <v>0.4012814028</v>
      </c>
      <c r="J140" s="4">
        <f t="shared" si="158"/>
        <v>1.264233974</v>
      </c>
      <c r="K140" s="4">
        <f t="shared" si="158"/>
        <v>1.457758766</v>
      </c>
      <c r="L140" s="4">
        <f t="shared" si="158"/>
        <v>0.08825533721</v>
      </c>
      <c r="M140" s="4">
        <f t="shared" si="158"/>
        <v>-0.06398742703</v>
      </c>
      <c r="N140" s="122">
        <f t="shared" si="158"/>
        <v>-0.2957009629</v>
      </c>
      <c r="O140" s="4"/>
      <c r="P140" s="4"/>
      <c r="R140" s="157"/>
      <c r="W140" s="158"/>
      <c r="X140" s="4"/>
      <c r="Y140" s="157"/>
      <c r="AD140" s="158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</row>
    <row r="141">
      <c r="A141" s="75" t="s">
        <v>92</v>
      </c>
      <c r="B141" s="76">
        <v>1489.6</v>
      </c>
      <c r="C141" s="76">
        <v>3378.75</v>
      </c>
      <c r="D141" s="77">
        <v>907.2</v>
      </c>
      <c r="E141" s="76">
        <v>4524.5</v>
      </c>
      <c r="F141" s="76">
        <v>4431.15</v>
      </c>
      <c r="G141" s="148">
        <v>663.9</v>
      </c>
      <c r="H141" s="77"/>
      <c r="I141" s="152">
        <f t="shared" ref="I141:N141" si="159">((B141-B140)/B140)*100</f>
        <v>0.06045543091</v>
      </c>
      <c r="J141" s="4">
        <f t="shared" si="159"/>
        <v>0.9139375476</v>
      </c>
      <c r="K141" s="4">
        <f t="shared" si="159"/>
        <v>0.6546100078</v>
      </c>
      <c r="L141" s="4">
        <f t="shared" si="159"/>
        <v>1.002321636</v>
      </c>
      <c r="M141" s="4">
        <f t="shared" si="159"/>
        <v>-0.4493220853</v>
      </c>
      <c r="N141" s="122">
        <f t="shared" si="159"/>
        <v>0.9733840304</v>
      </c>
      <c r="O141" s="4"/>
      <c r="P141" s="4"/>
      <c r="R141" s="157"/>
      <c r="W141" s="158"/>
      <c r="X141" s="4"/>
      <c r="Y141" s="157"/>
      <c r="AD141" s="158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</row>
    <row r="142">
      <c r="A142" s="75" t="s">
        <v>93</v>
      </c>
      <c r="B142" s="76">
        <v>1447.9</v>
      </c>
      <c r="C142" s="76">
        <v>3312.15</v>
      </c>
      <c r="D142" s="77">
        <v>887.45</v>
      </c>
      <c r="E142" s="76">
        <v>4477.95</v>
      </c>
      <c r="F142" s="76">
        <v>4467.1</v>
      </c>
      <c r="G142" s="148">
        <v>642.45</v>
      </c>
      <c r="H142" s="77"/>
      <c r="I142" s="152">
        <f t="shared" ref="I142:N142" si="160">((B142-B141)/B141)*100</f>
        <v>-2.799409237</v>
      </c>
      <c r="J142" s="4">
        <f t="shared" si="160"/>
        <v>-1.971143174</v>
      </c>
      <c r="K142" s="4">
        <f t="shared" si="160"/>
        <v>-2.177028219</v>
      </c>
      <c r="L142" s="4">
        <f t="shared" si="160"/>
        <v>-1.028842966</v>
      </c>
      <c r="M142" s="4">
        <f t="shared" si="160"/>
        <v>0.8113018065</v>
      </c>
      <c r="N142" s="122">
        <f t="shared" si="160"/>
        <v>-3.230908269</v>
      </c>
      <c r="O142" s="4"/>
      <c r="P142" s="4"/>
      <c r="R142" s="157"/>
      <c r="W142" s="158"/>
      <c r="X142" s="4"/>
      <c r="Y142" s="157"/>
      <c r="AD142" s="158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</row>
    <row r="143">
      <c r="A143" s="75" t="s">
        <v>94</v>
      </c>
      <c r="B143" s="76">
        <v>1426.45</v>
      </c>
      <c r="C143" s="76">
        <v>3255.65</v>
      </c>
      <c r="D143" s="77">
        <v>862.2</v>
      </c>
      <c r="E143" s="76">
        <v>4336.55</v>
      </c>
      <c r="F143" s="76">
        <v>4448.4</v>
      </c>
      <c r="G143" s="148">
        <v>630.85</v>
      </c>
      <c r="H143" s="77"/>
      <c r="I143" s="152">
        <f t="shared" ref="I143:N143" si="161">((B143-B142)/B142)*100</f>
        <v>-1.481455902</v>
      </c>
      <c r="J143" s="4">
        <f t="shared" si="161"/>
        <v>-1.705840617</v>
      </c>
      <c r="K143" s="4">
        <f t="shared" si="161"/>
        <v>-2.845230717</v>
      </c>
      <c r="L143" s="4">
        <f t="shared" si="161"/>
        <v>-3.157694927</v>
      </c>
      <c r="M143" s="4">
        <f t="shared" si="161"/>
        <v>-0.4186161044</v>
      </c>
      <c r="N143" s="122">
        <f t="shared" si="161"/>
        <v>-1.805587984</v>
      </c>
      <c r="O143" s="4"/>
      <c r="P143" s="4"/>
      <c r="R143" s="153">
        <f t="shared" ref="R143:W143" si="162">100*(B148-B143)/B143</f>
        <v>-2.656945564</v>
      </c>
      <c r="S143" s="86">
        <f t="shared" si="162"/>
        <v>-0.4929891112</v>
      </c>
      <c r="T143" s="86">
        <f t="shared" si="162"/>
        <v>-7.79401531</v>
      </c>
      <c r="U143" s="86">
        <f t="shared" si="162"/>
        <v>-0.2594228131</v>
      </c>
      <c r="V143" s="86">
        <f t="shared" si="162"/>
        <v>-2.295207266</v>
      </c>
      <c r="W143" s="154">
        <f t="shared" si="162"/>
        <v>-6.134580328</v>
      </c>
      <c r="X143" s="4"/>
      <c r="Y143" s="157"/>
      <c r="AD143" s="158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</row>
    <row r="144">
      <c r="A144" s="75" t="s">
        <v>95</v>
      </c>
      <c r="B144" s="76">
        <v>1464.05</v>
      </c>
      <c r="C144" s="76">
        <v>3221.2</v>
      </c>
      <c r="D144" s="77">
        <v>895.7</v>
      </c>
      <c r="E144" s="76">
        <v>4409.9</v>
      </c>
      <c r="F144" s="76">
        <v>4525.65</v>
      </c>
      <c r="G144" s="148">
        <v>629.05</v>
      </c>
      <c r="H144" s="77"/>
      <c r="I144" s="152">
        <f t="shared" ref="I144:N144" si="163">((B144-B143)/B143)*100</f>
        <v>2.635914333</v>
      </c>
      <c r="J144" s="4">
        <f t="shared" si="163"/>
        <v>-1.058160429</v>
      </c>
      <c r="K144" s="4">
        <f t="shared" si="163"/>
        <v>3.885409418</v>
      </c>
      <c r="L144" s="4">
        <f t="shared" si="163"/>
        <v>1.691436741</v>
      </c>
      <c r="M144" s="4">
        <f t="shared" si="163"/>
        <v>1.736579444</v>
      </c>
      <c r="N144" s="122">
        <f t="shared" si="163"/>
        <v>-0.2853293176</v>
      </c>
      <c r="O144" s="4"/>
      <c r="P144" s="4"/>
      <c r="R144" s="157"/>
      <c r="W144" s="158"/>
      <c r="X144" s="4"/>
      <c r="Y144" s="157"/>
      <c r="AD144" s="158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</row>
    <row r="145">
      <c r="A145" s="75" t="s">
        <v>96</v>
      </c>
      <c r="B145" s="76">
        <v>1485.75</v>
      </c>
      <c r="C145" s="76">
        <v>3251.45</v>
      </c>
      <c r="D145" s="77">
        <v>887.9</v>
      </c>
      <c r="E145" s="76">
        <v>4379.35</v>
      </c>
      <c r="F145" s="76">
        <v>4507.15</v>
      </c>
      <c r="G145" s="148">
        <v>623.05</v>
      </c>
      <c r="H145" s="77"/>
      <c r="I145" s="152">
        <f t="shared" ref="I145:N145" si="164">((B145-B144)/B144)*100</f>
        <v>1.482189816</v>
      </c>
      <c r="J145" s="4">
        <f t="shared" si="164"/>
        <v>0.939091022</v>
      </c>
      <c r="K145" s="4">
        <f t="shared" si="164"/>
        <v>-0.8708272859</v>
      </c>
      <c r="L145" s="4">
        <f t="shared" si="164"/>
        <v>-0.692759473</v>
      </c>
      <c r="M145" s="4">
        <f t="shared" si="164"/>
        <v>-0.4087810591</v>
      </c>
      <c r="N145" s="122">
        <f t="shared" si="164"/>
        <v>-0.9538192513</v>
      </c>
      <c r="O145" s="4"/>
      <c r="P145" s="4"/>
      <c r="R145" s="157"/>
      <c r="W145" s="158"/>
      <c r="X145" s="4"/>
      <c r="Y145" s="157"/>
      <c r="AD145" s="158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</row>
    <row r="146">
      <c r="A146" s="75" t="s">
        <v>97</v>
      </c>
      <c r="B146" s="76">
        <v>1451.25</v>
      </c>
      <c r="C146" s="76">
        <v>3278.9</v>
      </c>
      <c r="D146" s="77">
        <v>859.35</v>
      </c>
      <c r="E146" s="76">
        <v>4429.15</v>
      </c>
      <c r="F146" s="76">
        <v>4439.35</v>
      </c>
      <c r="G146" s="148">
        <v>620.65</v>
      </c>
      <c r="H146" s="77"/>
      <c r="I146" s="152">
        <f t="shared" ref="I146:N146" si="165">((B146-B145)/B145)*100</f>
        <v>-2.322059566</v>
      </c>
      <c r="J146" s="4">
        <f t="shared" si="165"/>
        <v>0.8442387243</v>
      </c>
      <c r="K146" s="4">
        <f t="shared" si="165"/>
        <v>-3.215452191</v>
      </c>
      <c r="L146" s="4">
        <f t="shared" si="165"/>
        <v>1.137155057</v>
      </c>
      <c r="M146" s="4">
        <f t="shared" si="165"/>
        <v>-1.504276538</v>
      </c>
      <c r="N146" s="122">
        <f t="shared" si="165"/>
        <v>-0.3852018297</v>
      </c>
      <c r="O146" s="4"/>
      <c r="P146" s="4"/>
      <c r="R146" s="157"/>
      <c r="W146" s="158"/>
      <c r="X146" s="4"/>
      <c r="Y146" s="157"/>
      <c r="AD146" s="158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</row>
    <row r="147">
      <c r="A147" s="75" t="s">
        <v>98</v>
      </c>
      <c r="B147" s="76">
        <v>1449.9</v>
      </c>
      <c r="C147" s="76">
        <v>3270.85</v>
      </c>
      <c r="D147" s="77">
        <v>857.15</v>
      </c>
      <c r="E147" s="76">
        <v>4364.8</v>
      </c>
      <c r="F147" s="76">
        <v>4410.6</v>
      </c>
      <c r="G147" s="148">
        <v>613.05</v>
      </c>
      <c r="H147" s="77"/>
      <c r="I147" s="152">
        <f t="shared" ref="I147:N147" si="166">((B147-B146)/B146)*100</f>
        <v>-0.09302325581</v>
      </c>
      <c r="J147" s="4">
        <f t="shared" si="166"/>
        <v>-0.2455091647</v>
      </c>
      <c r="K147" s="4">
        <f t="shared" si="166"/>
        <v>-0.2560074475</v>
      </c>
      <c r="L147" s="4">
        <f t="shared" si="166"/>
        <v>-1.452874705</v>
      </c>
      <c r="M147" s="4">
        <f t="shared" si="166"/>
        <v>-0.6476173314</v>
      </c>
      <c r="N147" s="122">
        <f t="shared" si="166"/>
        <v>-1.224522678</v>
      </c>
      <c r="O147" s="4"/>
      <c r="P147" s="4"/>
      <c r="R147" s="157"/>
      <c r="W147" s="158"/>
      <c r="X147" s="4"/>
      <c r="Y147" s="157"/>
      <c r="AD147" s="158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</row>
    <row r="148">
      <c r="A148" s="75" t="s">
        <v>99</v>
      </c>
      <c r="B148" s="76">
        <v>1388.55</v>
      </c>
      <c r="C148" s="76">
        <v>3239.6</v>
      </c>
      <c r="D148" s="77">
        <v>795.0</v>
      </c>
      <c r="E148" s="76">
        <v>4325.3</v>
      </c>
      <c r="F148" s="76">
        <v>4346.3</v>
      </c>
      <c r="G148" s="148">
        <v>592.15</v>
      </c>
      <c r="H148" s="77"/>
      <c r="I148" s="152">
        <f t="shared" ref="I148:N148" si="167">((B148-B147)/B147)*100</f>
        <v>-4.231326298</v>
      </c>
      <c r="J148" s="4">
        <f t="shared" si="167"/>
        <v>-0.9554091444</v>
      </c>
      <c r="K148" s="4">
        <f t="shared" si="167"/>
        <v>-7.25077291</v>
      </c>
      <c r="L148" s="4">
        <f t="shared" si="167"/>
        <v>-0.9049670088</v>
      </c>
      <c r="M148" s="4">
        <f t="shared" si="167"/>
        <v>-1.457851539</v>
      </c>
      <c r="N148" s="122">
        <f t="shared" si="167"/>
        <v>-3.40918359</v>
      </c>
      <c r="O148" s="4"/>
      <c r="P148" s="4"/>
      <c r="R148" s="153">
        <f t="shared" ref="R148:W148" si="168">100*(B153-B148)/B148</f>
        <v>2.36577725</v>
      </c>
      <c r="S148" s="86">
        <f t="shared" si="168"/>
        <v>2.288862823</v>
      </c>
      <c r="T148" s="86">
        <f t="shared" si="168"/>
        <v>2.742138365</v>
      </c>
      <c r="U148" s="86">
        <f t="shared" si="168"/>
        <v>-0.1225348531</v>
      </c>
      <c r="V148" s="86">
        <f t="shared" si="168"/>
        <v>1.768170628</v>
      </c>
      <c r="W148" s="154">
        <f t="shared" si="168"/>
        <v>3.360634974</v>
      </c>
      <c r="X148" s="4"/>
      <c r="Y148" s="157"/>
      <c r="AD148" s="158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</row>
    <row r="149">
      <c r="A149" s="75" t="s">
        <v>100</v>
      </c>
      <c r="B149" s="76">
        <v>1384.35</v>
      </c>
      <c r="C149" s="76">
        <v>3258.6</v>
      </c>
      <c r="D149" s="77">
        <v>806.3</v>
      </c>
      <c r="E149" s="76">
        <v>4252.4</v>
      </c>
      <c r="F149" s="76">
        <v>4384.1</v>
      </c>
      <c r="G149" s="148">
        <v>609.1</v>
      </c>
      <c r="H149" s="77"/>
      <c r="I149" s="152">
        <f t="shared" ref="I149:N149" si="169">((B149-B148)/B148)*100</f>
        <v>-0.3024738036</v>
      </c>
      <c r="J149" s="4">
        <f t="shared" si="169"/>
        <v>0.5864921595</v>
      </c>
      <c r="K149" s="4">
        <f t="shared" si="169"/>
        <v>1.421383648</v>
      </c>
      <c r="L149" s="4">
        <f t="shared" si="169"/>
        <v>-1.685432224</v>
      </c>
      <c r="M149" s="4">
        <f t="shared" si="169"/>
        <v>0.8697052665</v>
      </c>
      <c r="N149" s="122">
        <f t="shared" si="169"/>
        <v>2.862450393</v>
      </c>
      <c r="O149" s="4"/>
      <c r="P149" s="4"/>
      <c r="R149" s="157"/>
      <c r="W149" s="158"/>
      <c r="X149" s="4"/>
      <c r="Y149" s="157"/>
      <c r="AD149" s="158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</row>
    <row r="150">
      <c r="A150" s="75" t="s">
        <v>101</v>
      </c>
      <c r="B150" s="76">
        <v>1375.3</v>
      </c>
      <c r="C150" s="76">
        <v>3264.25</v>
      </c>
      <c r="D150" s="77">
        <v>817.65</v>
      </c>
      <c r="E150" s="76">
        <v>4256.85</v>
      </c>
      <c r="F150" s="76">
        <v>4374.85</v>
      </c>
      <c r="G150" s="148">
        <v>618.1</v>
      </c>
      <c r="H150" s="77"/>
      <c r="I150" s="152">
        <f t="shared" ref="I150:N150" si="170">((B150-B149)/B149)*100</f>
        <v>-0.6537364106</v>
      </c>
      <c r="J150" s="4">
        <f t="shared" si="170"/>
        <v>0.1733873443</v>
      </c>
      <c r="K150" s="4">
        <f t="shared" si="170"/>
        <v>1.407664641</v>
      </c>
      <c r="L150" s="4">
        <f t="shared" si="170"/>
        <v>0.1046467877</v>
      </c>
      <c r="M150" s="4">
        <f t="shared" si="170"/>
        <v>-0.2109897128</v>
      </c>
      <c r="N150" s="122">
        <f t="shared" si="170"/>
        <v>1.477589887</v>
      </c>
      <c r="O150" s="4"/>
      <c r="P150" s="4"/>
      <c r="R150" s="157"/>
      <c r="W150" s="158"/>
      <c r="X150" s="4"/>
      <c r="Y150" s="157"/>
      <c r="AD150" s="158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</row>
    <row r="151">
      <c r="A151" s="75" t="s">
        <v>102</v>
      </c>
      <c r="B151" s="76">
        <v>1388.9</v>
      </c>
      <c r="C151" s="76">
        <v>3257.15</v>
      </c>
      <c r="D151" s="77">
        <v>810.5</v>
      </c>
      <c r="E151" s="76">
        <v>4251.0</v>
      </c>
      <c r="F151" s="76">
        <v>4391.6</v>
      </c>
      <c r="G151" s="148">
        <v>616.75</v>
      </c>
      <c r="H151" s="77"/>
      <c r="I151" s="152">
        <f t="shared" ref="I151:N151" si="171">((B151-B150)/B150)*100</f>
        <v>0.9888751545</v>
      </c>
      <c r="J151" s="4">
        <f t="shared" si="171"/>
        <v>-0.2175078502</v>
      </c>
      <c r="K151" s="4">
        <f t="shared" si="171"/>
        <v>-0.8744572861</v>
      </c>
      <c r="L151" s="4">
        <f t="shared" si="171"/>
        <v>-0.1374255612</v>
      </c>
      <c r="M151" s="4">
        <f t="shared" si="171"/>
        <v>0.3828702698</v>
      </c>
      <c r="N151" s="122">
        <f t="shared" si="171"/>
        <v>-0.2184112603</v>
      </c>
      <c r="O151" s="4"/>
      <c r="P151" s="4"/>
      <c r="R151" s="157"/>
      <c r="W151" s="158"/>
      <c r="X151" s="4"/>
      <c r="Y151" s="157"/>
      <c r="AD151" s="158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</row>
    <row r="152">
      <c r="A152" s="75" t="s">
        <v>103</v>
      </c>
      <c r="B152" s="76">
        <v>1395.95</v>
      </c>
      <c r="C152" s="76">
        <v>3267.0</v>
      </c>
      <c r="D152" s="77">
        <v>816.8</v>
      </c>
      <c r="E152" s="76">
        <v>4251.7</v>
      </c>
      <c r="F152" s="76">
        <v>4358.7</v>
      </c>
      <c r="G152" s="148">
        <v>612.05</v>
      </c>
      <c r="H152" s="77"/>
      <c r="I152" s="152">
        <f t="shared" ref="I152:N152" si="172">((B152-B151)/B151)*100</f>
        <v>0.5075959392</v>
      </c>
      <c r="J152" s="4">
        <f t="shared" si="172"/>
        <v>0.3024116175</v>
      </c>
      <c r="K152" s="4">
        <f t="shared" si="172"/>
        <v>0.7772979642</v>
      </c>
      <c r="L152" s="4">
        <f t="shared" si="172"/>
        <v>0.01646671371</v>
      </c>
      <c r="M152" s="4">
        <f t="shared" si="172"/>
        <v>-0.7491574825</v>
      </c>
      <c r="N152" s="122">
        <f t="shared" si="172"/>
        <v>-0.7620591812</v>
      </c>
      <c r="O152" s="4"/>
      <c r="P152" s="4"/>
      <c r="R152" s="157"/>
      <c r="W152" s="158"/>
      <c r="X152" s="4"/>
      <c r="Y152" s="157"/>
      <c r="AD152" s="158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</row>
    <row r="153">
      <c r="A153" s="75" t="s">
        <v>104</v>
      </c>
      <c r="B153" s="76">
        <v>1421.4</v>
      </c>
      <c r="C153" s="76">
        <v>3313.75</v>
      </c>
      <c r="D153" s="77">
        <v>816.8</v>
      </c>
      <c r="E153" s="76">
        <v>4320.0</v>
      </c>
      <c r="F153" s="76">
        <v>4423.15</v>
      </c>
      <c r="G153" s="148">
        <v>612.05</v>
      </c>
      <c r="H153" s="77"/>
      <c r="I153" s="152">
        <f t="shared" ref="I153:N153" si="173">((B153-B152)/B152)*100</f>
        <v>1.823131201</v>
      </c>
      <c r="J153" s="4">
        <f t="shared" si="173"/>
        <v>1.430976431</v>
      </c>
      <c r="K153" s="4">
        <f t="shared" si="173"/>
        <v>0</v>
      </c>
      <c r="L153" s="4">
        <f t="shared" si="173"/>
        <v>1.606416257</v>
      </c>
      <c r="M153" s="4">
        <f t="shared" si="173"/>
        <v>1.478651892</v>
      </c>
      <c r="N153" s="122">
        <f t="shared" si="173"/>
        <v>0</v>
      </c>
      <c r="O153" s="4"/>
      <c r="P153" s="4"/>
      <c r="R153" s="153">
        <f t="shared" ref="R153:W153" si="174">100*(B158-B153)/B153</f>
        <v>-0.9075559308</v>
      </c>
      <c r="S153" s="86">
        <f t="shared" si="174"/>
        <v>-1.929837797</v>
      </c>
      <c r="T153" s="86">
        <f t="shared" si="174"/>
        <v>0.4529872674</v>
      </c>
      <c r="U153" s="86">
        <f t="shared" si="174"/>
        <v>0.9259259259</v>
      </c>
      <c r="V153" s="86">
        <f t="shared" si="174"/>
        <v>-0.6364242678</v>
      </c>
      <c r="W153" s="154">
        <f t="shared" si="174"/>
        <v>-1.748223184</v>
      </c>
      <c r="X153" s="4"/>
      <c r="Y153" s="157"/>
      <c r="AD153" s="158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</row>
    <row r="154">
      <c r="A154" s="83">
        <v>44958.0</v>
      </c>
      <c r="B154" s="76">
        <v>1370.0</v>
      </c>
      <c r="C154" s="76">
        <v>3307.85</v>
      </c>
      <c r="D154" s="77">
        <v>838.55</v>
      </c>
      <c r="E154" s="76">
        <v>4309.25</v>
      </c>
      <c r="F154" s="76">
        <v>4423.15</v>
      </c>
      <c r="G154" s="148">
        <v>617.2</v>
      </c>
      <c r="H154" s="77"/>
      <c r="I154" s="152">
        <f t="shared" ref="I154:N154" si="175">((B154-B153)/B153)*100</f>
        <v>-3.616153089</v>
      </c>
      <c r="J154" s="4">
        <f t="shared" si="175"/>
        <v>-0.1780460204</v>
      </c>
      <c r="K154" s="4">
        <f t="shared" si="175"/>
        <v>2.662830558</v>
      </c>
      <c r="L154" s="4">
        <f t="shared" si="175"/>
        <v>-0.2488425926</v>
      </c>
      <c r="M154" s="4">
        <f t="shared" si="175"/>
        <v>0</v>
      </c>
      <c r="N154" s="122">
        <f t="shared" si="175"/>
        <v>0.8414345233</v>
      </c>
      <c r="O154" s="4"/>
      <c r="P154" s="4"/>
      <c r="R154" s="157"/>
      <c r="W154" s="158"/>
      <c r="X154" s="4"/>
      <c r="Y154" s="155">
        <f t="shared" ref="Y154:AD154" si="176">100*(B174-B154)/B154</f>
        <v>5.094890511</v>
      </c>
      <c r="Z154" s="77">
        <f t="shared" si="176"/>
        <v>2.994392128</v>
      </c>
      <c r="AA154" s="77">
        <f t="shared" si="176"/>
        <v>-26.06880925</v>
      </c>
      <c r="AB154" s="77">
        <f t="shared" si="176"/>
        <v>1.598886117</v>
      </c>
      <c r="AC154" s="77">
        <f t="shared" si="176"/>
        <v>-1.003809502</v>
      </c>
      <c r="AD154" s="156">
        <f t="shared" si="176"/>
        <v>-11.86811406</v>
      </c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</row>
    <row r="155">
      <c r="A155" s="83">
        <v>44986.0</v>
      </c>
      <c r="B155" s="76">
        <v>1370.0</v>
      </c>
      <c r="C155" s="76">
        <v>3357.55</v>
      </c>
      <c r="D155" s="77">
        <v>835.2</v>
      </c>
      <c r="E155" s="76">
        <v>4310.0</v>
      </c>
      <c r="F155" s="76">
        <v>4290.95</v>
      </c>
      <c r="G155" s="148">
        <v>621.35</v>
      </c>
      <c r="H155" s="77"/>
      <c r="I155" s="152">
        <f t="shared" ref="I155:N155" si="177">((B155-B154)/B154)*100</f>
        <v>0</v>
      </c>
      <c r="J155" s="4">
        <f t="shared" si="177"/>
        <v>1.502486509</v>
      </c>
      <c r="K155" s="4">
        <f t="shared" si="177"/>
        <v>-0.3994991354</v>
      </c>
      <c r="L155" s="4">
        <f t="shared" si="177"/>
        <v>0.01740442072</v>
      </c>
      <c r="M155" s="4">
        <f t="shared" si="177"/>
        <v>-2.988820185</v>
      </c>
      <c r="N155" s="122">
        <f t="shared" si="177"/>
        <v>0.6723914452</v>
      </c>
      <c r="O155" s="4"/>
      <c r="P155" s="4"/>
      <c r="R155" s="157"/>
      <c r="W155" s="158"/>
      <c r="X155" s="4"/>
      <c r="Y155" s="157"/>
      <c r="AD155" s="158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</row>
    <row r="156">
      <c r="A156" s="83">
        <v>45017.0</v>
      </c>
      <c r="B156" s="76">
        <v>1391.7</v>
      </c>
      <c r="C156" s="76">
        <v>3351.55</v>
      </c>
      <c r="D156" s="77">
        <v>822.95</v>
      </c>
      <c r="E156" s="76">
        <v>4302.9</v>
      </c>
      <c r="F156" s="76">
        <v>4290.95</v>
      </c>
      <c r="G156" s="148">
        <v>608.45</v>
      </c>
      <c r="H156" s="77"/>
      <c r="I156" s="152">
        <f t="shared" ref="I156:N156" si="178">((B156-B155)/B155)*100</f>
        <v>1.583941606</v>
      </c>
      <c r="J156" s="4">
        <f t="shared" si="178"/>
        <v>-0.1787017319</v>
      </c>
      <c r="K156" s="4">
        <f t="shared" si="178"/>
        <v>-1.466714559</v>
      </c>
      <c r="L156" s="4">
        <f t="shared" si="178"/>
        <v>-0.1647331787</v>
      </c>
      <c r="M156" s="4">
        <f t="shared" si="178"/>
        <v>0</v>
      </c>
      <c r="N156" s="122">
        <f t="shared" si="178"/>
        <v>-2.076124567</v>
      </c>
      <c r="O156" s="4"/>
      <c r="P156" s="4"/>
      <c r="R156" s="157"/>
      <c r="W156" s="158"/>
      <c r="X156" s="4"/>
      <c r="Y156" s="157"/>
      <c r="AD156" s="158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</row>
    <row r="157">
      <c r="A157" s="83">
        <v>45047.0</v>
      </c>
      <c r="B157" s="76">
        <v>1391.7</v>
      </c>
      <c r="C157" s="76">
        <v>3350.35</v>
      </c>
      <c r="D157" s="77">
        <v>832.0</v>
      </c>
      <c r="E157" s="76">
        <v>4320.0</v>
      </c>
      <c r="F157" s="76">
        <v>4355.0</v>
      </c>
      <c r="G157" s="148">
        <v>608.8</v>
      </c>
      <c r="H157" s="77"/>
      <c r="I157" s="152">
        <f t="shared" ref="I157:N157" si="179">((B157-B156)/B156)*100</f>
        <v>0</v>
      </c>
      <c r="J157" s="4">
        <f t="shared" si="179"/>
        <v>-0.03580432934</v>
      </c>
      <c r="K157" s="4">
        <f t="shared" si="179"/>
        <v>1.099702291</v>
      </c>
      <c r="L157" s="4">
        <f t="shared" si="179"/>
        <v>0.3974064003</v>
      </c>
      <c r="M157" s="4">
        <f t="shared" si="179"/>
        <v>1.492676447</v>
      </c>
      <c r="N157" s="122">
        <f t="shared" si="179"/>
        <v>0.05752321473</v>
      </c>
      <c r="O157" s="4"/>
      <c r="P157" s="4"/>
      <c r="R157" s="157"/>
      <c r="W157" s="158"/>
      <c r="X157" s="4"/>
      <c r="Y157" s="157"/>
      <c r="AD157" s="158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</row>
    <row r="158">
      <c r="A158" s="83">
        <v>45078.0</v>
      </c>
      <c r="B158" s="76">
        <v>1408.5</v>
      </c>
      <c r="C158" s="76">
        <v>3249.8</v>
      </c>
      <c r="D158" s="77">
        <v>820.5</v>
      </c>
      <c r="E158" s="76">
        <v>4360.0</v>
      </c>
      <c r="F158" s="76">
        <v>4395.0</v>
      </c>
      <c r="G158" s="148">
        <v>601.35</v>
      </c>
      <c r="H158" s="77"/>
      <c r="I158" s="152">
        <f t="shared" ref="I158:N158" si="180">((B158-B157)/B157)*100</f>
        <v>1.207156715</v>
      </c>
      <c r="J158" s="4">
        <f t="shared" si="180"/>
        <v>-3.001178981</v>
      </c>
      <c r="K158" s="4">
        <f t="shared" si="180"/>
        <v>-1.382211538</v>
      </c>
      <c r="L158" s="4">
        <f t="shared" si="180"/>
        <v>0.9259259259</v>
      </c>
      <c r="M158" s="4">
        <f t="shared" si="180"/>
        <v>0.9184845006</v>
      </c>
      <c r="N158" s="122">
        <f t="shared" si="180"/>
        <v>-1.223718791</v>
      </c>
      <c r="O158" s="4"/>
      <c r="P158" s="4"/>
      <c r="R158" s="153">
        <f t="shared" ref="R158:W158" si="181">100*(B163-B158)/B158</f>
        <v>0</v>
      </c>
      <c r="S158" s="86">
        <f t="shared" si="181"/>
        <v>5.349559973</v>
      </c>
      <c r="T158" s="86">
        <f t="shared" si="181"/>
        <v>-1.560024375</v>
      </c>
      <c r="U158" s="86">
        <f t="shared" si="181"/>
        <v>0.6169724771</v>
      </c>
      <c r="V158" s="86">
        <f t="shared" si="181"/>
        <v>0.1137656428</v>
      </c>
      <c r="W158" s="154">
        <f t="shared" si="181"/>
        <v>-2.220004989</v>
      </c>
      <c r="X158" s="4"/>
      <c r="Y158" s="157"/>
      <c r="AD158" s="158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</row>
    <row r="159">
      <c r="A159" s="83">
        <v>45170.0</v>
      </c>
      <c r="B159" s="76">
        <v>1408.5</v>
      </c>
      <c r="C159" s="76">
        <v>3355.65</v>
      </c>
      <c r="D159" s="77">
        <v>829.45</v>
      </c>
      <c r="E159" s="76">
        <v>4376.45</v>
      </c>
      <c r="F159" s="76">
        <v>4410.0</v>
      </c>
      <c r="G159" s="148">
        <v>599.7</v>
      </c>
      <c r="H159" s="77"/>
      <c r="I159" s="152">
        <f t="shared" ref="I159:N159" si="182">((B159-B158)/B158)*100</f>
        <v>0</v>
      </c>
      <c r="J159" s="4">
        <f t="shared" si="182"/>
        <v>3.257123515</v>
      </c>
      <c r="K159" s="4">
        <f t="shared" si="182"/>
        <v>1.090798294</v>
      </c>
      <c r="L159" s="4">
        <f t="shared" si="182"/>
        <v>0.377293578</v>
      </c>
      <c r="M159" s="4">
        <f t="shared" si="182"/>
        <v>0.3412969283</v>
      </c>
      <c r="N159" s="122">
        <f t="shared" si="182"/>
        <v>-0.2743826391</v>
      </c>
      <c r="O159" s="4"/>
      <c r="P159" s="4"/>
      <c r="R159" s="157"/>
      <c r="W159" s="158"/>
      <c r="X159" s="4"/>
      <c r="Y159" s="157"/>
      <c r="AD159" s="158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</row>
    <row r="160">
      <c r="A160" s="83">
        <v>45200.0</v>
      </c>
      <c r="B160" s="76">
        <v>1408.5</v>
      </c>
      <c r="C160" s="76">
        <v>3333.25</v>
      </c>
      <c r="D160" s="77">
        <v>811.0</v>
      </c>
      <c r="E160" s="76">
        <v>4357.45</v>
      </c>
      <c r="F160" s="76">
        <v>4376.4</v>
      </c>
      <c r="G160" s="148">
        <v>598.0</v>
      </c>
      <c r="H160" s="77"/>
      <c r="I160" s="152">
        <f t="shared" ref="I160:N160" si="183">((B160-B159)/B159)*100</f>
        <v>0</v>
      </c>
      <c r="J160" s="4">
        <f t="shared" si="183"/>
        <v>-0.6675308808</v>
      </c>
      <c r="K160" s="4">
        <f t="shared" si="183"/>
        <v>-2.224365543</v>
      </c>
      <c r="L160" s="4">
        <f t="shared" si="183"/>
        <v>-0.4341418273</v>
      </c>
      <c r="M160" s="4">
        <f t="shared" si="183"/>
        <v>-0.7619047619</v>
      </c>
      <c r="N160" s="122">
        <f t="shared" si="183"/>
        <v>-0.2834750709</v>
      </c>
      <c r="O160" s="4"/>
      <c r="P160" s="4"/>
      <c r="R160" s="157"/>
      <c r="W160" s="158"/>
      <c r="X160" s="4"/>
      <c r="Y160" s="157"/>
      <c r="AD160" s="158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</row>
    <row r="161">
      <c r="A161" s="83">
        <v>45231.0</v>
      </c>
      <c r="B161" s="76">
        <v>1408.5</v>
      </c>
      <c r="C161" s="76">
        <v>3379.45</v>
      </c>
      <c r="D161" s="77">
        <v>809.6</v>
      </c>
      <c r="E161" s="76">
        <v>4338.0</v>
      </c>
      <c r="F161" s="76">
        <v>4355.0</v>
      </c>
      <c r="G161" s="148">
        <v>597.1</v>
      </c>
      <c r="H161" s="77"/>
      <c r="I161" s="152">
        <f t="shared" ref="I161:N161" si="184">((B161-B160)/B160)*100</f>
        <v>0</v>
      </c>
      <c r="J161" s="4">
        <f t="shared" si="184"/>
        <v>1.386034651</v>
      </c>
      <c r="K161" s="4">
        <f t="shared" si="184"/>
        <v>-0.1726263872</v>
      </c>
      <c r="L161" s="4">
        <f t="shared" si="184"/>
        <v>-0.4463619778</v>
      </c>
      <c r="M161" s="4">
        <f t="shared" si="184"/>
        <v>-0.4889863815</v>
      </c>
      <c r="N161" s="122">
        <f t="shared" si="184"/>
        <v>-0.1505016722</v>
      </c>
      <c r="O161" s="4"/>
      <c r="P161" s="4"/>
      <c r="R161" s="157"/>
      <c r="W161" s="158"/>
      <c r="X161" s="4"/>
      <c r="Y161" s="157"/>
      <c r="AD161" s="158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</row>
    <row r="162">
      <c r="A162" s="83">
        <v>45261.0</v>
      </c>
      <c r="B162" s="76">
        <v>1408.5</v>
      </c>
      <c r="C162" s="76">
        <v>3388.4</v>
      </c>
      <c r="D162" s="77">
        <v>804.95</v>
      </c>
      <c r="E162" s="76">
        <v>4334.0</v>
      </c>
      <c r="F162" s="76">
        <v>4350.0</v>
      </c>
      <c r="G162" s="148">
        <v>595.3</v>
      </c>
      <c r="H162" s="77"/>
      <c r="I162" s="152">
        <f t="shared" ref="I162:N162" si="185">((B162-B161)/B161)*100</f>
        <v>0</v>
      </c>
      <c r="J162" s="4">
        <f t="shared" si="185"/>
        <v>0.264835994</v>
      </c>
      <c r="K162" s="4">
        <f t="shared" si="185"/>
        <v>-0.5743577075</v>
      </c>
      <c r="L162" s="4">
        <f t="shared" si="185"/>
        <v>-0.09220839096</v>
      </c>
      <c r="M162" s="4">
        <f t="shared" si="185"/>
        <v>-0.1148105626</v>
      </c>
      <c r="N162" s="122">
        <f t="shared" si="185"/>
        <v>-0.3014570424</v>
      </c>
      <c r="O162" s="4"/>
      <c r="P162" s="4"/>
      <c r="R162" s="157"/>
      <c r="W162" s="158"/>
      <c r="X162" s="4"/>
      <c r="Y162" s="157"/>
      <c r="AD162" s="158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</row>
    <row r="163">
      <c r="A163" s="75" t="s">
        <v>105</v>
      </c>
      <c r="B163" s="76">
        <v>1408.5</v>
      </c>
      <c r="C163" s="76">
        <v>3423.65</v>
      </c>
      <c r="D163" s="77">
        <v>807.7</v>
      </c>
      <c r="E163" s="76">
        <v>4386.9</v>
      </c>
      <c r="F163" s="76">
        <v>4400.0</v>
      </c>
      <c r="G163" s="148">
        <v>588.0</v>
      </c>
      <c r="H163" s="77"/>
      <c r="I163" s="152">
        <f t="shared" ref="I163:N163" si="186">((B163-B162)/B162)*100</f>
        <v>0</v>
      </c>
      <c r="J163" s="4">
        <f t="shared" si="186"/>
        <v>1.040314013</v>
      </c>
      <c r="K163" s="4">
        <f t="shared" si="186"/>
        <v>0.3416361265</v>
      </c>
      <c r="L163" s="4">
        <f t="shared" si="186"/>
        <v>1.220581449</v>
      </c>
      <c r="M163" s="4">
        <f t="shared" si="186"/>
        <v>1.149425287</v>
      </c>
      <c r="N163" s="122">
        <f t="shared" si="186"/>
        <v>-1.226272468</v>
      </c>
      <c r="O163" s="4"/>
      <c r="P163" s="4"/>
      <c r="R163" s="153">
        <f t="shared" ref="R163:W163" si="187">100*(B168-B163)/B163</f>
        <v>3.020944267</v>
      </c>
      <c r="S163" s="86">
        <f t="shared" si="187"/>
        <v>-0.5213733881</v>
      </c>
      <c r="T163" s="86">
        <f t="shared" si="187"/>
        <v>-2.816639842</v>
      </c>
      <c r="U163" s="86">
        <f t="shared" si="187"/>
        <v>0.07066493424</v>
      </c>
      <c r="V163" s="86">
        <f t="shared" si="187"/>
        <v>-1.196590909</v>
      </c>
      <c r="W163" s="154">
        <f t="shared" si="187"/>
        <v>-5.348639456</v>
      </c>
      <c r="X163" s="4"/>
      <c r="Y163" s="157"/>
      <c r="AD163" s="158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</row>
    <row r="164">
      <c r="A164" s="75" t="s">
        <v>106</v>
      </c>
      <c r="B164" s="76">
        <v>1445.0</v>
      </c>
      <c r="C164" s="76">
        <v>3374.8</v>
      </c>
      <c r="D164" s="77">
        <v>798.85</v>
      </c>
      <c r="E164" s="76">
        <v>4386.9</v>
      </c>
      <c r="F164" s="76">
        <v>4355.0</v>
      </c>
      <c r="G164" s="148">
        <v>577.0</v>
      </c>
      <c r="H164" s="77"/>
      <c r="I164" s="152">
        <f t="shared" ref="I164:N164" si="188">((B164-B163)/B163)*100</f>
        <v>2.591409301</v>
      </c>
      <c r="J164" s="4">
        <f t="shared" si="188"/>
        <v>-1.426839776</v>
      </c>
      <c r="K164" s="4">
        <f t="shared" si="188"/>
        <v>-1.09570385</v>
      </c>
      <c r="L164" s="4">
        <f t="shared" si="188"/>
        <v>0</v>
      </c>
      <c r="M164" s="4">
        <f t="shared" si="188"/>
        <v>-1.022727273</v>
      </c>
      <c r="N164" s="122">
        <f t="shared" si="188"/>
        <v>-1.870748299</v>
      </c>
      <c r="O164" s="4"/>
      <c r="P164" s="4"/>
      <c r="R164" s="157"/>
      <c r="W164" s="158"/>
      <c r="X164" s="4"/>
      <c r="Y164" s="157"/>
      <c r="AD164" s="158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</row>
    <row r="165">
      <c r="A165" s="75" t="s">
        <v>107</v>
      </c>
      <c r="B165" s="76">
        <v>1445.0</v>
      </c>
      <c r="C165" s="76">
        <v>3419.5</v>
      </c>
      <c r="D165" s="77">
        <v>797.25</v>
      </c>
      <c r="E165" s="76">
        <v>4395.9</v>
      </c>
      <c r="F165" s="76">
        <v>4400.3</v>
      </c>
      <c r="G165" s="148">
        <v>578.2</v>
      </c>
      <c r="H165" s="77"/>
      <c r="I165" s="152">
        <f t="shared" ref="I165:N165" si="189">((B165-B164)/B164)*100</f>
        <v>0</v>
      </c>
      <c r="J165" s="4">
        <f t="shared" si="189"/>
        <v>1.324522935</v>
      </c>
      <c r="K165" s="4">
        <f t="shared" si="189"/>
        <v>-0.2002879139</v>
      </c>
      <c r="L165" s="4">
        <f t="shared" si="189"/>
        <v>0.2051562607</v>
      </c>
      <c r="M165" s="4">
        <f t="shared" si="189"/>
        <v>1.040183697</v>
      </c>
      <c r="N165" s="122">
        <f t="shared" si="189"/>
        <v>0.2079722704</v>
      </c>
      <c r="O165" s="4"/>
      <c r="P165" s="4"/>
      <c r="R165" s="157"/>
      <c r="W165" s="158"/>
      <c r="X165" s="4"/>
      <c r="Y165" s="157"/>
      <c r="AD165" s="158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</row>
    <row r="166">
      <c r="A166" s="75" t="s">
        <v>108</v>
      </c>
      <c r="B166" s="76">
        <v>1480.0</v>
      </c>
      <c r="C166" s="76">
        <v>3433.65</v>
      </c>
      <c r="D166" s="77">
        <v>797.6</v>
      </c>
      <c r="E166" s="76">
        <v>4432.7</v>
      </c>
      <c r="F166" s="76">
        <v>4435.3</v>
      </c>
      <c r="G166" s="148">
        <v>584.0</v>
      </c>
      <c r="H166" s="77"/>
      <c r="I166" s="152">
        <f t="shared" ref="I166:N166" si="190">((B166-B165)/B165)*100</f>
        <v>2.422145329</v>
      </c>
      <c r="J166" s="4">
        <f t="shared" si="190"/>
        <v>0.4138031876</v>
      </c>
      <c r="K166" s="4">
        <f t="shared" si="190"/>
        <v>0.04390090938</v>
      </c>
      <c r="L166" s="4">
        <f t="shared" si="190"/>
        <v>0.8371437021</v>
      </c>
      <c r="M166" s="4">
        <f t="shared" si="190"/>
        <v>0.7954003136</v>
      </c>
      <c r="N166" s="122">
        <f t="shared" si="190"/>
        <v>1.00311311</v>
      </c>
      <c r="O166" s="4"/>
      <c r="P166" s="4"/>
      <c r="R166" s="157"/>
      <c r="W166" s="158"/>
      <c r="X166" s="4"/>
      <c r="Y166" s="157"/>
      <c r="AD166" s="158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  <c r="AU166" s="77"/>
      <c r="AV166" s="77"/>
    </row>
    <row r="167">
      <c r="A167" s="75" t="s">
        <v>109</v>
      </c>
      <c r="B167" s="76">
        <v>1451.05</v>
      </c>
      <c r="C167" s="76">
        <v>3416.95</v>
      </c>
      <c r="D167" s="77">
        <v>785.3</v>
      </c>
      <c r="E167" s="76">
        <v>4380.45</v>
      </c>
      <c r="F167" s="76">
        <v>4421.4</v>
      </c>
      <c r="G167" s="148">
        <v>573.35</v>
      </c>
      <c r="H167" s="77"/>
      <c r="I167" s="152">
        <f t="shared" ref="I167:N167" si="191">((B167-B166)/B166)*100</f>
        <v>-1.956081081</v>
      </c>
      <c r="J167" s="4">
        <f t="shared" si="191"/>
        <v>-0.4863629083</v>
      </c>
      <c r="K167" s="4">
        <f t="shared" si="191"/>
        <v>-1.542126379</v>
      </c>
      <c r="L167" s="4">
        <f t="shared" si="191"/>
        <v>-1.17873982</v>
      </c>
      <c r="M167" s="4">
        <f t="shared" si="191"/>
        <v>-0.3133948098</v>
      </c>
      <c r="N167" s="122">
        <f t="shared" si="191"/>
        <v>-1.823630137</v>
      </c>
      <c r="O167" s="4"/>
      <c r="P167" s="4"/>
      <c r="R167" s="157"/>
      <c r="W167" s="158"/>
      <c r="X167" s="4"/>
      <c r="Y167" s="157"/>
      <c r="AD167" s="158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</row>
    <row r="168">
      <c r="A168" s="75" t="s">
        <v>110</v>
      </c>
      <c r="B168" s="76">
        <v>1451.05</v>
      </c>
      <c r="C168" s="76">
        <v>3405.8</v>
      </c>
      <c r="D168" s="77">
        <v>784.95</v>
      </c>
      <c r="E168" s="76">
        <v>4390.0</v>
      </c>
      <c r="F168" s="76">
        <v>4347.35</v>
      </c>
      <c r="G168" s="148">
        <v>556.55</v>
      </c>
      <c r="H168" s="77"/>
      <c r="I168" s="152">
        <f t="shared" ref="I168:N168" si="192">((B168-B167)/B167)*100</f>
        <v>0</v>
      </c>
      <c r="J168" s="4">
        <f t="shared" si="192"/>
        <v>-0.3263144032</v>
      </c>
      <c r="K168" s="4">
        <f t="shared" si="192"/>
        <v>-0.04456895454</v>
      </c>
      <c r="L168" s="4">
        <f t="shared" si="192"/>
        <v>0.218014131</v>
      </c>
      <c r="M168" s="4">
        <f t="shared" si="192"/>
        <v>-1.674808884</v>
      </c>
      <c r="N168" s="122">
        <f t="shared" si="192"/>
        <v>-2.930147379</v>
      </c>
      <c r="O168" s="4"/>
      <c r="P168" s="4"/>
      <c r="R168" s="153">
        <f t="shared" ref="R168:W168" si="193">100*(B172-B168)/B168</f>
        <v>-6.071465491</v>
      </c>
      <c r="S168" s="86">
        <f t="shared" si="193"/>
        <v>1.262552117</v>
      </c>
      <c r="T168" s="86">
        <f t="shared" si="193"/>
        <v>-22.77215109</v>
      </c>
      <c r="U168" s="86">
        <f t="shared" si="193"/>
        <v>-0.4703872437</v>
      </c>
      <c r="V168" s="86">
        <f t="shared" si="193"/>
        <v>1.969015607</v>
      </c>
      <c r="W168" s="154">
        <f t="shared" si="193"/>
        <v>-4.66265385</v>
      </c>
      <c r="X168" s="4"/>
      <c r="Y168" s="157"/>
      <c r="AD168" s="158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</row>
    <row r="169">
      <c r="A169" s="75" t="s">
        <v>111</v>
      </c>
      <c r="B169" s="76">
        <v>1451.05</v>
      </c>
      <c r="C169" s="76">
        <v>3454.05</v>
      </c>
      <c r="D169" s="77">
        <v>780.2</v>
      </c>
      <c r="E169" s="76">
        <v>4381.5</v>
      </c>
      <c r="F169" s="76">
        <v>4382.5</v>
      </c>
      <c r="G169" s="148">
        <v>558.15</v>
      </c>
      <c r="H169" s="77"/>
      <c r="I169" s="152">
        <f t="shared" ref="I169:N169" si="194">((B169-B168)/B168)*100</f>
        <v>0</v>
      </c>
      <c r="J169" s="4">
        <f t="shared" si="194"/>
        <v>1.416700922</v>
      </c>
      <c r="K169" s="4">
        <f t="shared" si="194"/>
        <v>-0.605134085</v>
      </c>
      <c r="L169" s="4">
        <f t="shared" si="194"/>
        <v>-0.1936218679</v>
      </c>
      <c r="M169" s="4">
        <f t="shared" si="194"/>
        <v>0.808538535</v>
      </c>
      <c r="N169" s="122">
        <f t="shared" si="194"/>
        <v>0.2874854011</v>
      </c>
      <c r="O169" s="4"/>
      <c r="P169" s="4"/>
      <c r="R169" s="157"/>
      <c r="W169" s="158"/>
      <c r="X169" s="4"/>
      <c r="Y169" s="157"/>
      <c r="AD169" s="158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</row>
    <row r="170">
      <c r="A170" s="75" t="s">
        <v>112</v>
      </c>
      <c r="B170" s="76">
        <v>1429.35</v>
      </c>
      <c r="C170" s="76">
        <v>3473.25</v>
      </c>
      <c r="D170" s="77">
        <v>771.0</v>
      </c>
      <c r="E170" s="76">
        <v>4300.55</v>
      </c>
      <c r="F170" s="76">
        <v>4428.95</v>
      </c>
      <c r="G170" s="148">
        <v>555.6</v>
      </c>
      <c r="H170" s="77"/>
      <c r="I170" s="152">
        <f t="shared" ref="I170:N170" si="195">((B170-B169)/B169)*100</f>
        <v>-1.495468798</v>
      </c>
      <c r="J170" s="4">
        <f t="shared" si="195"/>
        <v>0.555869197</v>
      </c>
      <c r="K170" s="4">
        <f t="shared" si="195"/>
        <v>-1.179184824</v>
      </c>
      <c r="L170" s="4">
        <f t="shared" si="195"/>
        <v>-1.847540797</v>
      </c>
      <c r="M170" s="4">
        <f t="shared" si="195"/>
        <v>1.059897319</v>
      </c>
      <c r="N170" s="122">
        <f t="shared" si="195"/>
        <v>-0.4568664338</v>
      </c>
      <c r="O170" s="4"/>
      <c r="P170" s="4"/>
      <c r="R170" s="157"/>
      <c r="W170" s="158"/>
      <c r="X170" s="4"/>
      <c r="Y170" s="157"/>
      <c r="AD170" s="158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</row>
    <row r="171">
      <c r="A171" s="75" t="s">
        <v>113</v>
      </c>
      <c r="B171" s="76">
        <v>1385.55</v>
      </c>
      <c r="C171" s="76">
        <v>3469.25</v>
      </c>
      <c r="D171" s="77">
        <v>722.75</v>
      </c>
      <c r="E171" s="76">
        <v>4240.95</v>
      </c>
      <c r="F171" s="76">
        <v>4448.85</v>
      </c>
      <c r="G171" s="148">
        <v>539.35</v>
      </c>
      <c r="H171" s="77"/>
      <c r="I171" s="152">
        <f t="shared" ref="I171:N171" si="196">((B171-B170)/B170)*100</f>
        <v>-3.06432994</v>
      </c>
      <c r="J171" s="4">
        <f t="shared" si="196"/>
        <v>-0.1151659109</v>
      </c>
      <c r="K171" s="4">
        <f t="shared" si="196"/>
        <v>-6.258106355</v>
      </c>
      <c r="L171" s="4">
        <f t="shared" si="196"/>
        <v>-1.385869249</v>
      </c>
      <c r="M171" s="4">
        <f t="shared" si="196"/>
        <v>0.4493164294</v>
      </c>
      <c r="N171" s="122">
        <f t="shared" si="196"/>
        <v>-2.924766019</v>
      </c>
      <c r="O171" s="4"/>
      <c r="P171" s="4"/>
      <c r="R171" s="157"/>
      <c r="W171" s="158"/>
      <c r="X171" s="4"/>
      <c r="Y171" s="157"/>
      <c r="AD171" s="158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</row>
    <row r="172">
      <c r="A172" s="75" t="s">
        <v>114</v>
      </c>
      <c r="B172" s="76">
        <v>1362.95</v>
      </c>
      <c r="C172" s="76">
        <v>3448.8</v>
      </c>
      <c r="D172" s="77">
        <v>606.2</v>
      </c>
      <c r="E172" s="76">
        <v>4369.35</v>
      </c>
      <c r="F172" s="76">
        <v>4432.95</v>
      </c>
      <c r="G172" s="148">
        <v>530.6</v>
      </c>
      <c r="H172" s="77"/>
      <c r="I172" s="152">
        <f t="shared" ref="I172:N172" si="197">((B172-B171)/B171)*100</f>
        <v>-1.631121215</v>
      </c>
      <c r="J172" s="4">
        <f t="shared" si="197"/>
        <v>-0.5894645817</v>
      </c>
      <c r="K172" s="4">
        <f t="shared" si="197"/>
        <v>-16.12590799</v>
      </c>
      <c r="L172" s="4">
        <f t="shared" si="197"/>
        <v>3.027623528</v>
      </c>
      <c r="M172" s="4">
        <f t="shared" si="197"/>
        <v>-0.3573957315</v>
      </c>
      <c r="N172" s="122">
        <f t="shared" si="197"/>
        <v>-1.622323167</v>
      </c>
      <c r="O172" s="4"/>
      <c r="P172" s="4"/>
      <c r="R172" s="153">
        <f t="shared" ref="R172:W172" si="198">100*(B177-B172)/B172</f>
        <v>6.306174108</v>
      </c>
      <c r="S172" s="86">
        <f t="shared" si="198"/>
        <v>1.768731153</v>
      </c>
      <c r="T172" s="86">
        <f t="shared" si="198"/>
        <v>-17.18079842</v>
      </c>
      <c r="U172" s="86">
        <f t="shared" si="198"/>
        <v>0.3913625596</v>
      </c>
      <c r="V172" s="86">
        <f t="shared" si="198"/>
        <v>5.411746128</v>
      </c>
      <c r="W172" s="154">
        <f t="shared" si="198"/>
        <v>0.6125141349</v>
      </c>
      <c r="X172" s="4"/>
      <c r="Y172" s="157"/>
      <c r="AD172" s="158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</row>
    <row r="173">
      <c r="A173" s="75" t="s">
        <v>115</v>
      </c>
      <c r="B173" s="76">
        <v>1386.8</v>
      </c>
      <c r="C173" s="76">
        <v>3477.2</v>
      </c>
      <c r="D173" s="77">
        <v>605.85</v>
      </c>
      <c r="E173" s="76">
        <v>4374.3</v>
      </c>
      <c r="F173" s="76">
        <v>4452.25</v>
      </c>
      <c r="G173" s="148">
        <v>536.55</v>
      </c>
      <c r="H173" s="77"/>
      <c r="I173" s="152">
        <f t="shared" ref="I173:N173" si="199">((B173-B172)/B172)*100</f>
        <v>1.749880773</v>
      </c>
      <c r="J173" s="4">
        <f t="shared" si="199"/>
        <v>0.8234748318</v>
      </c>
      <c r="K173" s="4">
        <f t="shared" si="199"/>
        <v>-0.05773672055</v>
      </c>
      <c r="L173" s="4">
        <f t="shared" si="199"/>
        <v>0.113289162</v>
      </c>
      <c r="M173" s="4">
        <f t="shared" si="199"/>
        <v>0.4353759912</v>
      </c>
      <c r="N173" s="122">
        <f t="shared" si="199"/>
        <v>1.121372032</v>
      </c>
      <c r="O173" s="4"/>
      <c r="P173" s="4"/>
      <c r="R173" s="157"/>
      <c r="W173" s="158"/>
      <c r="X173" s="4"/>
      <c r="Y173" s="157"/>
      <c r="AD173" s="158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</row>
    <row r="174">
      <c r="A174" s="75" t="s">
        <v>116</v>
      </c>
      <c r="B174" s="76">
        <v>1439.8</v>
      </c>
      <c r="C174" s="76">
        <v>3406.9</v>
      </c>
      <c r="D174" s="77">
        <v>619.95</v>
      </c>
      <c r="E174" s="76">
        <v>4378.15</v>
      </c>
      <c r="F174" s="76">
        <v>4378.75</v>
      </c>
      <c r="G174" s="148">
        <v>543.95</v>
      </c>
      <c r="H174" s="77"/>
      <c r="I174" s="152">
        <f t="shared" ref="I174:N174" si="200">((B174-B173)/B173)*100</f>
        <v>3.821747909</v>
      </c>
      <c r="J174" s="4">
        <f t="shared" si="200"/>
        <v>-2.021741631</v>
      </c>
      <c r="K174" s="4">
        <f t="shared" si="200"/>
        <v>2.32730874</v>
      </c>
      <c r="L174" s="4">
        <f t="shared" si="200"/>
        <v>0.08801408225</v>
      </c>
      <c r="M174" s="4">
        <f t="shared" si="200"/>
        <v>-1.650850693</v>
      </c>
      <c r="N174" s="122">
        <f t="shared" si="200"/>
        <v>1.37918181</v>
      </c>
      <c r="O174" s="4"/>
      <c r="P174" s="4"/>
      <c r="R174" s="157"/>
      <c r="W174" s="158"/>
      <c r="X174" s="4"/>
      <c r="Y174" s="157"/>
      <c r="AD174" s="158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</row>
    <row r="175">
      <c r="A175" s="83">
        <v>44928.0</v>
      </c>
      <c r="B175" s="76">
        <v>1424.1</v>
      </c>
      <c r="C175" s="76">
        <v>3448.1</v>
      </c>
      <c r="D175" s="77">
        <v>498.8</v>
      </c>
      <c r="E175" s="76">
        <v>4387.95</v>
      </c>
      <c r="F175" s="76">
        <v>4431.3</v>
      </c>
      <c r="G175" s="148">
        <v>533.9</v>
      </c>
      <c r="H175" s="77"/>
      <c r="I175" s="152">
        <f t="shared" ref="I175:N175" si="201">((B175-B174)/B174)*100</f>
        <v>-1.090429226</v>
      </c>
      <c r="J175" s="4">
        <f t="shared" si="201"/>
        <v>1.209310517</v>
      </c>
      <c r="K175" s="4">
        <f t="shared" si="201"/>
        <v>-19.54189854</v>
      </c>
      <c r="L175" s="4">
        <f t="shared" si="201"/>
        <v>0.223838836</v>
      </c>
      <c r="M175" s="4">
        <f t="shared" si="201"/>
        <v>1.200114188</v>
      </c>
      <c r="N175" s="122">
        <f t="shared" si="201"/>
        <v>-1.847596286</v>
      </c>
      <c r="O175" s="4"/>
      <c r="P175" s="4"/>
      <c r="R175" s="157"/>
      <c r="W175" s="158"/>
      <c r="X175" s="4"/>
      <c r="Y175" s="155">
        <f t="shared" ref="Y175:AD175" si="202">100*(B194-B175)/B175</f>
        <v>10.8278913</v>
      </c>
      <c r="Z175" s="77">
        <f t="shared" si="202"/>
        <v>-3.31196891</v>
      </c>
      <c r="AA175" s="77">
        <f t="shared" si="202"/>
        <v>19.63712911</v>
      </c>
      <c r="AB175" s="77">
        <f t="shared" si="202"/>
        <v>-0.9241217425</v>
      </c>
      <c r="AC175" s="77">
        <f t="shared" si="202"/>
        <v>1.109155327</v>
      </c>
      <c r="AD175" s="156">
        <f t="shared" si="202"/>
        <v>-0.2434912905</v>
      </c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</row>
    <row r="176">
      <c r="A176" s="83">
        <v>44959.0</v>
      </c>
      <c r="B176" s="76">
        <v>1437.25</v>
      </c>
      <c r="C176" s="76">
        <v>3500.15</v>
      </c>
      <c r="D176" s="77">
        <v>468.7</v>
      </c>
      <c r="E176" s="76">
        <v>4409.9</v>
      </c>
      <c r="F176" s="76">
        <v>4630.55</v>
      </c>
      <c r="G176" s="148">
        <v>533.1</v>
      </c>
      <c r="H176" s="77"/>
      <c r="I176" s="152">
        <f t="shared" ref="I176:N176" si="203">((B176-B175)/B175)*100</f>
        <v>0.9233902114</v>
      </c>
      <c r="J176" s="4">
        <f t="shared" si="203"/>
        <v>1.509526986</v>
      </c>
      <c r="K176" s="4">
        <f t="shared" si="203"/>
        <v>-6.034482759</v>
      </c>
      <c r="L176" s="4">
        <f t="shared" si="203"/>
        <v>0.5002335943</v>
      </c>
      <c r="M176" s="4">
        <f t="shared" si="203"/>
        <v>4.496423172</v>
      </c>
      <c r="N176" s="122">
        <f t="shared" si="203"/>
        <v>-0.1498407942</v>
      </c>
      <c r="O176" s="4"/>
      <c r="P176" s="4"/>
      <c r="R176" s="157"/>
      <c r="W176" s="158"/>
      <c r="X176" s="4"/>
      <c r="Y176" s="157"/>
      <c r="AD176" s="158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</row>
    <row r="177">
      <c r="A177" s="83">
        <v>44987.0</v>
      </c>
      <c r="B177" s="76">
        <v>1448.9</v>
      </c>
      <c r="C177" s="76">
        <v>3509.8</v>
      </c>
      <c r="D177" s="77">
        <v>502.05</v>
      </c>
      <c r="E177" s="76">
        <v>4386.45</v>
      </c>
      <c r="F177" s="76">
        <v>4672.85</v>
      </c>
      <c r="G177" s="148">
        <v>533.85</v>
      </c>
      <c r="H177" s="77"/>
      <c r="I177" s="152">
        <f t="shared" ref="I177:N177" si="204">((B177-B176)/B176)*100</f>
        <v>0.8105757523</v>
      </c>
      <c r="J177" s="4">
        <f t="shared" si="204"/>
        <v>0.2757024699</v>
      </c>
      <c r="K177" s="4">
        <f t="shared" si="204"/>
        <v>7.115425645</v>
      </c>
      <c r="L177" s="4">
        <f t="shared" si="204"/>
        <v>-0.5317580898</v>
      </c>
      <c r="M177" s="4">
        <f t="shared" si="204"/>
        <v>0.9134983965</v>
      </c>
      <c r="N177" s="122">
        <f t="shared" si="204"/>
        <v>0.1406865504</v>
      </c>
      <c r="O177" s="4"/>
      <c r="P177" s="4"/>
      <c r="R177" s="153">
        <f t="shared" ref="R177:W177" si="205">100*(B182-B177)/B177</f>
        <v>10.15252951</v>
      </c>
      <c r="S177" s="86">
        <f t="shared" si="205"/>
        <v>1.525727962</v>
      </c>
      <c r="T177" s="86">
        <f t="shared" si="205"/>
        <v>17.3588288</v>
      </c>
      <c r="U177" s="86">
        <f t="shared" si="205"/>
        <v>3.225843222</v>
      </c>
      <c r="V177" s="86">
        <f t="shared" si="205"/>
        <v>-0.338123415</v>
      </c>
      <c r="W177" s="154">
        <f t="shared" si="205"/>
        <v>2.416409104</v>
      </c>
      <c r="X177" s="4"/>
      <c r="Y177" s="157"/>
      <c r="AD177" s="158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</row>
    <row r="178">
      <c r="A178" s="83">
        <v>45079.0</v>
      </c>
      <c r="B178" s="76">
        <v>1449.15</v>
      </c>
      <c r="C178" s="76">
        <v>3494.7</v>
      </c>
      <c r="D178" s="77">
        <v>548.3</v>
      </c>
      <c r="E178" s="76">
        <v>4391.85</v>
      </c>
      <c r="F178" s="76">
        <v>4670.25</v>
      </c>
      <c r="G178" s="148">
        <v>565.7</v>
      </c>
      <c r="H178" s="77"/>
      <c r="I178" s="152">
        <f t="shared" ref="I178:N178" si="206">((B178-B177)/B177)*100</f>
        <v>0.01725446891</v>
      </c>
      <c r="J178" s="4">
        <f t="shared" si="206"/>
        <v>-0.4302239444</v>
      </c>
      <c r="K178" s="4">
        <f t="shared" si="206"/>
        <v>9.212229858</v>
      </c>
      <c r="L178" s="4">
        <f t="shared" si="206"/>
        <v>0.1231063844</v>
      </c>
      <c r="M178" s="4">
        <f t="shared" si="206"/>
        <v>-0.05564056197</v>
      </c>
      <c r="N178" s="122">
        <f t="shared" si="206"/>
        <v>5.966095345</v>
      </c>
      <c r="O178" s="4"/>
      <c r="P178" s="4"/>
      <c r="R178" s="157"/>
      <c r="W178" s="158"/>
      <c r="X178" s="4"/>
      <c r="Y178" s="157"/>
      <c r="AD178" s="158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</row>
    <row r="179">
      <c r="A179" s="83">
        <v>45109.0</v>
      </c>
      <c r="B179" s="76">
        <v>1450.55</v>
      </c>
      <c r="C179" s="76">
        <v>3506.8</v>
      </c>
      <c r="D179" s="77">
        <v>556.1</v>
      </c>
      <c r="E179" s="76">
        <v>4482.15</v>
      </c>
      <c r="F179" s="76">
        <v>4653.95</v>
      </c>
      <c r="G179" s="148">
        <v>536.0</v>
      </c>
      <c r="H179" s="77"/>
      <c r="I179" s="152">
        <f t="shared" ref="I179:N179" si="207">((B179-B178)/B178)*100</f>
        <v>0.09660835662</v>
      </c>
      <c r="J179" s="4">
        <f t="shared" si="207"/>
        <v>0.3462385899</v>
      </c>
      <c r="K179" s="4">
        <f t="shared" si="207"/>
        <v>1.42257888</v>
      </c>
      <c r="L179" s="4">
        <f t="shared" si="207"/>
        <v>2.05608115</v>
      </c>
      <c r="M179" s="4">
        <f t="shared" si="207"/>
        <v>-0.3490177185</v>
      </c>
      <c r="N179" s="122">
        <f t="shared" si="207"/>
        <v>-5.250132579</v>
      </c>
      <c r="O179" s="4"/>
      <c r="P179" s="4"/>
      <c r="R179" s="157"/>
      <c r="W179" s="158"/>
      <c r="X179" s="4"/>
      <c r="Y179" s="157"/>
      <c r="AD179" s="158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</row>
    <row r="180">
      <c r="A180" s="83">
        <v>45140.0</v>
      </c>
      <c r="B180" s="76">
        <v>1477.3</v>
      </c>
      <c r="C180" s="76">
        <v>3549.75</v>
      </c>
      <c r="D180" s="77">
        <v>605.3</v>
      </c>
      <c r="E180" s="76">
        <v>4523.8</v>
      </c>
      <c r="F180" s="76">
        <v>4628.55</v>
      </c>
      <c r="G180" s="148">
        <v>550.65</v>
      </c>
      <c r="H180" s="77"/>
      <c r="I180" s="152">
        <f t="shared" ref="I180:N180" si="208">((B180-B179)/B179)*100</f>
        <v>1.844128089</v>
      </c>
      <c r="J180" s="4">
        <f t="shared" si="208"/>
        <v>1.224763317</v>
      </c>
      <c r="K180" s="4">
        <f t="shared" si="208"/>
        <v>8.847329617</v>
      </c>
      <c r="L180" s="4">
        <f t="shared" si="208"/>
        <v>0.929241547</v>
      </c>
      <c r="M180" s="4">
        <f t="shared" si="208"/>
        <v>-0.5457729456</v>
      </c>
      <c r="N180" s="122">
        <f t="shared" si="208"/>
        <v>2.733208955</v>
      </c>
      <c r="O180" s="4"/>
      <c r="P180" s="4"/>
      <c r="R180" s="157"/>
      <c r="W180" s="158"/>
      <c r="X180" s="4"/>
      <c r="Y180" s="157"/>
      <c r="AD180" s="158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</row>
    <row r="181">
      <c r="A181" s="83">
        <v>45171.0</v>
      </c>
      <c r="B181" s="76">
        <v>1576.05</v>
      </c>
      <c r="C181" s="76">
        <v>3569.15</v>
      </c>
      <c r="D181" s="77">
        <v>588.3</v>
      </c>
      <c r="E181" s="76">
        <v>4528.15</v>
      </c>
      <c r="F181" s="76">
        <v>4669.45</v>
      </c>
      <c r="G181" s="148">
        <v>542.75</v>
      </c>
      <c r="H181" s="77"/>
      <c r="I181" s="152">
        <f t="shared" ref="I181:N181" si="209">((B181-B180)/B180)*100</f>
        <v>6.684491979</v>
      </c>
      <c r="J181" s="4">
        <f t="shared" si="209"/>
        <v>0.5465173604</v>
      </c>
      <c r="K181" s="4">
        <f t="shared" si="209"/>
        <v>-2.808524698</v>
      </c>
      <c r="L181" s="4">
        <f t="shared" si="209"/>
        <v>0.09615809717</v>
      </c>
      <c r="M181" s="4">
        <f t="shared" si="209"/>
        <v>0.8836460663</v>
      </c>
      <c r="N181" s="122">
        <f t="shared" si="209"/>
        <v>-1.434668119</v>
      </c>
      <c r="O181" s="4"/>
      <c r="P181" s="4"/>
      <c r="R181" s="157"/>
      <c r="W181" s="158"/>
      <c r="X181" s="4"/>
      <c r="Y181" s="157"/>
      <c r="AD181" s="158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</row>
    <row r="182">
      <c r="A182" s="83">
        <v>45201.0</v>
      </c>
      <c r="B182" s="76">
        <v>1596.0</v>
      </c>
      <c r="C182" s="76">
        <v>3563.35</v>
      </c>
      <c r="D182" s="77">
        <v>589.2</v>
      </c>
      <c r="E182" s="76">
        <v>4527.95</v>
      </c>
      <c r="F182" s="76">
        <v>4657.05</v>
      </c>
      <c r="G182" s="148">
        <v>546.75</v>
      </c>
      <c r="H182" s="77"/>
      <c r="I182" s="152">
        <f t="shared" ref="I182:N182" si="210">((B182-B181)/B181)*100</f>
        <v>1.265822785</v>
      </c>
      <c r="J182" s="4">
        <f t="shared" si="210"/>
        <v>-0.1625036773</v>
      </c>
      <c r="K182" s="4">
        <f t="shared" si="210"/>
        <v>0.1529831719</v>
      </c>
      <c r="L182" s="4">
        <f t="shared" si="210"/>
        <v>-0.004416814814</v>
      </c>
      <c r="M182" s="4">
        <f t="shared" si="210"/>
        <v>-0.2655559006</v>
      </c>
      <c r="N182" s="122">
        <f t="shared" si="210"/>
        <v>0.7369875633</v>
      </c>
      <c r="O182" s="4"/>
      <c r="P182" s="4"/>
      <c r="R182" s="153">
        <f t="shared" ref="R182:W182" si="211">100*(B187-B182)/B182</f>
        <v>1.343984962</v>
      </c>
      <c r="S182" s="86">
        <f t="shared" si="211"/>
        <v>-1.057993181</v>
      </c>
      <c r="T182" s="86">
        <f t="shared" si="211"/>
        <v>-1.188051595</v>
      </c>
      <c r="U182" s="86">
        <f t="shared" si="211"/>
        <v>0.2042867081</v>
      </c>
      <c r="V182" s="86">
        <f t="shared" si="211"/>
        <v>-1.879945459</v>
      </c>
      <c r="W182" s="154">
        <f t="shared" si="211"/>
        <v>-0.5761316872</v>
      </c>
      <c r="X182" s="4"/>
      <c r="Y182" s="157"/>
      <c r="AD182" s="158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</row>
    <row r="183">
      <c r="A183" s="75" t="s">
        <v>117</v>
      </c>
      <c r="B183" s="76">
        <v>1589.3</v>
      </c>
      <c r="C183" s="76">
        <v>3513.75</v>
      </c>
      <c r="D183" s="77">
        <v>557.4</v>
      </c>
      <c r="E183" s="76">
        <v>4555.6</v>
      </c>
      <c r="F183" s="76">
        <v>4627.25</v>
      </c>
      <c r="G183" s="148">
        <v>540.55</v>
      </c>
      <c r="H183" s="77"/>
      <c r="I183" s="152">
        <f t="shared" ref="I183:N183" si="212">((B183-B182)/B182)*100</f>
        <v>-0.4197994987</v>
      </c>
      <c r="J183" s="4">
        <f t="shared" si="212"/>
        <v>-1.391948588</v>
      </c>
      <c r="K183" s="4">
        <f t="shared" si="212"/>
        <v>-5.397148676</v>
      </c>
      <c r="L183" s="4">
        <f t="shared" si="212"/>
        <v>0.6106516194</v>
      </c>
      <c r="M183" s="4">
        <f t="shared" si="212"/>
        <v>-0.6398900592</v>
      </c>
      <c r="N183" s="122">
        <f t="shared" si="212"/>
        <v>-1.13397348</v>
      </c>
      <c r="O183" s="4"/>
      <c r="P183" s="4"/>
      <c r="R183" s="157"/>
      <c r="W183" s="158"/>
      <c r="X183" s="4"/>
      <c r="Y183" s="157"/>
      <c r="AD183" s="158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</row>
    <row r="184">
      <c r="A184" s="75" t="s">
        <v>118</v>
      </c>
      <c r="B184" s="76">
        <v>1590.3</v>
      </c>
      <c r="C184" s="76">
        <v>3531.8</v>
      </c>
      <c r="D184" s="77">
        <v>569.2</v>
      </c>
      <c r="E184" s="76">
        <v>4568.1</v>
      </c>
      <c r="F184" s="76">
        <v>4635.5</v>
      </c>
      <c r="G184" s="148">
        <v>539.55</v>
      </c>
      <c r="H184" s="77"/>
      <c r="I184" s="152">
        <f t="shared" ref="I184:N184" si="213">((B184-B183)/B183)*100</f>
        <v>0.06292078273</v>
      </c>
      <c r="J184" s="4">
        <f t="shared" si="213"/>
        <v>0.5136961935</v>
      </c>
      <c r="K184" s="4">
        <f t="shared" si="213"/>
        <v>2.116971654</v>
      </c>
      <c r="L184" s="4">
        <f t="shared" si="213"/>
        <v>0.274387567</v>
      </c>
      <c r="M184" s="4">
        <f t="shared" si="213"/>
        <v>0.1782916419</v>
      </c>
      <c r="N184" s="122">
        <f t="shared" si="213"/>
        <v>-0.1849967626</v>
      </c>
      <c r="O184" s="4"/>
      <c r="P184" s="4"/>
      <c r="R184" s="157"/>
      <c r="W184" s="158"/>
      <c r="X184" s="4"/>
      <c r="Y184" s="157"/>
      <c r="AD184" s="158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</row>
    <row r="185">
      <c r="A185" s="75" t="s">
        <v>119</v>
      </c>
      <c r="B185" s="76">
        <v>1614.8</v>
      </c>
      <c r="C185" s="76">
        <v>3545.9</v>
      </c>
      <c r="D185" s="77">
        <v>573.5</v>
      </c>
      <c r="E185" s="76">
        <v>4556.6</v>
      </c>
      <c r="F185" s="76">
        <v>4617.7</v>
      </c>
      <c r="G185" s="148">
        <v>541.9</v>
      </c>
      <c r="H185" s="77"/>
      <c r="I185" s="152">
        <f t="shared" ref="I185:N185" si="214">((B185-B184)/B184)*100</f>
        <v>1.540589826</v>
      </c>
      <c r="J185" s="4">
        <f t="shared" si="214"/>
        <v>0.3992298545</v>
      </c>
      <c r="K185" s="4">
        <f t="shared" si="214"/>
        <v>0.7554462403</v>
      </c>
      <c r="L185" s="4">
        <f t="shared" si="214"/>
        <v>-0.2517458024</v>
      </c>
      <c r="M185" s="4">
        <f t="shared" si="214"/>
        <v>-0.3839930968</v>
      </c>
      <c r="N185" s="122">
        <f t="shared" si="214"/>
        <v>0.435548142</v>
      </c>
      <c r="O185" s="4"/>
      <c r="P185" s="4"/>
      <c r="R185" s="157"/>
      <c r="W185" s="158"/>
      <c r="X185" s="4"/>
      <c r="Y185" s="157"/>
      <c r="AD185" s="158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</row>
    <row r="186">
      <c r="A186" s="75" t="s">
        <v>120</v>
      </c>
      <c r="B186" s="76">
        <v>1635.7</v>
      </c>
      <c r="C186" s="76">
        <v>3578.45</v>
      </c>
      <c r="D186" s="77">
        <v>581.05</v>
      </c>
      <c r="E186" s="76">
        <v>4551.7</v>
      </c>
      <c r="F186" s="76">
        <v>4611.5</v>
      </c>
      <c r="G186" s="148">
        <v>554.2</v>
      </c>
      <c r="H186" s="77"/>
      <c r="I186" s="152">
        <f t="shared" ref="I186:N186" si="215">((B186-B185)/B185)*100</f>
        <v>1.294277929</v>
      </c>
      <c r="J186" s="4">
        <f t="shared" si="215"/>
        <v>0.9179615894</v>
      </c>
      <c r="K186" s="4">
        <f t="shared" si="215"/>
        <v>1.316477768</v>
      </c>
      <c r="L186" s="4">
        <f t="shared" si="215"/>
        <v>-0.1075363209</v>
      </c>
      <c r="M186" s="4">
        <f t="shared" si="215"/>
        <v>-0.1342659766</v>
      </c>
      <c r="N186" s="122">
        <f t="shared" si="215"/>
        <v>2.269791474</v>
      </c>
      <c r="O186" s="4"/>
      <c r="P186" s="4"/>
      <c r="R186" s="157"/>
      <c r="W186" s="158"/>
      <c r="X186" s="4"/>
      <c r="Y186" s="157"/>
      <c r="AD186" s="158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</row>
    <row r="187">
      <c r="A187" s="75" t="s">
        <v>121</v>
      </c>
      <c r="B187" s="76">
        <v>1617.45</v>
      </c>
      <c r="C187" s="76">
        <v>3525.65</v>
      </c>
      <c r="D187" s="77">
        <v>582.2</v>
      </c>
      <c r="E187" s="76">
        <v>4537.2</v>
      </c>
      <c r="F187" s="76">
        <v>4569.5</v>
      </c>
      <c r="G187" s="148">
        <v>543.6</v>
      </c>
      <c r="H187" s="77"/>
      <c r="I187" s="152">
        <f t="shared" ref="I187:N187" si="216">((B187-B186)/B186)*100</f>
        <v>-1.115730268</v>
      </c>
      <c r="J187" s="4">
        <f t="shared" si="216"/>
        <v>-1.475499169</v>
      </c>
      <c r="K187" s="4">
        <f t="shared" si="216"/>
        <v>0.197917563</v>
      </c>
      <c r="L187" s="4">
        <f t="shared" si="216"/>
        <v>-0.3185622954</v>
      </c>
      <c r="M187" s="4">
        <f t="shared" si="216"/>
        <v>-0.9107665619</v>
      </c>
      <c r="N187" s="122">
        <f t="shared" si="216"/>
        <v>-1.912666907</v>
      </c>
      <c r="O187" s="4"/>
      <c r="P187" s="4"/>
      <c r="R187" s="153">
        <f t="shared" ref="R187:W187" si="217">100*(B192-B187)/B187</f>
        <v>-2.605953816</v>
      </c>
      <c r="S187" s="86">
        <f t="shared" si="217"/>
        <v>-3.135592018</v>
      </c>
      <c r="T187" s="86">
        <f t="shared" si="217"/>
        <v>-3.598419787</v>
      </c>
      <c r="U187" s="86">
        <f t="shared" si="217"/>
        <v>-0.6193246936</v>
      </c>
      <c r="V187" s="86">
        <f t="shared" si="217"/>
        <v>-2.147937411</v>
      </c>
      <c r="W187" s="154">
        <f t="shared" si="217"/>
        <v>-0.8278145695</v>
      </c>
      <c r="X187" s="4"/>
      <c r="Y187" s="157"/>
      <c r="AD187" s="158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</row>
    <row r="188">
      <c r="A188" s="75" t="s">
        <v>122</v>
      </c>
      <c r="B188" s="76">
        <v>1614.85</v>
      </c>
      <c r="C188" s="76">
        <v>3516.35</v>
      </c>
      <c r="D188" s="77">
        <v>584.5</v>
      </c>
      <c r="E188" s="76">
        <v>4512.35</v>
      </c>
      <c r="F188" s="76">
        <v>4492.75</v>
      </c>
      <c r="G188" s="148">
        <v>545.5</v>
      </c>
      <c r="H188" s="77"/>
      <c r="I188" s="152">
        <f t="shared" ref="I188:N188" si="218">((B188-B187)/B187)*100</f>
        <v>-0.1607468546</v>
      </c>
      <c r="J188" s="4">
        <f t="shared" si="218"/>
        <v>-0.2637811467</v>
      </c>
      <c r="K188" s="4">
        <f t="shared" si="218"/>
        <v>0.3950532463</v>
      </c>
      <c r="L188" s="4">
        <f t="shared" si="218"/>
        <v>-0.5476946134</v>
      </c>
      <c r="M188" s="4">
        <f t="shared" si="218"/>
        <v>-1.679614838</v>
      </c>
      <c r="N188" s="122">
        <f t="shared" si="218"/>
        <v>0.3495217071</v>
      </c>
      <c r="O188" s="4"/>
      <c r="P188" s="4"/>
      <c r="R188" s="157"/>
      <c r="W188" s="158"/>
      <c r="X188" s="4"/>
      <c r="Y188" s="157"/>
      <c r="AD188" s="158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</row>
    <row r="189">
      <c r="A189" s="75" t="s">
        <v>123</v>
      </c>
      <c r="B189" s="76">
        <v>1590.75</v>
      </c>
      <c r="C189" s="76">
        <v>3476.05</v>
      </c>
      <c r="D189" s="77">
        <v>586.55</v>
      </c>
      <c r="E189" s="76">
        <v>4515.7</v>
      </c>
      <c r="F189" s="76">
        <v>4533.45</v>
      </c>
      <c r="G189" s="148">
        <v>539.15</v>
      </c>
      <c r="H189" s="77"/>
      <c r="I189" s="152">
        <f t="shared" ref="I189:N189" si="219">((B189-B188)/B188)*100</f>
        <v>-1.492398675</v>
      </c>
      <c r="J189" s="4">
        <f t="shared" si="219"/>
        <v>-1.146074765</v>
      </c>
      <c r="K189" s="4">
        <f t="shared" si="219"/>
        <v>0.3507271172</v>
      </c>
      <c r="L189" s="4">
        <f t="shared" si="219"/>
        <v>0.07424069498</v>
      </c>
      <c r="M189" s="4">
        <f t="shared" si="219"/>
        <v>0.9059039564</v>
      </c>
      <c r="N189" s="122">
        <f t="shared" si="219"/>
        <v>-1.164069661</v>
      </c>
      <c r="O189" s="4"/>
      <c r="P189" s="4"/>
      <c r="R189" s="157"/>
      <c r="W189" s="158"/>
      <c r="X189" s="4"/>
      <c r="Y189" s="157"/>
      <c r="AD189" s="158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</row>
    <row r="190">
      <c r="A190" s="75" t="s">
        <v>124</v>
      </c>
      <c r="B190" s="76">
        <v>1589.8</v>
      </c>
      <c r="C190" s="76">
        <v>3427.8</v>
      </c>
      <c r="D190" s="77">
        <v>549.35</v>
      </c>
      <c r="E190" s="76">
        <v>4507.35</v>
      </c>
      <c r="F190" s="76">
        <v>4506.7</v>
      </c>
      <c r="G190" s="148">
        <v>528.85</v>
      </c>
      <c r="H190" s="77"/>
      <c r="I190" s="152">
        <f t="shared" ref="I190:N190" si="220">((B190-B189)/B189)*100</f>
        <v>-0.05972025774</v>
      </c>
      <c r="J190" s="4">
        <f t="shared" si="220"/>
        <v>-1.388069792</v>
      </c>
      <c r="K190" s="4">
        <f t="shared" si="220"/>
        <v>-6.342170318</v>
      </c>
      <c r="L190" s="4">
        <f t="shared" si="220"/>
        <v>-0.1849104236</v>
      </c>
      <c r="M190" s="4">
        <f t="shared" si="220"/>
        <v>-0.5900583441</v>
      </c>
      <c r="N190" s="122">
        <f t="shared" si="220"/>
        <v>-1.910414541</v>
      </c>
      <c r="O190" s="4"/>
      <c r="P190" s="4"/>
      <c r="R190" s="157"/>
      <c r="W190" s="158"/>
      <c r="X190" s="4"/>
      <c r="Y190" s="157"/>
      <c r="AD190" s="158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</row>
    <row r="191">
      <c r="A191" s="75" t="s">
        <v>125</v>
      </c>
      <c r="B191" s="76">
        <v>1604.2</v>
      </c>
      <c r="C191" s="76">
        <v>3430.55</v>
      </c>
      <c r="D191" s="77">
        <v>554.5</v>
      </c>
      <c r="E191" s="76">
        <v>4476.55</v>
      </c>
      <c r="F191" s="76">
        <v>4480.3</v>
      </c>
      <c r="G191" s="148">
        <v>524.3</v>
      </c>
      <c r="H191" s="77"/>
      <c r="I191" s="152">
        <f t="shared" ref="I191:N191" si="221">((B191-B190)/B190)*100</f>
        <v>0.9057743112</v>
      </c>
      <c r="J191" s="4">
        <f t="shared" si="221"/>
        <v>0.08022638427</v>
      </c>
      <c r="K191" s="4">
        <f t="shared" si="221"/>
        <v>0.9374715573</v>
      </c>
      <c r="L191" s="4">
        <f t="shared" si="221"/>
        <v>-0.6833283415</v>
      </c>
      <c r="M191" s="4">
        <f t="shared" si="221"/>
        <v>-0.5857944838</v>
      </c>
      <c r="N191" s="122">
        <f t="shared" si="221"/>
        <v>-0.8603573792</v>
      </c>
      <c r="O191" s="4"/>
      <c r="P191" s="4"/>
      <c r="R191" s="157"/>
      <c r="W191" s="158"/>
      <c r="X191" s="4"/>
      <c r="Y191" s="157"/>
      <c r="AD191" s="158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</row>
    <row r="192">
      <c r="A192" s="75" t="s">
        <v>126</v>
      </c>
      <c r="B192" s="76">
        <v>1575.3</v>
      </c>
      <c r="C192" s="76">
        <v>3415.1</v>
      </c>
      <c r="D192" s="77">
        <v>561.25</v>
      </c>
      <c r="E192" s="76">
        <v>4509.1</v>
      </c>
      <c r="F192" s="76">
        <v>4471.35</v>
      </c>
      <c r="G192" s="148">
        <v>539.1</v>
      </c>
      <c r="H192" s="77"/>
      <c r="I192" s="152">
        <f t="shared" ref="I192:N192" si="222">((B192-B191)/B191)*100</f>
        <v>-1.801521007</v>
      </c>
      <c r="J192" s="4">
        <f t="shared" si="222"/>
        <v>-0.4503651018</v>
      </c>
      <c r="K192" s="4">
        <f t="shared" si="222"/>
        <v>1.217312894</v>
      </c>
      <c r="L192" s="4">
        <f t="shared" si="222"/>
        <v>0.7271224492</v>
      </c>
      <c r="M192" s="4">
        <f t="shared" si="222"/>
        <v>-0.1997634087</v>
      </c>
      <c r="N192" s="122">
        <f t="shared" si="222"/>
        <v>2.822811368</v>
      </c>
      <c r="O192" s="4"/>
      <c r="P192" s="4"/>
      <c r="R192" s="153">
        <f t="shared" ref="R192:W192" si="223">100*(B197-B192)/B192</f>
        <v>1.837745191</v>
      </c>
      <c r="S192" s="86">
        <f t="shared" si="223"/>
        <v>-1.468478229</v>
      </c>
      <c r="T192" s="86">
        <f t="shared" si="223"/>
        <v>22.42316258</v>
      </c>
      <c r="U192" s="86">
        <f t="shared" si="223"/>
        <v>-1.261892617</v>
      </c>
      <c r="V192" s="86">
        <f t="shared" si="223"/>
        <v>-0.8588010332</v>
      </c>
      <c r="W192" s="154">
        <f t="shared" si="223"/>
        <v>1.483954739</v>
      </c>
      <c r="X192" s="4"/>
      <c r="Y192" s="157"/>
      <c r="AD192" s="158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</row>
    <row r="193">
      <c r="A193" s="75" t="s">
        <v>127</v>
      </c>
      <c r="B193" s="76">
        <v>1576.6</v>
      </c>
      <c r="C193" s="76">
        <v>3353.85</v>
      </c>
      <c r="D193" s="77">
        <v>566.0</v>
      </c>
      <c r="E193" s="76">
        <v>4439.15</v>
      </c>
      <c r="F193" s="76">
        <v>4419.95</v>
      </c>
      <c r="G193" s="148">
        <v>538.7</v>
      </c>
      <c r="H193" s="77"/>
      <c r="I193" s="152">
        <f t="shared" ref="I193:N193" si="224">((B193-B192)/B192)*100</f>
        <v>0.08252396369</v>
      </c>
      <c r="J193" s="4">
        <f t="shared" si="224"/>
        <v>-1.793505315</v>
      </c>
      <c r="K193" s="4">
        <f t="shared" si="224"/>
        <v>0.846325167</v>
      </c>
      <c r="L193" s="4">
        <f t="shared" si="224"/>
        <v>-1.551307356</v>
      </c>
      <c r="M193" s="4">
        <f t="shared" si="224"/>
        <v>-1.149540966</v>
      </c>
      <c r="N193" s="122">
        <f t="shared" si="224"/>
        <v>-0.07419773697</v>
      </c>
      <c r="O193" s="4"/>
      <c r="P193" s="4"/>
      <c r="R193" s="157"/>
      <c r="W193" s="158"/>
      <c r="X193" s="4"/>
      <c r="Y193" s="157"/>
      <c r="AD193" s="158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</row>
    <row r="194">
      <c r="A194" s="75" t="s">
        <v>128</v>
      </c>
      <c r="B194" s="76">
        <v>1578.3</v>
      </c>
      <c r="C194" s="76">
        <v>3333.9</v>
      </c>
      <c r="D194" s="77">
        <v>596.75</v>
      </c>
      <c r="E194" s="76">
        <v>4347.4</v>
      </c>
      <c r="F194" s="76">
        <v>4480.45</v>
      </c>
      <c r="G194" s="148">
        <v>532.6</v>
      </c>
      <c r="H194" s="77"/>
      <c r="I194" s="152">
        <f t="shared" ref="I194:N194" si="225">((B194-B193)/B193)*100</f>
        <v>0.1078269694</v>
      </c>
      <c r="J194" s="4">
        <f t="shared" si="225"/>
        <v>-0.5948387674</v>
      </c>
      <c r="K194" s="4">
        <f t="shared" si="225"/>
        <v>5.432862191</v>
      </c>
      <c r="L194" s="4">
        <f t="shared" si="225"/>
        <v>-2.06683712</v>
      </c>
      <c r="M194" s="4">
        <f t="shared" si="225"/>
        <v>1.368793765</v>
      </c>
      <c r="N194" s="122">
        <f t="shared" si="225"/>
        <v>-1.132355671</v>
      </c>
      <c r="O194" s="4"/>
      <c r="P194" s="4"/>
      <c r="R194" s="157"/>
      <c r="W194" s="158"/>
      <c r="X194" s="4"/>
      <c r="Y194" s="157"/>
      <c r="AD194" s="158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</row>
    <row r="195">
      <c r="A195" s="83">
        <v>44929.0</v>
      </c>
      <c r="B195" s="76">
        <v>1610.6</v>
      </c>
      <c r="C195" s="76">
        <v>3398.35</v>
      </c>
      <c r="D195" s="77">
        <v>605.0</v>
      </c>
      <c r="E195" s="76">
        <v>4363.4</v>
      </c>
      <c r="F195" s="76">
        <v>4396.55</v>
      </c>
      <c r="G195" s="148">
        <v>542.1</v>
      </c>
      <c r="H195" s="77"/>
      <c r="I195" s="152">
        <f t="shared" ref="I195:N195" si="226">((B195-B194)/B194)*100</f>
        <v>2.046505734</v>
      </c>
      <c r="J195" s="4">
        <f t="shared" si="226"/>
        <v>1.933171361</v>
      </c>
      <c r="K195" s="4">
        <f t="shared" si="226"/>
        <v>1.382488479</v>
      </c>
      <c r="L195" s="4">
        <f t="shared" si="226"/>
        <v>0.3680360675</v>
      </c>
      <c r="M195" s="4">
        <f t="shared" si="226"/>
        <v>-1.872579763</v>
      </c>
      <c r="N195" s="122">
        <f t="shared" si="226"/>
        <v>1.783702591</v>
      </c>
      <c r="O195" s="4"/>
      <c r="P195" s="4"/>
      <c r="R195" s="157"/>
      <c r="W195" s="158"/>
      <c r="X195" s="4"/>
      <c r="Y195" s="155">
        <f t="shared" ref="Y195:AD195" si="227">100*(B215-B195)/B195</f>
        <v>3.71911089</v>
      </c>
      <c r="Z195" s="77">
        <f t="shared" si="227"/>
        <v>-4.796445334</v>
      </c>
      <c r="AA195" s="77">
        <f t="shared" si="227"/>
        <v>5.933884298</v>
      </c>
      <c r="AB195" s="77">
        <f t="shared" si="227"/>
        <v>8.149608104</v>
      </c>
      <c r="AC195" s="77">
        <f t="shared" si="227"/>
        <v>-2.764667751</v>
      </c>
      <c r="AD195" s="156">
        <f t="shared" si="227"/>
        <v>-3.947611142</v>
      </c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</row>
    <row r="196">
      <c r="A196" s="83">
        <v>44960.0</v>
      </c>
      <c r="B196" s="76">
        <v>1603.15</v>
      </c>
      <c r="C196" s="76">
        <v>3344.3</v>
      </c>
      <c r="D196" s="77">
        <v>626.25</v>
      </c>
      <c r="E196" s="76">
        <v>4406.25</v>
      </c>
      <c r="F196" s="76">
        <v>4410.1</v>
      </c>
      <c r="G196" s="148">
        <v>543.0</v>
      </c>
      <c r="H196" s="77"/>
      <c r="I196" s="152">
        <f t="shared" ref="I196:N196" si="228">((B196-B195)/B195)*100</f>
        <v>-0.4625605364</v>
      </c>
      <c r="J196" s="4">
        <f t="shared" si="228"/>
        <v>-1.590477732</v>
      </c>
      <c r="K196" s="4">
        <f t="shared" si="228"/>
        <v>3.512396694</v>
      </c>
      <c r="L196" s="4">
        <f t="shared" si="228"/>
        <v>0.9820323601</v>
      </c>
      <c r="M196" s="4">
        <f t="shared" si="228"/>
        <v>0.3081961993</v>
      </c>
      <c r="N196" s="122">
        <f t="shared" si="228"/>
        <v>0.1660210293</v>
      </c>
      <c r="O196" s="4"/>
      <c r="P196" s="4"/>
      <c r="R196" s="157"/>
      <c r="W196" s="158"/>
      <c r="X196" s="4"/>
      <c r="Y196" s="157"/>
      <c r="AD196" s="158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</row>
    <row r="197">
      <c r="A197" s="83">
        <v>44988.0</v>
      </c>
      <c r="B197" s="76">
        <v>1604.25</v>
      </c>
      <c r="C197" s="76">
        <v>3364.95</v>
      </c>
      <c r="D197" s="77">
        <v>687.1</v>
      </c>
      <c r="E197" s="76">
        <v>4452.2</v>
      </c>
      <c r="F197" s="76">
        <v>4432.95</v>
      </c>
      <c r="G197" s="148">
        <v>547.1</v>
      </c>
      <c r="H197" s="77"/>
      <c r="I197" s="152">
        <f t="shared" ref="I197:N197" si="229">((B197-B196)/B196)*100</f>
        <v>0.06861491439</v>
      </c>
      <c r="J197" s="4">
        <f t="shared" si="229"/>
        <v>0.6174685285</v>
      </c>
      <c r="K197" s="4">
        <f t="shared" si="229"/>
        <v>9.716566866</v>
      </c>
      <c r="L197" s="4">
        <f t="shared" si="229"/>
        <v>1.042836879</v>
      </c>
      <c r="M197" s="4">
        <f t="shared" si="229"/>
        <v>0.5181288406</v>
      </c>
      <c r="N197" s="122">
        <f t="shared" si="229"/>
        <v>0.7550644567</v>
      </c>
      <c r="O197" s="4"/>
      <c r="P197" s="4"/>
      <c r="R197" s="153">
        <f t="shared" ref="R197:W197" si="230">100*(B201-B197)/B197</f>
        <v>4.600280505</v>
      </c>
      <c r="S197" s="86">
        <f t="shared" si="230"/>
        <v>-0.7622698703</v>
      </c>
      <c r="T197" s="86">
        <f t="shared" si="230"/>
        <v>2.037549119</v>
      </c>
      <c r="U197" s="86">
        <f t="shared" si="230"/>
        <v>-0.8939400746</v>
      </c>
      <c r="V197" s="86">
        <f t="shared" si="230"/>
        <v>-2.543453005</v>
      </c>
      <c r="W197" s="154">
        <f t="shared" si="230"/>
        <v>-2.056296838</v>
      </c>
      <c r="X197" s="4"/>
      <c r="Y197" s="157"/>
      <c r="AD197" s="158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</row>
    <row r="198">
      <c r="A198" s="83">
        <v>45080.0</v>
      </c>
      <c r="B198" s="76">
        <v>1634.05</v>
      </c>
      <c r="C198" s="76">
        <v>3390.4</v>
      </c>
      <c r="D198" s="77">
        <v>693.25</v>
      </c>
      <c r="E198" s="76">
        <v>4457.25</v>
      </c>
      <c r="F198" s="76">
        <v>4331.25</v>
      </c>
      <c r="G198" s="148">
        <v>550.65</v>
      </c>
      <c r="H198" s="77"/>
      <c r="I198" s="152">
        <f t="shared" ref="I198:N198" si="231">((B198-B197)/B197)*100</f>
        <v>1.857565841</v>
      </c>
      <c r="J198" s="4">
        <f t="shared" si="231"/>
        <v>0.7563262456</v>
      </c>
      <c r="K198" s="4">
        <f t="shared" si="231"/>
        <v>0.8950662203</v>
      </c>
      <c r="L198" s="4">
        <f t="shared" si="231"/>
        <v>0.1134270698</v>
      </c>
      <c r="M198" s="4">
        <f t="shared" si="231"/>
        <v>-2.294183332</v>
      </c>
      <c r="N198" s="122">
        <f t="shared" si="231"/>
        <v>0.6488758911</v>
      </c>
      <c r="O198" s="4"/>
      <c r="P198" s="4"/>
      <c r="R198" s="157"/>
      <c r="W198" s="158"/>
      <c r="X198" s="4"/>
      <c r="Y198" s="157"/>
      <c r="AD198" s="158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</row>
    <row r="199">
      <c r="A199" s="83">
        <v>45141.0</v>
      </c>
      <c r="B199" s="76">
        <v>1677.2</v>
      </c>
      <c r="C199" s="76">
        <v>3399.25</v>
      </c>
      <c r="D199" s="77">
        <v>714.2</v>
      </c>
      <c r="E199" s="76">
        <v>4445.2</v>
      </c>
      <c r="F199" s="76">
        <v>4350.85</v>
      </c>
      <c r="G199" s="148">
        <v>550.85</v>
      </c>
      <c r="H199" s="77"/>
      <c r="I199" s="152">
        <f t="shared" ref="I199:N199" si="232">((B199-B198)/B198)*100</f>
        <v>2.64067807</v>
      </c>
      <c r="J199" s="4">
        <f t="shared" si="232"/>
        <v>0.2610311468</v>
      </c>
      <c r="K199" s="4">
        <f t="shared" si="232"/>
        <v>3.021997836</v>
      </c>
      <c r="L199" s="4">
        <f t="shared" si="232"/>
        <v>-0.2703460654</v>
      </c>
      <c r="M199" s="4">
        <f t="shared" si="232"/>
        <v>0.4525252525</v>
      </c>
      <c r="N199" s="122">
        <f t="shared" si="232"/>
        <v>0.03632071189</v>
      </c>
      <c r="O199" s="4"/>
      <c r="P199" s="4"/>
      <c r="R199" s="157"/>
      <c r="W199" s="158"/>
      <c r="X199" s="4"/>
      <c r="Y199" s="157"/>
      <c r="AD199" s="158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</row>
    <row r="200">
      <c r="A200" s="83">
        <v>45172.0</v>
      </c>
      <c r="B200" s="76">
        <v>1683.2</v>
      </c>
      <c r="C200" s="76">
        <v>3348.35</v>
      </c>
      <c r="D200" s="77">
        <v>700.1</v>
      </c>
      <c r="E200" s="76">
        <v>4402.25</v>
      </c>
      <c r="F200" s="76">
        <v>4306.55</v>
      </c>
      <c r="G200" s="148">
        <v>544.3</v>
      </c>
      <c r="H200" s="77"/>
      <c r="I200" s="152">
        <f t="shared" ref="I200:N200" si="233">((B200-B199)/B199)*100</f>
        <v>0.357739089</v>
      </c>
      <c r="J200" s="4">
        <f t="shared" si="233"/>
        <v>-1.49738913</v>
      </c>
      <c r="K200" s="4">
        <f t="shared" si="233"/>
        <v>-1.974236908</v>
      </c>
      <c r="L200" s="4">
        <f t="shared" si="233"/>
        <v>-0.9662107442</v>
      </c>
      <c r="M200" s="4">
        <f t="shared" si="233"/>
        <v>-1.018191848</v>
      </c>
      <c r="N200" s="122">
        <f t="shared" si="233"/>
        <v>-1.189071435</v>
      </c>
      <c r="O200" s="4"/>
      <c r="P200" s="4"/>
      <c r="R200" s="157"/>
      <c r="W200" s="158"/>
      <c r="X200" s="4"/>
      <c r="Y200" s="157"/>
      <c r="AD200" s="158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</row>
    <row r="201">
      <c r="A201" s="83">
        <v>45202.0</v>
      </c>
      <c r="B201" s="76">
        <v>1678.05</v>
      </c>
      <c r="C201" s="76">
        <v>3339.3</v>
      </c>
      <c r="D201" s="77">
        <v>701.1</v>
      </c>
      <c r="E201" s="76">
        <v>4412.4</v>
      </c>
      <c r="F201" s="76">
        <v>4320.2</v>
      </c>
      <c r="G201" s="148">
        <v>535.85</v>
      </c>
      <c r="H201" s="77"/>
      <c r="I201" s="152">
        <f t="shared" ref="I201:N201" si="234">((B201-B200)/B200)*100</f>
        <v>-0.3059648289</v>
      </c>
      <c r="J201" s="4">
        <f t="shared" si="234"/>
        <v>-0.2702823779</v>
      </c>
      <c r="K201" s="4">
        <f t="shared" si="234"/>
        <v>0.1428367376</v>
      </c>
      <c r="L201" s="4">
        <f t="shared" si="234"/>
        <v>0.2305639162</v>
      </c>
      <c r="M201" s="4">
        <f t="shared" si="234"/>
        <v>0.3169590507</v>
      </c>
      <c r="N201" s="122">
        <f t="shared" si="234"/>
        <v>-1.552452692</v>
      </c>
      <c r="O201" s="4"/>
      <c r="P201" s="4"/>
      <c r="R201" s="153">
        <f t="shared" ref="R201:W201" si="235">100*(B206-B201)/B201</f>
        <v>-0.3307410387</v>
      </c>
      <c r="S201" s="86">
        <f t="shared" si="235"/>
        <v>-4.204473992</v>
      </c>
      <c r="T201" s="86">
        <f t="shared" si="235"/>
        <v>-2.581657396</v>
      </c>
      <c r="U201" s="86">
        <f t="shared" si="235"/>
        <v>0.9495965914</v>
      </c>
      <c r="V201" s="86">
        <f t="shared" si="235"/>
        <v>1.23721124</v>
      </c>
      <c r="W201" s="154">
        <f t="shared" si="235"/>
        <v>-0.9051040403</v>
      </c>
      <c r="X201" s="4"/>
      <c r="Y201" s="157"/>
      <c r="AD201" s="158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</row>
    <row r="202">
      <c r="A202" s="75" t="s">
        <v>129</v>
      </c>
      <c r="B202" s="76">
        <v>1660.6</v>
      </c>
      <c r="C202" s="76">
        <v>3296.05</v>
      </c>
      <c r="D202" s="77">
        <v>683.45</v>
      </c>
      <c r="E202" s="76">
        <v>4384.5</v>
      </c>
      <c r="F202" s="76">
        <v>4321.85</v>
      </c>
      <c r="G202" s="148">
        <v>525.65</v>
      </c>
      <c r="H202" s="77"/>
      <c r="I202" s="152">
        <f t="shared" ref="I202:N202" si="236">((B202-B201)/B201)*100</f>
        <v>-1.0398975</v>
      </c>
      <c r="J202" s="4">
        <f t="shared" si="236"/>
        <v>-1.295181625</v>
      </c>
      <c r="K202" s="4">
        <f t="shared" si="236"/>
        <v>-2.517472543</v>
      </c>
      <c r="L202" s="4">
        <f t="shared" si="236"/>
        <v>-0.6323089475</v>
      </c>
      <c r="M202" s="4">
        <f t="shared" si="236"/>
        <v>0.03819267627</v>
      </c>
      <c r="N202" s="122">
        <f t="shared" si="236"/>
        <v>-1.903517775</v>
      </c>
      <c r="O202" s="4"/>
      <c r="P202" s="4"/>
      <c r="R202" s="157"/>
      <c r="W202" s="158"/>
      <c r="X202" s="4"/>
      <c r="Y202" s="157"/>
      <c r="AD202" s="158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</row>
    <row r="203">
      <c r="A203" s="75" t="s">
        <v>130</v>
      </c>
      <c r="B203" s="76">
        <v>1685.8</v>
      </c>
      <c r="C203" s="76">
        <v>3233.85</v>
      </c>
      <c r="D203" s="77">
        <v>658.25</v>
      </c>
      <c r="E203" s="76">
        <v>4371.2</v>
      </c>
      <c r="F203" s="76">
        <v>4309.15</v>
      </c>
      <c r="G203" s="148">
        <v>523.05</v>
      </c>
      <c r="H203" s="77"/>
      <c r="I203" s="152">
        <f t="shared" ref="I203:N203" si="237">((B203-B202)/B202)*100</f>
        <v>1.517523787</v>
      </c>
      <c r="J203" s="4">
        <f t="shared" si="237"/>
        <v>-1.887107295</v>
      </c>
      <c r="K203" s="4">
        <f t="shared" si="237"/>
        <v>-3.68717536</v>
      </c>
      <c r="L203" s="4">
        <f t="shared" si="237"/>
        <v>-0.303341316</v>
      </c>
      <c r="M203" s="4">
        <f t="shared" si="237"/>
        <v>-0.2938556405</v>
      </c>
      <c r="N203" s="122">
        <f t="shared" si="237"/>
        <v>-0.4946257015</v>
      </c>
      <c r="O203" s="4"/>
      <c r="P203" s="4"/>
      <c r="R203" s="157"/>
      <c r="W203" s="158"/>
      <c r="X203" s="4"/>
      <c r="Y203" s="157"/>
      <c r="AD203" s="158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</row>
    <row r="204">
      <c r="A204" s="75" t="s">
        <v>131</v>
      </c>
      <c r="B204" s="76">
        <v>1684.85</v>
      </c>
      <c r="C204" s="76">
        <v>3211.45</v>
      </c>
      <c r="D204" s="77">
        <v>680.4</v>
      </c>
      <c r="E204" s="76">
        <v>4413.7</v>
      </c>
      <c r="F204" s="76">
        <v>4261.0</v>
      </c>
      <c r="G204" s="148">
        <v>516.9</v>
      </c>
      <c r="H204" s="77"/>
      <c r="I204" s="152">
        <f t="shared" ref="I204:N204" si="238">((B204-B203)/B203)*100</f>
        <v>-0.05635306679</v>
      </c>
      <c r="J204" s="4">
        <f t="shared" si="238"/>
        <v>-0.6926728203</v>
      </c>
      <c r="K204" s="4">
        <f t="shared" si="238"/>
        <v>3.364982909</v>
      </c>
      <c r="L204" s="4">
        <f t="shared" si="238"/>
        <v>0.97227306</v>
      </c>
      <c r="M204" s="4">
        <f t="shared" si="238"/>
        <v>-1.11738974</v>
      </c>
      <c r="N204" s="122">
        <f t="shared" si="238"/>
        <v>-1.175795813</v>
      </c>
      <c r="O204" s="4"/>
      <c r="P204" s="4"/>
      <c r="R204" s="157"/>
      <c r="W204" s="158"/>
      <c r="X204" s="4"/>
      <c r="Y204" s="157"/>
      <c r="AD204" s="158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</row>
    <row r="205">
      <c r="A205" s="75" t="s">
        <v>132</v>
      </c>
      <c r="B205" s="76">
        <v>1649.7</v>
      </c>
      <c r="C205" s="76">
        <v>3193.05</v>
      </c>
      <c r="D205" s="77">
        <v>681.55</v>
      </c>
      <c r="E205" s="76">
        <v>4398.3</v>
      </c>
      <c r="F205" s="76">
        <v>4332.3</v>
      </c>
      <c r="G205" s="148">
        <v>523.05</v>
      </c>
      <c r="H205" s="77"/>
      <c r="I205" s="152">
        <f t="shared" ref="I205:N205" si="239">((B205-B204)/B204)*100</f>
        <v>-2.086239131</v>
      </c>
      <c r="J205" s="4">
        <f t="shared" si="239"/>
        <v>-0.5729499136</v>
      </c>
      <c r="K205" s="4">
        <f t="shared" si="239"/>
        <v>0.1690182246</v>
      </c>
      <c r="L205" s="4">
        <f t="shared" si="239"/>
        <v>-0.3489136099</v>
      </c>
      <c r="M205" s="4">
        <f t="shared" si="239"/>
        <v>1.673316123</v>
      </c>
      <c r="N205" s="122">
        <f t="shared" si="239"/>
        <v>1.189785258</v>
      </c>
      <c r="O205" s="4"/>
      <c r="P205" s="4"/>
      <c r="R205" s="157"/>
      <c r="W205" s="158"/>
      <c r="X205" s="4"/>
      <c r="Y205" s="157"/>
      <c r="AD205" s="158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</row>
    <row r="206">
      <c r="A206" s="75" t="s">
        <v>133</v>
      </c>
      <c r="B206" s="76">
        <v>1672.5</v>
      </c>
      <c r="C206" s="76">
        <v>3198.9</v>
      </c>
      <c r="D206" s="77">
        <v>683.0</v>
      </c>
      <c r="E206" s="76">
        <v>4454.3</v>
      </c>
      <c r="F206" s="76">
        <v>4373.65</v>
      </c>
      <c r="G206" s="148">
        <v>531.0</v>
      </c>
      <c r="H206" s="77"/>
      <c r="I206" s="152">
        <f t="shared" ref="I206:N206" si="240">((B206-B205)/B205)*100</f>
        <v>1.382069467</v>
      </c>
      <c r="J206" s="4">
        <f t="shared" si="240"/>
        <v>0.1832104101</v>
      </c>
      <c r="K206" s="4">
        <f t="shared" si="240"/>
        <v>0.2127503485</v>
      </c>
      <c r="L206" s="4">
        <f t="shared" si="240"/>
        <v>1.273219198</v>
      </c>
      <c r="M206" s="4">
        <f t="shared" si="240"/>
        <v>0.9544583708</v>
      </c>
      <c r="N206" s="122">
        <f t="shared" si="240"/>
        <v>1.519931173</v>
      </c>
      <c r="O206" s="4"/>
      <c r="P206" s="4"/>
      <c r="R206" s="153">
        <f t="shared" ref="R206:W206" si="241">100*(B211-B206)/B206</f>
        <v>-3.201793722</v>
      </c>
      <c r="S206" s="86">
        <f t="shared" si="241"/>
        <v>-2.427396918</v>
      </c>
      <c r="T206" s="86">
        <f t="shared" si="241"/>
        <v>-6.332357247</v>
      </c>
      <c r="U206" s="86">
        <f t="shared" si="241"/>
        <v>0.2065419931</v>
      </c>
      <c r="V206" s="86">
        <f t="shared" si="241"/>
        <v>-3.969224789</v>
      </c>
      <c r="W206" s="154">
        <f t="shared" si="241"/>
        <v>-6.516007533</v>
      </c>
      <c r="X206" s="4"/>
      <c r="Y206" s="157"/>
      <c r="AD206" s="158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</row>
    <row r="207">
      <c r="A207" s="75" t="s">
        <v>134</v>
      </c>
      <c r="B207" s="76">
        <v>1650.95</v>
      </c>
      <c r="C207" s="76">
        <v>3148.65</v>
      </c>
      <c r="D207" s="77">
        <v>669.65</v>
      </c>
      <c r="E207" s="76">
        <v>4452.6</v>
      </c>
      <c r="F207" s="76">
        <v>4345.65</v>
      </c>
      <c r="G207" s="148">
        <v>528.15</v>
      </c>
      <c r="H207" s="77"/>
      <c r="I207" s="152">
        <f t="shared" ref="I207:N207" si="242">((B207-B206)/B206)*100</f>
        <v>-1.288490284</v>
      </c>
      <c r="J207" s="4">
        <f t="shared" si="242"/>
        <v>-1.570852481</v>
      </c>
      <c r="K207" s="4">
        <f t="shared" si="242"/>
        <v>-1.954612006</v>
      </c>
      <c r="L207" s="4">
        <f t="shared" si="242"/>
        <v>-0.0381653683</v>
      </c>
      <c r="M207" s="4">
        <f t="shared" si="242"/>
        <v>-0.6401975467</v>
      </c>
      <c r="N207" s="122">
        <f t="shared" si="242"/>
        <v>-0.5367231638</v>
      </c>
      <c r="O207" s="4"/>
      <c r="P207" s="4"/>
      <c r="R207" s="157"/>
      <c r="W207" s="158"/>
      <c r="X207" s="4"/>
      <c r="Y207" s="157"/>
      <c r="AD207" s="158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</row>
    <row r="208">
      <c r="A208" s="75" t="s">
        <v>135</v>
      </c>
      <c r="B208" s="76">
        <v>1640.5</v>
      </c>
      <c r="C208" s="76">
        <v>3120.65</v>
      </c>
      <c r="D208" s="77">
        <v>668.45</v>
      </c>
      <c r="E208" s="76">
        <v>4440.2</v>
      </c>
      <c r="F208" s="76">
        <v>4284.15</v>
      </c>
      <c r="G208" s="148">
        <v>524.1</v>
      </c>
      <c r="H208" s="77"/>
      <c r="I208" s="152">
        <f t="shared" ref="I208:N208" si="243">((B208-B207)/B207)*100</f>
        <v>-0.6329688967</v>
      </c>
      <c r="J208" s="4">
        <f t="shared" si="243"/>
        <v>-0.8892700046</v>
      </c>
      <c r="K208" s="4">
        <f t="shared" si="243"/>
        <v>-0.1791980886</v>
      </c>
      <c r="L208" s="4">
        <f t="shared" si="243"/>
        <v>-0.2784889727</v>
      </c>
      <c r="M208" s="4">
        <f t="shared" si="243"/>
        <v>-1.415208312</v>
      </c>
      <c r="N208" s="122">
        <f t="shared" si="243"/>
        <v>-0.7668276058</v>
      </c>
      <c r="O208" s="4"/>
      <c r="P208" s="4"/>
      <c r="R208" s="157"/>
      <c r="W208" s="158"/>
      <c r="X208" s="4"/>
      <c r="Y208" s="157"/>
      <c r="AD208" s="158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</row>
    <row r="209">
      <c r="A209" s="75" t="s">
        <v>136</v>
      </c>
      <c r="B209" s="76">
        <v>1616.2</v>
      </c>
      <c r="C209" s="76">
        <v>3136.75</v>
      </c>
      <c r="D209" s="77">
        <v>659.5</v>
      </c>
      <c r="E209" s="76">
        <v>4481.7</v>
      </c>
      <c r="F209" s="76">
        <v>4249.75</v>
      </c>
      <c r="G209" s="148">
        <v>521.7</v>
      </c>
      <c r="H209" s="77"/>
      <c r="I209" s="152">
        <f t="shared" ref="I209:N209" si="244">((B209-B208)/B208)*100</f>
        <v>-1.481255715</v>
      </c>
      <c r="J209" s="4">
        <f t="shared" si="244"/>
        <v>0.5159181581</v>
      </c>
      <c r="K209" s="4">
        <f t="shared" si="244"/>
        <v>-1.338918393</v>
      </c>
      <c r="L209" s="4">
        <f t="shared" si="244"/>
        <v>0.9346425837</v>
      </c>
      <c r="M209" s="4">
        <f t="shared" si="244"/>
        <v>-0.802959747</v>
      </c>
      <c r="N209" s="122">
        <f t="shared" si="244"/>
        <v>-0.4579278764</v>
      </c>
      <c r="O209" s="4"/>
      <c r="P209" s="4"/>
      <c r="R209" s="157"/>
      <c r="W209" s="158"/>
      <c r="X209" s="4"/>
      <c r="Y209" s="157"/>
      <c r="AD209" s="158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</row>
    <row r="210">
      <c r="A210" s="75" t="s">
        <v>137</v>
      </c>
      <c r="B210" s="76">
        <v>1625.8</v>
      </c>
      <c r="C210" s="76">
        <v>3126.9</v>
      </c>
      <c r="D210" s="77">
        <v>656.4</v>
      </c>
      <c r="E210" s="76">
        <v>4458.05</v>
      </c>
      <c r="F210" s="76">
        <v>4244.05</v>
      </c>
      <c r="G210" s="148">
        <v>519.4</v>
      </c>
      <c r="H210" s="77"/>
      <c r="I210" s="152">
        <f t="shared" ref="I210:N210" si="245">((B210-B209)/B209)*100</f>
        <v>0.5939858928</v>
      </c>
      <c r="J210" s="4">
        <f t="shared" si="245"/>
        <v>-0.3140192875</v>
      </c>
      <c r="K210" s="4">
        <f t="shared" si="245"/>
        <v>-0.4700530705</v>
      </c>
      <c r="L210" s="4">
        <f t="shared" si="245"/>
        <v>-0.5277015418</v>
      </c>
      <c r="M210" s="4">
        <f t="shared" si="245"/>
        <v>-0.1341255368</v>
      </c>
      <c r="N210" s="122">
        <f t="shared" si="245"/>
        <v>-0.4408663983</v>
      </c>
      <c r="O210" s="4"/>
      <c r="P210" s="4"/>
      <c r="R210" s="157"/>
      <c r="W210" s="158"/>
      <c r="X210" s="4"/>
      <c r="Y210" s="157"/>
      <c r="AD210" s="158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</row>
    <row r="211">
      <c r="A211" s="75" t="s">
        <v>138</v>
      </c>
      <c r="B211" s="76">
        <v>1618.95</v>
      </c>
      <c r="C211" s="76">
        <v>3121.25</v>
      </c>
      <c r="D211" s="77">
        <v>639.75</v>
      </c>
      <c r="E211" s="76">
        <v>4463.5</v>
      </c>
      <c r="F211" s="76">
        <v>4200.05</v>
      </c>
      <c r="G211" s="148">
        <v>496.4</v>
      </c>
      <c r="H211" s="77"/>
      <c r="I211" s="152">
        <f t="shared" ref="I211:N211" si="246">((B211-B210)/B210)*100</f>
        <v>-0.421331037</v>
      </c>
      <c r="J211" s="4">
        <f t="shared" si="246"/>
        <v>-0.1806901404</v>
      </c>
      <c r="K211" s="4">
        <f t="shared" si="246"/>
        <v>-2.536563071</v>
      </c>
      <c r="L211" s="4">
        <f t="shared" si="246"/>
        <v>0.1222507599</v>
      </c>
      <c r="M211" s="4">
        <f t="shared" si="246"/>
        <v>-1.036745561</v>
      </c>
      <c r="N211" s="122">
        <f t="shared" si="246"/>
        <v>-4.428186369</v>
      </c>
      <c r="O211" s="4"/>
      <c r="P211" s="4"/>
      <c r="R211" s="153">
        <f t="shared" ref="R211:W211" si="247">100*(B215-B211)/B211</f>
        <v>3.184162575</v>
      </c>
      <c r="S211" s="86">
        <f t="shared" si="247"/>
        <v>3.655586704</v>
      </c>
      <c r="T211" s="86">
        <f t="shared" si="247"/>
        <v>0.1797577179</v>
      </c>
      <c r="U211" s="86">
        <f t="shared" si="247"/>
        <v>5.724207461</v>
      </c>
      <c r="V211" s="86">
        <f t="shared" si="247"/>
        <v>1.784502565</v>
      </c>
      <c r="W211" s="154">
        <f t="shared" si="247"/>
        <v>4.89524577</v>
      </c>
      <c r="X211" s="4"/>
      <c r="Y211" s="157"/>
      <c r="AD211" s="158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</row>
    <row r="212">
      <c r="A212" s="75" t="s">
        <v>139</v>
      </c>
      <c r="B212" s="76">
        <v>1589.15</v>
      </c>
      <c r="C212" s="76">
        <v>3131.2</v>
      </c>
      <c r="D212" s="77">
        <v>630.65</v>
      </c>
      <c r="E212" s="76">
        <v>4502.6</v>
      </c>
      <c r="F212" s="76">
        <v>4218.1</v>
      </c>
      <c r="G212" s="148">
        <v>494.1</v>
      </c>
      <c r="H212" s="77"/>
      <c r="I212" s="152">
        <f t="shared" ref="I212:N212" si="248">((B212-B211)/B211)*100</f>
        <v>-1.840699219</v>
      </c>
      <c r="J212" s="4">
        <f t="shared" si="248"/>
        <v>0.318782539</v>
      </c>
      <c r="K212" s="4">
        <f t="shared" si="248"/>
        <v>-1.422430637</v>
      </c>
      <c r="L212" s="4">
        <f t="shared" si="248"/>
        <v>0.875994175</v>
      </c>
      <c r="M212" s="4">
        <f t="shared" si="248"/>
        <v>0.4297567886</v>
      </c>
      <c r="N212" s="122">
        <f t="shared" si="248"/>
        <v>-0.4633360193</v>
      </c>
      <c r="O212" s="4"/>
      <c r="P212" s="4"/>
      <c r="R212" s="157"/>
      <c r="W212" s="158"/>
      <c r="X212" s="4"/>
      <c r="Y212" s="157"/>
      <c r="AD212" s="158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</row>
    <row r="213">
      <c r="A213" s="75" t="s">
        <v>140</v>
      </c>
      <c r="B213" s="76">
        <v>1611.35</v>
      </c>
      <c r="C213" s="76">
        <v>3117.95</v>
      </c>
      <c r="D213" s="77">
        <v>593.0</v>
      </c>
      <c r="E213" s="76">
        <v>4534.95</v>
      </c>
      <c r="F213" s="76">
        <v>4197.5</v>
      </c>
      <c r="G213" s="148">
        <v>491.2</v>
      </c>
      <c r="H213" s="77"/>
      <c r="I213" s="152">
        <f t="shared" ref="I213:N213" si="249">((B213-B212)/B212)*100</f>
        <v>1.396973225</v>
      </c>
      <c r="J213" s="4">
        <f t="shared" si="249"/>
        <v>-0.4231604497</v>
      </c>
      <c r="K213" s="4">
        <f t="shared" si="249"/>
        <v>-5.97003092</v>
      </c>
      <c r="L213" s="4">
        <f t="shared" si="249"/>
        <v>0.7184737707</v>
      </c>
      <c r="M213" s="4">
        <f t="shared" si="249"/>
        <v>-0.4883715417</v>
      </c>
      <c r="N213" s="122">
        <f t="shared" si="249"/>
        <v>-0.5869257235</v>
      </c>
      <c r="O213" s="4"/>
      <c r="P213" s="4"/>
      <c r="R213" s="157"/>
      <c r="W213" s="158"/>
      <c r="X213" s="4"/>
      <c r="Y213" s="157"/>
      <c r="AD213" s="158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</row>
    <row r="214">
      <c r="A214" s="75" t="s">
        <v>141</v>
      </c>
      <c r="B214" s="76">
        <v>1639.45</v>
      </c>
      <c r="C214" s="76">
        <v>3132.6</v>
      </c>
      <c r="D214" s="77">
        <v>634.65</v>
      </c>
      <c r="E214" s="76">
        <v>4579.0</v>
      </c>
      <c r="F214" s="76">
        <v>4272.3</v>
      </c>
      <c r="G214" s="148">
        <v>510.25</v>
      </c>
      <c r="H214" s="77"/>
      <c r="I214" s="152">
        <f t="shared" ref="I214:N214" si="250">((B214-B213)/B213)*100</f>
        <v>1.743879356</v>
      </c>
      <c r="J214" s="4">
        <f t="shared" si="250"/>
        <v>0.4698600042</v>
      </c>
      <c r="K214" s="4">
        <f t="shared" si="250"/>
        <v>7.023608769</v>
      </c>
      <c r="L214" s="4">
        <f t="shared" si="250"/>
        <v>0.9713447778</v>
      </c>
      <c r="M214" s="4">
        <f t="shared" si="250"/>
        <v>1.782013103</v>
      </c>
      <c r="N214" s="122">
        <f t="shared" si="250"/>
        <v>3.878257329</v>
      </c>
      <c r="O214" s="4"/>
      <c r="P214" s="4"/>
      <c r="R214" s="157"/>
      <c r="W214" s="158"/>
      <c r="X214" s="4"/>
      <c r="Y214" s="157"/>
      <c r="AD214" s="158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</row>
    <row r="215">
      <c r="A215" s="75" t="s">
        <v>142</v>
      </c>
      <c r="B215" s="76">
        <v>1670.5</v>
      </c>
      <c r="C215" s="76">
        <v>3235.35</v>
      </c>
      <c r="D215" s="77">
        <v>640.9</v>
      </c>
      <c r="E215" s="76">
        <v>4719.0</v>
      </c>
      <c r="F215" s="76">
        <v>4275.0</v>
      </c>
      <c r="G215" s="148">
        <v>520.7</v>
      </c>
      <c r="H215" s="77"/>
      <c r="I215" s="152">
        <f t="shared" ref="I215:N215" si="251">((B215-B214)/B214)*100</f>
        <v>1.893927842</v>
      </c>
      <c r="J215" s="4">
        <f t="shared" si="251"/>
        <v>3.280022984</v>
      </c>
      <c r="K215" s="4">
        <f t="shared" si="251"/>
        <v>0.9847947688</v>
      </c>
      <c r="L215" s="4">
        <f t="shared" si="251"/>
        <v>3.057436121</v>
      </c>
      <c r="M215" s="4">
        <f t="shared" si="251"/>
        <v>0.06319780914</v>
      </c>
      <c r="N215" s="122">
        <f t="shared" si="251"/>
        <v>2.048015679</v>
      </c>
      <c r="O215" s="4"/>
      <c r="P215" s="4"/>
      <c r="R215" s="153">
        <f t="shared" ref="R215:W215" si="252">100*(B218-B215)/B215</f>
        <v>-5.447470817</v>
      </c>
      <c r="S215" s="86">
        <f t="shared" si="252"/>
        <v>0.4358106542</v>
      </c>
      <c r="T215" s="86">
        <f t="shared" si="252"/>
        <v>1.30285536</v>
      </c>
      <c r="U215" s="86">
        <f t="shared" si="252"/>
        <v>0.8688281416</v>
      </c>
      <c r="V215" s="86">
        <f t="shared" si="252"/>
        <v>0.1824561404</v>
      </c>
      <c r="W215" s="154">
        <f t="shared" si="252"/>
        <v>0</v>
      </c>
      <c r="X215" s="4"/>
      <c r="Y215" s="157"/>
      <c r="AD215" s="158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</row>
    <row r="216">
      <c r="A216" s="83">
        <v>44989.0</v>
      </c>
      <c r="B216" s="76">
        <v>1670.5</v>
      </c>
      <c r="C216" s="76">
        <v>3227.5</v>
      </c>
      <c r="D216" s="77">
        <v>638.3</v>
      </c>
      <c r="E216" s="76">
        <v>4710.95</v>
      </c>
      <c r="F216" s="76">
        <v>4275.0</v>
      </c>
      <c r="G216" s="148">
        <v>520.7</v>
      </c>
      <c r="H216" s="77"/>
      <c r="I216" s="152">
        <f t="shared" ref="I216:N216" si="253">((B216-B215)/B215)*100</f>
        <v>0</v>
      </c>
      <c r="J216" s="4">
        <f t="shared" si="253"/>
        <v>-0.2426321727</v>
      </c>
      <c r="K216" s="4">
        <f t="shared" si="253"/>
        <v>-0.4056795132</v>
      </c>
      <c r="L216" s="4">
        <f t="shared" si="253"/>
        <v>-0.1705869888</v>
      </c>
      <c r="M216" s="4">
        <f t="shared" si="253"/>
        <v>0</v>
      </c>
      <c r="N216" s="122">
        <f t="shared" si="253"/>
        <v>0</v>
      </c>
      <c r="O216" s="4"/>
      <c r="P216" s="4"/>
      <c r="R216" s="157"/>
      <c r="W216" s="158"/>
      <c r="X216" s="4"/>
      <c r="Y216" s="155">
        <f t="shared" ref="Y216:AD216" si="254">100*(B232-B216)/B216</f>
        <v>-4.959592936</v>
      </c>
      <c r="Z216" s="77">
        <f t="shared" si="254"/>
        <v>0.1549186677</v>
      </c>
      <c r="AA216" s="77">
        <f t="shared" si="254"/>
        <v>7.864640451</v>
      </c>
      <c r="AB216" s="77">
        <f t="shared" si="254"/>
        <v>5.578492661</v>
      </c>
      <c r="AC216" s="77">
        <f t="shared" si="254"/>
        <v>7.232748538</v>
      </c>
      <c r="AD216" s="156">
        <f t="shared" si="254"/>
        <v>8.757441905</v>
      </c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</row>
    <row r="217">
      <c r="A217" s="83">
        <v>45050.0</v>
      </c>
      <c r="B217" s="76">
        <v>1579.5</v>
      </c>
      <c r="C217" s="76">
        <v>3272.15</v>
      </c>
      <c r="D217" s="77">
        <v>643.95</v>
      </c>
      <c r="E217" s="76">
        <v>4748.1</v>
      </c>
      <c r="F217" s="76">
        <v>4275.0</v>
      </c>
      <c r="G217" s="148">
        <v>520.7</v>
      </c>
      <c r="H217" s="77"/>
      <c r="I217" s="152">
        <f t="shared" ref="I217:N217" si="255">((B217-B216)/B216)*100</f>
        <v>-5.447470817</v>
      </c>
      <c r="J217" s="4">
        <f t="shared" si="255"/>
        <v>1.383423703</v>
      </c>
      <c r="K217" s="4">
        <f t="shared" si="255"/>
        <v>0.8851637161</v>
      </c>
      <c r="L217" s="4">
        <f t="shared" si="255"/>
        <v>0.788588289</v>
      </c>
      <c r="M217" s="4">
        <f t="shared" si="255"/>
        <v>0</v>
      </c>
      <c r="N217" s="122">
        <f t="shared" si="255"/>
        <v>0</v>
      </c>
      <c r="O217" s="4"/>
      <c r="P217" s="4"/>
      <c r="R217" s="157"/>
      <c r="W217" s="158"/>
      <c r="X217" s="4"/>
      <c r="Y217" s="157"/>
      <c r="AD217" s="158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</row>
    <row r="218">
      <c r="A218" s="83">
        <v>45081.0</v>
      </c>
      <c r="B218" s="76">
        <v>1579.5</v>
      </c>
      <c r="C218" s="76">
        <v>3249.45</v>
      </c>
      <c r="D218" s="77">
        <v>649.25</v>
      </c>
      <c r="E218" s="76">
        <v>4760.0</v>
      </c>
      <c r="F218" s="76">
        <v>4282.8</v>
      </c>
      <c r="G218" s="148">
        <v>520.7</v>
      </c>
      <c r="H218" s="77"/>
      <c r="I218" s="152">
        <f t="shared" ref="I218:N218" si="256">((B218-B217)/B217)*100</f>
        <v>0</v>
      </c>
      <c r="J218" s="4">
        <f t="shared" si="256"/>
        <v>-0.693733478</v>
      </c>
      <c r="K218" s="4">
        <f t="shared" si="256"/>
        <v>0.8230452675</v>
      </c>
      <c r="L218" s="4">
        <f t="shared" si="256"/>
        <v>0.2506265664</v>
      </c>
      <c r="M218" s="4">
        <f t="shared" si="256"/>
        <v>0.1824561404</v>
      </c>
      <c r="N218" s="122">
        <f t="shared" si="256"/>
        <v>0</v>
      </c>
      <c r="O218" s="4"/>
      <c r="P218" s="4"/>
      <c r="R218" s="157"/>
      <c r="W218" s="158"/>
      <c r="X218" s="4"/>
      <c r="Y218" s="157"/>
      <c r="AD218" s="158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</row>
    <row r="219">
      <c r="A219" s="83">
        <v>45203.0</v>
      </c>
      <c r="B219" s="76">
        <v>1579.5</v>
      </c>
      <c r="C219" s="76">
        <v>3283.85</v>
      </c>
      <c r="D219" s="77">
        <v>660.35</v>
      </c>
      <c r="E219" s="76">
        <v>4813.5</v>
      </c>
      <c r="F219" s="76">
        <v>4265.0</v>
      </c>
      <c r="G219" s="148">
        <v>520.7</v>
      </c>
      <c r="H219" s="77"/>
      <c r="I219" s="152">
        <f t="shared" ref="I219:N219" si="257">((B219-B218)/B218)*100</f>
        <v>0</v>
      </c>
      <c r="J219" s="4">
        <f t="shared" si="257"/>
        <v>1.058640693</v>
      </c>
      <c r="K219" s="4">
        <f t="shared" si="257"/>
        <v>1.709664998</v>
      </c>
      <c r="L219" s="4">
        <f t="shared" si="257"/>
        <v>1.12394958</v>
      </c>
      <c r="M219" s="4">
        <f t="shared" si="257"/>
        <v>-0.4156159522</v>
      </c>
      <c r="N219" s="122">
        <f t="shared" si="257"/>
        <v>0</v>
      </c>
      <c r="O219" s="4"/>
      <c r="P219" s="4"/>
      <c r="R219" s="153">
        <f t="shared" ref="R219:W219" si="258">100*(B222-B219)/B219</f>
        <v>-0.7090851535</v>
      </c>
      <c r="S219" s="86">
        <f t="shared" si="258"/>
        <v>-1.910866818</v>
      </c>
      <c r="T219" s="86">
        <f t="shared" si="258"/>
        <v>1.461346256</v>
      </c>
      <c r="U219" s="86">
        <f t="shared" si="258"/>
        <v>2.129427651</v>
      </c>
      <c r="V219" s="86">
        <f t="shared" si="258"/>
        <v>0.8675263775</v>
      </c>
      <c r="W219" s="154">
        <f t="shared" si="258"/>
        <v>6.001536393</v>
      </c>
      <c r="X219" s="4"/>
      <c r="Y219" s="157"/>
      <c r="AD219" s="158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</row>
    <row r="220">
      <c r="A220" s="83">
        <v>45234.0</v>
      </c>
      <c r="B220" s="76">
        <v>1579.5</v>
      </c>
      <c r="C220" s="76">
        <v>3238.3</v>
      </c>
      <c r="D220" s="77">
        <v>663.0</v>
      </c>
      <c r="E220" s="76">
        <v>4817.8</v>
      </c>
      <c r="F220" s="76">
        <v>4265.0</v>
      </c>
      <c r="G220" s="148">
        <v>520.7</v>
      </c>
      <c r="H220" s="77"/>
      <c r="I220" s="152">
        <f t="shared" ref="I220:N220" si="259">((B220-B219)/B219)*100</f>
        <v>0</v>
      </c>
      <c r="J220" s="4">
        <f t="shared" si="259"/>
        <v>-1.387091371</v>
      </c>
      <c r="K220" s="4">
        <f t="shared" si="259"/>
        <v>0.4013023397</v>
      </c>
      <c r="L220" s="4">
        <f t="shared" si="259"/>
        <v>0.08933208684</v>
      </c>
      <c r="M220" s="4">
        <f t="shared" si="259"/>
        <v>0</v>
      </c>
      <c r="N220" s="122">
        <f t="shared" si="259"/>
        <v>0</v>
      </c>
      <c r="O220" s="4"/>
      <c r="P220" s="4"/>
      <c r="R220" s="157"/>
      <c r="W220" s="158"/>
      <c r="X220" s="4"/>
      <c r="Y220" s="157"/>
      <c r="AD220" s="158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</row>
    <row r="221">
      <c r="A221" s="83">
        <v>45264.0</v>
      </c>
      <c r="B221" s="76">
        <v>1588.25</v>
      </c>
      <c r="C221" s="76">
        <v>3264.15</v>
      </c>
      <c r="D221" s="77">
        <v>664.55</v>
      </c>
      <c r="E221" s="76">
        <v>4928.2</v>
      </c>
      <c r="F221" s="76">
        <v>4244.25</v>
      </c>
      <c r="G221" s="148">
        <v>553.75</v>
      </c>
      <c r="H221" s="77"/>
      <c r="I221" s="152">
        <f t="shared" ref="I221:N221" si="260">((B221-B220)/B220)*100</f>
        <v>0.5539727762</v>
      </c>
      <c r="J221" s="4">
        <f t="shared" si="260"/>
        <v>0.7982583454</v>
      </c>
      <c r="K221" s="4">
        <f t="shared" si="260"/>
        <v>0.233785822</v>
      </c>
      <c r="L221" s="4">
        <f t="shared" si="260"/>
        <v>2.291502345</v>
      </c>
      <c r="M221" s="4">
        <f t="shared" si="260"/>
        <v>-0.4865181712</v>
      </c>
      <c r="N221" s="122">
        <f t="shared" si="260"/>
        <v>6.34722489</v>
      </c>
      <c r="O221" s="4"/>
      <c r="P221" s="4"/>
      <c r="R221" s="157"/>
      <c r="W221" s="158"/>
      <c r="X221" s="4"/>
      <c r="Y221" s="157"/>
      <c r="AD221" s="158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</row>
    <row r="222">
      <c r="A222" s="75" t="s">
        <v>143</v>
      </c>
      <c r="B222" s="76">
        <v>1568.3</v>
      </c>
      <c r="C222" s="76">
        <v>3221.1</v>
      </c>
      <c r="D222" s="77">
        <v>670.0</v>
      </c>
      <c r="E222" s="76">
        <v>4916.0</v>
      </c>
      <c r="F222" s="76">
        <v>4302.0</v>
      </c>
      <c r="G222" s="148">
        <v>551.95</v>
      </c>
      <c r="H222" s="77"/>
      <c r="I222" s="152">
        <f t="shared" ref="I222:N222" si="261">((B222-B221)/B221)*100</f>
        <v>-1.256099481</v>
      </c>
      <c r="J222" s="4">
        <f t="shared" si="261"/>
        <v>-1.318873214</v>
      </c>
      <c r="K222" s="4">
        <f t="shared" si="261"/>
        <v>0.8201038297</v>
      </c>
      <c r="L222" s="4">
        <f t="shared" si="261"/>
        <v>-0.2475548882</v>
      </c>
      <c r="M222" s="4">
        <f t="shared" si="261"/>
        <v>1.360664428</v>
      </c>
      <c r="N222" s="122">
        <f t="shared" si="261"/>
        <v>-0.3250564334</v>
      </c>
      <c r="O222" s="4"/>
      <c r="P222" s="4"/>
      <c r="R222" s="157"/>
      <c r="W222" s="158"/>
      <c r="X222" s="4"/>
      <c r="Y222" s="157"/>
      <c r="AD222" s="158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</row>
    <row r="223">
      <c r="A223" s="75" t="s">
        <v>144</v>
      </c>
      <c r="B223" s="76">
        <v>1510.0</v>
      </c>
      <c r="C223" s="76">
        <v>3170.65</v>
      </c>
      <c r="D223" s="77">
        <v>674.9</v>
      </c>
      <c r="E223" s="76">
        <v>4890.2</v>
      </c>
      <c r="F223" s="76">
        <v>4400.0</v>
      </c>
      <c r="G223" s="148">
        <v>560.85</v>
      </c>
      <c r="H223" s="77"/>
      <c r="I223" s="152">
        <f t="shared" ref="I223:N223" si="262">((B223-B222)/B222)*100</f>
        <v>-3.717401007</v>
      </c>
      <c r="J223" s="4">
        <f t="shared" si="262"/>
        <v>-1.566235137</v>
      </c>
      <c r="K223" s="4">
        <f t="shared" si="262"/>
        <v>0.7313432836</v>
      </c>
      <c r="L223" s="4">
        <f t="shared" si="262"/>
        <v>-0.5248169243</v>
      </c>
      <c r="M223" s="4">
        <f t="shared" si="262"/>
        <v>2.278010228</v>
      </c>
      <c r="N223" s="122">
        <f t="shared" si="262"/>
        <v>1.612464897</v>
      </c>
      <c r="O223" s="4"/>
      <c r="P223" s="4"/>
      <c r="R223" s="153">
        <f t="shared" ref="R223:W223" si="263">100*(B226-B223)/B223</f>
        <v>3.67218543</v>
      </c>
      <c r="S223" s="86">
        <f t="shared" si="263"/>
        <v>-1.592733351</v>
      </c>
      <c r="T223" s="86">
        <f t="shared" si="263"/>
        <v>0.05185953475</v>
      </c>
      <c r="U223" s="86">
        <f t="shared" si="263"/>
        <v>-0.1881313648</v>
      </c>
      <c r="V223" s="86">
        <f t="shared" si="263"/>
        <v>-1.577272727</v>
      </c>
      <c r="W223" s="154">
        <f t="shared" si="263"/>
        <v>-1.845413212</v>
      </c>
      <c r="X223" s="4"/>
      <c r="Y223" s="157"/>
      <c r="AD223" s="158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</row>
    <row r="224">
      <c r="A224" s="75" t="s">
        <v>145</v>
      </c>
      <c r="B224" s="76">
        <v>1501.1</v>
      </c>
      <c r="C224" s="76">
        <v>3157.75</v>
      </c>
      <c r="D224" s="77">
        <v>666.6</v>
      </c>
      <c r="E224" s="76">
        <v>4947.2</v>
      </c>
      <c r="F224" s="76">
        <v>4369.9</v>
      </c>
      <c r="G224" s="148">
        <v>554.85</v>
      </c>
      <c r="H224" s="77"/>
      <c r="I224" s="152">
        <f t="shared" ref="I224:N224" si="264">((B224-B223)/B223)*100</f>
        <v>-0.5894039735</v>
      </c>
      <c r="J224" s="4">
        <f t="shared" si="264"/>
        <v>-0.4068566382</v>
      </c>
      <c r="K224" s="4">
        <f t="shared" si="264"/>
        <v>-1.229811824</v>
      </c>
      <c r="L224" s="4">
        <f t="shared" si="264"/>
        <v>1.165596499</v>
      </c>
      <c r="M224" s="4">
        <f t="shared" si="264"/>
        <v>-0.6840909091</v>
      </c>
      <c r="N224" s="122">
        <f t="shared" si="264"/>
        <v>-1.069804761</v>
      </c>
      <c r="O224" s="4"/>
      <c r="P224" s="4"/>
      <c r="R224" s="157"/>
      <c r="W224" s="158"/>
      <c r="X224" s="4"/>
      <c r="Y224" s="157"/>
      <c r="AD224" s="158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</row>
    <row r="225">
      <c r="A225" s="75" t="s">
        <v>146</v>
      </c>
      <c r="B225" s="76">
        <v>1514.75</v>
      </c>
      <c r="C225" s="76">
        <v>3109.8</v>
      </c>
      <c r="D225" s="77">
        <v>667.0</v>
      </c>
      <c r="E225" s="76">
        <v>4966.6</v>
      </c>
      <c r="F225" s="76">
        <v>4330.6</v>
      </c>
      <c r="G225" s="148">
        <v>550.5</v>
      </c>
      <c r="H225" s="77"/>
      <c r="I225" s="152">
        <f t="shared" ref="I225:N225" si="265">((B225-B224)/B224)*100</f>
        <v>0.9093331557</v>
      </c>
      <c r="J225" s="4">
        <f t="shared" si="265"/>
        <v>-1.518486264</v>
      </c>
      <c r="K225" s="4">
        <f t="shared" si="265"/>
        <v>0.0600060006</v>
      </c>
      <c r="L225" s="4">
        <f t="shared" si="265"/>
        <v>0.3921410091</v>
      </c>
      <c r="M225" s="4">
        <f t="shared" si="265"/>
        <v>-0.8993340809</v>
      </c>
      <c r="N225" s="122">
        <f t="shared" si="265"/>
        <v>-0.7839956745</v>
      </c>
      <c r="O225" s="4"/>
      <c r="P225" s="4"/>
      <c r="R225" s="157"/>
      <c r="W225" s="158"/>
      <c r="X225" s="4"/>
      <c r="Y225" s="157"/>
      <c r="AD225" s="158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</row>
    <row r="226">
      <c r="A226" s="75" t="s">
        <v>147</v>
      </c>
      <c r="B226" s="76">
        <v>1565.45</v>
      </c>
      <c r="C226" s="76">
        <v>3120.15</v>
      </c>
      <c r="D226" s="77">
        <v>675.25</v>
      </c>
      <c r="E226" s="76">
        <v>4881.0</v>
      </c>
      <c r="F226" s="76">
        <v>4330.6</v>
      </c>
      <c r="G226" s="148">
        <v>550.5</v>
      </c>
      <c r="H226" s="77"/>
      <c r="I226" s="152">
        <f t="shared" ref="I226:N226" si="266">((B226-B225)/B225)*100</f>
        <v>3.347086978</v>
      </c>
      <c r="J226" s="4">
        <f t="shared" si="266"/>
        <v>0.3328188308</v>
      </c>
      <c r="K226" s="4">
        <f t="shared" si="266"/>
        <v>1.236881559</v>
      </c>
      <c r="L226" s="4">
        <f t="shared" si="266"/>
        <v>-1.723513067</v>
      </c>
      <c r="M226" s="4">
        <f t="shared" si="266"/>
        <v>0</v>
      </c>
      <c r="N226" s="122">
        <f t="shared" si="266"/>
        <v>0</v>
      </c>
      <c r="O226" s="4"/>
      <c r="P226" s="4"/>
      <c r="R226" s="157"/>
      <c r="W226" s="158"/>
      <c r="X226" s="4"/>
      <c r="Y226" s="157"/>
      <c r="AD226" s="158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</row>
    <row r="227">
      <c r="A227" s="75" t="s">
        <v>148</v>
      </c>
      <c r="B227" s="76">
        <v>1557.0</v>
      </c>
      <c r="C227" s="76">
        <v>3176.0</v>
      </c>
      <c r="D227" s="77">
        <v>670.95</v>
      </c>
      <c r="E227" s="76">
        <v>4920.75</v>
      </c>
      <c r="F227" s="76">
        <v>4344.4</v>
      </c>
      <c r="G227" s="148">
        <v>561.95</v>
      </c>
      <c r="H227" s="77"/>
      <c r="I227" s="152">
        <f t="shared" ref="I227:N227" si="267">((B227-B226)/B226)*100</f>
        <v>-0.5397808937</v>
      </c>
      <c r="J227" s="4">
        <f t="shared" si="267"/>
        <v>1.789978046</v>
      </c>
      <c r="K227" s="4">
        <f t="shared" si="267"/>
        <v>-0.6368011847</v>
      </c>
      <c r="L227" s="4">
        <f t="shared" si="267"/>
        <v>0.8143822987</v>
      </c>
      <c r="M227" s="4">
        <f t="shared" si="267"/>
        <v>0.318662541</v>
      </c>
      <c r="N227" s="122">
        <f t="shared" si="267"/>
        <v>2.079927339</v>
      </c>
      <c r="O227" s="4"/>
      <c r="P227" s="4"/>
      <c r="R227" s="153">
        <f t="shared" ref="R227:W227" si="268">100*(B232-B227)/B227</f>
        <v>1.968529223</v>
      </c>
      <c r="S227" s="86">
        <f t="shared" si="268"/>
        <v>1.778967254</v>
      </c>
      <c r="T227" s="86">
        <f t="shared" si="268"/>
        <v>2.615694165</v>
      </c>
      <c r="U227" s="86">
        <f t="shared" si="268"/>
        <v>1.077071585</v>
      </c>
      <c r="V227" s="86">
        <f t="shared" si="268"/>
        <v>5.519749563</v>
      </c>
      <c r="W227" s="154">
        <f t="shared" si="268"/>
        <v>0.7740902215</v>
      </c>
      <c r="X227" s="4"/>
      <c r="Y227" s="157"/>
      <c r="AD227" s="158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</row>
    <row r="228">
      <c r="A228" s="75" t="s">
        <v>149</v>
      </c>
      <c r="B228" s="76">
        <v>1566.3</v>
      </c>
      <c r="C228" s="76">
        <v>3191.15</v>
      </c>
      <c r="D228" s="77">
        <v>678.35</v>
      </c>
      <c r="E228" s="76">
        <v>4851.05</v>
      </c>
      <c r="F228" s="76">
        <v>4341.1</v>
      </c>
      <c r="G228" s="148">
        <v>557.5</v>
      </c>
      <c r="H228" s="77"/>
      <c r="I228" s="152">
        <f t="shared" ref="I228:N228" si="269">((B228-B227)/B227)*100</f>
        <v>0.5973025048</v>
      </c>
      <c r="J228" s="4">
        <f t="shared" si="269"/>
        <v>0.4770151134</v>
      </c>
      <c r="K228" s="4">
        <f t="shared" si="269"/>
        <v>1.102913779</v>
      </c>
      <c r="L228" s="4">
        <f t="shared" si="269"/>
        <v>-1.416450744</v>
      </c>
      <c r="M228" s="4">
        <f t="shared" si="269"/>
        <v>-0.07595985637</v>
      </c>
      <c r="N228" s="122">
        <f t="shared" si="269"/>
        <v>-0.7918853991</v>
      </c>
      <c r="O228" s="4"/>
      <c r="P228" s="4"/>
      <c r="R228" s="157"/>
      <c r="W228" s="158"/>
      <c r="X228" s="4"/>
      <c r="Y228" s="157"/>
      <c r="AD228" s="158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</row>
    <row r="229">
      <c r="A229" s="75" t="s">
        <v>150</v>
      </c>
      <c r="B229" s="76">
        <v>1569.55</v>
      </c>
      <c r="C229" s="76">
        <v>3196.55</v>
      </c>
      <c r="D229" s="77">
        <v>679.25</v>
      </c>
      <c r="E229" s="76">
        <v>4879.25</v>
      </c>
      <c r="F229" s="76">
        <v>4433.0</v>
      </c>
      <c r="G229" s="148">
        <v>558.0</v>
      </c>
      <c r="H229" s="77"/>
      <c r="I229" s="152">
        <f t="shared" ref="I229:N229" si="270">((B229-B228)/B228)*100</f>
        <v>0.2074953713</v>
      </c>
      <c r="J229" s="4">
        <f t="shared" si="270"/>
        <v>0.1692179935</v>
      </c>
      <c r="K229" s="4">
        <f t="shared" si="270"/>
        <v>0.1326748729</v>
      </c>
      <c r="L229" s="4">
        <f t="shared" si="270"/>
        <v>0.5813174467</v>
      </c>
      <c r="M229" s="4">
        <f t="shared" si="270"/>
        <v>2.11697496</v>
      </c>
      <c r="N229" s="122">
        <f t="shared" si="270"/>
        <v>0.08968609865</v>
      </c>
      <c r="O229" s="4"/>
      <c r="P229" s="4"/>
      <c r="R229" s="157"/>
      <c r="W229" s="158"/>
      <c r="X229" s="4"/>
      <c r="Y229" s="157"/>
      <c r="AD229" s="158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</row>
    <row r="230">
      <c r="A230" s="75" t="s">
        <v>151</v>
      </c>
      <c r="B230" s="76">
        <v>1574.7</v>
      </c>
      <c r="C230" s="76">
        <v>3213.5</v>
      </c>
      <c r="D230" s="77">
        <v>672.7</v>
      </c>
      <c r="E230" s="76">
        <v>4891.0</v>
      </c>
      <c r="F230" s="76">
        <v>4437.35</v>
      </c>
      <c r="G230" s="148">
        <v>558.8</v>
      </c>
      <c r="H230" s="77"/>
      <c r="I230" s="152">
        <f t="shared" ref="I230:N230" si="271">((B230-B229)/B229)*100</f>
        <v>0.3281195247</v>
      </c>
      <c r="J230" s="4">
        <f t="shared" si="271"/>
        <v>0.5302591857</v>
      </c>
      <c r="K230" s="4">
        <f t="shared" si="271"/>
        <v>-0.964298859</v>
      </c>
      <c r="L230" s="4">
        <f t="shared" si="271"/>
        <v>0.2408156991</v>
      </c>
      <c r="M230" s="4">
        <f t="shared" si="271"/>
        <v>0.09812767877</v>
      </c>
      <c r="N230" s="122">
        <f t="shared" si="271"/>
        <v>0.1433691756</v>
      </c>
      <c r="O230" s="4"/>
      <c r="P230" s="4"/>
      <c r="R230" s="157"/>
      <c r="W230" s="158"/>
      <c r="X230" s="4"/>
      <c r="Y230" s="157"/>
      <c r="AD230" s="158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</row>
    <row r="231">
      <c r="A231" s="75" t="s">
        <v>152</v>
      </c>
      <c r="B231" s="76">
        <v>1581.0</v>
      </c>
      <c r="C231" s="76">
        <v>3208.35</v>
      </c>
      <c r="D231" s="77">
        <v>667.65</v>
      </c>
      <c r="E231" s="76">
        <v>4968.9</v>
      </c>
      <c r="F231" s="76">
        <v>4458.25</v>
      </c>
      <c r="G231" s="148">
        <v>560.55</v>
      </c>
      <c r="H231" s="77"/>
      <c r="I231" s="152">
        <f t="shared" ref="I231:N231" si="272">((B231-B230)/B230)*100</f>
        <v>0.400076205</v>
      </c>
      <c r="J231" s="4">
        <f t="shared" si="272"/>
        <v>-0.1602613972</v>
      </c>
      <c r="K231" s="4">
        <f t="shared" si="272"/>
        <v>-0.7507061097</v>
      </c>
      <c r="L231" s="4">
        <f t="shared" si="272"/>
        <v>1.592721325</v>
      </c>
      <c r="M231" s="4">
        <f t="shared" si="272"/>
        <v>0.4710018367</v>
      </c>
      <c r="N231" s="122">
        <f t="shared" si="272"/>
        <v>0.3131710809</v>
      </c>
      <c r="O231" s="4"/>
      <c r="P231" s="4"/>
      <c r="R231" s="157"/>
      <c r="W231" s="158"/>
      <c r="X231" s="4"/>
      <c r="Y231" s="157"/>
      <c r="AD231" s="158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</row>
    <row r="232">
      <c r="A232" s="75" t="s">
        <v>153</v>
      </c>
      <c r="B232" s="76">
        <v>1587.65</v>
      </c>
      <c r="C232" s="76">
        <v>3232.5</v>
      </c>
      <c r="D232" s="77">
        <v>688.5</v>
      </c>
      <c r="E232" s="76">
        <v>4973.75</v>
      </c>
      <c r="F232" s="76">
        <v>4584.2</v>
      </c>
      <c r="G232" s="148">
        <v>566.3</v>
      </c>
      <c r="H232" s="77"/>
      <c r="I232" s="152">
        <f t="shared" ref="I232:N232" si="273">((B232-B231)/B231)*100</f>
        <v>0.4206198608</v>
      </c>
      <c r="J232" s="4">
        <f t="shared" si="273"/>
        <v>0.7527233625</v>
      </c>
      <c r="K232" s="4">
        <f t="shared" si="273"/>
        <v>3.122893732</v>
      </c>
      <c r="L232" s="4">
        <f t="shared" si="273"/>
        <v>0.09760711626</v>
      </c>
      <c r="M232" s="4">
        <f t="shared" si="273"/>
        <v>2.825099535</v>
      </c>
      <c r="N232" s="122">
        <f t="shared" si="273"/>
        <v>1.025778254</v>
      </c>
      <c r="O232" s="4"/>
      <c r="P232" s="4"/>
      <c r="R232" s="153">
        <f t="shared" ref="R232:W232" si="274">100*(B236-B232)/B232</f>
        <v>1.272320726</v>
      </c>
      <c r="S232" s="86">
        <f t="shared" si="274"/>
        <v>0</v>
      </c>
      <c r="T232" s="86">
        <f t="shared" si="274"/>
        <v>0.3195352215</v>
      </c>
      <c r="U232" s="86">
        <f t="shared" si="274"/>
        <v>0.178939432</v>
      </c>
      <c r="V232" s="86">
        <f t="shared" si="274"/>
        <v>1.852013437</v>
      </c>
      <c r="W232" s="154">
        <f t="shared" si="274"/>
        <v>-3.107893343</v>
      </c>
      <c r="X232" s="4"/>
      <c r="Y232" s="157"/>
      <c r="AD232" s="158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</row>
    <row r="233">
      <c r="A233" s="83">
        <v>44962.0</v>
      </c>
      <c r="B233" s="76">
        <v>1611.3</v>
      </c>
      <c r="C233" s="76">
        <v>3239.7</v>
      </c>
      <c r="D233" s="77">
        <v>686.75</v>
      </c>
      <c r="E233" s="76">
        <v>4999.7</v>
      </c>
      <c r="F233" s="76">
        <v>4547.2</v>
      </c>
      <c r="G233" s="148">
        <v>562.5</v>
      </c>
      <c r="H233" s="77"/>
      <c r="I233" s="152">
        <f t="shared" ref="I233:N233" si="275">((B233-B232)/B232)*100</f>
        <v>1.489623028</v>
      </c>
      <c r="J233" s="4">
        <f t="shared" si="275"/>
        <v>0.222737819</v>
      </c>
      <c r="K233" s="4">
        <f t="shared" si="275"/>
        <v>-0.2541757444</v>
      </c>
      <c r="L233" s="4">
        <f t="shared" si="275"/>
        <v>0.5217391304</v>
      </c>
      <c r="M233" s="4">
        <f t="shared" si="275"/>
        <v>-0.8071201082</v>
      </c>
      <c r="N233" s="122">
        <f t="shared" si="275"/>
        <v>-0.6710224263</v>
      </c>
      <c r="O233" s="4"/>
      <c r="P233" s="4"/>
      <c r="R233" s="157"/>
      <c r="W233" s="158"/>
      <c r="X233" s="4"/>
      <c r="Y233" s="155">
        <f t="shared" ref="Y233:AD233" si="276">100*(B254-B233)/B233</f>
        <v>9.976416558</v>
      </c>
      <c r="Z233" s="77">
        <f t="shared" si="276"/>
        <v>1.967774794</v>
      </c>
      <c r="AA233" s="77">
        <f t="shared" si="276"/>
        <v>7.899526756</v>
      </c>
      <c r="AB233" s="77">
        <f t="shared" si="276"/>
        <v>-9.230553833</v>
      </c>
      <c r="AC233" s="77">
        <f t="shared" si="276"/>
        <v>2.825914849</v>
      </c>
      <c r="AD233" s="156">
        <f t="shared" si="276"/>
        <v>-8.115555556</v>
      </c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</row>
    <row r="234">
      <c r="A234" s="83">
        <v>44990.0</v>
      </c>
      <c r="B234" s="76">
        <v>1601.05</v>
      </c>
      <c r="C234" s="76">
        <v>3198.6</v>
      </c>
      <c r="D234" s="77">
        <v>676.5</v>
      </c>
      <c r="E234" s="76">
        <v>5003.1</v>
      </c>
      <c r="F234" s="76">
        <v>4579.95</v>
      </c>
      <c r="G234" s="148">
        <v>557.6</v>
      </c>
      <c r="H234" s="77"/>
      <c r="I234" s="152">
        <f t="shared" ref="I234:N234" si="277">((B234-B233)/B233)*100</f>
        <v>-0.6361323155</v>
      </c>
      <c r="J234" s="4">
        <f t="shared" si="277"/>
        <v>-1.268635985</v>
      </c>
      <c r="K234" s="4">
        <f t="shared" si="277"/>
        <v>-1.492537313</v>
      </c>
      <c r="L234" s="4">
        <f t="shared" si="277"/>
        <v>0.06800408024</v>
      </c>
      <c r="M234" s="4">
        <f t="shared" si="277"/>
        <v>0.7202234342</v>
      </c>
      <c r="N234" s="122">
        <f t="shared" si="277"/>
        <v>-0.8711111111</v>
      </c>
      <c r="O234" s="4"/>
      <c r="P234" s="4"/>
      <c r="R234" s="157"/>
      <c r="W234" s="158"/>
      <c r="X234" s="4"/>
      <c r="Y234" s="157"/>
      <c r="AD234" s="158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</row>
    <row r="235">
      <c r="A235" s="83">
        <v>45021.0</v>
      </c>
      <c r="B235" s="76">
        <v>1621.45</v>
      </c>
      <c r="C235" s="76">
        <v>3226.85</v>
      </c>
      <c r="D235" s="77">
        <v>687.15</v>
      </c>
      <c r="E235" s="76">
        <v>5023.8</v>
      </c>
      <c r="F235" s="76">
        <v>4627.75</v>
      </c>
      <c r="G235" s="148">
        <v>559.65</v>
      </c>
      <c r="H235" s="77"/>
      <c r="I235" s="152">
        <f t="shared" ref="I235:N235" si="278">((B235-B234)/B234)*100</f>
        <v>1.27416383</v>
      </c>
      <c r="J235" s="4">
        <f t="shared" si="278"/>
        <v>0.8831988995</v>
      </c>
      <c r="K235" s="4">
        <f t="shared" si="278"/>
        <v>1.574279379</v>
      </c>
      <c r="L235" s="4">
        <f t="shared" si="278"/>
        <v>0.413743479</v>
      </c>
      <c r="M235" s="4">
        <f t="shared" si="278"/>
        <v>1.043679516</v>
      </c>
      <c r="N235" s="122">
        <f t="shared" si="278"/>
        <v>0.3676470588</v>
      </c>
      <c r="O235" s="4"/>
      <c r="P235" s="4"/>
      <c r="R235" s="157"/>
      <c r="W235" s="158"/>
      <c r="X235" s="4"/>
      <c r="Y235" s="157"/>
      <c r="AD235" s="158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</row>
    <row r="236">
      <c r="A236" s="83">
        <v>45051.0</v>
      </c>
      <c r="B236" s="76">
        <v>1607.85</v>
      </c>
      <c r="C236" s="76">
        <v>3232.5</v>
      </c>
      <c r="D236" s="77">
        <v>690.7</v>
      </c>
      <c r="E236" s="76">
        <v>4982.65</v>
      </c>
      <c r="F236" s="76">
        <v>4669.1</v>
      </c>
      <c r="G236" s="148">
        <v>548.7</v>
      </c>
      <c r="H236" s="77"/>
      <c r="I236" s="152">
        <f t="shared" ref="I236:N236" si="279">((B236-B235)/B235)*100</f>
        <v>-0.838755435</v>
      </c>
      <c r="J236" s="4">
        <f t="shared" si="279"/>
        <v>0.1750933573</v>
      </c>
      <c r="K236" s="4">
        <f t="shared" si="279"/>
        <v>0.5166266463</v>
      </c>
      <c r="L236" s="4">
        <f t="shared" si="279"/>
        <v>-0.8191010789</v>
      </c>
      <c r="M236" s="4">
        <f t="shared" si="279"/>
        <v>0.8935227702</v>
      </c>
      <c r="N236" s="122">
        <f t="shared" si="279"/>
        <v>-1.956580005</v>
      </c>
      <c r="O236" s="4"/>
      <c r="P236" s="4"/>
      <c r="R236" s="153">
        <f t="shared" ref="R236:W236" si="280">100*(B241-B236)/B236</f>
        <v>2.382063003</v>
      </c>
      <c r="S236" s="86">
        <f t="shared" si="280"/>
        <v>1.630317092</v>
      </c>
      <c r="T236" s="86">
        <f t="shared" si="280"/>
        <v>2.099319531</v>
      </c>
      <c r="U236" s="86">
        <f t="shared" si="280"/>
        <v>-9.448787292</v>
      </c>
      <c r="V236" s="86">
        <f t="shared" si="280"/>
        <v>-0.4240645949</v>
      </c>
      <c r="W236" s="154">
        <f t="shared" si="280"/>
        <v>-7.481319482</v>
      </c>
      <c r="X236" s="4"/>
      <c r="Y236" s="157"/>
      <c r="AD236" s="158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</row>
    <row r="237">
      <c r="A237" s="83">
        <v>45143.0</v>
      </c>
      <c r="B237" s="76">
        <v>1633.15</v>
      </c>
      <c r="C237" s="76">
        <v>3252.7</v>
      </c>
      <c r="D237" s="77">
        <v>692.15</v>
      </c>
      <c r="E237" s="76">
        <v>4952.3</v>
      </c>
      <c r="F237" s="76">
        <v>4655.9</v>
      </c>
      <c r="G237" s="148">
        <v>561.05</v>
      </c>
      <c r="H237" s="77"/>
      <c r="I237" s="152">
        <f t="shared" ref="I237:N237" si="281">((B237-B236)/B236)*100</f>
        <v>1.573529869</v>
      </c>
      <c r="J237" s="4">
        <f t="shared" si="281"/>
        <v>0.6249033256</v>
      </c>
      <c r="K237" s="4">
        <f t="shared" si="281"/>
        <v>0.2099319531</v>
      </c>
      <c r="L237" s="4">
        <f t="shared" si="281"/>
        <v>-0.6091136243</v>
      </c>
      <c r="M237" s="4">
        <f t="shared" si="281"/>
        <v>-0.2827097299</v>
      </c>
      <c r="N237" s="122">
        <f t="shared" si="281"/>
        <v>2.250774558</v>
      </c>
      <c r="O237" s="4"/>
      <c r="P237" s="4"/>
      <c r="R237" s="157"/>
      <c r="W237" s="158"/>
      <c r="X237" s="4"/>
      <c r="Y237" s="157"/>
      <c r="AD237" s="158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</row>
    <row r="238">
      <c r="A238" s="83">
        <v>45174.0</v>
      </c>
      <c r="B238" s="76">
        <v>1628.6</v>
      </c>
      <c r="C238" s="76">
        <v>3284.15</v>
      </c>
      <c r="D238" s="77">
        <v>695.5</v>
      </c>
      <c r="E238" s="76">
        <v>4975.2</v>
      </c>
      <c r="F238" s="76">
        <v>4646.4</v>
      </c>
      <c r="G238" s="148">
        <v>563.1</v>
      </c>
      <c r="H238" s="77"/>
      <c r="I238" s="152">
        <f t="shared" ref="I238:N238" si="282">((B238-B237)/B237)*100</f>
        <v>-0.2786027003</v>
      </c>
      <c r="J238" s="4">
        <f t="shared" si="282"/>
        <v>0.966889046</v>
      </c>
      <c r="K238" s="4">
        <f t="shared" si="282"/>
        <v>0.4839991331</v>
      </c>
      <c r="L238" s="4">
        <f t="shared" si="282"/>
        <v>0.4624114048</v>
      </c>
      <c r="M238" s="4">
        <f t="shared" si="282"/>
        <v>-0.204042183</v>
      </c>
      <c r="N238" s="122">
        <f t="shared" si="282"/>
        <v>0.3653863292</v>
      </c>
      <c r="O238" s="4"/>
      <c r="P238" s="4"/>
      <c r="R238" s="157"/>
      <c r="W238" s="158"/>
      <c r="X238" s="4"/>
      <c r="Y238" s="157"/>
      <c r="AD238" s="158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</row>
    <row r="239">
      <c r="A239" s="83">
        <v>45204.0</v>
      </c>
      <c r="B239" s="76">
        <v>1655.1</v>
      </c>
      <c r="C239" s="76">
        <v>3288.1</v>
      </c>
      <c r="D239" s="77">
        <v>695.8</v>
      </c>
      <c r="E239" s="76">
        <v>4923.95</v>
      </c>
      <c r="F239" s="76">
        <v>4649.45</v>
      </c>
      <c r="G239" s="148">
        <v>512.6</v>
      </c>
      <c r="H239" s="77"/>
      <c r="I239" s="152">
        <f t="shared" ref="I239:N239" si="283">((B239-B238)/B238)*100</f>
        <v>1.627164436</v>
      </c>
      <c r="J239" s="4">
        <f t="shared" si="283"/>
        <v>0.1202746525</v>
      </c>
      <c r="K239" s="4">
        <f t="shared" si="283"/>
        <v>0.04313443566</v>
      </c>
      <c r="L239" s="4">
        <f t="shared" si="283"/>
        <v>-1.030109342</v>
      </c>
      <c r="M239" s="4">
        <f t="shared" si="283"/>
        <v>0.06564221763</v>
      </c>
      <c r="N239" s="122">
        <f t="shared" si="283"/>
        <v>-8.968211685</v>
      </c>
      <c r="O239" s="4"/>
      <c r="P239" s="4"/>
      <c r="R239" s="157"/>
      <c r="W239" s="158"/>
      <c r="X239" s="4"/>
      <c r="Y239" s="157"/>
      <c r="AD239" s="158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</row>
    <row r="240">
      <c r="A240" s="83">
        <v>45235.0</v>
      </c>
      <c r="B240" s="76">
        <v>1641.95</v>
      </c>
      <c r="C240" s="76">
        <v>3294.7</v>
      </c>
      <c r="D240" s="77">
        <v>714.85</v>
      </c>
      <c r="E240" s="76">
        <v>4582.9</v>
      </c>
      <c r="F240" s="76">
        <v>4681.05</v>
      </c>
      <c r="G240" s="148">
        <v>514.4</v>
      </c>
      <c r="H240" s="77"/>
      <c r="I240" s="152">
        <f t="shared" ref="I240:N240" si="284">((B240-B239)/B239)*100</f>
        <v>-0.7945139267</v>
      </c>
      <c r="J240" s="4">
        <f t="shared" si="284"/>
        <v>0.2007238223</v>
      </c>
      <c r="K240" s="4">
        <f t="shared" si="284"/>
        <v>2.737855706</v>
      </c>
      <c r="L240" s="4">
        <f t="shared" si="284"/>
        <v>-6.92634978</v>
      </c>
      <c r="M240" s="4">
        <f t="shared" si="284"/>
        <v>0.6796502812</v>
      </c>
      <c r="N240" s="122">
        <f t="shared" si="284"/>
        <v>0.3511509949</v>
      </c>
      <c r="O240" s="4"/>
      <c r="P240" s="4"/>
      <c r="R240" s="157"/>
      <c r="W240" s="158"/>
      <c r="X240" s="4"/>
      <c r="Y240" s="157"/>
      <c r="AD240" s="158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</row>
    <row r="241">
      <c r="A241" s="83">
        <v>45265.0</v>
      </c>
      <c r="B241" s="76">
        <v>1646.15</v>
      </c>
      <c r="C241" s="76">
        <v>3285.2</v>
      </c>
      <c r="D241" s="77">
        <v>705.2</v>
      </c>
      <c r="E241" s="76">
        <v>4511.85</v>
      </c>
      <c r="F241" s="76">
        <v>4649.3</v>
      </c>
      <c r="G241" s="148">
        <v>507.65</v>
      </c>
      <c r="H241" s="77"/>
      <c r="I241" s="152">
        <f t="shared" ref="I241:N241" si="285">((B241-B240)/B240)*100</f>
        <v>0.2557934164</v>
      </c>
      <c r="J241" s="4">
        <f t="shared" si="285"/>
        <v>-0.2883418824</v>
      </c>
      <c r="K241" s="4">
        <f t="shared" si="285"/>
        <v>-1.349933552</v>
      </c>
      <c r="L241" s="4">
        <f t="shared" si="285"/>
        <v>-1.550328395</v>
      </c>
      <c r="M241" s="4">
        <f t="shared" si="285"/>
        <v>-0.6782666282</v>
      </c>
      <c r="N241" s="122">
        <f t="shared" si="285"/>
        <v>-1.312208398</v>
      </c>
      <c r="O241" s="4"/>
      <c r="P241" s="4"/>
      <c r="R241" s="153">
        <f t="shared" ref="R241:W241" si="286">100*(B246-B241)/B241</f>
        <v>0.1123834401</v>
      </c>
      <c r="S241" s="86">
        <f t="shared" si="286"/>
        <v>-1.846158529</v>
      </c>
      <c r="T241" s="86">
        <f t="shared" si="286"/>
        <v>-1.829268293</v>
      </c>
      <c r="U241" s="86">
        <f t="shared" si="286"/>
        <v>-1.840708357</v>
      </c>
      <c r="V241" s="86">
        <f t="shared" si="286"/>
        <v>-2.304648012</v>
      </c>
      <c r="W241" s="154">
        <f t="shared" si="286"/>
        <v>-1.871368069</v>
      </c>
      <c r="X241" s="4"/>
      <c r="Y241" s="157"/>
      <c r="AD241" s="158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</row>
    <row r="242">
      <c r="A242" s="75" t="s">
        <v>154</v>
      </c>
      <c r="B242" s="76">
        <v>1661.45</v>
      </c>
      <c r="C242" s="76">
        <v>3266.65</v>
      </c>
      <c r="D242" s="77">
        <v>701.7</v>
      </c>
      <c r="E242" s="76">
        <v>4557.35</v>
      </c>
      <c r="F242" s="76">
        <v>4669.6</v>
      </c>
      <c r="G242" s="148">
        <v>509.95</v>
      </c>
      <c r="H242" s="77"/>
      <c r="I242" s="152">
        <f t="shared" ref="I242:N242" si="287">((B242-B241)/B241)*100</f>
        <v>0.9294414239</v>
      </c>
      <c r="J242" s="4">
        <f t="shared" si="287"/>
        <v>-0.564653598</v>
      </c>
      <c r="K242" s="4">
        <f t="shared" si="287"/>
        <v>-0.4963131027</v>
      </c>
      <c r="L242" s="4">
        <f t="shared" si="287"/>
        <v>1.008455512</v>
      </c>
      <c r="M242" s="4">
        <f t="shared" si="287"/>
        <v>0.4366248683</v>
      </c>
      <c r="N242" s="122">
        <f t="shared" si="287"/>
        <v>0.4530680587</v>
      </c>
      <c r="O242" s="4"/>
      <c r="P242" s="4"/>
      <c r="R242" s="157"/>
      <c r="W242" s="158"/>
      <c r="X242" s="4"/>
      <c r="Y242" s="157"/>
      <c r="AD242" s="158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</row>
    <row r="243">
      <c r="A243" s="75" t="s">
        <v>155</v>
      </c>
      <c r="B243" s="76">
        <v>1660.15</v>
      </c>
      <c r="C243" s="76">
        <v>3265.7</v>
      </c>
      <c r="D243" s="77">
        <v>693.1</v>
      </c>
      <c r="E243" s="76">
        <v>4554.3</v>
      </c>
      <c r="F243" s="76">
        <v>4646.35</v>
      </c>
      <c r="G243" s="148">
        <v>510.55</v>
      </c>
      <c r="H243" s="77"/>
      <c r="I243" s="152">
        <f t="shared" ref="I243:N243" si="288">((B243-B242)/B242)*100</f>
        <v>-0.07824490656</v>
      </c>
      <c r="J243" s="4">
        <f t="shared" si="288"/>
        <v>-0.02908178103</v>
      </c>
      <c r="K243" s="4">
        <f t="shared" si="288"/>
        <v>-1.225594984</v>
      </c>
      <c r="L243" s="4">
        <f t="shared" si="288"/>
        <v>-0.06692485765</v>
      </c>
      <c r="M243" s="4">
        <f t="shared" si="288"/>
        <v>-0.4979013192</v>
      </c>
      <c r="N243" s="122">
        <f t="shared" si="288"/>
        <v>0.117658594</v>
      </c>
      <c r="O243" s="4"/>
      <c r="P243" s="4"/>
      <c r="R243" s="157"/>
      <c r="W243" s="158"/>
      <c r="X243" s="4"/>
      <c r="Y243" s="157"/>
      <c r="AD243" s="158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</row>
    <row r="244">
      <c r="A244" s="75" t="s">
        <v>156</v>
      </c>
      <c r="B244" s="76">
        <v>1663.15</v>
      </c>
      <c r="C244" s="76">
        <v>3216.65</v>
      </c>
      <c r="D244" s="77">
        <v>690.6</v>
      </c>
      <c r="E244" s="76">
        <v>4524.85</v>
      </c>
      <c r="F244" s="76">
        <v>4659.95</v>
      </c>
      <c r="G244" s="148">
        <v>507.45</v>
      </c>
      <c r="H244" s="77"/>
      <c r="I244" s="152">
        <f t="shared" ref="I244:N244" si="289">((B244-B243)/B243)*100</f>
        <v>0.1807065627</v>
      </c>
      <c r="J244" s="4">
        <f t="shared" si="289"/>
        <v>-1.501975074</v>
      </c>
      <c r="K244" s="4">
        <f t="shared" si="289"/>
        <v>-0.3606983119</v>
      </c>
      <c r="L244" s="4">
        <f t="shared" si="289"/>
        <v>-0.6466416354</v>
      </c>
      <c r="M244" s="4">
        <f t="shared" si="289"/>
        <v>0.2927028743</v>
      </c>
      <c r="N244" s="122">
        <f t="shared" si="289"/>
        <v>-0.6071883263</v>
      </c>
      <c r="O244" s="4"/>
      <c r="P244" s="4"/>
      <c r="R244" s="157"/>
      <c r="W244" s="158"/>
      <c r="X244" s="4"/>
      <c r="Y244" s="157"/>
      <c r="AD244" s="158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</row>
    <row r="245">
      <c r="A245" s="75" t="s">
        <v>157</v>
      </c>
      <c r="B245" s="76">
        <v>1654.45</v>
      </c>
      <c r="C245" s="76">
        <v>3206.55</v>
      </c>
      <c r="D245" s="77">
        <v>669.55</v>
      </c>
      <c r="E245" s="76">
        <v>4457.35</v>
      </c>
      <c r="F245" s="76">
        <v>4604.7</v>
      </c>
      <c r="G245" s="148">
        <v>499.2</v>
      </c>
      <c r="H245" s="77"/>
      <c r="I245" s="152">
        <f t="shared" ref="I245:N245" si="290">((B245-B244)/B244)*100</f>
        <v>-0.5231037489</v>
      </c>
      <c r="J245" s="4">
        <f t="shared" si="290"/>
        <v>-0.3139912642</v>
      </c>
      <c r="K245" s="4">
        <f t="shared" si="290"/>
        <v>-3.048074138</v>
      </c>
      <c r="L245" s="4">
        <f t="shared" si="290"/>
        <v>-1.491762158</v>
      </c>
      <c r="M245" s="4">
        <f t="shared" si="290"/>
        <v>-1.185635039</v>
      </c>
      <c r="N245" s="122">
        <f t="shared" si="290"/>
        <v>-1.625775939</v>
      </c>
      <c r="O245" s="4"/>
      <c r="P245" s="4"/>
      <c r="R245" s="157"/>
      <c r="W245" s="158"/>
      <c r="X245" s="4"/>
      <c r="Y245" s="157"/>
      <c r="AD245" s="158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</row>
    <row r="246">
      <c r="A246" s="75" t="s">
        <v>158</v>
      </c>
      <c r="B246" s="76">
        <v>1648.0</v>
      </c>
      <c r="C246" s="76">
        <v>3224.55</v>
      </c>
      <c r="D246" s="77">
        <v>692.3</v>
      </c>
      <c r="E246" s="76">
        <v>4428.8</v>
      </c>
      <c r="F246" s="76">
        <v>4542.15</v>
      </c>
      <c r="G246" s="148">
        <v>498.15</v>
      </c>
      <c r="H246" s="77"/>
      <c r="I246" s="152">
        <f t="shared" ref="I246:N246" si="291">((B246-B245)/B245)*100</f>
        <v>-0.3898576566</v>
      </c>
      <c r="J246" s="4">
        <f t="shared" si="291"/>
        <v>0.5613509847</v>
      </c>
      <c r="K246" s="4">
        <f t="shared" si="291"/>
        <v>3.397804496</v>
      </c>
      <c r="L246" s="4">
        <f t="shared" si="291"/>
        <v>-0.6405151043</v>
      </c>
      <c r="M246" s="4">
        <f t="shared" si="291"/>
        <v>-1.358394684</v>
      </c>
      <c r="N246" s="122">
        <f t="shared" si="291"/>
        <v>-0.2103365385</v>
      </c>
      <c r="O246" s="4"/>
      <c r="P246" s="4"/>
      <c r="R246" s="153">
        <f t="shared" ref="R246:W246" si="292">100*(B251-B246)/B246</f>
        <v>5.913228155</v>
      </c>
      <c r="S246" s="86">
        <f t="shared" si="292"/>
        <v>3.228357445</v>
      </c>
      <c r="T246" s="86">
        <f t="shared" si="292"/>
        <v>5.662285137</v>
      </c>
      <c r="U246" s="86">
        <f t="shared" si="292"/>
        <v>3.021134393</v>
      </c>
      <c r="V246" s="86">
        <f t="shared" si="292"/>
        <v>1.79870766</v>
      </c>
      <c r="W246" s="154">
        <f t="shared" si="292"/>
        <v>3.442738131</v>
      </c>
      <c r="X246" s="4"/>
      <c r="Y246" s="157"/>
      <c r="AD246" s="158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</row>
    <row r="247">
      <c r="A247" s="75" t="s">
        <v>159</v>
      </c>
      <c r="B247" s="76">
        <v>1680.7</v>
      </c>
      <c r="C247" s="76">
        <v>3298.25</v>
      </c>
      <c r="D247" s="77">
        <v>736.4</v>
      </c>
      <c r="E247" s="76">
        <v>4493.25</v>
      </c>
      <c r="F247" s="76">
        <v>4531.5</v>
      </c>
      <c r="G247" s="148">
        <v>508.75</v>
      </c>
      <c r="H247" s="77"/>
      <c r="I247" s="152">
        <f t="shared" ref="I247:N247" si="293">((B247-B246)/B246)*100</f>
        <v>1.984223301</v>
      </c>
      <c r="J247" s="4">
        <f t="shared" si="293"/>
        <v>2.285590237</v>
      </c>
      <c r="K247" s="4">
        <f t="shared" si="293"/>
        <v>6.370070779</v>
      </c>
      <c r="L247" s="4">
        <f t="shared" si="293"/>
        <v>1.455247471</v>
      </c>
      <c r="M247" s="4">
        <f t="shared" si="293"/>
        <v>-0.23447046</v>
      </c>
      <c r="N247" s="122">
        <f t="shared" si="293"/>
        <v>2.127873131</v>
      </c>
      <c r="O247" s="4"/>
      <c r="P247" s="4"/>
      <c r="R247" s="157"/>
      <c r="W247" s="158"/>
      <c r="X247" s="4"/>
      <c r="Y247" s="157"/>
      <c r="AD247" s="158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</row>
    <row r="248">
      <c r="A248" s="75" t="s">
        <v>160</v>
      </c>
      <c r="B248" s="76">
        <v>1696.35</v>
      </c>
      <c r="C248" s="76">
        <v>3292.3</v>
      </c>
      <c r="D248" s="77">
        <v>740.0</v>
      </c>
      <c r="E248" s="76">
        <v>4489.45</v>
      </c>
      <c r="F248" s="76">
        <v>4545.9</v>
      </c>
      <c r="G248" s="148">
        <v>511.05</v>
      </c>
      <c r="H248" s="77"/>
      <c r="I248" s="152">
        <f t="shared" ref="I248:N248" si="294">((B248-B247)/B247)*100</f>
        <v>0.9311596359</v>
      </c>
      <c r="J248" s="4">
        <f t="shared" si="294"/>
        <v>-0.1803986963</v>
      </c>
      <c r="K248" s="4">
        <f t="shared" si="294"/>
        <v>0.4888647474</v>
      </c>
      <c r="L248" s="4">
        <f t="shared" si="294"/>
        <v>-0.0845713014</v>
      </c>
      <c r="M248" s="4">
        <f t="shared" si="294"/>
        <v>0.317775571</v>
      </c>
      <c r="N248" s="122">
        <f t="shared" si="294"/>
        <v>0.4520884521</v>
      </c>
      <c r="O248" s="4"/>
      <c r="P248" s="4"/>
      <c r="R248" s="157"/>
      <c r="W248" s="158"/>
      <c r="X248" s="4"/>
      <c r="Y248" s="157"/>
      <c r="AD248" s="158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</row>
    <row r="249">
      <c r="A249" s="75" t="s">
        <v>161</v>
      </c>
      <c r="B249" s="76">
        <v>1600.85</v>
      </c>
      <c r="C249" s="76">
        <v>3300.35</v>
      </c>
      <c r="D249" s="77">
        <v>722.35</v>
      </c>
      <c r="E249" s="76">
        <v>4546.95</v>
      </c>
      <c r="F249" s="76">
        <v>4553.25</v>
      </c>
      <c r="G249" s="148">
        <v>516.0</v>
      </c>
      <c r="H249" s="77"/>
      <c r="I249" s="152">
        <f t="shared" ref="I249:N249" si="295">((B249-B248)/B248)*100</f>
        <v>-5.62973443</v>
      </c>
      <c r="J249" s="4">
        <f t="shared" si="295"/>
        <v>0.2445099171</v>
      </c>
      <c r="K249" s="4">
        <f t="shared" si="295"/>
        <v>-2.385135135</v>
      </c>
      <c r="L249" s="4">
        <f t="shared" si="295"/>
        <v>1.280780496</v>
      </c>
      <c r="M249" s="4">
        <f t="shared" si="295"/>
        <v>0.161684155</v>
      </c>
      <c r="N249" s="122">
        <f t="shared" si="295"/>
        <v>0.968594071</v>
      </c>
      <c r="O249" s="4"/>
      <c r="P249" s="4"/>
      <c r="R249" s="157"/>
      <c r="W249" s="158"/>
      <c r="X249" s="4"/>
      <c r="Y249" s="157"/>
      <c r="AD249" s="158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</row>
    <row r="250">
      <c r="A250" s="75" t="s">
        <v>162</v>
      </c>
      <c r="B250" s="76">
        <v>1651.25</v>
      </c>
      <c r="C250" s="76">
        <v>3292.0</v>
      </c>
      <c r="D250" s="77">
        <v>728.75</v>
      </c>
      <c r="E250" s="76">
        <v>4537.45</v>
      </c>
      <c r="F250" s="76">
        <v>4591.6</v>
      </c>
      <c r="G250" s="148">
        <v>510.15</v>
      </c>
      <c r="H250" s="77"/>
      <c r="I250" s="152">
        <f t="shared" ref="I250:N250" si="296">((B250-B249)/B249)*100</f>
        <v>3.148327451</v>
      </c>
      <c r="J250" s="4">
        <f t="shared" si="296"/>
        <v>-0.2530034693</v>
      </c>
      <c r="K250" s="4">
        <f t="shared" si="296"/>
        <v>0.8859970928</v>
      </c>
      <c r="L250" s="4">
        <f t="shared" si="296"/>
        <v>-0.2089312616</v>
      </c>
      <c r="M250" s="4">
        <f t="shared" si="296"/>
        <v>0.8422555318</v>
      </c>
      <c r="N250" s="122">
        <f t="shared" si="296"/>
        <v>-1.13372093</v>
      </c>
      <c r="O250" s="4"/>
      <c r="P250" s="4"/>
      <c r="R250" s="157"/>
      <c r="W250" s="158"/>
      <c r="X250" s="4"/>
      <c r="Y250" s="157"/>
      <c r="AD250" s="158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</row>
    <row r="251">
      <c r="A251" s="75" t="s">
        <v>163</v>
      </c>
      <c r="B251" s="76">
        <v>1745.45</v>
      </c>
      <c r="C251" s="76">
        <v>3328.65</v>
      </c>
      <c r="D251" s="77">
        <v>731.5</v>
      </c>
      <c r="E251" s="76">
        <v>4562.6</v>
      </c>
      <c r="F251" s="76">
        <v>4623.85</v>
      </c>
      <c r="G251" s="148">
        <v>515.3</v>
      </c>
      <c r="H251" s="77"/>
      <c r="I251" s="152">
        <f t="shared" ref="I251:N251" si="297">((B251-B250)/B250)*100</f>
        <v>5.704769114</v>
      </c>
      <c r="J251" s="4">
        <f t="shared" si="297"/>
        <v>1.113304982</v>
      </c>
      <c r="K251" s="4">
        <f t="shared" si="297"/>
        <v>0.3773584906</v>
      </c>
      <c r="L251" s="4">
        <f t="shared" si="297"/>
        <v>0.5542760802</v>
      </c>
      <c r="M251" s="4">
        <f t="shared" si="297"/>
        <v>0.7023695444</v>
      </c>
      <c r="N251" s="122">
        <f t="shared" si="297"/>
        <v>1.009507008</v>
      </c>
      <c r="O251" s="4"/>
      <c r="P251" s="4"/>
      <c r="R251" s="153">
        <f t="shared" ref="R251:W251" si="298">100*(B256-B251)/B251</f>
        <v>1.246096995</v>
      </c>
      <c r="S251" s="86">
        <f t="shared" si="298"/>
        <v>-0.5602872035</v>
      </c>
      <c r="T251" s="86">
        <f t="shared" si="298"/>
        <v>1.141490089</v>
      </c>
      <c r="U251" s="86">
        <f t="shared" si="298"/>
        <v>1.856397668</v>
      </c>
      <c r="V251" s="86">
        <f t="shared" si="298"/>
        <v>1.361419596</v>
      </c>
      <c r="W251" s="154">
        <f t="shared" si="298"/>
        <v>0.41723268</v>
      </c>
      <c r="X251" s="4"/>
      <c r="Y251" s="157"/>
      <c r="AD251" s="158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</row>
    <row r="252">
      <c r="A252" s="75" t="s">
        <v>164</v>
      </c>
      <c r="B252" s="76">
        <v>1753.9</v>
      </c>
      <c r="C252" s="76">
        <v>3321.9</v>
      </c>
      <c r="D252" s="77">
        <v>742.35</v>
      </c>
      <c r="E252" s="76">
        <v>4586.1</v>
      </c>
      <c r="F252" s="76">
        <v>4607.75</v>
      </c>
      <c r="G252" s="148">
        <v>518.4</v>
      </c>
      <c r="H252" s="77"/>
      <c r="I252" s="152">
        <f t="shared" ref="I252:N252" si="299">((B252-B251)/B251)*100</f>
        <v>0.4841158441</v>
      </c>
      <c r="J252" s="4">
        <f t="shared" si="299"/>
        <v>-0.2027849128</v>
      </c>
      <c r="K252" s="4">
        <f t="shared" si="299"/>
        <v>1.483253589</v>
      </c>
      <c r="L252" s="4">
        <f t="shared" si="299"/>
        <v>0.5150572042</v>
      </c>
      <c r="M252" s="4">
        <f t="shared" si="299"/>
        <v>-0.3481946862</v>
      </c>
      <c r="N252" s="122">
        <f t="shared" si="299"/>
        <v>0.601591306</v>
      </c>
      <c r="O252" s="4"/>
      <c r="P252" s="4"/>
      <c r="R252" s="157"/>
      <c r="W252" s="158"/>
      <c r="X252" s="4"/>
      <c r="Y252" s="157"/>
      <c r="AD252" s="158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</row>
    <row r="253">
      <c r="A253" s="75" t="s">
        <v>165</v>
      </c>
      <c r="B253" s="76">
        <v>1767.55</v>
      </c>
      <c r="C253" s="76">
        <v>3320.05</v>
      </c>
      <c r="D253" s="77">
        <v>737.4</v>
      </c>
      <c r="E253" s="76">
        <v>4550.5</v>
      </c>
      <c r="F253" s="76">
        <v>4599.95</v>
      </c>
      <c r="G253" s="148">
        <v>516.45</v>
      </c>
      <c r="H253" s="77"/>
      <c r="I253" s="152">
        <f t="shared" ref="I253:N253" si="300">((B253-B252)/B252)*100</f>
        <v>0.7782655796</v>
      </c>
      <c r="J253" s="4">
        <f t="shared" si="300"/>
        <v>-0.0556910202</v>
      </c>
      <c r="K253" s="4">
        <f t="shared" si="300"/>
        <v>-0.666801374</v>
      </c>
      <c r="L253" s="4">
        <f t="shared" si="300"/>
        <v>-0.7762586948</v>
      </c>
      <c r="M253" s="4">
        <f t="shared" si="300"/>
        <v>-0.1692800174</v>
      </c>
      <c r="N253" s="122">
        <f t="shared" si="300"/>
        <v>-0.3761574074</v>
      </c>
      <c r="O253" s="4"/>
      <c r="P253" s="4"/>
      <c r="R253" s="157"/>
      <c r="W253" s="158"/>
      <c r="X253" s="4"/>
      <c r="Y253" s="157"/>
      <c r="AD253" s="158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</row>
    <row r="254">
      <c r="A254" s="75" t="s">
        <v>166</v>
      </c>
      <c r="B254" s="76">
        <v>1772.05</v>
      </c>
      <c r="C254" s="76">
        <v>3303.45</v>
      </c>
      <c r="D254" s="77">
        <v>741.0</v>
      </c>
      <c r="E254" s="76">
        <v>4538.2</v>
      </c>
      <c r="F254" s="76">
        <v>4675.7</v>
      </c>
      <c r="G254" s="148">
        <v>516.85</v>
      </c>
      <c r="H254" s="77"/>
      <c r="I254" s="152">
        <f t="shared" ref="I254:N254" si="301">((B254-B253)/B253)*100</f>
        <v>0.2545896863</v>
      </c>
      <c r="J254" s="4">
        <f t="shared" si="301"/>
        <v>-0.49999247</v>
      </c>
      <c r="K254" s="4">
        <f t="shared" si="301"/>
        <v>0.4882017901</v>
      </c>
      <c r="L254" s="4">
        <f t="shared" si="301"/>
        <v>-0.270299967</v>
      </c>
      <c r="M254" s="4">
        <f t="shared" si="301"/>
        <v>1.64675703</v>
      </c>
      <c r="N254" s="122">
        <f t="shared" si="301"/>
        <v>0.07745183464</v>
      </c>
      <c r="O254" s="4"/>
      <c r="P254" s="4"/>
      <c r="R254" s="157"/>
      <c r="W254" s="158"/>
      <c r="X254" s="4"/>
      <c r="Y254" s="157"/>
      <c r="AD254" s="158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</row>
    <row r="255">
      <c r="A255" s="83">
        <v>44932.0</v>
      </c>
      <c r="B255" s="76">
        <v>1757.1</v>
      </c>
      <c r="C255" s="76">
        <v>3322.15</v>
      </c>
      <c r="D255" s="77">
        <v>737.15</v>
      </c>
      <c r="E255" s="76">
        <v>4584.85</v>
      </c>
      <c r="F255" s="76">
        <v>4661.6</v>
      </c>
      <c r="G255" s="148">
        <v>518.3</v>
      </c>
      <c r="H255" s="77"/>
      <c r="I255" s="152">
        <f t="shared" ref="I255:N255" si="302">((B255-B254)/B254)*100</f>
        <v>-0.8436556531</v>
      </c>
      <c r="J255" s="4">
        <f t="shared" si="302"/>
        <v>0.5660748611</v>
      </c>
      <c r="K255" s="4">
        <f t="shared" si="302"/>
        <v>-0.5195681511</v>
      </c>
      <c r="L255" s="4">
        <f t="shared" si="302"/>
        <v>1.027940593</v>
      </c>
      <c r="M255" s="4">
        <f t="shared" si="302"/>
        <v>-0.3015591248</v>
      </c>
      <c r="N255" s="122">
        <f t="shared" si="302"/>
        <v>0.2805456128</v>
      </c>
      <c r="O255" s="4"/>
      <c r="P255" s="4"/>
      <c r="R255" s="157"/>
      <c r="W255" s="158"/>
      <c r="X255" s="4"/>
      <c r="Y255" s="155">
        <f t="shared" ref="Y255:AD255" si="303">100*(B275-B255)/B255</f>
        <v>11.11775084</v>
      </c>
      <c r="Z255" s="77">
        <f t="shared" si="303"/>
        <v>1.012898274</v>
      </c>
      <c r="AA255" s="77">
        <f t="shared" si="303"/>
        <v>1.709285763</v>
      </c>
      <c r="AB255" s="77">
        <f t="shared" si="303"/>
        <v>13.22834989</v>
      </c>
      <c r="AC255" s="77">
        <f t="shared" si="303"/>
        <v>9.028016132</v>
      </c>
      <c r="AD255" s="156">
        <f t="shared" si="303"/>
        <v>-0.9261045726</v>
      </c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</row>
    <row r="256">
      <c r="A256" s="83">
        <v>44963.0</v>
      </c>
      <c r="B256" s="76">
        <v>1767.2</v>
      </c>
      <c r="C256" s="76">
        <v>3310.0</v>
      </c>
      <c r="D256" s="77">
        <v>739.85</v>
      </c>
      <c r="E256" s="76">
        <v>4647.3</v>
      </c>
      <c r="F256" s="76">
        <v>4686.8</v>
      </c>
      <c r="G256" s="148">
        <v>517.45</v>
      </c>
      <c r="H256" s="77"/>
      <c r="I256" s="152">
        <f t="shared" ref="I256:N256" si="304">((B256-B255)/B255)*100</f>
        <v>0.5748107677</v>
      </c>
      <c r="J256" s="4">
        <f t="shared" si="304"/>
        <v>-0.3657270141</v>
      </c>
      <c r="K256" s="4">
        <f t="shared" si="304"/>
        <v>0.3662755206</v>
      </c>
      <c r="L256" s="4">
        <f t="shared" si="304"/>
        <v>1.362094725</v>
      </c>
      <c r="M256" s="4">
        <f t="shared" si="304"/>
        <v>0.5405869229</v>
      </c>
      <c r="N256" s="122">
        <f t="shared" si="304"/>
        <v>-0.1639976847</v>
      </c>
      <c r="O256" s="4"/>
      <c r="P256" s="4"/>
      <c r="R256" s="153">
        <f t="shared" ref="R256:W256" si="305">100*(B261-B256)/B256</f>
        <v>1.411837936</v>
      </c>
      <c r="S256" s="86">
        <f t="shared" si="305"/>
        <v>-3.265861027</v>
      </c>
      <c r="T256" s="86">
        <f t="shared" si="305"/>
        <v>-0.2770831925</v>
      </c>
      <c r="U256" s="86">
        <f t="shared" si="305"/>
        <v>0.8951434166</v>
      </c>
      <c r="V256" s="86">
        <f t="shared" si="305"/>
        <v>4.191559273</v>
      </c>
      <c r="W256" s="154">
        <f t="shared" si="305"/>
        <v>-1.806937868</v>
      </c>
      <c r="X256" s="4"/>
      <c r="Y256" s="157"/>
      <c r="AD256" s="158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</row>
    <row r="257">
      <c r="A257" s="83">
        <v>45052.0</v>
      </c>
      <c r="B257" s="76">
        <v>1782.0</v>
      </c>
      <c r="C257" s="76">
        <v>3289.8</v>
      </c>
      <c r="D257" s="77">
        <v>741.4</v>
      </c>
      <c r="E257" s="76">
        <v>4634.05</v>
      </c>
      <c r="F257" s="76">
        <v>4702.75</v>
      </c>
      <c r="G257" s="148">
        <v>520.35</v>
      </c>
      <c r="H257" s="77"/>
      <c r="I257" s="152">
        <f t="shared" ref="I257:N257" si="306">((B257-B256)/B256)*100</f>
        <v>0.837483024</v>
      </c>
      <c r="J257" s="4">
        <f t="shared" si="306"/>
        <v>-0.6102719033</v>
      </c>
      <c r="K257" s="4">
        <f t="shared" si="306"/>
        <v>0.2095019261</v>
      </c>
      <c r="L257" s="4">
        <f t="shared" si="306"/>
        <v>-0.2851117853</v>
      </c>
      <c r="M257" s="4">
        <f t="shared" si="306"/>
        <v>0.3403174874</v>
      </c>
      <c r="N257" s="122">
        <f t="shared" si="306"/>
        <v>0.5604406223</v>
      </c>
      <c r="O257" s="4"/>
      <c r="P257" s="4"/>
      <c r="R257" s="157"/>
      <c r="W257" s="158"/>
      <c r="X257" s="4"/>
      <c r="Y257" s="157"/>
      <c r="AD257" s="158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</row>
    <row r="258">
      <c r="A258" s="83">
        <v>45083.0</v>
      </c>
      <c r="B258" s="76">
        <v>1808.1</v>
      </c>
      <c r="C258" s="76">
        <v>3227.65</v>
      </c>
      <c r="D258" s="77">
        <v>746.75</v>
      </c>
      <c r="E258" s="76">
        <v>4665.95</v>
      </c>
      <c r="F258" s="76">
        <v>4727.05</v>
      </c>
      <c r="G258" s="148">
        <v>515.5</v>
      </c>
      <c r="H258" s="77"/>
      <c r="I258" s="152">
        <f t="shared" ref="I258:N258" si="307">((B258-B257)/B257)*100</f>
        <v>1.464646465</v>
      </c>
      <c r="J258" s="4">
        <f t="shared" si="307"/>
        <v>-1.889172594</v>
      </c>
      <c r="K258" s="4">
        <f t="shared" si="307"/>
        <v>0.7216077691</v>
      </c>
      <c r="L258" s="4">
        <f t="shared" si="307"/>
        <v>0.6883827322</v>
      </c>
      <c r="M258" s="4">
        <f t="shared" si="307"/>
        <v>0.516718941</v>
      </c>
      <c r="N258" s="122">
        <f t="shared" si="307"/>
        <v>-0.9320649563</v>
      </c>
      <c r="O258" s="4"/>
      <c r="P258" s="4"/>
      <c r="R258" s="157"/>
      <c r="W258" s="158"/>
      <c r="X258" s="4"/>
      <c r="Y258" s="157"/>
      <c r="AD258" s="158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</row>
    <row r="259">
      <c r="A259" s="83">
        <v>45113.0</v>
      </c>
      <c r="B259" s="76">
        <v>1807.8</v>
      </c>
      <c r="C259" s="76">
        <v>3263.55</v>
      </c>
      <c r="D259" s="77">
        <v>747.7</v>
      </c>
      <c r="E259" s="76">
        <v>4696.7</v>
      </c>
      <c r="F259" s="76">
        <v>4899.0</v>
      </c>
      <c r="G259" s="148">
        <v>524.85</v>
      </c>
      <c r="H259" s="77"/>
      <c r="I259" s="152">
        <f t="shared" ref="I259:N259" si="308">((B259-B258)/B258)*100</f>
        <v>-0.01659200265</v>
      </c>
      <c r="J259" s="4">
        <f t="shared" si="308"/>
        <v>1.112264341</v>
      </c>
      <c r="K259" s="4">
        <f t="shared" si="308"/>
        <v>0.1272179444</v>
      </c>
      <c r="L259" s="4">
        <f t="shared" si="308"/>
        <v>0.6590297796</v>
      </c>
      <c r="M259" s="4">
        <f t="shared" si="308"/>
        <v>3.637575232</v>
      </c>
      <c r="N259" s="122">
        <f t="shared" si="308"/>
        <v>1.813773036</v>
      </c>
      <c r="O259" s="4"/>
      <c r="P259" s="4"/>
      <c r="R259" s="157"/>
      <c r="W259" s="158"/>
      <c r="X259" s="4"/>
      <c r="Y259" s="157"/>
      <c r="AD259" s="158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</row>
    <row r="260">
      <c r="A260" s="83">
        <v>45144.0</v>
      </c>
      <c r="B260" s="76">
        <v>1776.2</v>
      </c>
      <c r="C260" s="76">
        <v>3229.55</v>
      </c>
      <c r="D260" s="77">
        <v>741.05</v>
      </c>
      <c r="E260" s="76">
        <v>4667.95</v>
      </c>
      <c r="F260" s="76">
        <v>4881.15</v>
      </c>
      <c r="G260" s="148">
        <v>515.95</v>
      </c>
      <c r="H260" s="77"/>
      <c r="I260" s="152">
        <f t="shared" ref="I260:N260" si="309">((B260-B259)/B259)*100</f>
        <v>-1.747980971</v>
      </c>
      <c r="J260" s="4">
        <f t="shared" si="309"/>
        <v>-1.041810299</v>
      </c>
      <c r="K260" s="4">
        <f t="shared" si="309"/>
        <v>-0.889394142</v>
      </c>
      <c r="L260" s="4">
        <f t="shared" si="309"/>
        <v>-0.6121319224</v>
      </c>
      <c r="M260" s="4">
        <f t="shared" si="309"/>
        <v>-0.3643600735</v>
      </c>
      <c r="N260" s="122">
        <f t="shared" si="309"/>
        <v>-1.695722587</v>
      </c>
      <c r="O260" s="4"/>
      <c r="P260" s="4"/>
      <c r="R260" s="157"/>
      <c r="W260" s="158"/>
      <c r="X260" s="4"/>
      <c r="Y260" s="157"/>
      <c r="AD260" s="158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</row>
    <row r="261">
      <c r="A261" s="83">
        <v>45175.0</v>
      </c>
      <c r="B261" s="76">
        <v>1792.15</v>
      </c>
      <c r="C261" s="76">
        <v>3201.9</v>
      </c>
      <c r="D261" s="77">
        <v>737.8</v>
      </c>
      <c r="E261" s="76">
        <v>4688.9</v>
      </c>
      <c r="F261" s="76">
        <v>4883.25</v>
      </c>
      <c r="G261" s="148">
        <v>508.1</v>
      </c>
      <c r="H261" s="77"/>
      <c r="I261" s="152">
        <f t="shared" ref="I261:N261" si="310">((B261-B260)/B260)*100</f>
        <v>0.8979844612</v>
      </c>
      <c r="J261" s="4">
        <f t="shared" si="310"/>
        <v>-0.8561564305</v>
      </c>
      <c r="K261" s="4">
        <f t="shared" si="310"/>
        <v>-0.4385668983</v>
      </c>
      <c r="L261" s="4">
        <f t="shared" si="310"/>
        <v>0.44880515</v>
      </c>
      <c r="M261" s="4">
        <f t="shared" si="310"/>
        <v>0.04302264835</v>
      </c>
      <c r="N261" s="122">
        <f t="shared" si="310"/>
        <v>-1.521465258</v>
      </c>
      <c r="O261" s="4"/>
      <c r="P261" s="4"/>
      <c r="R261" s="153">
        <f t="shared" ref="R261:W261" si="311">100*(B266-B261)/B261</f>
        <v>3.31724465</v>
      </c>
      <c r="S261" s="86">
        <f t="shared" si="311"/>
        <v>-0.3560386021</v>
      </c>
      <c r="T261" s="86">
        <f t="shared" si="311"/>
        <v>1.497695853</v>
      </c>
      <c r="U261" s="86">
        <f t="shared" si="311"/>
        <v>5.087547186</v>
      </c>
      <c r="V261" s="86">
        <f t="shared" si="311"/>
        <v>3.358419086</v>
      </c>
      <c r="W261" s="154">
        <f t="shared" si="311"/>
        <v>2.627435544</v>
      </c>
      <c r="X261" s="4"/>
      <c r="Y261" s="157"/>
      <c r="AD261" s="158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</row>
    <row r="262">
      <c r="A262" s="83">
        <v>45266.0</v>
      </c>
      <c r="B262" s="76">
        <v>1799.15</v>
      </c>
      <c r="C262" s="76">
        <v>3239.7</v>
      </c>
      <c r="D262" s="77">
        <v>743.75</v>
      </c>
      <c r="E262" s="76">
        <v>4690.8</v>
      </c>
      <c r="F262" s="76">
        <v>4906.8</v>
      </c>
      <c r="G262" s="148">
        <v>507.95</v>
      </c>
      <c r="H262" s="77"/>
      <c r="I262" s="152">
        <f t="shared" ref="I262:N262" si="312">((B262-B261)/B261)*100</f>
        <v>0.3905923053</v>
      </c>
      <c r="J262" s="4">
        <f t="shared" si="312"/>
        <v>1.180549049</v>
      </c>
      <c r="K262" s="4">
        <f t="shared" si="312"/>
        <v>0.8064516129</v>
      </c>
      <c r="L262" s="4">
        <f t="shared" si="312"/>
        <v>0.04052123099</v>
      </c>
      <c r="M262" s="4">
        <f t="shared" si="312"/>
        <v>0.4822607894</v>
      </c>
      <c r="N262" s="122">
        <f t="shared" si="312"/>
        <v>-0.02952174769</v>
      </c>
      <c r="O262" s="4"/>
      <c r="P262" s="4"/>
      <c r="R262" s="157"/>
      <c r="W262" s="158"/>
      <c r="X262" s="4"/>
      <c r="Y262" s="157"/>
      <c r="AD262" s="158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</row>
    <row r="263">
      <c r="A263" s="75" t="s">
        <v>167</v>
      </c>
      <c r="B263" s="76">
        <v>1850.25</v>
      </c>
      <c r="C263" s="76">
        <v>3234.35</v>
      </c>
      <c r="D263" s="77">
        <v>737.9</v>
      </c>
      <c r="E263" s="76">
        <v>4720.35</v>
      </c>
      <c r="F263" s="76">
        <v>4944.3</v>
      </c>
      <c r="G263" s="148">
        <v>515.4</v>
      </c>
      <c r="H263" s="77"/>
      <c r="I263" s="152">
        <f t="shared" ref="I263:N263" si="313">((B263-B262)/B262)*100</f>
        <v>2.840230109</v>
      </c>
      <c r="J263" s="4">
        <f t="shared" si="313"/>
        <v>-0.1651387474</v>
      </c>
      <c r="K263" s="4">
        <f t="shared" si="313"/>
        <v>-0.7865546218</v>
      </c>
      <c r="L263" s="4">
        <f t="shared" si="313"/>
        <v>0.6299565106</v>
      </c>
      <c r="M263" s="4">
        <f t="shared" si="313"/>
        <v>0.7642455368</v>
      </c>
      <c r="N263" s="122">
        <f t="shared" si="313"/>
        <v>1.466679791</v>
      </c>
      <c r="O263" s="4"/>
      <c r="P263" s="4"/>
      <c r="R263" s="157"/>
      <c r="W263" s="158"/>
      <c r="X263" s="4"/>
      <c r="Y263" s="157"/>
      <c r="AD263" s="158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</row>
    <row r="264">
      <c r="A264" s="75" t="s">
        <v>168</v>
      </c>
      <c r="B264" s="76">
        <v>1863.45</v>
      </c>
      <c r="C264" s="76">
        <v>3235.15</v>
      </c>
      <c r="D264" s="77">
        <v>740.05</v>
      </c>
      <c r="E264" s="76">
        <v>4722.3</v>
      </c>
      <c r="F264" s="76">
        <v>4951.15</v>
      </c>
      <c r="G264" s="148">
        <v>520.3</v>
      </c>
      <c r="H264" s="77"/>
      <c r="I264" s="152">
        <f t="shared" ref="I264:N264" si="314">((B264-B263)/B263)*100</f>
        <v>0.7134171058</v>
      </c>
      <c r="J264" s="4">
        <f t="shared" si="314"/>
        <v>0.0247344907</v>
      </c>
      <c r="K264" s="4">
        <f t="shared" si="314"/>
        <v>0.291367394</v>
      </c>
      <c r="L264" s="4">
        <f t="shared" si="314"/>
        <v>0.04131049604</v>
      </c>
      <c r="M264" s="4">
        <f t="shared" si="314"/>
        <v>0.1385433732</v>
      </c>
      <c r="N264" s="122">
        <f t="shared" si="314"/>
        <v>0.950717889</v>
      </c>
      <c r="O264" s="4"/>
      <c r="P264" s="4"/>
      <c r="R264" s="157"/>
      <c r="W264" s="158"/>
      <c r="X264" s="4"/>
      <c r="Y264" s="157"/>
      <c r="AD264" s="158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</row>
    <row r="265">
      <c r="A265" s="75" t="s">
        <v>169</v>
      </c>
      <c r="B265" s="76">
        <v>1839.0</v>
      </c>
      <c r="C265" s="76">
        <v>3227.3</v>
      </c>
      <c r="D265" s="77">
        <v>740.25</v>
      </c>
      <c r="E265" s="76">
        <v>4825.65</v>
      </c>
      <c r="F265" s="76">
        <v>4987.95</v>
      </c>
      <c r="G265" s="148">
        <v>521.65</v>
      </c>
      <c r="H265" s="77"/>
      <c r="I265" s="152">
        <f t="shared" ref="I265:N265" si="315">((B265-B264)/B264)*100</f>
        <v>-1.312082428</v>
      </c>
      <c r="J265" s="4">
        <f t="shared" si="315"/>
        <v>-0.2426471725</v>
      </c>
      <c r="K265" s="4">
        <f t="shared" si="315"/>
        <v>0.027025201</v>
      </c>
      <c r="L265" s="4">
        <f t="shared" si="315"/>
        <v>2.188552189</v>
      </c>
      <c r="M265" s="4">
        <f t="shared" si="315"/>
        <v>0.7432616665</v>
      </c>
      <c r="N265" s="122">
        <f t="shared" si="315"/>
        <v>0.2594656929</v>
      </c>
      <c r="O265" s="4"/>
      <c r="P265" s="4"/>
      <c r="R265" s="157"/>
      <c r="W265" s="158"/>
      <c r="X265" s="4"/>
      <c r="Y265" s="157"/>
      <c r="AD265" s="158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</row>
    <row r="266">
      <c r="A266" s="75" t="s">
        <v>170</v>
      </c>
      <c r="B266" s="76">
        <v>1851.6</v>
      </c>
      <c r="C266" s="76">
        <v>3190.5</v>
      </c>
      <c r="D266" s="77">
        <v>748.85</v>
      </c>
      <c r="E266" s="76">
        <v>4927.45</v>
      </c>
      <c r="F266" s="76">
        <v>5047.25</v>
      </c>
      <c r="G266" s="148">
        <v>521.45</v>
      </c>
      <c r="H266" s="77"/>
      <c r="I266" s="152">
        <f t="shared" ref="I266:N266" si="316">((B266-B265)/B265)*100</f>
        <v>0.6851549755</v>
      </c>
      <c r="J266" s="4">
        <f t="shared" si="316"/>
        <v>-1.140272054</v>
      </c>
      <c r="K266" s="4">
        <f t="shared" si="316"/>
        <v>1.161769672</v>
      </c>
      <c r="L266" s="4">
        <f t="shared" si="316"/>
        <v>2.10956037</v>
      </c>
      <c r="M266" s="4">
        <f t="shared" si="316"/>
        <v>1.188865165</v>
      </c>
      <c r="N266" s="122">
        <f t="shared" si="316"/>
        <v>-0.03833988306</v>
      </c>
      <c r="O266" s="4"/>
      <c r="P266" s="4"/>
      <c r="R266" s="153">
        <f t="shared" ref="R266:W266" si="317">100*(B271-B266)/B266</f>
        <v>-0.3942536185</v>
      </c>
      <c r="S266" s="86">
        <f t="shared" si="317"/>
        <v>1.111111111</v>
      </c>
      <c r="T266" s="86">
        <f t="shared" si="317"/>
        <v>-4.907524871</v>
      </c>
      <c r="U266" s="86">
        <f t="shared" si="317"/>
        <v>1.483525962</v>
      </c>
      <c r="V266" s="86">
        <f t="shared" si="317"/>
        <v>-1.245232552</v>
      </c>
      <c r="W266" s="154">
        <f t="shared" si="317"/>
        <v>-3.710806405</v>
      </c>
      <c r="X266" s="4"/>
      <c r="Y266" s="157"/>
      <c r="AD266" s="158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</row>
    <row r="267">
      <c r="A267" s="75" t="s">
        <v>171</v>
      </c>
      <c r="B267" s="76">
        <v>1880.1</v>
      </c>
      <c r="C267" s="76">
        <v>3216.35</v>
      </c>
      <c r="D267" s="77">
        <v>735.65</v>
      </c>
      <c r="E267" s="76">
        <v>4899.65</v>
      </c>
      <c r="F267" s="76">
        <v>5033.15</v>
      </c>
      <c r="G267" s="148">
        <v>522.35</v>
      </c>
      <c r="H267" s="77"/>
      <c r="I267" s="152">
        <f t="shared" ref="I267:N267" si="318">((B267-B266)/B266)*100</f>
        <v>1.539209332</v>
      </c>
      <c r="J267" s="4">
        <f t="shared" si="318"/>
        <v>0.8102178342</v>
      </c>
      <c r="K267" s="4">
        <f t="shared" si="318"/>
        <v>-1.762702811</v>
      </c>
      <c r="L267" s="4">
        <f t="shared" si="318"/>
        <v>-0.5641863438</v>
      </c>
      <c r="M267" s="4">
        <f t="shared" si="318"/>
        <v>-0.2793600476</v>
      </c>
      <c r="N267" s="122">
        <f t="shared" si="318"/>
        <v>0.1725956468</v>
      </c>
      <c r="O267" s="4"/>
      <c r="P267" s="4"/>
      <c r="R267" s="157"/>
      <c r="W267" s="158"/>
      <c r="X267" s="4"/>
      <c r="Y267" s="157"/>
      <c r="AD267" s="158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</row>
    <row r="268">
      <c r="A268" s="75" t="s">
        <v>172</v>
      </c>
      <c r="B268" s="76">
        <v>1903.65</v>
      </c>
      <c r="C268" s="76">
        <v>3233.7</v>
      </c>
      <c r="D268" s="77">
        <v>737.95</v>
      </c>
      <c r="E268" s="76">
        <v>4921.4</v>
      </c>
      <c r="F268" s="76">
        <v>5055.45</v>
      </c>
      <c r="G268" s="148">
        <v>520.85</v>
      </c>
      <c r="H268" s="77"/>
      <c r="I268" s="152">
        <f t="shared" ref="I268:N268" si="319">((B268-B267)/B267)*100</f>
        <v>1.252592947</v>
      </c>
      <c r="J268" s="4">
        <f t="shared" si="319"/>
        <v>0.539431343</v>
      </c>
      <c r="K268" s="4">
        <f t="shared" si="319"/>
        <v>0.312648678</v>
      </c>
      <c r="L268" s="4">
        <f t="shared" si="319"/>
        <v>0.4439092588</v>
      </c>
      <c r="M268" s="4">
        <f t="shared" si="319"/>
        <v>0.4430624957</v>
      </c>
      <c r="N268" s="122">
        <f t="shared" si="319"/>
        <v>-0.2871637791</v>
      </c>
      <c r="O268" s="4"/>
      <c r="P268" s="4"/>
      <c r="R268" s="157"/>
      <c r="W268" s="158"/>
      <c r="X268" s="4"/>
      <c r="Y268" s="157"/>
      <c r="AD268" s="158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</row>
    <row r="269">
      <c r="A269" s="75" t="s">
        <v>173</v>
      </c>
      <c r="B269" s="76">
        <v>1862.45</v>
      </c>
      <c r="C269" s="76">
        <v>3260.2</v>
      </c>
      <c r="D269" s="77">
        <v>751.15</v>
      </c>
      <c r="E269" s="76">
        <v>4915.15</v>
      </c>
      <c r="F269" s="76">
        <v>5065.95</v>
      </c>
      <c r="G269" s="148">
        <v>534.6</v>
      </c>
      <c r="H269" s="77"/>
      <c r="I269" s="152">
        <f t="shared" ref="I269:N269" si="320">((B269-B268)/B268)*100</f>
        <v>-2.164263389</v>
      </c>
      <c r="J269" s="4">
        <f t="shared" si="320"/>
        <v>0.8194946965</v>
      </c>
      <c r="K269" s="4">
        <f t="shared" si="320"/>
        <v>1.788739074</v>
      </c>
      <c r="L269" s="4">
        <f t="shared" si="320"/>
        <v>-0.1269963831</v>
      </c>
      <c r="M269" s="4">
        <f t="shared" si="320"/>
        <v>0.2076966442</v>
      </c>
      <c r="N269" s="122">
        <f t="shared" si="320"/>
        <v>2.639915523</v>
      </c>
      <c r="O269" s="4"/>
      <c r="P269" s="4"/>
      <c r="R269" s="157"/>
      <c r="W269" s="158"/>
      <c r="X269" s="4"/>
      <c r="Y269" s="157"/>
      <c r="AD269" s="158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</row>
    <row r="270">
      <c r="A270" s="75" t="s">
        <v>174</v>
      </c>
      <c r="B270" s="76">
        <v>1845.35</v>
      </c>
      <c r="C270" s="76">
        <v>3243.8</v>
      </c>
      <c r="D270" s="77">
        <v>744.9</v>
      </c>
      <c r="E270" s="76">
        <v>4898.1</v>
      </c>
      <c r="F270" s="76">
        <v>5002.15</v>
      </c>
      <c r="G270" s="148">
        <v>525.1</v>
      </c>
      <c r="H270" s="77"/>
      <c r="I270" s="152">
        <f t="shared" ref="I270:N270" si="321">((B270-B269)/B269)*100</f>
        <v>-0.9181454536</v>
      </c>
      <c r="J270" s="4">
        <f t="shared" si="321"/>
        <v>-0.5030366235</v>
      </c>
      <c r="K270" s="4">
        <f t="shared" si="321"/>
        <v>-0.8320575118</v>
      </c>
      <c r="L270" s="4">
        <f t="shared" si="321"/>
        <v>-0.3468866667</v>
      </c>
      <c r="M270" s="4">
        <f t="shared" si="321"/>
        <v>-1.259388664</v>
      </c>
      <c r="N270" s="122">
        <f t="shared" si="321"/>
        <v>-1.777029555</v>
      </c>
      <c r="O270" s="4"/>
      <c r="P270" s="4"/>
      <c r="R270" s="157"/>
      <c r="W270" s="158"/>
      <c r="X270" s="4"/>
      <c r="Y270" s="157"/>
      <c r="AD270" s="158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</row>
    <row r="271">
      <c r="A271" s="75" t="s">
        <v>175</v>
      </c>
      <c r="B271" s="76">
        <v>1844.3</v>
      </c>
      <c r="C271" s="76">
        <v>3225.95</v>
      </c>
      <c r="D271" s="77">
        <v>712.1</v>
      </c>
      <c r="E271" s="76">
        <v>5000.55</v>
      </c>
      <c r="F271" s="76">
        <v>4984.4</v>
      </c>
      <c r="G271" s="148">
        <v>502.1</v>
      </c>
      <c r="H271" s="77"/>
      <c r="I271" s="152">
        <f t="shared" ref="I271:N271" si="322">((B271-B270)/B270)*100</f>
        <v>-0.05689977511</v>
      </c>
      <c r="J271" s="4">
        <f t="shared" si="322"/>
        <v>-0.5502805352</v>
      </c>
      <c r="K271" s="4">
        <f t="shared" si="322"/>
        <v>-4.403275607</v>
      </c>
      <c r="L271" s="4">
        <f t="shared" si="322"/>
        <v>2.091627366</v>
      </c>
      <c r="M271" s="4">
        <f t="shared" si="322"/>
        <v>-0.3548474156</v>
      </c>
      <c r="N271" s="122">
        <f t="shared" si="322"/>
        <v>-4.380118073</v>
      </c>
      <c r="O271" s="4"/>
      <c r="P271" s="4"/>
      <c r="R271" s="153">
        <f t="shared" ref="R271:W271" si="323">100*(B275-B271)/B271</f>
        <v>5.864013447</v>
      </c>
      <c r="S271" s="86">
        <f t="shared" si="323"/>
        <v>4.02517088</v>
      </c>
      <c r="T271" s="86">
        <f t="shared" si="323"/>
        <v>5.287178767</v>
      </c>
      <c r="U271" s="86">
        <f t="shared" si="323"/>
        <v>3.815580286</v>
      </c>
      <c r="V271" s="86">
        <f t="shared" si="323"/>
        <v>1.967137469</v>
      </c>
      <c r="W271" s="154">
        <f t="shared" si="323"/>
        <v>2.270464051</v>
      </c>
      <c r="X271" s="4"/>
      <c r="Y271" s="157"/>
      <c r="AD271" s="158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</row>
    <row r="272">
      <c r="A272" s="75" t="s">
        <v>176</v>
      </c>
      <c r="B272" s="76">
        <v>1867.85</v>
      </c>
      <c r="C272" s="76">
        <v>3198.5</v>
      </c>
      <c r="D272" s="77">
        <v>722.55</v>
      </c>
      <c r="E272" s="76">
        <v>5038.25</v>
      </c>
      <c r="F272" s="76">
        <v>5007.65</v>
      </c>
      <c r="G272" s="148">
        <v>509.75</v>
      </c>
      <c r="H272" s="77"/>
      <c r="I272" s="152">
        <f t="shared" ref="I272:N272" si="324">((B272-B271)/B271)*100</f>
        <v>1.276907228</v>
      </c>
      <c r="J272" s="4">
        <f t="shared" si="324"/>
        <v>-0.8509121344</v>
      </c>
      <c r="K272" s="4">
        <f t="shared" si="324"/>
        <v>1.467490521</v>
      </c>
      <c r="L272" s="4">
        <f t="shared" si="324"/>
        <v>0.7539170691</v>
      </c>
      <c r="M272" s="4">
        <f t="shared" si="324"/>
        <v>0.4664553407</v>
      </c>
      <c r="N272" s="122">
        <f t="shared" si="324"/>
        <v>1.523600876</v>
      </c>
      <c r="O272" s="4"/>
      <c r="P272" s="4"/>
      <c r="R272" s="157"/>
      <c r="W272" s="158"/>
      <c r="X272" s="4"/>
      <c r="Y272" s="157"/>
      <c r="AD272" s="158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</row>
    <row r="273">
      <c r="A273" s="75" t="s">
        <v>177</v>
      </c>
      <c r="B273" s="76">
        <v>1881.45</v>
      </c>
      <c r="C273" s="76">
        <v>3198.35</v>
      </c>
      <c r="D273" s="77">
        <v>719.1</v>
      </c>
      <c r="E273" s="76">
        <v>5020.35</v>
      </c>
      <c r="F273" s="76">
        <v>4964.6</v>
      </c>
      <c r="G273" s="148">
        <v>507.95</v>
      </c>
      <c r="H273" s="77"/>
      <c r="I273" s="152">
        <f t="shared" ref="I273:N273" si="325">((B273-B272)/B272)*100</f>
        <v>0.7281098589</v>
      </c>
      <c r="J273" s="4">
        <f t="shared" si="325"/>
        <v>-0.004689698296</v>
      </c>
      <c r="K273" s="4">
        <f t="shared" si="325"/>
        <v>-0.4774756072</v>
      </c>
      <c r="L273" s="4">
        <f t="shared" si="325"/>
        <v>-0.355282092</v>
      </c>
      <c r="M273" s="4">
        <f t="shared" si="325"/>
        <v>-0.8596846824</v>
      </c>
      <c r="N273" s="122">
        <f t="shared" si="325"/>
        <v>-0.3531142717</v>
      </c>
      <c r="O273" s="4"/>
      <c r="P273" s="4"/>
      <c r="R273" s="157"/>
      <c r="W273" s="158"/>
      <c r="X273" s="4"/>
      <c r="Y273" s="157"/>
      <c r="AD273" s="158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</row>
    <row r="274">
      <c r="A274" s="75" t="s">
        <v>178</v>
      </c>
      <c r="B274" s="76">
        <v>1881.45</v>
      </c>
      <c r="C274" s="76">
        <v>3355.8</v>
      </c>
      <c r="D274" s="77">
        <v>719.1</v>
      </c>
      <c r="E274" s="76">
        <v>5020.35</v>
      </c>
      <c r="F274" s="76">
        <v>4964.6</v>
      </c>
      <c r="G274" s="148">
        <v>507.95</v>
      </c>
      <c r="H274" s="77"/>
      <c r="I274" s="152">
        <f t="shared" ref="I274:N274" si="326">((B274-B273)/B273)*100</f>
        <v>0</v>
      </c>
      <c r="J274" s="4">
        <f t="shared" si="326"/>
        <v>4.922850845</v>
      </c>
      <c r="K274" s="4">
        <f t="shared" si="326"/>
        <v>0</v>
      </c>
      <c r="L274" s="4">
        <f t="shared" si="326"/>
        <v>0</v>
      </c>
      <c r="M274" s="4">
        <f t="shared" si="326"/>
        <v>0</v>
      </c>
      <c r="N274" s="122">
        <f t="shared" si="326"/>
        <v>0</v>
      </c>
      <c r="O274" s="4"/>
      <c r="P274" s="4"/>
      <c r="R274" s="157"/>
      <c r="W274" s="158"/>
      <c r="X274" s="4"/>
      <c r="Y274" s="157"/>
      <c r="AD274" s="158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</row>
    <row r="275">
      <c r="A275" s="75" t="s">
        <v>179</v>
      </c>
      <c r="B275" s="76">
        <v>1952.45</v>
      </c>
      <c r="C275" s="76">
        <v>3355.8</v>
      </c>
      <c r="D275" s="77">
        <v>749.75</v>
      </c>
      <c r="E275" s="76">
        <v>5191.35</v>
      </c>
      <c r="F275" s="76">
        <v>5082.45</v>
      </c>
      <c r="G275" s="148">
        <v>513.5</v>
      </c>
      <c r="H275" s="77"/>
      <c r="I275" s="152">
        <f t="shared" ref="I275:N275" si="327">((B275-B274)/B274)*100</f>
        <v>3.77368519</v>
      </c>
      <c r="J275" s="4">
        <f t="shared" si="327"/>
        <v>0</v>
      </c>
      <c r="K275" s="4">
        <f t="shared" si="327"/>
        <v>4.262272285</v>
      </c>
      <c r="L275" s="4">
        <f t="shared" si="327"/>
        <v>3.406137022</v>
      </c>
      <c r="M275" s="4">
        <f t="shared" si="327"/>
        <v>2.37380655</v>
      </c>
      <c r="N275" s="122">
        <f t="shared" si="327"/>
        <v>1.092627227</v>
      </c>
      <c r="O275" s="4"/>
      <c r="P275" s="4"/>
      <c r="R275" s="153">
        <f t="shared" ref="R275:W275" si="328">100*(B280-B275)/B275</f>
        <v>-4.028272171</v>
      </c>
      <c r="S275" s="86">
        <f t="shared" si="328"/>
        <v>0.6466416354</v>
      </c>
      <c r="T275" s="86">
        <f t="shared" si="328"/>
        <v>-2.814271424</v>
      </c>
      <c r="U275" s="86">
        <f t="shared" si="328"/>
        <v>0.6799772699</v>
      </c>
      <c r="V275" s="86">
        <f t="shared" si="328"/>
        <v>1.171679013</v>
      </c>
      <c r="W275" s="154">
        <f t="shared" si="328"/>
        <v>-6.309639727</v>
      </c>
      <c r="X275" s="4"/>
      <c r="Y275" s="157"/>
      <c r="AD275" s="158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</row>
    <row r="276">
      <c r="A276" s="83">
        <v>44992.0</v>
      </c>
      <c r="B276" s="76">
        <v>1904.8</v>
      </c>
      <c r="C276" s="76">
        <v>3330.15</v>
      </c>
      <c r="D276" s="77">
        <v>748.45</v>
      </c>
      <c r="E276" s="76">
        <v>5141.0</v>
      </c>
      <c r="F276" s="76">
        <v>5082.45</v>
      </c>
      <c r="G276" s="148">
        <v>513.65</v>
      </c>
      <c r="H276" s="77"/>
      <c r="I276" s="152">
        <f t="shared" ref="I276:N276" si="329">((B276-B275)/B275)*100</f>
        <v>-2.440523445</v>
      </c>
      <c r="J276" s="4">
        <f t="shared" si="329"/>
        <v>-0.7643482925</v>
      </c>
      <c r="K276" s="4">
        <f t="shared" si="329"/>
        <v>-0.1733911304</v>
      </c>
      <c r="L276" s="4">
        <f t="shared" si="329"/>
        <v>-0.9698825932</v>
      </c>
      <c r="M276" s="4">
        <f t="shared" si="329"/>
        <v>0</v>
      </c>
      <c r="N276" s="122">
        <f t="shared" si="329"/>
        <v>0.02921129503</v>
      </c>
      <c r="O276" s="4"/>
      <c r="P276" s="4"/>
      <c r="R276" s="157"/>
      <c r="W276" s="158"/>
      <c r="X276" s="4"/>
      <c r="Y276" s="155">
        <f t="shared" ref="Y276:AD276" si="330">100*(B296-B276)/B276</f>
        <v>4.656656867</v>
      </c>
      <c r="Z276" s="77">
        <f t="shared" si="330"/>
        <v>4.149963215</v>
      </c>
      <c r="AA276" s="77">
        <f t="shared" si="330"/>
        <v>5.611597301</v>
      </c>
      <c r="AB276" s="77">
        <f t="shared" si="330"/>
        <v>11.18459444</v>
      </c>
      <c r="AC276" s="77">
        <f t="shared" si="330"/>
        <v>-4.519473876</v>
      </c>
      <c r="AD276" s="156">
        <f t="shared" si="330"/>
        <v>-7.544047503</v>
      </c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</row>
    <row r="277">
      <c r="A277" s="83">
        <v>45023.0</v>
      </c>
      <c r="B277" s="76">
        <v>1873.8</v>
      </c>
      <c r="C277" s="76">
        <v>3365.5</v>
      </c>
      <c r="D277" s="77">
        <v>752.4</v>
      </c>
      <c r="E277" s="76">
        <v>5224.0</v>
      </c>
      <c r="F277" s="76">
        <v>5066.15</v>
      </c>
      <c r="G277" s="148">
        <v>499.4</v>
      </c>
      <c r="H277" s="77"/>
      <c r="I277" s="152">
        <f t="shared" ref="I277:N277" si="331">((B277-B276)/B276)*100</f>
        <v>-1.627467451</v>
      </c>
      <c r="J277" s="4">
        <f t="shared" si="331"/>
        <v>1.061513746</v>
      </c>
      <c r="K277" s="4">
        <f t="shared" si="331"/>
        <v>0.5277573652</v>
      </c>
      <c r="L277" s="4">
        <f t="shared" si="331"/>
        <v>1.614471893</v>
      </c>
      <c r="M277" s="4">
        <f t="shared" si="331"/>
        <v>-0.3207114679</v>
      </c>
      <c r="N277" s="122">
        <f t="shared" si="331"/>
        <v>-2.77426263</v>
      </c>
      <c r="O277" s="4"/>
      <c r="P277" s="4"/>
      <c r="R277" s="157"/>
      <c r="W277" s="158"/>
      <c r="X277" s="4"/>
      <c r="Y277" s="157"/>
      <c r="AD277" s="158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</row>
    <row r="278">
      <c r="A278" s="83">
        <v>45053.0</v>
      </c>
      <c r="B278" s="76">
        <v>1873.8</v>
      </c>
      <c r="C278" s="76">
        <v>3375.0</v>
      </c>
      <c r="D278" s="77">
        <v>752.3</v>
      </c>
      <c r="E278" s="76">
        <v>5225.0</v>
      </c>
      <c r="F278" s="76">
        <v>5066.15</v>
      </c>
      <c r="G278" s="148">
        <v>495.75</v>
      </c>
      <c r="H278" s="77"/>
      <c r="I278" s="152">
        <f t="shared" ref="I278:N278" si="332">((B278-B277)/B277)*100</f>
        <v>0</v>
      </c>
      <c r="J278" s="4">
        <f t="shared" si="332"/>
        <v>0.2822760363</v>
      </c>
      <c r="K278" s="4">
        <f t="shared" si="332"/>
        <v>-0.01329080276</v>
      </c>
      <c r="L278" s="4">
        <f t="shared" si="332"/>
        <v>0.0191424196</v>
      </c>
      <c r="M278" s="4">
        <f t="shared" si="332"/>
        <v>0</v>
      </c>
      <c r="N278" s="122">
        <f t="shared" si="332"/>
        <v>-0.7308770525</v>
      </c>
      <c r="O278" s="4"/>
      <c r="P278" s="4"/>
      <c r="R278" s="157"/>
      <c r="W278" s="158"/>
      <c r="X278" s="4"/>
      <c r="Y278" s="157"/>
      <c r="AD278" s="158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</row>
    <row r="279">
      <c r="A279" s="83">
        <v>45084.0</v>
      </c>
      <c r="B279" s="76">
        <v>1873.8</v>
      </c>
      <c r="C279" s="76">
        <v>3370.0</v>
      </c>
      <c r="D279" s="77">
        <v>750.35</v>
      </c>
      <c r="E279" s="76">
        <v>5271.1</v>
      </c>
      <c r="F279" s="76">
        <v>5237.3</v>
      </c>
      <c r="G279" s="148">
        <v>493.0</v>
      </c>
      <c r="H279" s="77"/>
      <c r="I279" s="152">
        <f t="shared" ref="I279:N279" si="333">((B279-B278)/B278)*100</f>
        <v>0</v>
      </c>
      <c r="J279" s="4">
        <f t="shared" si="333"/>
        <v>-0.1481481481</v>
      </c>
      <c r="K279" s="4">
        <f t="shared" si="333"/>
        <v>-0.2592051043</v>
      </c>
      <c r="L279" s="4">
        <f t="shared" si="333"/>
        <v>0.8822966507</v>
      </c>
      <c r="M279" s="4">
        <f t="shared" si="333"/>
        <v>3.378305025</v>
      </c>
      <c r="N279" s="122">
        <f t="shared" si="333"/>
        <v>-0.5547150782</v>
      </c>
      <c r="O279" s="4"/>
      <c r="P279" s="4"/>
      <c r="R279" s="157"/>
      <c r="W279" s="158"/>
      <c r="X279" s="4"/>
      <c r="Y279" s="157"/>
      <c r="AD279" s="158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</row>
    <row r="280">
      <c r="A280" s="83">
        <v>45114.0</v>
      </c>
      <c r="B280" s="76">
        <v>1873.8</v>
      </c>
      <c r="C280" s="76">
        <v>3377.5</v>
      </c>
      <c r="D280" s="77">
        <v>728.65</v>
      </c>
      <c r="E280" s="76">
        <v>5226.65</v>
      </c>
      <c r="F280" s="76">
        <v>5142.0</v>
      </c>
      <c r="G280" s="148">
        <v>481.1</v>
      </c>
      <c r="H280" s="77"/>
      <c r="I280" s="152">
        <f t="shared" ref="I280:N280" si="334">((B280-B279)/B279)*100</f>
        <v>0</v>
      </c>
      <c r="J280" s="4">
        <f t="shared" si="334"/>
        <v>0.2225519288</v>
      </c>
      <c r="K280" s="4">
        <f t="shared" si="334"/>
        <v>-2.891983741</v>
      </c>
      <c r="L280" s="4">
        <f t="shared" si="334"/>
        <v>-0.8432774943</v>
      </c>
      <c r="M280" s="4">
        <f t="shared" si="334"/>
        <v>-1.819639891</v>
      </c>
      <c r="N280" s="122">
        <f t="shared" si="334"/>
        <v>-2.413793103</v>
      </c>
      <c r="O280" s="4"/>
      <c r="P280" s="4"/>
      <c r="R280" s="153">
        <f t="shared" ref="R280:W280" si="335">100*(B285-B280)/B280</f>
        <v>2.500266837</v>
      </c>
      <c r="S280" s="86">
        <f t="shared" si="335"/>
        <v>5.125092524</v>
      </c>
      <c r="T280" s="86">
        <f t="shared" si="335"/>
        <v>0.789130584</v>
      </c>
      <c r="U280" s="86">
        <f t="shared" si="335"/>
        <v>-0.9432428037</v>
      </c>
      <c r="V280" s="86">
        <f t="shared" si="335"/>
        <v>1.099766628</v>
      </c>
      <c r="W280" s="154">
        <f t="shared" si="335"/>
        <v>-4.604032426</v>
      </c>
      <c r="X280" s="4"/>
      <c r="Y280" s="157"/>
      <c r="AD280" s="158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</row>
    <row r="281">
      <c r="A281" s="83">
        <v>45206.0</v>
      </c>
      <c r="B281" s="76">
        <v>1905.0</v>
      </c>
      <c r="C281" s="76">
        <v>3319.25</v>
      </c>
      <c r="D281" s="77">
        <v>728.7</v>
      </c>
      <c r="E281" s="76">
        <v>5216.5</v>
      </c>
      <c r="F281" s="76">
        <v>5115.0</v>
      </c>
      <c r="G281" s="148">
        <v>460.4</v>
      </c>
      <c r="H281" s="77"/>
      <c r="I281" s="152">
        <f t="shared" ref="I281:N281" si="336">((B281-B280)/B280)*100</f>
        <v>1.665065642</v>
      </c>
      <c r="J281" s="4">
        <f t="shared" si="336"/>
        <v>-1.724648409</v>
      </c>
      <c r="K281" s="4">
        <f t="shared" si="336"/>
        <v>0.006862005078</v>
      </c>
      <c r="L281" s="4">
        <f t="shared" si="336"/>
        <v>-0.1941970478</v>
      </c>
      <c r="M281" s="4">
        <f t="shared" si="336"/>
        <v>-0.5250875146</v>
      </c>
      <c r="N281" s="122">
        <f t="shared" si="336"/>
        <v>-4.302639784</v>
      </c>
      <c r="O281" s="4"/>
      <c r="P281" s="4"/>
      <c r="R281" s="157"/>
      <c r="W281" s="158"/>
      <c r="X281" s="4"/>
      <c r="Y281" s="157"/>
      <c r="AD281" s="158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</row>
    <row r="282">
      <c r="A282" s="83">
        <v>45237.0</v>
      </c>
      <c r="B282" s="76">
        <v>1913.1</v>
      </c>
      <c r="C282" s="76">
        <v>3325.45</v>
      </c>
      <c r="D282" s="77">
        <v>736.3</v>
      </c>
      <c r="E282" s="76">
        <v>5257.9</v>
      </c>
      <c r="F282" s="76">
        <v>5166.2</v>
      </c>
      <c r="G282" s="148">
        <v>456.05</v>
      </c>
      <c r="H282" s="77"/>
      <c r="I282" s="152">
        <f t="shared" ref="I282:N282" si="337">((B282-B281)/B281)*100</f>
        <v>0.4251968504</v>
      </c>
      <c r="J282" s="4">
        <f t="shared" si="337"/>
        <v>0.1867891843</v>
      </c>
      <c r="K282" s="4">
        <f t="shared" si="337"/>
        <v>1.042953204</v>
      </c>
      <c r="L282" s="4">
        <f t="shared" si="337"/>
        <v>0.7936355794</v>
      </c>
      <c r="M282" s="4">
        <f t="shared" si="337"/>
        <v>1.000977517</v>
      </c>
      <c r="N282" s="122">
        <f t="shared" si="337"/>
        <v>-0.9448305821</v>
      </c>
      <c r="O282" s="4"/>
      <c r="P282" s="4"/>
      <c r="R282" s="157"/>
      <c r="W282" s="158"/>
      <c r="X282" s="4"/>
      <c r="Y282" s="157"/>
      <c r="AD282" s="158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</row>
    <row r="283">
      <c r="A283" s="83">
        <v>45267.0</v>
      </c>
      <c r="B283" s="76">
        <v>1914.05</v>
      </c>
      <c r="C283" s="76">
        <v>3306.65</v>
      </c>
      <c r="D283" s="77">
        <v>730.7</v>
      </c>
      <c r="E283" s="76">
        <v>5253.3</v>
      </c>
      <c r="F283" s="76">
        <v>5166.2</v>
      </c>
      <c r="G283" s="148">
        <v>461.0</v>
      </c>
      <c r="H283" s="77"/>
      <c r="I283" s="152">
        <f t="shared" ref="I283:N283" si="338">((B283-B282)/B282)*100</f>
        <v>0.04965762375</v>
      </c>
      <c r="J283" s="4">
        <f t="shared" si="338"/>
        <v>-0.5653370221</v>
      </c>
      <c r="K283" s="4">
        <f t="shared" si="338"/>
        <v>-0.7605595545</v>
      </c>
      <c r="L283" s="4">
        <f t="shared" si="338"/>
        <v>-0.08748739991</v>
      </c>
      <c r="M283" s="4">
        <f t="shared" si="338"/>
        <v>0</v>
      </c>
      <c r="N283" s="122">
        <f t="shared" si="338"/>
        <v>1.085407302</v>
      </c>
      <c r="O283" s="4"/>
      <c r="P283" s="4"/>
      <c r="R283" s="157"/>
      <c r="W283" s="158"/>
      <c r="X283" s="4"/>
      <c r="Y283" s="157"/>
      <c r="AD283" s="158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</row>
    <row r="284">
      <c r="A284" s="75" t="s">
        <v>180</v>
      </c>
      <c r="B284" s="76">
        <v>1895.95</v>
      </c>
      <c r="C284" s="76">
        <v>3389.95</v>
      </c>
      <c r="D284" s="77">
        <v>724.0</v>
      </c>
      <c r="E284" s="76">
        <v>5231.3</v>
      </c>
      <c r="F284" s="76">
        <v>5154.0</v>
      </c>
      <c r="G284" s="148">
        <v>453.0</v>
      </c>
      <c r="H284" s="77"/>
      <c r="I284" s="152">
        <f t="shared" ref="I284:N284" si="339">((B284-B283)/B283)*100</f>
        <v>-0.9456388287</v>
      </c>
      <c r="J284" s="4">
        <f t="shared" si="339"/>
        <v>2.519165923</v>
      </c>
      <c r="K284" s="4">
        <f t="shared" si="339"/>
        <v>-0.9169289722</v>
      </c>
      <c r="L284" s="4">
        <f t="shared" si="339"/>
        <v>-0.4187843831</v>
      </c>
      <c r="M284" s="4">
        <f t="shared" si="339"/>
        <v>-0.236150362</v>
      </c>
      <c r="N284" s="122">
        <f t="shared" si="339"/>
        <v>-1.735357918</v>
      </c>
      <c r="O284" s="4"/>
      <c r="P284" s="4"/>
      <c r="R284" s="157"/>
      <c r="W284" s="158"/>
      <c r="X284" s="4"/>
      <c r="Y284" s="157"/>
      <c r="AD284" s="158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</row>
    <row r="285">
      <c r="A285" s="75" t="s">
        <v>181</v>
      </c>
      <c r="B285" s="76">
        <v>1920.65</v>
      </c>
      <c r="C285" s="76">
        <v>3550.6</v>
      </c>
      <c r="D285" s="77">
        <v>734.4</v>
      </c>
      <c r="E285" s="76">
        <v>5177.35</v>
      </c>
      <c r="F285" s="76">
        <v>5198.55</v>
      </c>
      <c r="G285" s="148">
        <v>458.95</v>
      </c>
      <c r="H285" s="77"/>
      <c r="I285" s="152">
        <f t="shared" ref="I285:N285" si="340">((B285-B284)/B284)*100</f>
        <v>1.302776972</v>
      </c>
      <c r="J285" s="4">
        <f t="shared" si="340"/>
        <v>4.73900795</v>
      </c>
      <c r="K285" s="4">
        <f t="shared" si="340"/>
        <v>1.436464088</v>
      </c>
      <c r="L285" s="4">
        <f t="shared" si="340"/>
        <v>-1.031292413</v>
      </c>
      <c r="M285" s="4">
        <f t="shared" si="340"/>
        <v>0.8643771828</v>
      </c>
      <c r="N285" s="122">
        <f t="shared" si="340"/>
        <v>1.313465784</v>
      </c>
      <c r="O285" s="4"/>
      <c r="P285" s="4"/>
      <c r="R285" s="153">
        <f t="shared" ref="R285:W285" si="341">100*(B290-B285)/B285</f>
        <v>-1.439616796</v>
      </c>
      <c r="S285" s="86">
        <f t="shared" si="341"/>
        <v>-3.50926604</v>
      </c>
      <c r="T285" s="86">
        <f t="shared" si="341"/>
        <v>-0.02723311547</v>
      </c>
      <c r="U285" s="86">
        <f t="shared" si="341"/>
        <v>3.670796836</v>
      </c>
      <c r="V285" s="86">
        <f t="shared" si="341"/>
        <v>-1.799540256</v>
      </c>
      <c r="W285" s="154">
        <f t="shared" si="341"/>
        <v>3.693212768</v>
      </c>
      <c r="X285" s="4"/>
      <c r="Y285" s="157"/>
      <c r="AD285" s="158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</row>
    <row r="286">
      <c r="A286" s="75" t="s">
        <v>182</v>
      </c>
      <c r="B286" s="76">
        <v>1914.85</v>
      </c>
      <c r="C286" s="76">
        <v>3532.1</v>
      </c>
      <c r="D286" s="77">
        <v>739.0</v>
      </c>
      <c r="E286" s="76">
        <v>5298.0</v>
      </c>
      <c r="F286" s="76">
        <v>5198.55</v>
      </c>
      <c r="G286" s="148">
        <v>469.85</v>
      </c>
      <c r="H286" s="77"/>
      <c r="I286" s="152">
        <f t="shared" ref="I286:N286" si="342">((B286-B285)/B285)*100</f>
        <v>-0.3019811001</v>
      </c>
      <c r="J286" s="4">
        <f t="shared" si="342"/>
        <v>-0.5210386977</v>
      </c>
      <c r="K286" s="4">
        <f t="shared" si="342"/>
        <v>0.6263616558</v>
      </c>
      <c r="L286" s="4">
        <f t="shared" si="342"/>
        <v>2.330342743</v>
      </c>
      <c r="M286" s="4">
        <f t="shared" si="342"/>
        <v>0</v>
      </c>
      <c r="N286" s="122">
        <f t="shared" si="342"/>
        <v>2.374986382</v>
      </c>
      <c r="O286" s="4"/>
      <c r="P286" s="4"/>
      <c r="R286" s="157"/>
      <c r="W286" s="158"/>
      <c r="X286" s="4"/>
      <c r="Y286" s="157"/>
      <c r="AD286" s="158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</row>
    <row r="287">
      <c r="A287" s="75" t="s">
        <v>183</v>
      </c>
      <c r="B287" s="76">
        <v>1939.25</v>
      </c>
      <c r="C287" s="76">
        <v>3547.95</v>
      </c>
      <c r="D287" s="77">
        <v>735.5</v>
      </c>
      <c r="E287" s="76">
        <v>5250.0</v>
      </c>
      <c r="F287" s="76">
        <v>5155.3</v>
      </c>
      <c r="G287" s="148">
        <v>470.5</v>
      </c>
      <c r="H287" s="77"/>
      <c r="I287" s="152">
        <f t="shared" ref="I287:N287" si="343">((B287-B286)/B286)*100</f>
        <v>1.274251247</v>
      </c>
      <c r="J287" s="4">
        <f t="shared" si="343"/>
        <v>0.4487415419</v>
      </c>
      <c r="K287" s="4">
        <f t="shared" si="343"/>
        <v>-0.4736129905</v>
      </c>
      <c r="L287" s="4">
        <f t="shared" si="343"/>
        <v>-0.906002265</v>
      </c>
      <c r="M287" s="4">
        <f t="shared" si="343"/>
        <v>-0.8319627588</v>
      </c>
      <c r="N287" s="122">
        <f t="shared" si="343"/>
        <v>0.1383420241</v>
      </c>
      <c r="O287" s="4"/>
      <c r="P287" s="4"/>
      <c r="R287" s="157"/>
      <c r="W287" s="158"/>
      <c r="X287" s="4"/>
      <c r="Y287" s="157"/>
      <c r="AD287" s="158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</row>
    <row r="288">
      <c r="A288" s="75" t="s">
        <v>184</v>
      </c>
      <c r="B288" s="76">
        <v>1953.6</v>
      </c>
      <c r="C288" s="76">
        <v>3520.05</v>
      </c>
      <c r="D288" s="77">
        <v>739.9</v>
      </c>
      <c r="E288" s="76">
        <v>5300.0</v>
      </c>
      <c r="F288" s="76">
        <v>5157.8</v>
      </c>
      <c r="G288" s="148">
        <v>472.8</v>
      </c>
      <c r="H288" s="77"/>
      <c r="I288" s="152">
        <f t="shared" ref="I288:N288" si="344">((B288-B287)/B287)*100</f>
        <v>0.7399767952</v>
      </c>
      <c r="J288" s="4">
        <f t="shared" si="344"/>
        <v>-0.7863695937</v>
      </c>
      <c r="K288" s="4">
        <f t="shared" si="344"/>
        <v>0.5982324949</v>
      </c>
      <c r="L288" s="4">
        <f t="shared" si="344"/>
        <v>0.9523809524</v>
      </c>
      <c r="M288" s="4">
        <f t="shared" si="344"/>
        <v>0.0484937831</v>
      </c>
      <c r="N288" s="122">
        <f t="shared" si="344"/>
        <v>0.4888416578</v>
      </c>
      <c r="O288" s="4"/>
      <c r="P288" s="4"/>
      <c r="R288" s="157"/>
      <c r="W288" s="158"/>
      <c r="X288" s="4"/>
      <c r="Y288" s="157"/>
      <c r="AD288" s="158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</row>
    <row r="289">
      <c r="A289" s="75" t="s">
        <v>185</v>
      </c>
      <c r="B289" s="76">
        <v>1906.8</v>
      </c>
      <c r="C289" s="76">
        <v>3518.3</v>
      </c>
      <c r="D289" s="77">
        <v>739.0</v>
      </c>
      <c r="E289" s="76">
        <v>5416.9</v>
      </c>
      <c r="F289" s="76">
        <v>5110.0</v>
      </c>
      <c r="G289" s="148">
        <v>471.0</v>
      </c>
      <c r="H289" s="77"/>
      <c r="I289" s="152">
        <f t="shared" ref="I289:N289" si="345">((B289-B288)/B288)*100</f>
        <v>-2.395577396</v>
      </c>
      <c r="J289" s="4">
        <f t="shared" si="345"/>
        <v>-0.04971520291</v>
      </c>
      <c r="K289" s="4">
        <f t="shared" si="345"/>
        <v>-0.1216380592</v>
      </c>
      <c r="L289" s="4">
        <f t="shared" si="345"/>
        <v>2.205660377</v>
      </c>
      <c r="M289" s="4">
        <f t="shared" si="345"/>
        <v>-0.9267517158</v>
      </c>
      <c r="N289" s="122">
        <f t="shared" si="345"/>
        <v>-0.3807106599</v>
      </c>
      <c r="O289" s="4"/>
      <c r="P289" s="4"/>
      <c r="R289" s="157"/>
      <c r="W289" s="158"/>
      <c r="X289" s="4"/>
      <c r="Y289" s="157"/>
      <c r="AD289" s="158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</row>
    <row r="290">
      <c r="A290" s="75" t="s">
        <v>186</v>
      </c>
      <c r="B290" s="76">
        <v>1893.0</v>
      </c>
      <c r="C290" s="76">
        <v>3426.0</v>
      </c>
      <c r="D290" s="77">
        <v>734.2</v>
      </c>
      <c r="E290" s="76">
        <v>5367.4</v>
      </c>
      <c r="F290" s="76">
        <v>5105.0</v>
      </c>
      <c r="G290" s="148">
        <v>475.9</v>
      </c>
      <c r="H290" s="77"/>
      <c r="I290" s="152">
        <f t="shared" ref="I290:N290" si="346">((B290-B289)/B289)*100</f>
        <v>-0.7237256136</v>
      </c>
      <c r="J290" s="4">
        <f t="shared" si="346"/>
        <v>-2.623426086</v>
      </c>
      <c r="K290" s="4">
        <f t="shared" si="346"/>
        <v>-0.649526387</v>
      </c>
      <c r="L290" s="4">
        <f t="shared" si="346"/>
        <v>-0.9138067899</v>
      </c>
      <c r="M290" s="4">
        <f t="shared" si="346"/>
        <v>-0.09784735812</v>
      </c>
      <c r="N290" s="122">
        <f t="shared" si="346"/>
        <v>1.040339703</v>
      </c>
      <c r="O290" s="4"/>
      <c r="P290" s="4"/>
      <c r="R290" s="153">
        <f t="shared" ref="R290:W290" si="347">100*(B295-B290)/B290</f>
        <v>4.484944532</v>
      </c>
      <c r="S290" s="86">
        <f t="shared" si="347"/>
        <v>-0.6888499708</v>
      </c>
      <c r="T290" s="86">
        <f t="shared" si="347"/>
        <v>4.685371833</v>
      </c>
      <c r="U290" s="86">
        <f t="shared" si="347"/>
        <v>5.57905131</v>
      </c>
      <c r="V290" s="86">
        <f t="shared" si="347"/>
        <v>-2.743388834</v>
      </c>
      <c r="W290" s="154">
        <f t="shared" si="347"/>
        <v>-1.596974154</v>
      </c>
      <c r="X290" s="4"/>
      <c r="Y290" s="157"/>
      <c r="AD290" s="158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</row>
    <row r="291">
      <c r="A291" s="75" t="s">
        <v>187</v>
      </c>
      <c r="B291" s="76">
        <v>1918.25</v>
      </c>
      <c r="C291" s="76">
        <v>3444.1</v>
      </c>
      <c r="D291" s="77">
        <v>742.5</v>
      </c>
      <c r="E291" s="76">
        <v>5468.1</v>
      </c>
      <c r="F291" s="76">
        <v>5036.1</v>
      </c>
      <c r="G291" s="148">
        <v>469.3</v>
      </c>
      <c r="H291" s="77"/>
      <c r="I291" s="152">
        <f t="shared" ref="I291:N291" si="348">((B291-B290)/B290)*100</f>
        <v>1.333861595</v>
      </c>
      <c r="J291" s="4">
        <f t="shared" si="348"/>
        <v>0.5283129013</v>
      </c>
      <c r="K291" s="4">
        <f t="shared" si="348"/>
        <v>1.130482157</v>
      </c>
      <c r="L291" s="4">
        <f t="shared" si="348"/>
        <v>1.876141148</v>
      </c>
      <c r="M291" s="4">
        <f t="shared" si="348"/>
        <v>-1.349657199</v>
      </c>
      <c r="N291" s="122">
        <f t="shared" si="348"/>
        <v>-1.386845976</v>
      </c>
      <c r="O291" s="4"/>
      <c r="P291" s="4"/>
      <c r="R291" s="157"/>
      <c r="W291" s="158"/>
      <c r="X291" s="4"/>
      <c r="Y291" s="157"/>
      <c r="AD291" s="158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</row>
    <row r="292">
      <c r="A292" s="75" t="s">
        <v>188</v>
      </c>
      <c r="B292" s="76">
        <v>1933.9</v>
      </c>
      <c r="C292" s="76">
        <v>3448.8</v>
      </c>
      <c r="D292" s="77">
        <v>756.9</v>
      </c>
      <c r="E292" s="76">
        <v>5516.1</v>
      </c>
      <c r="F292" s="76">
        <v>4969.3</v>
      </c>
      <c r="G292" s="148">
        <v>467.0</v>
      </c>
      <c r="H292" s="77"/>
      <c r="I292" s="152">
        <f t="shared" ref="I292:N292" si="349">((B292-B291)/B291)*100</f>
        <v>0.8158477779</v>
      </c>
      <c r="J292" s="4">
        <f t="shared" si="349"/>
        <v>0.1364652594</v>
      </c>
      <c r="K292" s="4">
        <f t="shared" si="349"/>
        <v>1.939393939</v>
      </c>
      <c r="L292" s="4">
        <f t="shared" si="349"/>
        <v>0.8778186207</v>
      </c>
      <c r="M292" s="4">
        <f t="shared" si="349"/>
        <v>-1.326423224</v>
      </c>
      <c r="N292" s="122">
        <f t="shared" si="349"/>
        <v>-0.4900916258</v>
      </c>
      <c r="O292" s="4"/>
      <c r="P292" s="4"/>
      <c r="R292" s="157"/>
      <c r="W292" s="158"/>
      <c r="X292" s="4"/>
      <c r="Y292" s="157"/>
      <c r="AD292" s="158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</row>
    <row r="293">
      <c r="A293" s="75" t="s">
        <v>189</v>
      </c>
      <c r="B293" s="76">
        <v>1937.55</v>
      </c>
      <c r="C293" s="76">
        <v>3441.65</v>
      </c>
      <c r="D293" s="77">
        <v>759.55</v>
      </c>
      <c r="E293" s="76">
        <v>5546.85</v>
      </c>
      <c r="F293" s="76">
        <v>5044.55</v>
      </c>
      <c r="G293" s="148">
        <v>470.05</v>
      </c>
      <c r="H293" s="77"/>
      <c r="I293" s="152">
        <f t="shared" ref="I293:N293" si="350">((B293-B292)/B292)*100</f>
        <v>0.1887377838</v>
      </c>
      <c r="J293" s="4">
        <f t="shared" si="350"/>
        <v>-0.2073184876</v>
      </c>
      <c r="K293" s="4">
        <f t="shared" si="350"/>
        <v>0.3501123002</v>
      </c>
      <c r="L293" s="4">
        <f t="shared" si="350"/>
        <v>0.5574590743</v>
      </c>
      <c r="M293" s="4">
        <f t="shared" si="350"/>
        <v>1.514297788</v>
      </c>
      <c r="N293" s="122">
        <f t="shared" si="350"/>
        <v>0.6531049251</v>
      </c>
      <c r="O293" s="4"/>
      <c r="P293" s="4"/>
      <c r="R293" s="157"/>
      <c r="W293" s="158"/>
      <c r="X293" s="4"/>
      <c r="Y293" s="157"/>
      <c r="AD293" s="158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</row>
    <row r="294">
      <c r="A294" s="75" t="s">
        <v>190</v>
      </c>
      <c r="B294" s="76">
        <v>1945.75</v>
      </c>
      <c r="C294" s="76">
        <v>3447.75</v>
      </c>
      <c r="D294" s="77">
        <v>754.5</v>
      </c>
      <c r="E294" s="76">
        <v>5603.2</v>
      </c>
      <c r="F294" s="76">
        <v>4937.5</v>
      </c>
      <c r="G294" s="148">
        <v>465.9</v>
      </c>
      <c r="H294" s="77"/>
      <c r="I294" s="152">
        <f t="shared" ref="I294:N294" si="351">((B294-B293)/B293)*100</f>
        <v>0.4232148848</v>
      </c>
      <c r="J294" s="4">
        <f t="shared" si="351"/>
        <v>0.1772405678</v>
      </c>
      <c r="K294" s="4">
        <f t="shared" si="351"/>
        <v>-0.6648673557</v>
      </c>
      <c r="L294" s="4">
        <f t="shared" si="351"/>
        <v>1.015891903</v>
      </c>
      <c r="M294" s="4">
        <f t="shared" si="351"/>
        <v>-2.122092159</v>
      </c>
      <c r="N294" s="122">
        <f t="shared" si="351"/>
        <v>-0.8828847995</v>
      </c>
      <c r="O294" s="4"/>
      <c r="P294" s="4"/>
      <c r="R294" s="157"/>
      <c r="W294" s="158"/>
      <c r="X294" s="4"/>
      <c r="Y294" s="157"/>
      <c r="AD294" s="158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</row>
    <row r="295">
      <c r="A295" s="75" t="s">
        <v>191</v>
      </c>
      <c r="B295" s="76">
        <v>1977.9</v>
      </c>
      <c r="C295" s="76">
        <v>3402.4</v>
      </c>
      <c r="D295" s="77">
        <v>768.6</v>
      </c>
      <c r="E295" s="76">
        <v>5666.85</v>
      </c>
      <c r="F295" s="76">
        <v>4964.95</v>
      </c>
      <c r="G295" s="148">
        <v>468.3</v>
      </c>
      <c r="H295" s="77"/>
      <c r="I295" s="152">
        <f t="shared" ref="I295:N295" si="352">((B295-B294)/B294)*100</f>
        <v>1.652319157</v>
      </c>
      <c r="J295" s="4">
        <f t="shared" si="352"/>
        <v>-1.315350591</v>
      </c>
      <c r="K295" s="4">
        <f t="shared" si="352"/>
        <v>1.868787276</v>
      </c>
      <c r="L295" s="4">
        <f t="shared" si="352"/>
        <v>1.135958024</v>
      </c>
      <c r="M295" s="4">
        <f t="shared" si="352"/>
        <v>0.5559493671</v>
      </c>
      <c r="N295" s="122">
        <f t="shared" si="352"/>
        <v>0.5151320026</v>
      </c>
      <c r="O295" s="4"/>
      <c r="P295" s="4"/>
      <c r="R295" s="153">
        <f t="shared" ref="R295:W295" si="353">100*(B300-B295)/B295</f>
        <v>-8.895798574</v>
      </c>
      <c r="S295" s="86">
        <f t="shared" si="353"/>
        <v>2.582000941</v>
      </c>
      <c r="T295" s="86">
        <f t="shared" si="353"/>
        <v>2.179287015</v>
      </c>
      <c r="U295" s="86">
        <f t="shared" si="353"/>
        <v>1.050848355</v>
      </c>
      <c r="V295" s="86">
        <f t="shared" si="353"/>
        <v>-2.294081511</v>
      </c>
      <c r="W295" s="154">
        <f t="shared" si="353"/>
        <v>2.348921631</v>
      </c>
      <c r="X295" s="4"/>
      <c r="Y295" s="157"/>
      <c r="AD295" s="158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</row>
    <row r="296">
      <c r="A296" s="75" t="s">
        <v>192</v>
      </c>
      <c r="B296" s="76">
        <v>1993.5</v>
      </c>
      <c r="C296" s="76">
        <v>3468.35</v>
      </c>
      <c r="D296" s="77">
        <v>790.45</v>
      </c>
      <c r="E296" s="76">
        <v>5716.0</v>
      </c>
      <c r="F296" s="76">
        <v>4852.75</v>
      </c>
      <c r="G296" s="148">
        <v>474.9</v>
      </c>
      <c r="H296" s="77"/>
      <c r="I296" s="152">
        <f t="shared" ref="I296:N296" si="354">((B296-B295)/B295)*100</f>
        <v>0.7887153041</v>
      </c>
      <c r="J296" s="4">
        <f t="shared" si="354"/>
        <v>1.938337644</v>
      </c>
      <c r="K296" s="4">
        <f t="shared" si="354"/>
        <v>2.842831122</v>
      </c>
      <c r="L296" s="4">
        <f t="shared" si="354"/>
        <v>0.8673248807</v>
      </c>
      <c r="M296" s="4">
        <f t="shared" si="354"/>
        <v>-2.259841489</v>
      </c>
      <c r="N296" s="122">
        <f t="shared" si="354"/>
        <v>1.409352979</v>
      </c>
      <c r="O296" s="4"/>
      <c r="P296" s="4"/>
      <c r="R296" s="157"/>
      <c r="W296" s="158"/>
      <c r="X296" s="4"/>
      <c r="Y296" s="157"/>
      <c r="AD296" s="158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</row>
    <row r="297">
      <c r="A297" s="83">
        <v>44934.0</v>
      </c>
      <c r="B297" s="76">
        <v>1949.8</v>
      </c>
      <c r="C297" s="76">
        <v>3494.5</v>
      </c>
      <c r="D297" s="77">
        <v>776.6</v>
      </c>
      <c r="E297" s="76">
        <v>5749.3</v>
      </c>
      <c r="F297" s="76">
        <v>4863.9</v>
      </c>
      <c r="G297" s="148">
        <v>483.95</v>
      </c>
      <c r="H297" s="77"/>
      <c r="I297" s="152">
        <f t="shared" ref="I297:N297" si="355">((B297-B296)/B296)*100</f>
        <v>-2.192124404</v>
      </c>
      <c r="J297" s="4">
        <f t="shared" si="355"/>
        <v>0.7539608171</v>
      </c>
      <c r="K297" s="4">
        <f t="shared" si="355"/>
        <v>-1.752166487</v>
      </c>
      <c r="L297" s="4">
        <f t="shared" si="355"/>
        <v>0.5825752274</v>
      </c>
      <c r="M297" s="4">
        <f t="shared" si="355"/>
        <v>0.2297666272</v>
      </c>
      <c r="N297" s="122">
        <f t="shared" si="355"/>
        <v>1.90566435</v>
      </c>
      <c r="O297" s="4"/>
      <c r="P297" s="4"/>
      <c r="R297" s="157"/>
      <c r="W297" s="158"/>
      <c r="X297" s="4"/>
      <c r="Y297" s="155">
        <f t="shared" ref="Y297:AD297" si="356">100*(B318-B297)/B297</f>
        <v>-12.54744076</v>
      </c>
      <c r="Z297" s="77">
        <f t="shared" si="356"/>
        <v>-3.2637001</v>
      </c>
      <c r="AA297" s="77">
        <f t="shared" si="356"/>
        <v>2.716971414</v>
      </c>
      <c r="AB297" s="77">
        <f t="shared" si="356"/>
        <v>-1.680204547</v>
      </c>
      <c r="AC297" s="77">
        <f t="shared" si="356"/>
        <v>-7.606036308</v>
      </c>
      <c r="AD297" s="156">
        <f t="shared" si="356"/>
        <v>2.283293729</v>
      </c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</row>
    <row r="298">
      <c r="A298" s="83">
        <v>44965.0</v>
      </c>
      <c r="B298" s="76">
        <v>1915.75</v>
      </c>
      <c r="C298" s="76">
        <v>3480.2</v>
      </c>
      <c r="D298" s="77">
        <v>772.85</v>
      </c>
      <c r="E298" s="76">
        <v>5727.4</v>
      </c>
      <c r="F298" s="76">
        <v>4854.15</v>
      </c>
      <c r="G298" s="148">
        <v>477.9</v>
      </c>
      <c r="H298" s="77"/>
      <c r="I298" s="152">
        <f t="shared" ref="I298:N298" si="357">((B298-B297)/B297)*100</f>
        <v>-1.746332957</v>
      </c>
      <c r="J298" s="4">
        <f t="shared" si="357"/>
        <v>-0.4092144799</v>
      </c>
      <c r="K298" s="4">
        <f t="shared" si="357"/>
        <v>-0.4828740664</v>
      </c>
      <c r="L298" s="4">
        <f t="shared" si="357"/>
        <v>-0.3809159376</v>
      </c>
      <c r="M298" s="4">
        <f t="shared" si="357"/>
        <v>-0.2004564239</v>
      </c>
      <c r="N298" s="122">
        <f t="shared" si="357"/>
        <v>-1.250129146</v>
      </c>
      <c r="O298" s="4"/>
      <c r="P298" s="4"/>
      <c r="R298" s="157"/>
      <c r="W298" s="158"/>
      <c r="X298" s="4"/>
      <c r="Y298" s="157"/>
      <c r="AD298" s="158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</row>
    <row r="299">
      <c r="A299" s="83">
        <v>44993.0</v>
      </c>
      <c r="B299" s="76">
        <v>1902.1</v>
      </c>
      <c r="C299" s="76">
        <v>3440.85</v>
      </c>
      <c r="D299" s="77">
        <v>783.2</v>
      </c>
      <c r="E299" s="76">
        <v>5730.6</v>
      </c>
      <c r="F299" s="76">
        <v>4846.45</v>
      </c>
      <c r="G299" s="148">
        <v>480.75</v>
      </c>
      <c r="H299" s="77"/>
      <c r="I299" s="152">
        <f t="shared" ref="I299:N299" si="358">((B299-B298)/B298)*100</f>
        <v>-0.7125146809</v>
      </c>
      <c r="J299" s="4">
        <f t="shared" si="358"/>
        <v>-1.130682145</v>
      </c>
      <c r="K299" s="4">
        <f t="shared" si="358"/>
        <v>1.339199068</v>
      </c>
      <c r="L299" s="4">
        <f t="shared" si="358"/>
        <v>0.05587177428</v>
      </c>
      <c r="M299" s="4">
        <f t="shared" si="358"/>
        <v>-0.1586271541</v>
      </c>
      <c r="N299" s="122">
        <f t="shared" si="358"/>
        <v>0.5963590709</v>
      </c>
      <c r="O299" s="4"/>
      <c r="P299" s="4"/>
      <c r="R299" s="157"/>
      <c r="W299" s="158"/>
      <c r="X299" s="4"/>
      <c r="Y299" s="157"/>
      <c r="AD299" s="158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</row>
    <row r="300">
      <c r="A300" s="83">
        <v>45024.0</v>
      </c>
      <c r="B300" s="76">
        <v>1801.95</v>
      </c>
      <c r="C300" s="76">
        <v>3490.25</v>
      </c>
      <c r="D300" s="77">
        <v>785.35</v>
      </c>
      <c r="E300" s="76">
        <v>5726.4</v>
      </c>
      <c r="F300" s="76">
        <v>4851.05</v>
      </c>
      <c r="G300" s="148">
        <v>479.3</v>
      </c>
      <c r="H300" s="77"/>
      <c r="I300" s="152">
        <f t="shared" ref="I300:N300" si="359">((B300-B299)/B299)*100</f>
        <v>-5.265233163</v>
      </c>
      <c r="J300" s="4">
        <f t="shared" si="359"/>
        <v>1.435691762</v>
      </c>
      <c r="K300" s="4">
        <f t="shared" si="359"/>
        <v>0.274514811</v>
      </c>
      <c r="L300" s="4">
        <f t="shared" si="359"/>
        <v>-0.07329075489</v>
      </c>
      <c r="M300" s="4">
        <f t="shared" si="359"/>
        <v>0.09491483457</v>
      </c>
      <c r="N300" s="122">
        <f t="shared" si="359"/>
        <v>-0.3016120645</v>
      </c>
      <c r="O300" s="4"/>
      <c r="P300" s="4"/>
      <c r="R300" s="153">
        <f t="shared" ref="R300:W300" si="360">100*(B305-B300)/B300</f>
        <v>-3.138266878</v>
      </c>
      <c r="S300" s="86">
        <f t="shared" si="360"/>
        <v>-0.2234796934</v>
      </c>
      <c r="T300" s="86">
        <f t="shared" si="360"/>
        <v>3.202393837</v>
      </c>
      <c r="U300" s="86">
        <f t="shared" si="360"/>
        <v>2.944258173</v>
      </c>
      <c r="V300" s="86">
        <f t="shared" si="360"/>
        <v>-5.883262386</v>
      </c>
      <c r="W300" s="154">
        <f t="shared" si="360"/>
        <v>-3.640726059</v>
      </c>
      <c r="X300" s="4"/>
      <c r="Y300" s="157"/>
      <c r="AD300" s="158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</row>
    <row r="301">
      <c r="A301" s="83">
        <v>45115.0</v>
      </c>
      <c r="B301" s="76">
        <v>1757.95</v>
      </c>
      <c r="C301" s="76">
        <v>3522.35</v>
      </c>
      <c r="D301" s="77">
        <v>802.95</v>
      </c>
      <c r="E301" s="76">
        <v>5717.6</v>
      </c>
      <c r="F301" s="76">
        <v>4712.55</v>
      </c>
      <c r="G301" s="148">
        <v>479.15</v>
      </c>
      <c r="H301" s="77"/>
      <c r="I301" s="152">
        <f t="shared" ref="I301:N301" si="361">((B301-B300)/B300)*100</f>
        <v>-2.441799162</v>
      </c>
      <c r="J301" s="4">
        <f t="shared" si="361"/>
        <v>0.9197048922</v>
      </c>
      <c r="K301" s="4">
        <f t="shared" si="361"/>
        <v>2.241039027</v>
      </c>
      <c r="L301" s="4">
        <f t="shared" si="361"/>
        <v>-0.1536742107</v>
      </c>
      <c r="M301" s="4">
        <f t="shared" si="361"/>
        <v>-2.855051999</v>
      </c>
      <c r="N301" s="122">
        <f t="shared" si="361"/>
        <v>-0.03129563947</v>
      </c>
      <c r="O301" s="4"/>
      <c r="P301" s="4"/>
      <c r="R301" s="157"/>
      <c r="W301" s="158"/>
      <c r="X301" s="4"/>
      <c r="Y301" s="157"/>
      <c r="AD301" s="158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</row>
    <row r="302">
      <c r="A302" s="83">
        <v>45146.0</v>
      </c>
      <c r="B302" s="76">
        <v>1750.15</v>
      </c>
      <c r="C302" s="76">
        <v>3506.25</v>
      </c>
      <c r="D302" s="77">
        <v>794.3</v>
      </c>
      <c r="E302" s="76">
        <v>5727.55</v>
      </c>
      <c r="F302" s="76">
        <v>4667.75</v>
      </c>
      <c r="G302" s="148">
        <v>479.3</v>
      </c>
      <c r="H302" s="77"/>
      <c r="I302" s="152">
        <f t="shared" ref="I302:N302" si="362">((B302-B301)/B301)*100</f>
        <v>-0.4436986262</v>
      </c>
      <c r="J302" s="4">
        <f t="shared" si="362"/>
        <v>-0.45708121</v>
      </c>
      <c r="K302" s="4">
        <f t="shared" si="362"/>
        <v>-1.077277539</v>
      </c>
      <c r="L302" s="4">
        <f t="shared" si="362"/>
        <v>0.174024066</v>
      </c>
      <c r="M302" s="4">
        <f t="shared" si="362"/>
        <v>-0.9506530435</v>
      </c>
      <c r="N302" s="122">
        <f t="shared" si="362"/>
        <v>0.03130543671</v>
      </c>
      <c r="O302" s="4"/>
      <c r="P302" s="4"/>
      <c r="R302" s="157"/>
      <c r="W302" s="158"/>
      <c r="X302" s="4"/>
      <c r="Y302" s="157"/>
      <c r="AD302" s="158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</row>
    <row r="303">
      <c r="A303" s="83">
        <v>45177.0</v>
      </c>
      <c r="B303" s="76">
        <v>1761.0</v>
      </c>
      <c r="C303" s="76">
        <v>3497.5</v>
      </c>
      <c r="D303" s="77">
        <v>801.6</v>
      </c>
      <c r="E303" s="76">
        <v>5932.4</v>
      </c>
      <c r="F303" s="76">
        <v>4663.3</v>
      </c>
      <c r="G303" s="148">
        <v>478.35</v>
      </c>
      <c r="H303" s="77"/>
      <c r="I303" s="152">
        <f t="shared" ref="I303:N303" si="363">((B303-B302)/B302)*100</f>
        <v>0.6199468617</v>
      </c>
      <c r="J303" s="4">
        <f t="shared" si="363"/>
        <v>-0.2495543672</v>
      </c>
      <c r="K303" s="4">
        <f t="shared" si="363"/>
        <v>0.9190482186</v>
      </c>
      <c r="L303" s="4">
        <f t="shared" si="363"/>
        <v>3.57657288</v>
      </c>
      <c r="M303" s="4">
        <f t="shared" si="363"/>
        <v>-0.09533501152</v>
      </c>
      <c r="N303" s="122">
        <f t="shared" si="363"/>
        <v>-0.1982057167</v>
      </c>
      <c r="O303" s="4"/>
      <c r="P303" s="4"/>
      <c r="R303" s="157"/>
      <c r="W303" s="158"/>
      <c r="X303" s="4"/>
      <c r="Y303" s="157"/>
      <c r="AD303" s="158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</row>
    <row r="304">
      <c r="A304" s="83">
        <v>45207.0</v>
      </c>
      <c r="B304" s="76">
        <v>1779.95</v>
      </c>
      <c r="C304" s="76">
        <v>3477.95</v>
      </c>
      <c r="D304" s="77">
        <v>812.8</v>
      </c>
      <c r="E304" s="76">
        <v>5912.7</v>
      </c>
      <c r="F304" s="76">
        <v>4597.3</v>
      </c>
      <c r="G304" s="148">
        <v>465.75</v>
      </c>
      <c r="H304" s="77"/>
      <c r="I304" s="152">
        <f t="shared" ref="I304:N304" si="364">((B304-B303)/B303)*100</f>
        <v>1.076093129</v>
      </c>
      <c r="J304" s="4">
        <f t="shared" si="364"/>
        <v>-0.5589706934</v>
      </c>
      <c r="K304" s="4">
        <f t="shared" si="364"/>
        <v>1.397205589</v>
      </c>
      <c r="L304" s="4">
        <f t="shared" si="364"/>
        <v>-0.3320747084</v>
      </c>
      <c r="M304" s="4">
        <f t="shared" si="364"/>
        <v>-1.415306757</v>
      </c>
      <c r="N304" s="122">
        <f t="shared" si="364"/>
        <v>-2.634054563</v>
      </c>
      <c r="O304" s="4"/>
      <c r="P304" s="4"/>
      <c r="R304" s="157"/>
      <c r="W304" s="158"/>
      <c r="X304" s="4"/>
      <c r="Y304" s="157"/>
      <c r="AD304" s="158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</row>
    <row r="305">
      <c r="A305" s="83">
        <v>45238.0</v>
      </c>
      <c r="B305" s="76">
        <v>1745.4</v>
      </c>
      <c r="C305" s="76">
        <v>3482.45</v>
      </c>
      <c r="D305" s="77">
        <v>810.5</v>
      </c>
      <c r="E305" s="76">
        <v>5895.0</v>
      </c>
      <c r="F305" s="76">
        <v>4565.65</v>
      </c>
      <c r="G305" s="148">
        <v>461.85</v>
      </c>
      <c r="H305" s="77"/>
      <c r="I305" s="152">
        <f t="shared" ref="I305:N305" si="365">((B305-B304)/B304)*100</f>
        <v>-1.94106576</v>
      </c>
      <c r="J305" s="4">
        <f t="shared" si="365"/>
        <v>0.1293865639</v>
      </c>
      <c r="K305" s="4">
        <f t="shared" si="365"/>
        <v>-0.2829724409</v>
      </c>
      <c r="L305" s="4">
        <f t="shared" si="365"/>
        <v>-0.2993556243</v>
      </c>
      <c r="M305" s="4">
        <f t="shared" si="365"/>
        <v>-0.6884475671</v>
      </c>
      <c r="N305" s="122">
        <f t="shared" si="365"/>
        <v>-0.8373590982</v>
      </c>
      <c r="O305" s="4"/>
      <c r="P305" s="4"/>
      <c r="R305" s="153">
        <f t="shared" ref="R305:W305" si="366">100*(B309-B305)/B305</f>
        <v>-1.237538673</v>
      </c>
      <c r="S305" s="86">
        <f t="shared" si="366"/>
        <v>-2.580080116</v>
      </c>
      <c r="T305" s="86">
        <f t="shared" si="366"/>
        <v>3.874151758</v>
      </c>
      <c r="U305" s="86">
        <f t="shared" si="366"/>
        <v>0.3960983885</v>
      </c>
      <c r="V305" s="86">
        <f t="shared" si="366"/>
        <v>0.06132752182</v>
      </c>
      <c r="W305" s="154">
        <f t="shared" si="366"/>
        <v>-1.894554509</v>
      </c>
      <c r="X305" s="4"/>
      <c r="Y305" s="157"/>
      <c r="AD305" s="158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</row>
    <row r="306">
      <c r="A306" s="75" t="s">
        <v>193</v>
      </c>
      <c r="B306" s="76">
        <v>1743.6</v>
      </c>
      <c r="C306" s="76">
        <v>3480.75</v>
      </c>
      <c r="D306" s="77">
        <v>794.65</v>
      </c>
      <c r="E306" s="76">
        <v>5888.2</v>
      </c>
      <c r="F306" s="76">
        <v>4550.15</v>
      </c>
      <c r="G306" s="148">
        <v>468.1</v>
      </c>
      <c r="H306" s="77"/>
      <c r="I306" s="152">
        <f t="shared" ref="I306:N306" si="367">((B306-B305)/B305)*100</f>
        <v>-0.1031282228</v>
      </c>
      <c r="J306" s="4">
        <f t="shared" si="367"/>
        <v>-0.04881620698</v>
      </c>
      <c r="K306" s="4">
        <f t="shared" si="367"/>
        <v>-1.955582973</v>
      </c>
      <c r="L306" s="4">
        <f t="shared" si="367"/>
        <v>-0.1153519932</v>
      </c>
      <c r="M306" s="4">
        <f t="shared" si="367"/>
        <v>-0.3394916386</v>
      </c>
      <c r="N306" s="122">
        <f t="shared" si="367"/>
        <v>1.353253221</v>
      </c>
      <c r="O306" s="4"/>
      <c r="P306" s="4"/>
      <c r="R306" s="157"/>
      <c r="W306" s="158"/>
      <c r="X306" s="4"/>
      <c r="Y306" s="157"/>
      <c r="AD306" s="158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</row>
    <row r="307">
      <c r="A307" s="75" t="s">
        <v>194</v>
      </c>
      <c r="B307" s="76">
        <v>1733.5</v>
      </c>
      <c r="C307" s="76">
        <v>3486.6</v>
      </c>
      <c r="D307" s="77">
        <v>784.2</v>
      </c>
      <c r="E307" s="76">
        <v>5933.95</v>
      </c>
      <c r="F307" s="76">
        <v>4544.75</v>
      </c>
      <c r="G307" s="148">
        <v>465.25</v>
      </c>
      <c r="H307" s="77"/>
      <c r="I307" s="152">
        <f t="shared" ref="I307:N307" si="368">((B307-B306)/B306)*100</f>
        <v>-0.5792612985</v>
      </c>
      <c r="J307" s="4">
        <f t="shared" si="368"/>
        <v>0.1680672269</v>
      </c>
      <c r="K307" s="4">
        <f t="shared" si="368"/>
        <v>-1.315044359</v>
      </c>
      <c r="L307" s="4">
        <f t="shared" si="368"/>
        <v>0.7769776842</v>
      </c>
      <c r="M307" s="4">
        <f t="shared" si="368"/>
        <v>-0.1186774062</v>
      </c>
      <c r="N307" s="122">
        <f t="shared" si="368"/>
        <v>-0.608844264</v>
      </c>
      <c r="O307" s="4"/>
      <c r="P307" s="4"/>
      <c r="R307" s="157"/>
      <c r="W307" s="158"/>
      <c r="X307" s="4"/>
      <c r="Y307" s="157"/>
      <c r="AD307" s="158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</row>
    <row r="308">
      <c r="A308" s="75" t="s">
        <v>195</v>
      </c>
      <c r="B308" s="76">
        <v>1739.3</v>
      </c>
      <c r="C308" s="76">
        <v>3464.2</v>
      </c>
      <c r="D308" s="77">
        <v>816.85</v>
      </c>
      <c r="E308" s="76">
        <v>5948.85</v>
      </c>
      <c r="F308" s="76">
        <v>4543.25</v>
      </c>
      <c r="G308" s="148">
        <v>462.05</v>
      </c>
      <c r="H308" s="77"/>
      <c r="I308" s="152">
        <f t="shared" ref="I308:N308" si="369">((B308-B307)/B307)*100</f>
        <v>0.3345832132</v>
      </c>
      <c r="J308" s="4">
        <f t="shared" si="369"/>
        <v>-0.6424597029</v>
      </c>
      <c r="K308" s="4">
        <f t="shared" si="369"/>
        <v>4.163478704</v>
      </c>
      <c r="L308" s="4">
        <f t="shared" si="369"/>
        <v>0.2510974983</v>
      </c>
      <c r="M308" s="4">
        <f t="shared" si="369"/>
        <v>-0.03300511579</v>
      </c>
      <c r="N308" s="122">
        <f t="shared" si="369"/>
        <v>-0.6878022569</v>
      </c>
      <c r="O308" s="4"/>
      <c r="P308" s="4"/>
      <c r="R308" s="157"/>
      <c r="W308" s="158"/>
      <c r="X308" s="4"/>
      <c r="Y308" s="157"/>
      <c r="AD308" s="158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</row>
    <row r="309">
      <c r="A309" s="75" t="s">
        <v>196</v>
      </c>
      <c r="B309" s="76">
        <v>1723.8</v>
      </c>
      <c r="C309" s="76">
        <v>3392.6</v>
      </c>
      <c r="D309" s="77">
        <v>841.9</v>
      </c>
      <c r="E309" s="76">
        <v>5918.35</v>
      </c>
      <c r="F309" s="76">
        <v>4568.45</v>
      </c>
      <c r="G309" s="148">
        <v>453.1</v>
      </c>
      <c r="H309" s="77"/>
      <c r="I309" s="152">
        <f t="shared" ref="I309:N309" si="370">((B309-B308)/B308)*100</f>
        <v>-0.8911631116</v>
      </c>
      <c r="J309" s="4">
        <f t="shared" si="370"/>
        <v>-2.066855262</v>
      </c>
      <c r="K309" s="4">
        <f t="shared" si="370"/>
        <v>3.066658505</v>
      </c>
      <c r="L309" s="4">
        <f t="shared" si="370"/>
        <v>-0.5127041361</v>
      </c>
      <c r="M309" s="4">
        <f t="shared" si="370"/>
        <v>0.5546690145</v>
      </c>
      <c r="N309" s="122">
        <f t="shared" si="370"/>
        <v>-1.937019803</v>
      </c>
      <c r="O309" s="4"/>
      <c r="P309" s="4"/>
      <c r="R309" s="153">
        <f t="shared" ref="R309:W309" si="371">100*(B314-B309)/B309</f>
        <v>-0.8759716905</v>
      </c>
      <c r="S309" s="86">
        <f t="shared" si="371"/>
        <v>0.2048576313</v>
      </c>
      <c r="T309" s="86">
        <f t="shared" si="371"/>
        <v>-3.622758047</v>
      </c>
      <c r="U309" s="86">
        <f t="shared" si="371"/>
        <v>-1.578987387</v>
      </c>
      <c r="V309" s="86">
        <f t="shared" si="371"/>
        <v>-0.413707056</v>
      </c>
      <c r="W309" s="154">
        <f t="shared" si="371"/>
        <v>1.931141028</v>
      </c>
      <c r="X309" s="4"/>
      <c r="Y309" s="157"/>
      <c r="AD309" s="158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</row>
    <row r="310">
      <c r="A310" s="75" t="s">
        <v>197</v>
      </c>
      <c r="B310" s="76">
        <v>1744.35</v>
      </c>
      <c r="C310" s="76">
        <v>3425.6</v>
      </c>
      <c r="D310" s="77">
        <v>866.25</v>
      </c>
      <c r="E310" s="76">
        <v>5971.3</v>
      </c>
      <c r="F310" s="76">
        <v>4554.45</v>
      </c>
      <c r="G310" s="148">
        <v>459.15</v>
      </c>
      <c r="H310" s="77"/>
      <c r="I310" s="152">
        <f t="shared" ref="I310:N310" si="372">((B310-B309)/B309)*100</f>
        <v>1.192133658</v>
      </c>
      <c r="J310" s="4">
        <f t="shared" si="372"/>
        <v>0.9727052998</v>
      </c>
      <c r="K310" s="4">
        <f t="shared" si="372"/>
        <v>2.89226749</v>
      </c>
      <c r="L310" s="4">
        <f t="shared" si="372"/>
        <v>0.8946750361</v>
      </c>
      <c r="M310" s="4">
        <f t="shared" si="372"/>
        <v>-0.3064496711</v>
      </c>
      <c r="N310" s="122">
        <f t="shared" si="372"/>
        <v>1.335246083</v>
      </c>
      <c r="O310" s="4"/>
      <c r="P310" s="4"/>
      <c r="R310" s="157"/>
      <c r="W310" s="158"/>
      <c r="X310" s="4"/>
      <c r="Y310" s="157"/>
      <c r="AD310" s="158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</row>
    <row r="311">
      <c r="A311" s="75" t="s">
        <v>198</v>
      </c>
      <c r="B311" s="76">
        <v>1744.15</v>
      </c>
      <c r="C311" s="76">
        <v>3406.35</v>
      </c>
      <c r="D311" s="77">
        <v>862.25</v>
      </c>
      <c r="E311" s="76">
        <v>5975.8</v>
      </c>
      <c r="F311" s="76">
        <v>4541.8</v>
      </c>
      <c r="G311" s="148">
        <v>456.4</v>
      </c>
      <c r="H311" s="77"/>
      <c r="I311" s="152">
        <f t="shared" ref="I311:N311" si="373">((B311-B310)/B310)*100</f>
        <v>-0.0114655889</v>
      </c>
      <c r="J311" s="4">
        <f t="shared" si="373"/>
        <v>-0.5619453526</v>
      </c>
      <c r="K311" s="4">
        <f t="shared" si="373"/>
        <v>-0.4617604618</v>
      </c>
      <c r="L311" s="4">
        <f t="shared" si="373"/>
        <v>0.07536047427</v>
      </c>
      <c r="M311" s="4">
        <f t="shared" si="373"/>
        <v>-0.2777503321</v>
      </c>
      <c r="N311" s="122">
        <f t="shared" si="373"/>
        <v>-0.5989328106</v>
      </c>
      <c r="O311" s="4"/>
      <c r="P311" s="4"/>
      <c r="R311" s="157"/>
      <c r="W311" s="158"/>
      <c r="X311" s="4"/>
      <c r="Y311" s="157"/>
      <c r="AD311" s="158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</row>
    <row r="312">
      <c r="A312" s="75" t="s">
        <v>199</v>
      </c>
      <c r="B312" s="76">
        <v>1729.75</v>
      </c>
      <c r="C312" s="76">
        <v>3420.7</v>
      </c>
      <c r="D312" s="77">
        <v>831.8</v>
      </c>
      <c r="E312" s="76">
        <v>5989.6</v>
      </c>
      <c r="F312" s="76">
        <v>4545.5</v>
      </c>
      <c r="G312" s="148">
        <v>465.5</v>
      </c>
      <c r="H312" s="77"/>
      <c r="I312" s="152">
        <f t="shared" ref="I312:N312" si="374">((B312-B311)/B311)*100</f>
        <v>-0.8256170628</v>
      </c>
      <c r="J312" s="4">
        <f t="shared" si="374"/>
        <v>0.4212720361</v>
      </c>
      <c r="K312" s="4">
        <f t="shared" si="374"/>
        <v>-3.531458394</v>
      </c>
      <c r="L312" s="4">
        <f t="shared" si="374"/>
        <v>0.2309314234</v>
      </c>
      <c r="M312" s="4">
        <f t="shared" si="374"/>
        <v>0.08146549826</v>
      </c>
      <c r="N312" s="122">
        <f t="shared" si="374"/>
        <v>1.993865031</v>
      </c>
      <c r="O312" s="4"/>
      <c r="P312" s="4"/>
      <c r="R312" s="157"/>
      <c r="W312" s="158"/>
      <c r="X312" s="4"/>
      <c r="Y312" s="157"/>
      <c r="AD312" s="158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</row>
    <row r="313">
      <c r="A313" s="75" t="s">
        <v>200</v>
      </c>
      <c r="B313" s="76">
        <v>1718.35</v>
      </c>
      <c r="C313" s="76">
        <v>3409.75</v>
      </c>
      <c r="D313" s="77">
        <v>829.85</v>
      </c>
      <c r="E313" s="76">
        <v>5948.05</v>
      </c>
      <c r="F313" s="76">
        <v>4572.3</v>
      </c>
      <c r="G313" s="148">
        <v>462.65</v>
      </c>
      <c r="H313" s="77"/>
      <c r="I313" s="152">
        <f t="shared" ref="I313:N313" si="375">((B313-B312)/B312)*100</f>
        <v>-0.6590547767</v>
      </c>
      <c r="J313" s="4">
        <f t="shared" si="375"/>
        <v>-0.320109919</v>
      </c>
      <c r="K313" s="4">
        <f t="shared" si="375"/>
        <v>-0.2344313537</v>
      </c>
      <c r="L313" s="4">
        <f t="shared" si="375"/>
        <v>-0.6937024175</v>
      </c>
      <c r="M313" s="4">
        <f t="shared" si="375"/>
        <v>0.5895941041</v>
      </c>
      <c r="N313" s="122">
        <f t="shared" si="375"/>
        <v>-0.612244898</v>
      </c>
      <c r="O313" s="4"/>
      <c r="P313" s="4"/>
      <c r="R313" s="157"/>
      <c r="W313" s="158"/>
      <c r="X313" s="4"/>
      <c r="Y313" s="157"/>
      <c r="AD313" s="158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</row>
    <row r="314">
      <c r="A314" s="75" t="s">
        <v>201</v>
      </c>
      <c r="B314" s="76">
        <v>1708.7</v>
      </c>
      <c r="C314" s="76">
        <v>3399.55</v>
      </c>
      <c r="D314" s="77">
        <v>811.4</v>
      </c>
      <c r="E314" s="76">
        <v>5824.9</v>
      </c>
      <c r="F314" s="76">
        <v>4549.55</v>
      </c>
      <c r="G314" s="148">
        <v>461.85</v>
      </c>
      <c r="H314" s="77"/>
      <c r="I314" s="152">
        <f t="shared" ref="I314:N314" si="376">((B314-B313)/B313)*100</f>
        <v>-0.5615852417</v>
      </c>
      <c r="J314" s="4">
        <f t="shared" si="376"/>
        <v>-0.2991421658</v>
      </c>
      <c r="K314" s="4">
        <f t="shared" si="376"/>
        <v>-2.223293366</v>
      </c>
      <c r="L314" s="4">
        <f t="shared" si="376"/>
        <v>-2.070426442</v>
      </c>
      <c r="M314" s="4">
        <f t="shared" si="376"/>
        <v>-0.4975614024</v>
      </c>
      <c r="N314" s="122">
        <f t="shared" si="376"/>
        <v>-0.1729168918</v>
      </c>
      <c r="O314" s="4"/>
      <c r="P314" s="4"/>
      <c r="R314" s="153">
        <f t="shared" ref="R314:W314" si="377">100*(B319-B314)/B314</f>
        <v>-0.2955463218</v>
      </c>
      <c r="S314" s="86">
        <f t="shared" si="377"/>
        <v>0.01617861188</v>
      </c>
      <c r="T314" s="86">
        <f t="shared" si="377"/>
        <v>-0.807246734</v>
      </c>
      <c r="U314" s="86">
        <f t="shared" si="377"/>
        <v>-3.807790692</v>
      </c>
      <c r="V314" s="86">
        <f t="shared" si="377"/>
        <v>-1.048455342</v>
      </c>
      <c r="W314" s="154">
        <f t="shared" si="377"/>
        <v>7.080220851</v>
      </c>
      <c r="X314" s="4"/>
      <c r="Y314" s="157"/>
      <c r="AD314" s="158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</row>
    <row r="315">
      <c r="A315" s="75" t="s">
        <v>202</v>
      </c>
      <c r="B315" s="76">
        <v>1715.55</v>
      </c>
      <c r="C315" s="76">
        <v>3391.65</v>
      </c>
      <c r="D315" s="77">
        <v>812.75</v>
      </c>
      <c r="E315" s="76">
        <v>5821.75</v>
      </c>
      <c r="F315" s="76">
        <v>4532.55</v>
      </c>
      <c r="G315" s="148">
        <v>462.55</v>
      </c>
      <c r="H315" s="77"/>
      <c r="I315" s="152">
        <f t="shared" ref="I315:N315" si="378">((B315-B314)/B314)*100</f>
        <v>0.4008895652</v>
      </c>
      <c r="J315" s="4">
        <f t="shared" si="378"/>
        <v>-0.2323836978</v>
      </c>
      <c r="K315" s="4">
        <f t="shared" si="378"/>
        <v>0.1663790979</v>
      </c>
      <c r="L315" s="4">
        <f t="shared" si="378"/>
        <v>-0.0540781816</v>
      </c>
      <c r="M315" s="4">
        <f t="shared" si="378"/>
        <v>-0.3736633293</v>
      </c>
      <c r="N315" s="122">
        <f t="shared" si="378"/>
        <v>0.1515643607</v>
      </c>
      <c r="O315" s="4"/>
      <c r="P315" s="4"/>
      <c r="R315" s="157"/>
      <c r="W315" s="158"/>
      <c r="X315" s="4"/>
      <c r="Y315" s="157"/>
      <c r="AD315" s="158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</row>
    <row r="316">
      <c r="A316" s="75" t="s">
        <v>203</v>
      </c>
      <c r="B316" s="76">
        <v>1717.25</v>
      </c>
      <c r="C316" s="76">
        <v>3391.6</v>
      </c>
      <c r="D316" s="77">
        <v>828.5</v>
      </c>
      <c r="E316" s="76">
        <v>5771.0</v>
      </c>
      <c r="F316" s="76">
        <v>4549.9</v>
      </c>
      <c r="G316" s="148">
        <v>485.05</v>
      </c>
      <c r="H316" s="77"/>
      <c r="I316" s="152">
        <f t="shared" ref="I316:N316" si="379">((B316-B315)/B315)*100</f>
        <v>0.09909358515</v>
      </c>
      <c r="J316" s="4">
        <f t="shared" si="379"/>
        <v>-0.001474208718</v>
      </c>
      <c r="K316" s="4">
        <f t="shared" si="379"/>
        <v>1.937865272</v>
      </c>
      <c r="L316" s="4">
        <f t="shared" si="379"/>
        <v>-0.8717310087</v>
      </c>
      <c r="M316" s="4">
        <f t="shared" si="379"/>
        <v>0.3827867315</v>
      </c>
      <c r="N316" s="122">
        <f t="shared" si="379"/>
        <v>4.86433899</v>
      </c>
      <c r="O316" s="4"/>
      <c r="P316" s="4"/>
      <c r="R316" s="157"/>
      <c r="W316" s="158"/>
      <c r="X316" s="4"/>
      <c r="Y316" s="157"/>
      <c r="AD316" s="158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</row>
    <row r="317">
      <c r="A317" s="75" t="s">
        <v>204</v>
      </c>
      <c r="B317" s="76">
        <v>1715.35</v>
      </c>
      <c r="C317" s="76">
        <v>3407.0</v>
      </c>
      <c r="D317" s="77">
        <v>825.1</v>
      </c>
      <c r="E317" s="76">
        <v>5691.9</v>
      </c>
      <c r="F317" s="76">
        <v>4569.7</v>
      </c>
      <c r="G317" s="148">
        <v>492.35</v>
      </c>
      <c r="H317" s="77"/>
      <c r="I317" s="152">
        <f t="shared" ref="I317:N317" si="380">((B317-B316)/B316)*100</f>
        <v>-0.1106420148</v>
      </c>
      <c r="J317" s="4">
        <f t="shared" si="380"/>
        <v>0.4540629791</v>
      </c>
      <c r="K317" s="4">
        <f t="shared" si="380"/>
        <v>-0.4103802052</v>
      </c>
      <c r="L317" s="4">
        <f t="shared" si="380"/>
        <v>-1.370646335</v>
      </c>
      <c r="M317" s="4">
        <f t="shared" si="380"/>
        <v>0.4351743994</v>
      </c>
      <c r="N317" s="122">
        <f t="shared" si="380"/>
        <v>1.504999485</v>
      </c>
      <c r="O317" s="4"/>
      <c r="P317" s="4"/>
      <c r="R317" s="157"/>
      <c r="W317" s="158"/>
      <c r="X317" s="4"/>
      <c r="Y317" s="157"/>
      <c r="AD317" s="158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</row>
    <row r="318">
      <c r="A318" s="75" t="s">
        <v>205</v>
      </c>
      <c r="B318" s="76">
        <v>1705.15</v>
      </c>
      <c r="C318" s="76">
        <v>3380.45</v>
      </c>
      <c r="D318" s="77">
        <v>797.7</v>
      </c>
      <c r="E318" s="76">
        <v>5652.7</v>
      </c>
      <c r="F318" s="76">
        <v>4493.95</v>
      </c>
      <c r="G318" s="148">
        <v>495.0</v>
      </c>
      <c r="H318" s="77"/>
      <c r="I318" s="152">
        <f t="shared" ref="I318:N318" si="381">((B318-B317)/B317)*100</f>
        <v>-0.5946308334</v>
      </c>
      <c r="J318" s="4">
        <f t="shared" si="381"/>
        <v>-0.7792779571</v>
      </c>
      <c r="K318" s="4">
        <f t="shared" si="381"/>
        <v>-3.320809599</v>
      </c>
      <c r="L318" s="4">
        <f t="shared" si="381"/>
        <v>-0.6886979743</v>
      </c>
      <c r="M318" s="4">
        <f t="shared" si="381"/>
        <v>-1.657658052</v>
      </c>
      <c r="N318" s="122">
        <f t="shared" si="381"/>
        <v>0.5382349954</v>
      </c>
      <c r="O318" s="4"/>
      <c r="P318" s="4"/>
      <c r="R318" s="157"/>
      <c r="W318" s="158"/>
      <c r="X318" s="4"/>
      <c r="Y318" s="157"/>
      <c r="AD318" s="158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</row>
    <row r="319">
      <c r="A319" s="83">
        <v>44935.0</v>
      </c>
      <c r="B319" s="76">
        <v>1703.65</v>
      </c>
      <c r="C319" s="76">
        <v>3400.1</v>
      </c>
      <c r="D319" s="77">
        <v>804.85</v>
      </c>
      <c r="E319" s="76">
        <v>5603.1</v>
      </c>
      <c r="F319" s="76">
        <v>4501.85</v>
      </c>
      <c r="G319" s="148">
        <v>494.55</v>
      </c>
      <c r="H319" s="77"/>
      <c r="I319" s="152">
        <f t="shared" ref="I319:N319" si="382">((B319-B318)/B318)*100</f>
        <v>-0.0879688004</v>
      </c>
      <c r="J319" s="4">
        <f t="shared" si="382"/>
        <v>0.5812835569</v>
      </c>
      <c r="K319" s="4">
        <f t="shared" si="382"/>
        <v>0.89632694</v>
      </c>
      <c r="L319" s="4">
        <f t="shared" si="382"/>
        <v>-0.8774567906</v>
      </c>
      <c r="M319" s="4">
        <f t="shared" si="382"/>
        <v>0.175791898</v>
      </c>
      <c r="N319" s="122">
        <f t="shared" si="382"/>
        <v>-0.09090909091</v>
      </c>
      <c r="O319" s="4"/>
      <c r="P319" s="4"/>
      <c r="R319" s="153">
        <f t="shared" ref="R319:W319" si="383">100*(B324-B319)/B319</f>
        <v>3.017051624</v>
      </c>
      <c r="S319" s="86">
        <f t="shared" si="383"/>
        <v>1.724949266</v>
      </c>
      <c r="T319" s="86">
        <f t="shared" si="383"/>
        <v>2.733428589</v>
      </c>
      <c r="U319" s="86">
        <f t="shared" si="383"/>
        <v>0.09994467348</v>
      </c>
      <c r="V319" s="86">
        <f t="shared" si="383"/>
        <v>1.107322545</v>
      </c>
      <c r="W319" s="154">
        <f t="shared" si="383"/>
        <v>4.883227176</v>
      </c>
      <c r="X319" s="4"/>
      <c r="Y319" s="155">
        <f t="shared" ref="Y319:AD319" si="384">100*(B338-B319)/B319</f>
        <v>-0.2934875121</v>
      </c>
      <c r="Z319" s="77">
        <f t="shared" si="384"/>
        <v>5.320431752</v>
      </c>
      <c r="AA319" s="77">
        <f t="shared" si="384"/>
        <v>5.150027956</v>
      </c>
      <c r="AB319" s="77">
        <f t="shared" si="384"/>
        <v>1.907872428</v>
      </c>
      <c r="AC319" s="77">
        <f t="shared" si="384"/>
        <v>2.31793596</v>
      </c>
      <c r="AD319" s="156">
        <f t="shared" si="384"/>
        <v>1.304215954</v>
      </c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</row>
    <row r="320">
      <c r="A320" s="83">
        <v>45025.0</v>
      </c>
      <c r="B320" s="76">
        <v>1717.45</v>
      </c>
      <c r="C320" s="76">
        <v>3442.05</v>
      </c>
      <c r="D320" s="77">
        <v>806.7</v>
      </c>
      <c r="E320" s="76">
        <v>5681.35</v>
      </c>
      <c r="F320" s="76">
        <v>4524.4</v>
      </c>
      <c r="G320" s="148">
        <v>503.15</v>
      </c>
      <c r="H320" s="77"/>
      <c r="I320" s="152">
        <f t="shared" ref="I320:N320" si="385">((B320-B319)/B319)*100</f>
        <v>0.8100255334</v>
      </c>
      <c r="J320" s="4">
        <f t="shared" si="385"/>
        <v>1.233787242</v>
      </c>
      <c r="K320" s="4">
        <f t="shared" si="385"/>
        <v>0.229856495</v>
      </c>
      <c r="L320" s="4">
        <f t="shared" si="385"/>
        <v>1.396548339</v>
      </c>
      <c r="M320" s="4">
        <f t="shared" si="385"/>
        <v>0.5009051834</v>
      </c>
      <c r="N320" s="122">
        <f t="shared" si="385"/>
        <v>1.738954605</v>
      </c>
      <c r="O320" s="4"/>
      <c r="P320" s="4"/>
      <c r="R320" s="157"/>
      <c r="W320" s="158"/>
      <c r="X320" s="4"/>
      <c r="Y320" s="157"/>
      <c r="AD320" s="158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</row>
    <row r="321">
      <c r="A321" s="83">
        <v>45055.0</v>
      </c>
      <c r="B321" s="76">
        <v>1720.0</v>
      </c>
      <c r="C321" s="76">
        <v>3449.8</v>
      </c>
      <c r="D321" s="77">
        <v>810.15</v>
      </c>
      <c r="E321" s="76">
        <v>5614.85</v>
      </c>
      <c r="F321" s="76">
        <v>4539.2</v>
      </c>
      <c r="G321" s="148">
        <v>509.75</v>
      </c>
      <c r="H321" s="77"/>
      <c r="I321" s="152">
        <f t="shared" ref="I321:N321" si="386">((B321-B320)/B320)*100</f>
        <v>0.1484759382</v>
      </c>
      <c r="J321" s="4">
        <f t="shared" si="386"/>
        <v>0.2251565201</v>
      </c>
      <c r="K321" s="4">
        <f t="shared" si="386"/>
        <v>0.4276682782</v>
      </c>
      <c r="L321" s="4">
        <f t="shared" si="386"/>
        <v>-1.170496449</v>
      </c>
      <c r="M321" s="4">
        <f t="shared" si="386"/>
        <v>0.3271151976</v>
      </c>
      <c r="N321" s="122">
        <f t="shared" si="386"/>
        <v>1.311736063</v>
      </c>
      <c r="O321" s="4"/>
      <c r="P321" s="4"/>
      <c r="R321" s="157"/>
      <c r="W321" s="158"/>
      <c r="X321" s="4"/>
      <c r="Y321" s="157"/>
      <c r="AD321" s="158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</row>
    <row r="322">
      <c r="A322" s="83">
        <v>45086.0</v>
      </c>
      <c r="B322" s="76">
        <v>1742.9</v>
      </c>
      <c r="C322" s="76">
        <v>3440.65</v>
      </c>
      <c r="D322" s="77">
        <v>810.5</v>
      </c>
      <c r="E322" s="76">
        <v>5616.25</v>
      </c>
      <c r="F322" s="76">
        <v>4595.0</v>
      </c>
      <c r="G322" s="148">
        <v>519.3</v>
      </c>
      <c r="H322" s="77"/>
      <c r="I322" s="152">
        <f t="shared" ref="I322:N322" si="387">((B322-B321)/B321)*100</f>
        <v>1.331395349</v>
      </c>
      <c r="J322" s="4">
        <f t="shared" si="387"/>
        <v>-0.2652327671</v>
      </c>
      <c r="K322" s="4">
        <f t="shared" si="387"/>
        <v>0.0432018762</v>
      </c>
      <c r="L322" s="4">
        <f t="shared" si="387"/>
        <v>0.02493388069</v>
      </c>
      <c r="M322" s="4">
        <f t="shared" si="387"/>
        <v>1.229291505</v>
      </c>
      <c r="N322" s="122">
        <f t="shared" si="387"/>
        <v>1.873467386</v>
      </c>
      <c r="O322" s="4"/>
      <c r="P322" s="4"/>
      <c r="R322" s="157"/>
      <c r="W322" s="158"/>
      <c r="X322" s="4"/>
      <c r="Y322" s="157"/>
      <c r="AD322" s="158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</row>
    <row r="323">
      <c r="A323" s="83">
        <v>45116.0</v>
      </c>
      <c r="B323" s="76">
        <v>1725.8</v>
      </c>
      <c r="C323" s="76">
        <v>3469.25</v>
      </c>
      <c r="D323" s="77">
        <v>814.5</v>
      </c>
      <c r="E323" s="76">
        <v>5635.3</v>
      </c>
      <c r="F323" s="76">
        <v>4555.1</v>
      </c>
      <c r="G323" s="148">
        <v>522.3</v>
      </c>
      <c r="H323" s="77"/>
      <c r="I323" s="152">
        <f t="shared" ref="I323:N323" si="388">((B323-B322)/B322)*100</f>
        <v>-0.981123415</v>
      </c>
      <c r="J323" s="4">
        <f t="shared" si="388"/>
        <v>0.8312382835</v>
      </c>
      <c r="K323" s="4">
        <f t="shared" si="388"/>
        <v>0.493522517</v>
      </c>
      <c r="L323" s="4">
        <f t="shared" si="388"/>
        <v>0.3391943022</v>
      </c>
      <c r="M323" s="4">
        <f t="shared" si="388"/>
        <v>-0.8683351469</v>
      </c>
      <c r="N323" s="122">
        <f t="shared" si="388"/>
        <v>0.577700751</v>
      </c>
      <c r="O323" s="4"/>
      <c r="P323" s="4"/>
      <c r="R323" s="157"/>
      <c r="W323" s="158"/>
      <c r="X323" s="4"/>
      <c r="Y323" s="157"/>
      <c r="AD323" s="158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</row>
    <row r="324">
      <c r="A324" s="83">
        <v>45147.0</v>
      </c>
      <c r="B324" s="76">
        <v>1755.05</v>
      </c>
      <c r="C324" s="76">
        <v>3458.75</v>
      </c>
      <c r="D324" s="77">
        <v>826.85</v>
      </c>
      <c r="E324" s="76">
        <v>5608.7</v>
      </c>
      <c r="F324" s="76">
        <v>4551.7</v>
      </c>
      <c r="G324" s="148">
        <v>518.7</v>
      </c>
      <c r="H324" s="77"/>
      <c r="I324" s="152">
        <f t="shared" ref="I324:N324" si="389">((B324-B323)/B323)*100</f>
        <v>1.694866149</v>
      </c>
      <c r="J324" s="4">
        <f t="shared" si="389"/>
        <v>-0.3026590762</v>
      </c>
      <c r="K324" s="4">
        <f t="shared" si="389"/>
        <v>1.516267649</v>
      </c>
      <c r="L324" s="4">
        <f t="shared" si="389"/>
        <v>-0.4720245595</v>
      </c>
      <c r="M324" s="4">
        <f t="shared" si="389"/>
        <v>-0.0746416105</v>
      </c>
      <c r="N324" s="122">
        <f t="shared" si="389"/>
        <v>-0.6892590465</v>
      </c>
      <c r="O324" s="4"/>
      <c r="P324" s="4"/>
      <c r="R324" s="153">
        <f t="shared" ref="R324:W324" si="390">100*(B329-B324)/B324</f>
        <v>-0.4102447224</v>
      </c>
      <c r="S324" s="86">
        <f t="shared" si="390"/>
        <v>4.414889772</v>
      </c>
      <c r="T324" s="86">
        <f t="shared" si="390"/>
        <v>2.648606156</v>
      </c>
      <c r="U324" s="86">
        <f t="shared" si="390"/>
        <v>3.900190775</v>
      </c>
      <c r="V324" s="86">
        <f t="shared" si="390"/>
        <v>-0.06920491245</v>
      </c>
      <c r="W324" s="154">
        <f t="shared" si="390"/>
        <v>-0.7904376325</v>
      </c>
      <c r="X324" s="4"/>
      <c r="Y324" s="157"/>
      <c r="AD324" s="158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</row>
    <row r="325">
      <c r="A325" s="83">
        <v>45239.0</v>
      </c>
      <c r="B325" s="76">
        <v>1771.55</v>
      </c>
      <c r="C325" s="76">
        <v>3489.7</v>
      </c>
      <c r="D325" s="77">
        <v>886.25</v>
      </c>
      <c r="E325" s="76">
        <v>5638.4</v>
      </c>
      <c r="F325" s="76">
        <v>4575.7</v>
      </c>
      <c r="G325" s="148">
        <v>518.7</v>
      </c>
      <c r="H325" s="77"/>
      <c r="I325" s="152">
        <f t="shared" ref="I325:N325" si="391">((B325-B324)/B324)*100</f>
        <v>0.9401441554</v>
      </c>
      <c r="J325" s="4">
        <f t="shared" si="391"/>
        <v>0.894831948</v>
      </c>
      <c r="K325" s="4">
        <f t="shared" si="391"/>
        <v>7.183890669</v>
      </c>
      <c r="L325" s="4">
        <f t="shared" si="391"/>
        <v>0.5295344732</v>
      </c>
      <c r="M325" s="4">
        <f t="shared" si="391"/>
        <v>0.5272755234</v>
      </c>
      <c r="N325" s="122">
        <f t="shared" si="391"/>
        <v>0</v>
      </c>
      <c r="O325" s="4"/>
      <c r="P325" s="4"/>
      <c r="R325" s="157"/>
      <c r="W325" s="158"/>
      <c r="X325" s="4"/>
      <c r="Y325" s="157"/>
      <c r="AD325" s="158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</row>
    <row r="326">
      <c r="A326" s="83">
        <v>45269.0</v>
      </c>
      <c r="B326" s="76">
        <v>1709.3</v>
      </c>
      <c r="C326" s="76">
        <v>3584.7</v>
      </c>
      <c r="D326" s="77">
        <v>859.7</v>
      </c>
      <c r="E326" s="76">
        <v>5699.35</v>
      </c>
      <c r="F326" s="76">
        <v>4580.45</v>
      </c>
      <c r="G326" s="148">
        <v>499.2</v>
      </c>
      <c r="H326" s="77"/>
      <c r="I326" s="152">
        <f t="shared" ref="I326:N326" si="392">((B326-B325)/B325)*100</f>
        <v>-3.513872033</v>
      </c>
      <c r="J326" s="4">
        <f t="shared" si="392"/>
        <v>2.722297046</v>
      </c>
      <c r="K326" s="4">
        <f t="shared" si="392"/>
        <v>-2.995768688</v>
      </c>
      <c r="L326" s="4">
        <f t="shared" si="392"/>
        <v>1.08098042</v>
      </c>
      <c r="M326" s="4">
        <f t="shared" si="392"/>
        <v>0.1038092532</v>
      </c>
      <c r="N326" s="122">
        <f t="shared" si="392"/>
        <v>-3.759398496</v>
      </c>
      <c r="O326" s="4"/>
      <c r="P326" s="4"/>
      <c r="R326" s="157"/>
      <c r="W326" s="158"/>
      <c r="X326" s="4"/>
      <c r="Y326" s="157"/>
      <c r="AD326" s="158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</row>
    <row r="327">
      <c r="A327" s="75" t="s">
        <v>206</v>
      </c>
      <c r="B327" s="76">
        <v>1717.25</v>
      </c>
      <c r="C327" s="76">
        <v>3573.75</v>
      </c>
      <c r="D327" s="77">
        <v>853.2</v>
      </c>
      <c r="E327" s="76">
        <v>5752.2</v>
      </c>
      <c r="F327" s="76">
        <v>4612.5</v>
      </c>
      <c r="G327" s="148">
        <v>528.35</v>
      </c>
      <c r="H327" s="77"/>
      <c r="I327" s="152">
        <f t="shared" ref="I327:N327" si="393">((B327-B326)/B326)*100</f>
        <v>0.4651026736</v>
      </c>
      <c r="J327" s="4">
        <f t="shared" si="393"/>
        <v>-0.3054648925</v>
      </c>
      <c r="K327" s="4">
        <f t="shared" si="393"/>
        <v>-0.7560777015</v>
      </c>
      <c r="L327" s="4">
        <f t="shared" si="393"/>
        <v>0.927298727</v>
      </c>
      <c r="M327" s="4">
        <f t="shared" si="393"/>
        <v>0.6997129103</v>
      </c>
      <c r="N327" s="122">
        <f t="shared" si="393"/>
        <v>5.839342949</v>
      </c>
      <c r="O327" s="4"/>
      <c r="P327" s="4"/>
      <c r="R327" s="157"/>
      <c r="W327" s="158"/>
      <c r="X327" s="4"/>
      <c r="Y327" s="157"/>
      <c r="AD327" s="158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</row>
    <row r="328">
      <c r="A328" s="75" t="s">
        <v>207</v>
      </c>
      <c r="B328" s="76">
        <v>1728.95</v>
      </c>
      <c r="C328" s="76">
        <v>3573.05</v>
      </c>
      <c r="D328" s="77">
        <v>854.0</v>
      </c>
      <c r="E328" s="76">
        <v>5752.65</v>
      </c>
      <c r="F328" s="76">
        <v>4578.25</v>
      </c>
      <c r="G328" s="148">
        <v>524.0</v>
      </c>
      <c r="H328" s="77"/>
      <c r="I328" s="152">
        <f t="shared" ref="I328:N328" si="394">((B328-B327)/B327)*100</f>
        <v>0.6813218809</v>
      </c>
      <c r="J328" s="4">
        <f t="shared" si="394"/>
        <v>-0.01958726828</v>
      </c>
      <c r="K328" s="4">
        <f t="shared" si="394"/>
        <v>0.09376465073</v>
      </c>
      <c r="L328" s="4">
        <f t="shared" si="394"/>
        <v>0.007823093773</v>
      </c>
      <c r="M328" s="4">
        <f t="shared" si="394"/>
        <v>-0.7425474255</v>
      </c>
      <c r="N328" s="122">
        <f t="shared" si="394"/>
        <v>-0.8233178764</v>
      </c>
      <c r="O328" s="4"/>
      <c r="P328" s="4"/>
      <c r="R328" s="157"/>
      <c r="W328" s="158"/>
      <c r="X328" s="4"/>
      <c r="Y328" s="157"/>
      <c r="AD328" s="158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</row>
    <row r="329">
      <c r="A329" s="75" t="s">
        <v>208</v>
      </c>
      <c r="B329" s="76">
        <v>1747.85</v>
      </c>
      <c r="C329" s="76">
        <v>3611.45</v>
      </c>
      <c r="D329" s="77">
        <v>848.75</v>
      </c>
      <c r="E329" s="76">
        <v>5827.45</v>
      </c>
      <c r="F329" s="76">
        <v>4548.55</v>
      </c>
      <c r="G329" s="148">
        <v>514.6</v>
      </c>
      <c r="H329" s="77"/>
      <c r="I329" s="152">
        <f t="shared" ref="I329:N329" si="395">((B329-B328)/B328)*100</f>
        <v>1.093149021</v>
      </c>
      <c r="J329" s="4">
        <f t="shared" si="395"/>
        <v>1.074712081</v>
      </c>
      <c r="K329" s="4">
        <f t="shared" si="395"/>
        <v>-0.6147540984</v>
      </c>
      <c r="L329" s="4">
        <f t="shared" si="395"/>
        <v>1.30027031</v>
      </c>
      <c r="M329" s="4">
        <f t="shared" si="395"/>
        <v>-0.6487194889</v>
      </c>
      <c r="N329" s="122">
        <f t="shared" si="395"/>
        <v>-1.79389313</v>
      </c>
      <c r="O329" s="4"/>
      <c r="P329" s="4"/>
      <c r="R329" s="153">
        <f t="shared" ref="R329:W329" si="396">100*(B333-B329)/B329</f>
        <v>-1.627714049</v>
      </c>
      <c r="S329" s="86">
        <f t="shared" si="396"/>
        <v>-0.1952124493</v>
      </c>
      <c r="T329" s="86">
        <f t="shared" si="396"/>
        <v>-2.503681885</v>
      </c>
      <c r="U329" s="86">
        <f t="shared" si="396"/>
        <v>-5.164351474</v>
      </c>
      <c r="V329" s="86">
        <f t="shared" si="396"/>
        <v>0.1901704939</v>
      </c>
      <c r="W329" s="154">
        <f t="shared" si="396"/>
        <v>-2.76914108</v>
      </c>
      <c r="X329" s="4"/>
      <c r="Y329" s="157"/>
      <c r="AD329" s="158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</row>
    <row r="330">
      <c r="A330" s="75" t="s">
        <v>209</v>
      </c>
      <c r="B330" s="76">
        <v>1726.7</v>
      </c>
      <c r="C330" s="76">
        <v>3606.4</v>
      </c>
      <c r="D330" s="77">
        <v>832.8</v>
      </c>
      <c r="E330" s="76">
        <v>5744.9</v>
      </c>
      <c r="F330" s="76">
        <v>4595.4</v>
      </c>
      <c r="G330" s="148">
        <v>512.2</v>
      </c>
      <c r="H330" s="77"/>
      <c r="I330" s="152">
        <f t="shared" ref="I330:N330" si="397">((B330-B329)/B329)*100</f>
        <v>-1.210058071</v>
      </c>
      <c r="J330" s="4">
        <f t="shared" si="397"/>
        <v>-0.1398330311</v>
      </c>
      <c r="K330" s="4">
        <f t="shared" si="397"/>
        <v>-1.879234168</v>
      </c>
      <c r="L330" s="4">
        <f t="shared" si="397"/>
        <v>-1.416571571</v>
      </c>
      <c r="M330" s="4">
        <f t="shared" si="397"/>
        <v>1.029998571</v>
      </c>
      <c r="N330" s="122">
        <f t="shared" si="397"/>
        <v>-0.4663816557</v>
      </c>
      <c r="O330" s="4"/>
      <c r="P330" s="4"/>
      <c r="R330" s="157"/>
      <c r="W330" s="158"/>
      <c r="X330" s="4"/>
      <c r="Y330" s="157"/>
      <c r="AD330" s="158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</row>
    <row r="331">
      <c r="A331" s="75" t="s">
        <v>210</v>
      </c>
      <c r="B331" s="76">
        <v>1729.65</v>
      </c>
      <c r="C331" s="76">
        <v>3613.6</v>
      </c>
      <c r="D331" s="77">
        <v>821.35</v>
      </c>
      <c r="E331" s="76">
        <v>5634.05</v>
      </c>
      <c r="F331" s="76">
        <v>4542.1</v>
      </c>
      <c r="G331" s="148">
        <v>508.25</v>
      </c>
      <c r="H331" s="77"/>
      <c r="I331" s="152">
        <f t="shared" ref="I331:N331" si="398">((B331-B330)/B330)*100</f>
        <v>0.1708461227</v>
      </c>
      <c r="J331" s="4">
        <f t="shared" si="398"/>
        <v>0.1996450754</v>
      </c>
      <c r="K331" s="4">
        <f t="shared" si="398"/>
        <v>-1.374879923</v>
      </c>
      <c r="L331" s="4">
        <f t="shared" si="398"/>
        <v>-1.929537503</v>
      </c>
      <c r="M331" s="4">
        <f t="shared" si="398"/>
        <v>-1.159855508</v>
      </c>
      <c r="N331" s="122">
        <f t="shared" si="398"/>
        <v>-0.7711831316</v>
      </c>
      <c r="O331" s="4"/>
      <c r="P331" s="4"/>
      <c r="R331" s="157"/>
      <c r="W331" s="158"/>
      <c r="X331" s="4"/>
      <c r="Y331" s="157"/>
      <c r="AD331" s="158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</row>
    <row r="332">
      <c r="A332" s="75" t="s">
        <v>211</v>
      </c>
      <c r="B332" s="76">
        <v>1742.35</v>
      </c>
      <c r="C332" s="76">
        <v>3587.2</v>
      </c>
      <c r="D332" s="77">
        <v>833.6</v>
      </c>
      <c r="E332" s="76">
        <v>5672.55</v>
      </c>
      <c r="F332" s="76">
        <v>4558.0</v>
      </c>
      <c r="G332" s="148">
        <v>503.3</v>
      </c>
      <c r="H332" s="77"/>
      <c r="I332" s="152">
        <f t="shared" ref="I332:N332" si="399">((B332-B331)/B331)*100</f>
        <v>0.7342525945</v>
      </c>
      <c r="J332" s="4">
        <f t="shared" si="399"/>
        <v>-0.7305733894</v>
      </c>
      <c r="K332" s="4">
        <f t="shared" si="399"/>
        <v>1.491447008</v>
      </c>
      <c r="L332" s="4">
        <f t="shared" si="399"/>
        <v>0.6833450182</v>
      </c>
      <c r="M332" s="4">
        <f t="shared" si="399"/>
        <v>0.3500583431</v>
      </c>
      <c r="N332" s="122">
        <f t="shared" si="399"/>
        <v>-0.9739301525</v>
      </c>
      <c r="O332" s="4"/>
      <c r="P332" s="4"/>
      <c r="R332" s="157"/>
      <c r="W332" s="158"/>
      <c r="X332" s="4"/>
      <c r="Y332" s="157"/>
      <c r="AD332" s="158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</row>
    <row r="333">
      <c r="A333" s="75" t="s">
        <v>212</v>
      </c>
      <c r="B333" s="76">
        <v>1719.4</v>
      </c>
      <c r="C333" s="76">
        <v>3604.4</v>
      </c>
      <c r="D333" s="77">
        <v>827.5</v>
      </c>
      <c r="E333" s="76">
        <v>5526.5</v>
      </c>
      <c r="F333" s="76">
        <v>4557.2</v>
      </c>
      <c r="G333" s="148">
        <v>500.35</v>
      </c>
      <c r="H333" s="77"/>
      <c r="I333" s="152">
        <f t="shared" ref="I333:N333" si="400">((B333-B332)/B332)*100</f>
        <v>-1.317186558</v>
      </c>
      <c r="J333" s="4">
        <f t="shared" si="400"/>
        <v>0.4794826048</v>
      </c>
      <c r="K333" s="4">
        <f t="shared" si="400"/>
        <v>-0.7317658349</v>
      </c>
      <c r="L333" s="4">
        <f t="shared" si="400"/>
        <v>-2.574679818</v>
      </c>
      <c r="M333" s="4">
        <f t="shared" si="400"/>
        <v>-0.0175515577</v>
      </c>
      <c r="N333" s="122">
        <f t="shared" si="400"/>
        <v>-0.5861315319</v>
      </c>
      <c r="O333" s="4"/>
      <c r="P333" s="4"/>
      <c r="R333" s="153">
        <f t="shared" ref="R333:W333" si="401">100*(B338-B333)/B333</f>
        <v>-1.206816331</v>
      </c>
      <c r="S333" s="86">
        <f t="shared" si="401"/>
        <v>-0.6492065254</v>
      </c>
      <c r="T333" s="86">
        <f t="shared" si="401"/>
        <v>2.271903323</v>
      </c>
      <c r="U333" s="86">
        <f t="shared" si="401"/>
        <v>3.320365512</v>
      </c>
      <c r="V333" s="86">
        <f t="shared" si="401"/>
        <v>1.075221627</v>
      </c>
      <c r="W333" s="154">
        <f t="shared" si="401"/>
        <v>0.1299090637</v>
      </c>
      <c r="X333" s="4"/>
      <c r="Y333" s="157"/>
      <c r="AD333" s="158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</row>
    <row r="334">
      <c r="A334" s="75" t="s">
        <v>213</v>
      </c>
      <c r="B334" s="76">
        <v>1733.7</v>
      </c>
      <c r="C334" s="76">
        <v>3575.45</v>
      </c>
      <c r="D334" s="77">
        <v>827.05</v>
      </c>
      <c r="E334" s="76">
        <v>5450.2</v>
      </c>
      <c r="F334" s="76">
        <v>4563.7</v>
      </c>
      <c r="G334" s="148">
        <v>497.4</v>
      </c>
      <c r="H334" s="77"/>
      <c r="I334" s="152">
        <f t="shared" ref="I334:N334" si="402">((B334-B333)/B333)*100</f>
        <v>0.8316854717</v>
      </c>
      <c r="J334" s="4">
        <f t="shared" si="402"/>
        <v>-0.8031849961</v>
      </c>
      <c r="K334" s="4">
        <f t="shared" si="402"/>
        <v>-0.05438066465</v>
      </c>
      <c r="L334" s="4">
        <f t="shared" si="402"/>
        <v>-1.380620646</v>
      </c>
      <c r="M334" s="4">
        <f t="shared" si="402"/>
        <v>0.1426314404</v>
      </c>
      <c r="N334" s="122">
        <f t="shared" si="402"/>
        <v>-0.5895872889</v>
      </c>
      <c r="O334" s="4"/>
      <c r="P334" s="4"/>
      <c r="R334" s="157"/>
      <c r="W334" s="158"/>
      <c r="X334" s="4"/>
      <c r="Y334" s="157"/>
      <c r="AD334" s="158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</row>
    <row r="335">
      <c r="A335" s="75" t="s">
        <v>214</v>
      </c>
      <c r="B335" s="76">
        <v>1729.55</v>
      </c>
      <c r="C335" s="76">
        <v>3582.7</v>
      </c>
      <c r="D335" s="77">
        <v>821.4</v>
      </c>
      <c r="E335" s="76">
        <v>5470.1</v>
      </c>
      <c r="F335" s="76">
        <v>4594.1</v>
      </c>
      <c r="G335" s="148">
        <v>494.9</v>
      </c>
      <c r="H335" s="77"/>
      <c r="I335" s="152">
        <f t="shared" ref="I335:N335" si="403">((B335-B334)/B334)*100</f>
        <v>-0.2393724404</v>
      </c>
      <c r="J335" s="4">
        <f t="shared" si="403"/>
        <v>0.2027716791</v>
      </c>
      <c r="K335" s="4">
        <f t="shared" si="403"/>
        <v>-0.6831509582</v>
      </c>
      <c r="L335" s="4">
        <f t="shared" si="403"/>
        <v>0.3651242156</v>
      </c>
      <c r="M335" s="4">
        <f t="shared" si="403"/>
        <v>0.6661261696</v>
      </c>
      <c r="N335" s="122">
        <f t="shared" si="403"/>
        <v>-0.5026135907</v>
      </c>
      <c r="O335" s="4"/>
      <c r="P335" s="4"/>
      <c r="R335" s="157"/>
      <c r="W335" s="158"/>
      <c r="X335" s="4"/>
      <c r="Y335" s="157"/>
      <c r="AD335" s="158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</row>
    <row r="336">
      <c r="A336" s="75" t="s">
        <v>215</v>
      </c>
      <c r="B336" s="76">
        <v>1736.65</v>
      </c>
      <c r="C336" s="76">
        <v>3588.8</v>
      </c>
      <c r="D336" s="77">
        <v>830.6</v>
      </c>
      <c r="E336" s="76">
        <v>5489.35</v>
      </c>
      <c r="F336" s="76">
        <v>4621.0</v>
      </c>
      <c r="G336" s="148">
        <v>496.65</v>
      </c>
      <c r="H336" s="77"/>
      <c r="I336" s="152">
        <f t="shared" ref="I336:N336" si="404">((B336-B335)/B335)*100</f>
        <v>0.4105114047</v>
      </c>
      <c r="J336" s="4">
        <f t="shared" si="404"/>
        <v>0.1702626511</v>
      </c>
      <c r="K336" s="4">
        <f t="shared" si="404"/>
        <v>1.120038958</v>
      </c>
      <c r="L336" s="4">
        <f t="shared" si="404"/>
        <v>0.3519131277</v>
      </c>
      <c r="M336" s="4">
        <f t="shared" si="404"/>
        <v>0.5855336192</v>
      </c>
      <c r="N336" s="122">
        <f t="shared" si="404"/>
        <v>0.3536067893</v>
      </c>
      <c r="O336" s="4"/>
      <c r="P336" s="4"/>
      <c r="R336" s="157"/>
      <c r="W336" s="158"/>
      <c r="X336" s="4"/>
      <c r="Y336" s="157"/>
      <c r="AD336" s="158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</row>
    <row r="337">
      <c r="A337" s="75" t="s">
        <v>216</v>
      </c>
      <c r="B337" s="76">
        <v>1666.75</v>
      </c>
      <c r="C337" s="76">
        <v>3539.25</v>
      </c>
      <c r="D337" s="77">
        <v>823.7</v>
      </c>
      <c r="E337" s="76">
        <v>5434.45</v>
      </c>
      <c r="F337" s="76">
        <v>4513.6</v>
      </c>
      <c r="G337" s="148">
        <v>484.6</v>
      </c>
      <c r="H337" s="77"/>
      <c r="I337" s="152">
        <f t="shared" ref="I337:N337" si="405">((B337-B336)/B336)*100</f>
        <v>-4.024990643</v>
      </c>
      <c r="J337" s="4">
        <f t="shared" si="405"/>
        <v>-1.380684351</v>
      </c>
      <c r="K337" s="4">
        <f t="shared" si="405"/>
        <v>-0.8307247773</v>
      </c>
      <c r="L337" s="4">
        <f t="shared" si="405"/>
        <v>-1.000118411</v>
      </c>
      <c r="M337" s="4">
        <f t="shared" si="405"/>
        <v>-2.324172257</v>
      </c>
      <c r="N337" s="122">
        <f t="shared" si="405"/>
        <v>-2.426255915</v>
      </c>
      <c r="O337" s="4"/>
      <c r="P337" s="4"/>
      <c r="R337" s="157"/>
      <c r="W337" s="158"/>
      <c r="X337" s="4"/>
      <c r="Y337" s="157"/>
      <c r="AD337" s="158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</row>
    <row r="338">
      <c r="A338" s="75" t="s">
        <v>217</v>
      </c>
      <c r="B338" s="76">
        <v>1698.65</v>
      </c>
      <c r="C338" s="76">
        <v>3581.0</v>
      </c>
      <c r="D338" s="77">
        <v>846.3</v>
      </c>
      <c r="E338" s="76">
        <v>5710.0</v>
      </c>
      <c r="F338" s="76">
        <v>4606.2</v>
      </c>
      <c r="G338" s="148">
        <v>501.0</v>
      </c>
      <c r="H338" s="77"/>
      <c r="I338" s="152">
        <f t="shared" ref="I338:N338" si="406">((B338-B337)/B337)*100</f>
        <v>1.913904305</v>
      </c>
      <c r="J338" s="4">
        <f t="shared" si="406"/>
        <v>1.179628452</v>
      </c>
      <c r="K338" s="4">
        <f t="shared" si="406"/>
        <v>2.743717373</v>
      </c>
      <c r="L338" s="4">
        <f t="shared" si="406"/>
        <v>5.07043031</v>
      </c>
      <c r="M338" s="4">
        <f t="shared" si="406"/>
        <v>2.051577455</v>
      </c>
      <c r="N338" s="122">
        <f t="shared" si="406"/>
        <v>3.38423442</v>
      </c>
      <c r="O338" s="4"/>
      <c r="P338" s="4"/>
      <c r="R338" s="153">
        <f t="shared" ref="R338:W338" si="407">100*(B342-B338)/B338</f>
        <v>1.256880464</v>
      </c>
      <c r="S338" s="86">
        <f t="shared" si="407"/>
        <v>2.671041608</v>
      </c>
      <c r="T338" s="86">
        <f t="shared" si="407"/>
        <v>0.08271298594</v>
      </c>
      <c r="U338" s="86">
        <f t="shared" si="407"/>
        <v>-3.033274956</v>
      </c>
      <c r="V338" s="86">
        <f t="shared" si="407"/>
        <v>0.08249750337</v>
      </c>
      <c r="W338" s="154">
        <f t="shared" si="407"/>
        <v>-0.7385229541</v>
      </c>
      <c r="X338" s="4"/>
      <c r="Y338" s="157"/>
      <c r="AD338" s="158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</row>
    <row r="339">
      <c r="A339" s="83">
        <v>44995.0</v>
      </c>
      <c r="B339" s="76">
        <v>1698.65</v>
      </c>
      <c r="C339" s="76">
        <v>3549.55</v>
      </c>
      <c r="D339" s="77">
        <v>844.15</v>
      </c>
      <c r="E339" s="76">
        <v>5555.05</v>
      </c>
      <c r="F339" s="76">
        <v>4602.0</v>
      </c>
      <c r="G339" s="148">
        <v>499.6</v>
      </c>
      <c r="H339" s="77"/>
      <c r="I339" s="152">
        <f t="shared" ref="I339:N339" si="408">((B339-B338)/B338)*100</f>
        <v>0</v>
      </c>
      <c r="J339" s="4">
        <f t="shared" si="408"/>
        <v>-0.8782462999</v>
      </c>
      <c r="K339" s="4">
        <f t="shared" si="408"/>
        <v>-0.2540470282</v>
      </c>
      <c r="L339" s="4">
        <f t="shared" si="408"/>
        <v>-2.713660245</v>
      </c>
      <c r="M339" s="4">
        <f t="shared" si="408"/>
        <v>-0.09118145109</v>
      </c>
      <c r="N339" s="122">
        <f t="shared" si="408"/>
        <v>-0.2794411178</v>
      </c>
      <c r="O339" s="4"/>
      <c r="P339" s="4"/>
      <c r="R339" s="157"/>
      <c r="W339" s="158"/>
      <c r="X339" s="4"/>
      <c r="Y339" s="155">
        <f t="shared" ref="Y339:AD339" si="409">100*(B358-B339)/B339</f>
        <v>-0.9978512348</v>
      </c>
      <c r="Z339" s="77">
        <f t="shared" si="409"/>
        <v>-4.037131467</v>
      </c>
      <c r="AA339" s="77">
        <f t="shared" si="409"/>
        <v>-5.923117929</v>
      </c>
      <c r="AB339" s="77">
        <f t="shared" si="409"/>
        <v>-2.157496332</v>
      </c>
      <c r="AC339" s="77">
        <f t="shared" si="409"/>
        <v>-2.54997827</v>
      </c>
      <c r="AD339" s="156">
        <f t="shared" si="409"/>
        <v>-7.836269015</v>
      </c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</row>
    <row r="340">
      <c r="A340" s="83">
        <v>45026.0</v>
      </c>
      <c r="B340" s="76">
        <v>1680.0</v>
      </c>
      <c r="C340" s="76">
        <v>3590.85</v>
      </c>
      <c r="D340" s="77">
        <v>836.9</v>
      </c>
      <c r="E340" s="76">
        <v>5521.2</v>
      </c>
      <c r="F340" s="76">
        <v>4602.0</v>
      </c>
      <c r="G340" s="148">
        <v>495.1</v>
      </c>
      <c r="H340" s="77"/>
      <c r="I340" s="152">
        <f t="shared" ref="I340:N340" si="410">((B340-B339)/B339)*100</f>
        <v>-1.09793071</v>
      </c>
      <c r="J340" s="4">
        <f t="shared" si="410"/>
        <v>1.163527771</v>
      </c>
      <c r="K340" s="4">
        <f t="shared" si="410"/>
        <v>-0.8588520997</v>
      </c>
      <c r="L340" s="4">
        <f t="shared" si="410"/>
        <v>-0.6093554513</v>
      </c>
      <c r="M340" s="4">
        <f t="shared" si="410"/>
        <v>0</v>
      </c>
      <c r="N340" s="122">
        <f t="shared" si="410"/>
        <v>-0.9007205765</v>
      </c>
      <c r="O340" s="4"/>
      <c r="P340" s="4"/>
      <c r="R340" s="157"/>
      <c r="W340" s="158"/>
      <c r="X340" s="4"/>
      <c r="Y340" s="157"/>
      <c r="AD340" s="158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</row>
    <row r="341">
      <c r="A341" s="83">
        <v>45056.0</v>
      </c>
      <c r="B341" s="76">
        <v>1680.0</v>
      </c>
      <c r="C341" s="76">
        <v>3642.8</v>
      </c>
      <c r="D341" s="77">
        <v>842.25</v>
      </c>
      <c r="E341" s="76">
        <v>5503.8</v>
      </c>
      <c r="F341" s="76">
        <v>4592.25</v>
      </c>
      <c r="G341" s="148">
        <v>496.2</v>
      </c>
      <c r="H341" s="77"/>
      <c r="I341" s="152">
        <f t="shared" ref="I341:N341" si="411">((B341-B340)/B340)*100</f>
        <v>0</v>
      </c>
      <c r="J341" s="4">
        <f t="shared" si="411"/>
        <v>1.446732668</v>
      </c>
      <c r="K341" s="4">
        <f t="shared" si="411"/>
        <v>0.6392639503</v>
      </c>
      <c r="L341" s="4">
        <f t="shared" si="411"/>
        <v>-0.3151488807</v>
      </c>
      <c r="M341" s="4">
        <f t="shared" si="411"/>
        <v>-0.2118644068</v>
      </c>
      <c r="N341" s="122">
        <f t="shared" si="411"/>
        <v>0.2221773379</v>
      </c>
      <c r="O341" s="4"/>
      <c r="P341" s="4"/>
      <c r="R341" s="157"/>
      <c r="W341" s="158"/>
      <c r="X341" s="4"/>
      <c r="Y341" s="157"/>
      <c r="AD341" s="158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</row>
    <row r="342">
      <c r="A342" s="83">
        <v>45087.0</v>
      </c>
      <c r="B342" s="76">
        <v>1720.0</v>
      </c>
      <c r="C342" s="76">
        <v>3676.65</v>
      </c>
      <c r="D342" s="77">
        <v>847.0</v>
      </c>
      <c r="E342" s="76">
        <v>5536.8</v>
      </c>
      <c r="F342" s="76">
        <v>4610.0</v>
      </c>
      <c r="G342" s="148">
        <v>497.3</v>
      </c>
      <c r="H342" s="77"/>
      <c r="I342" s="152">
        <f t="shared" ref="I342:N342" si="412">((B342-B341)/B341)*100</f>
        <v>2.380952381</v>
      </c>
      <c r="J342" s="4">
        <f t="shared" si="412"/>
        <v>0.9292302624</v>
      </c>
      <c r="K342" s="4">
        <f t="shared" si="412"/>
        <v>0.5639655684</v>
      </c>
      <c r="L342" s="4">
        <f t="shared" si="412"/>
        <v>0.5995857408</v>
      </c>
      <c r="M342" s="4">
        <f t="shared" si="412"/>
        <v>0.3865207687</v>
      </c>
      <c r="N342" s="122">
        <f t="shared" si="412"/>
        <v>0.2216848045</v>
      </c>
      <c r="O342" s="4"/>
      <c r="P342" s="4"/>
      <c r="R342" s="153">
        <f t="shared" ref="R342:W342" si="413">100*(B347-B342)/B342</f>
        <v>0.8052325581</v>
      </c>
      <c r="S342" s="86">
        <f t="shared" si="413"/>
        <v>-1.827750806</v>
      </c>
      <c r="T342" s="86">
        <f t="shared" si="413"/>
        <v>-2.432113341</v>
      </c>
      <c r="U342" s="86">
        <f t="shared" si="413"/>
        <v>0.3332249675</v>
      </c>
      <c r="V342" s="86">
        <f t="shared" si="413"/>
        <v>0.4338394794</v>
      </c>
      <c r="W342" s="154">
        <f t="shared" si="413"/>
        <v>-0.9149406797</v>
      </c>
      <c r="X342" s="4"/>
      <c r="Y342" s="157"/>
      <c r="AD342" s="158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</row>
    <row r="343">
      <c r="A343" s="83">
        <v>45179.0</v>
      </c>
      <c r="B343" s="76">
        <v>1712.0</v>
      </c>
      <c r="C343" s="76">
        <v>3669.5</v>
      </c>
      <c r="D343" s="77">
        <v>802.9</v>
      </c>
      <c r="E343" s="76">
        <v>5600.0</v>
      </c>
      <c r="F343" s="76">
        <v>4601.25</v>
      </c>
      <c r="G343" s="148">
        <v>481.2</v>
      </c>
      <c r="H343" s="77"/>
      <c r="I343" s="152">
        <f t="shared" ref="I343:N343" si="414">((B343-B342)/B342)*100</f>
        <v>-0.4651162791</v>
      </c>
      <c r="J343" s="4">
        <f t="shared" si="414"/>
        <v>-0.1944705098</v>
      </c>
      <c r="K343" s="4">
        <f t="shared" si="414"/>
        <v>-5.20661157</v>
      </c>
      <c r="L343" s="4">
        <f t="shared" si="414"/>
        <v>1.141453547</v>
      </c>
      <c r="M343" s="4">
        <f t="shared" si="414"/>
        <v>-0.1898047722</v>
      </c>
      <c r="N343" s="122">
        <f t="shared" si="414"/>
        <v>-3.237482405</v>
      </c>
      <c r="O343" s="4"/>
      <c r="P343" s="4"/>
      <c r="R343" s="157"/>
      <c r="W343" s="158"/>
      <c r="X343" s="4"/>
      <c r="Y343" s="157"/>
      <c r="AD343" s="158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</row>
    <row r="344">
      <c r="A344" s="88">
        <v>45209.0</v>
      </c>
      <c r="B344" s="76">
        <v>1712.0</v>
      </c>
      <c r="C344" s="76">
        <v>3665.3</v>
      </c>
      <c r="D344" s="77">
        <v>832.45</v>
      </c>
      <c r="E344" s="76">
        <v>5545.0</v>
      </c>
      <c r="F344" s="76">
        <v>4611.0</v>
      </c>
      <c r="G344" s="148">
        <v>486.05</v>
      </c>
      <c r="H344" s="77"/>
      <c r="I344" s="152">
        <f t="shared" ref="I344:N344" si="415">((B344-B343)/B343)*100</f>
        <v>0</v>
      </c>
      <c r="J344" s="4">
        <f t="shared" si="415"/>
        <v>-0.1144570105</v>
      </c>
      <c r="K344" s="4">
        <f t="shared" si="415"/>
        <v>3.680408519</v>
      </c>
      <c r="L344" s="4">
        <f t="shared" si="415"/>
        <v>-0.9821428571</v>
      </c>
      <c r="M344" s="4">
        <f t="shared" si="415"/>
        <v>0.2118989405</v>
      </c>
      <c r="N344" s="122">
        <f t="shared" si="415"/>
        <v>1.007896924</v>
      </c>
      <c r="O344" s="4"/>
      <c r="P344" s="4"/>
      <c r="R344" s="157"/>
      <c r="W344" s="158"/>
      <c r="X344" s="4"/>
      <c r="Y344" s="157"/>
      <c r="AD344" s="158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</row>
    <row r="345">
      <c r="A345" s="88">
        <v>45240.0</v>
      </c>
      <c r="B345" s="76">
        <v>1712.0</v>
      </c>
      <c r="C345" s="76">
        <v>3656.65</v>
      </c>
      <c r="D345" s="77">
        <v>830.25</v>
      </c>
      <c r="E345" s="76">
        <v>5651.05</v>
      </c>
      <c r="F345" s="76">
        <v>4631.0</v>
      </c>
      <c r="G345" s="148">
        <v>492.0</v>
      </c>
      <c r="H345" s="77"/>
      <c r="I345" s="152">
        <f t="shared" ref="I345:N345" si="416">((B345-B344)/B344)*100</f>
        <v>0</v>
      </c>
      <c r="J345" s="4">
        <f t="shared" si="416"/>
        <v>-0.2359970534</v>
      </c>
      <c r="K345" s="4">
        <f t="shared" si="416"/>
        <v>-0.2642801369</v>
      </c>
      <c r="L345" s="4">
        <f t="shared" si="416"/>
        <v>1.912533814</v>
      </c>
      <c r="M345" s="4">
        <f t="shared" si="416"/>
        <v>0.4337453915</v>
      </c>
      <c r="N345" s="122">
        <f t="shared" si="416"/>
        <v>1.224153894</v>
      </c>
      <c r="O345" s="4"/>
      <c r="P345" s="4"/>
      <c r="R345" s="157"/>
      <c r="W345" s="158"/>
      <c r="X345" s="4"/>
      <c r="Y345" s="157"/>
      <c r="AD345" s="158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</row>
    <row r="346">
      <c r="A346" s="88">
        <v>45270.0</v>
      </c>
      <c r="B346" s="76">
        <v>1745.0</v>
      </c>
      <c r="C346" s="76">
        <v>3585.75</v>
      </c>
      <c r="D346" s="77">
        <v>827.25</v>
      </c>
      <c r="E346" s="76">
        <v>5626.0</v>
      </c>
      <c r="F346" s="76">
        <v>4623.0</v>
      </c>
      <c r="G346" s="148">
        <v>494.35</v>
      </c>
      <c r="H346" s="77"/>
      <c r="I346" s="152">
        <f t="shared" ref="I346:N346" si="417">((B346-B345)/B345)*100</f>
        <v>1.927570093</v>
      </c>
      <c r="J346" s="4">
        <f t="shared" si="417"/>
        <v>-1.938933177</v>
      </c>
      <c r="K346" s="4">
        <f t="shared" si="417"/>
        <v>-0.3613369467</v>
      </c>
      <c r="L346" s="4">
        <f t="shared" si="417"/>
        <v>-0.4432804523</v>
      </c>
      <c r="M346" s="4">
        <f t="shared" si="417"/>
        <v>-0.1727488663</v>
      </c>
      <c r="N346" s="122">
        <f t="shared" si="417"/>
        <v>0.4776422764</v>
      </c>
      <c r="O346" s="4"/>
      <c r="P346" s="4"/>
      <c r="R346" s="157"/>
      <c r="W346" s="158"/>
      <c r="X346" s="4"/>
      <c r="Y346" s="157"/>
      <c r="AD346" s="158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</row>
    <row r="347">
      <c r="A347" s="75" t="s">
        <v>218</v>
      </c>
      <c r="B347" s="76">
        <v>1733.85</v>
      </c>
      <c r="C347" s="76">
        <v>3609.45</v>
      </c>
      <c r="D347" s="77">
        <v>826.4</v>
      </c>
      <c r="E347" s="76">
        <v>5555.25</v>
      </c>
      <c r="F347" s="76">
        <v>4630.0</v>
      </c>
      <c r="G347" s="148">
        <v>492.75</v>
      </c>
      <c r="H347" s="77"/>
      <c r="I347" s="152">
        <f t="shared" ref="I347:N347" si="418">((B347-B346)/B346)*100</f>
        <v>-0.6389684814</v>
      </c>
      <c r="J347" s="4">
        <f t="shared" si="418"/>
        <v>0.6609495921</v>
      </c>
      <c r="K347" s="4">
        <f t="shared" si="418"/>
        <v>-0.1027500756</v>
      </c>
      <c r="L347" s="4">
        <f t="shared" si="418"/>
        <v>-1.257554213</v>
      </c>
      <c r="M347" s="4">
        <f t="shared" si="418"/>
        <v>0.1514168289</v>
      </c>
      <c r="N347" s="122">
        <f t="shared" si="418"/>
        <v>-0.3236573278</v>
      </c>
      <c r="O347" s="4"/>
      <c r="P347" s="4"/>
      <c r="R347" s="153">
        <f t="shared" ref="R347:W347" si="419">100*(B352-B347)/B347</f>
        <v>-1.949418923</v>
      </c>
      <c r="S347" s="86">
        <f t="shared" si="419"/>
        <v>-2.012772029</v>
      </c>
      <c r="T347" s="86">
        <f t="shared" si="419"/>
        <v>-2.631897386</v>
      </c>
      <c r="U347" s="86">
        <f t="shared" si="419"/>
        <v>1.59308762</v>
      </c>
      <c r="V347" s="86">
        <f t="shared" si="419"/>
        <v>-0.04535637149</v>
      </c>
      <c r="W347" s="154">
        <f t="shared" si="419"/>
        <v>-3.04414003</v>
      </c>
      <c r="X347" s="4"/>
      <c r="Y347" s="157"/>
      <c r="AD347" s="158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</row>
    <row r="348">
      <c r="A348" s="75" t="s">
        <v>219</v>
      </c>
      <c r="B348" s="76">
        <v>1735.0</v>
      </c>
      <c r="C348" s="76">
        <v>3571.85</v>
      </c>
      <c r="D348" s="77">
        <v>819.75</v>
      </c>
      <c r="E348" s="76">
        <v>5580.05</v>
      </c>
      <c r="F348" s="76">
        <v>4630.0</v>
      </c>
      <c r="G348" s="148">
        <v>497.65</v>
      </c>
      <c r="H348" s="77"/>
      <c r="I348" s="152">
        <f t="shared" ref="I348:N348" si="420">((B348-B347)/B347)*100</f>
        <v>0.06632638348</v>
      </c>
      <c r="J348" s="4">
        <f t="shared" si="420"/>
        <v>-1.041709956</v>
      </c>
      <c r="K348" s="4">
        <f t="shared" si="420"/>
        <v>-0.8046950629</v>
      </c>
      <c r="L348" s="4">
        <f t="shared" si="420"/>
        <v>0.4464245534</v>
      </c>
      <c r="M348" s="4">
        <f t="shared" si="420"/>
        <v>0</v>
      </c>
      <c r="N348" s="122">
        <f t="shared" si="420"/>
        <v>0.9944190766</v>
      </c>
      <c r="O348" s="4"/>
      <c r="P348" s="4"/>
      <c r="R348" s="157"/>
      <c r="W348" s="158"/>
      <c r="X348" s="4"/>
      <c r="Y348" s="157"/>
      <c r="AD348" s="158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</row>
    <row r="349">
      <c r="A349" s="75" t="s">
        <v>220</v>
      </c>
      <c r="B349" s="76">
        <v>1735.0</v>
      </c>
      <c r="C349" s="76">
        <v>3555.5</v>
      </c>
      <c r="D349" s="77">
        <v>819.25</v>
      </c>
      <c r="E349" s="76">
        <v>5636.6</v>
      </c>
      <c r="F349" s="76">
        <v>4652.7</v>
      </c>
      <c r="G349" s="148">
        <v>496.3</v>
      </c>
      <c r="H349" s="77"/>
      <c r="I349" s="152">
        <f t="shared" ref="I349:N349" si="421">((B349-B348)/B348)*100</f>
        <v>0</v>
      </c>
      <c r="J349" s="4">
        <f t="shared" si="421"/>
        <v>-0.457745986</v>
      </c>
      <c r="K349" s="4">
        <f t="shared" si="421"/>
        <v>-0.06099420555</v>
      </c>
      <c r="L349" s="4">
        <f t="shared" si="421"/>
        <v>1.013431779</v>
      </c>
      <c r="M349" s="4">
        <f t="shared" si="421"/>
        <v>0.4902807775</v>
      </c>
      <c r="N349" s="122">
        <f t="shared" si="421"/>
        <v>-0.2712749925</v>
      </c>
      <c r="O349" s="4"/>
      <c r="P349" s="4"/>
      <c r="R349" s="157"/>
      <c r="W349" s="158"/>
      <c r="X349" s="4"/>
      <c r="Y349" s="157"/>
      <c r="AD349" s="158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</row>
    <row r="350">
      <c r="A350" s="75" t="s">
        <v>221</v>
      </c>
      <c r="B350" s="76">
        <v>1731.3</v>
      </c>
      <c r="C350" s="76">
        <v>3536.45</v>
      </c>
      <c r="D350" s="77">
        <v>810.35</v>
      </c>
      <c r="E350" s="76">
        <v>5752.35</v>
      </c>
      <c r="F350" s="76">
        <v>4644.0</v>
      </c>
      <c r="G350" s="148">
        <v>491.6</v>
      </c>
      <c r="H350" s="77"/>
      <c r="I350" s="152">
        <f t="shared" ref="I350:N350" si="422">((B350-B349)/B349)*100</f>
        <v>-0.2132564841</v>
      </c>
      <c r="J350" s="4">
        <f t="shared" si="422"/>
        <v>-0.5357896217</v>
      </c>
      <c r="K350" s="4">
        <f t="shared" si="422"/>
        <v>-1.086359475</v>
      </c>
      <c r="L350" s="4">
        <f t="shared" si="422"/>
        <v>2.053542916</v>
      </c>
      <c r="M350" s="4">
        <f t="shared" si="422"/>
        <v>-0.1869882004</v>
      </c>
      <c r="N350" s="122">
        <f t="shared" si="422"/>
        <v>-0.9470078582</v>
      </c>
      <c r="O350" s="4"/>
      <c r="P350" s="4"/>
      <c r="R350" s="157"/>
      <c r="W350" s="158"/>
      <c r="X350" s="4"/>
      <c r="Y350" s="157"/>
      <c r="AD350" s="158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</row>
    <row r="351">
      <c r="A351" s="75" t="s">
        <v>222</v>
      </c>
      <c r="B351" s="76">
        <v>1731.3</v>
      </c>
      <c r="C351" s="76">
        <v>3509.15</v>
      </c>
      <c r="D351" s="77">
        <v>806.6</v>
      </c>
      <c r="E351" s="76">
        <v>5730.1</v>
      </c>
      <c r="F351" s="76">
        <v>4666.2</v>
      </c>
      <c r="G351" s="148">
        <v>487.9</v>
      </c>
      <c r="H351" s="77"/>
      <c r="I351" s="152">
        <f t="shared" ref="I351:N351" si="423">((B351-B350)/B350)*100</f>
        <v>0</v>
      </c>
      <c r="J351" s="4">
        <f t="shared" si="423"/>
        <v>-0.7719605819</v>
      </c>
      <c r="K351" s="4">
        <f t="shared" si="423"/>
        <v>-0.4627630036</v>
      </c>
      <c r="L351" s="4">
        <f t="shared" si="423"/>
        <v>-0.3867984389</v>
      </c>
      <c r="M351" s="4">
        <f t="shared" si="423"/>
        <v>0.4780361757</v>
      </c>
      <c r="N351" s="122">
        <f t="shared" si="423"/>
        <v>-0.7526444264</v>
      </c>
      <c r="O351" s="4"/>
      <c r="P351" s="4"/>
      <c r="R351" s="157"/>
      <c r="W351" s="158"/>
      <c r="X351" s="4"/>
      <c r="Y351" s="157"/>
      <c r="AD351" s="158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</row>
    <row r="352">
      <c r="A352" s="75" t="s">
        <v>223</v>
      </c>
      <c r="B352" s="76">
        <v>1700.05</v>
      </c>
      <c r="C352" s="76">
        <v>3536.8</v>
      </c>
      <c r="D352" s="77">
        <v>804.65</v>
      </c>
      <c r="E352" s="76">
        <v>5643.75</v>
      </c>
      <c r="F352" s="76">
        <v>4627.9</v>
      </c>
      <c r="G352" s="148">
        <v>477.75</v>
      </c>
      <c r="H352" s="77"/>
      <c r="I352" s="152">
        <f t="shared" ref="I352:N352" si="424">((B352-B351)/B351)*100</f>
        <v>-1.805002022</v>
      </c>
      <c r="J352" s="4">
        <f t="shared" si="424"/>
        <v>0.7879400995</v>
      </c>
      <c r="K352" s="4">
        <f t="shared" si="424"/>
        <v>-0.241755517</v>
      </c>
      <c r="L352" s="4">
        <f t="shared" si="424"/>
        <v>-1.506954503</v>
      </c>
      <c r="M352" s="4">
        <f t="shared" si="424"/>
        <v>-0.8207963654</v>
      </c>
      <c r="N352" s="122">
        <f t="shared" si="424"/>
        <v>-2.080344333</v>
      </c>
      <c r="O352" s="4"/>
      <c r="P352" s="4"/>
      <c r="R352" s="153">
        <f t="shared" ref="R352:W352" si="425">100*(B356-B352)/B352</f>
        <v>-0.2294050175</v>
      </c>
      <c r="S352" s="86">
        <f t="shared" si="425"/>
        <v>-4.04603031</v>
      </c>
      <c r="T352" s="86">
        <f t="shared" si="425"/>
        <v>-1.572112098</v>
      </c>
      <c r="U352" s="86">
        <f t="shared" si="425"/>
        <v>-2.968770764</v>
      </c>
      <c r="V352" s="86">
        <f t="shared" si="425"/>
        <v>-1.682188466</v>
      </c>
      <c r="W352" s="154">
        <f t="shared" si="425"/>
        <v>-4.060701204</v>
      </c>
      <c r="X352" s="4"/>
      <c r="Y352" s="157"/>
      <c r="AD352" s="158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</row>
    <row r="353">
      <c r="A353" s="75" t="s">
        <v>224</v>
      </c>
      <c r="B353" s="76">
        <v>1699.5</v>
      </c>
      <c r="C353" s="76">
        <v>3455.35</v>
      </c>
      <c r="D353" s="77">
        <v>783.05</v>
      </c>
      <c r="E353" s="76">
        <v>5620.8</v>
      </c>
      <c r="F353" s="76">
        <v>4595.0</v>
      </c>
      <c r="G353" s="148">
        <v>459.95</v>
      </c>
      <c r="H353" s="77"/>
      <c r="I353" s="152">
        <f t="shared" ref="I353:N353" si="426">((B353-B352)/B352)*100</f>
        <v>-0.03235198965</v>
      </c>
      <c r="J353" s="4">
        <f t="shared" si="426"/>
        <v>-2.302929202</v>
      </c>
      <c r="K353" s="4">
        <f t="shared" si="426"/>
        <v>-2.684396943</v>
      </c>
      <c r="L353" s="4">
        <f t="shared" si="426"/>
        <v>-0.4066445183</v>
      </c>
      <c r="M353" s="4">
        <f t="shared" si="426"/>
        <v>-0.7109055943</v>
      </c>
      <c r="N353" s="122">
        <f t="shared" si="426"/>
        <v>-3.725798012</v>
      </c>
      <c r="O353" s="4"/>
      <c r="P353" s="4"/>
      <c r="R353" s="157"/>
      <c r="W353" s="158"/>
      <c r="X353" s="4"/>
      <c r="Y353" s="157"/>
      <c r="AD353" s="158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</row>
    <row r="354">
      <c r="A354" s="75" t="s">
        <v>225</v>
      </c>
      <c r="B354" s="76">
        <v>1703.4</v>
      </c>
      <c r="C354" s="76">
        <v>3433.9</v>
      </c>
      <c r="D354" s="77">
        <v>778.6</v>
      </c>
      <c r="E354" s="76">
        <v>5582.4</v>
      </c>
      <c r="F354" s="76">
        <v>4589.5</v>
      </c>
      <c r="G354" s="148">
        <v>457.45</v>
      </c>
      <c r="H354" s="77"/>
      <c r="I354" s="152">
        <f t="shared" ref="I354:N354" si="427">((B354-B353)/B353)*100</f>
        <v>0.2294792586</v>
      </c>
      <c r="J354" s="4">
        <f t="shared" si="427"/>
        <v>-0.6207764771</v>
      </c>
      <c r="K354" s="4">
        <f t="shared" si="427"/>
        <v>-0.5682906583</v>
      </c>
      <c r="L354" s="4">
        <f t="shared" si="427"/>
        <v>-0.683176772</v>
      </c>
      <c r="M354" s="4">
        <f t="shared" si="427"/>
        <v>-0.119695321</v>
      </c>
      <c r="N354" s="122">
        <f t="shared" si="427"/>
        <v>-0.543537341</v>
      </c>
      <c r="O354" s="4"/>
      <c r="P354" s="4"/>
      <c r="R354" s="157"/>
      <c r="W354" s="158"/>
      <c r="X354" s="4"/>
      <c r="Y354" s="157"/>
      <c r="AD354" s="158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</row>
    <row r="355">
      <c r="A355" s="75" t="s">
        <v>226</v>
      </c>
      <c r="B355" s="76">
        <v>1687.9</v>
      </c>
      <c r="C355" s="76">
        <v>3373.8</v>
      </c>
      <c r="D355" s="77">
        <v>779.2</v>
      </c>
      <c r="E355" s="76">
        <v>5500.8</v>
      </c>
      <c r="F355" s="76">
        <v>4548.1</v>
      </c>
      <c r="G355" s="148">
        <v>447.9</v>
      </c>
      <c r="H355" s="77"/>
      <c r="I355" s="152">
        <f t="shared" ref="I355:N355" si="428">((B355-B354)/B354)*100</f>
        <v>-0.9099448162</v>
      </c>
      <c r="J355" s="4">
        <f t="shared" si="428"/>
        <v>-1.750196569</v>
      </c>
      <c r="K355" s="4">
        <f t="shared" si="428"/>
        <v>0.07706139224</v>
      </c>
      <c r="L355" s="4">
        <f t="shared" si="428"/>
        <v>-1.461736887</v>
      </c>
      <c r="M355" s="4">
        <f t="shared" si="428"/>
        <v>-0.9020590478</v>
      </c>
      <c r="N355" s="122">
        <f t="shared" si="428"/>
        <v>-2.087659854</v>
      </c>
      <c r="O355" s="4"/>
      <c r="P355" s="4"/>
      <c r="R355" s="157"/>
      <c r="W355" s="158"/>
      <c r="X355" s="4"/>
      <c r="Y355" s="157"/>
      <c r="AD355" s="158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</row>
    <row r="356">
      <c r="A356" s="75" t="s">
        <v>227</v>
      </c>
      <c r="B356" s="76">
        <v>1696.15</v>
      </c>
      <c r="C356" s="76">
        <v>3393.7</v>
      </c>
      <c r="D356" s="77">
        <v>792.0</v>
      </c>
      <c r="E356" s="76">
        <v>5476.2</v>
      </c>
      <c r="F356" s="76">
        <v>4550.05</v>
      </c>
      <c r="G356" s="148">
        <v>458.35</v>
      </c>
      <c r="H356" s="77"/>
      <c r="I356" s="152">
        <f t="shared" ref="I356:N356" si="429">((B356-B355)/B355)*100</f>
        <v>0.4887730316</v>
      </c>
      <c r="J356" s="4">
        <f t="shared" si="429"/>
        <v>0.5898393503</v>
      </c>
      <c r="K356" s="4">
        <f t="shared" si="429"/>
        <v>1.642710472</v>
      </c>
      <c r="L356" s="4">
        <f t="shared" si="429"/>
        <v>-0.4472076789</v>
      </c>
      <c r="M356" s="4">
        <f t="shared" si="429"/>
        <v>0.04287504672</v>
      </c>
      <c r="N356" s="122">
        <f t="shared" si="429"/>
        <v>2.333110069</v>
      </c>
      <c r="O356" s="4"/>
      <c r="P356" s="4"/>
      <c r="R356" s="153">
        <f t="shared" ref="R356:W356" si="430">100*(B361-B356)/B356</f>
        <v>1.777555051</v>
      </c>
      <c r="S356" s="86">
        <f t="shared" si="430"/>
        <v>-0.1252320476</v>
      </c>
      <c r="T356" s="86">
        <f t="shared" si="430"/>
        <v>1.571969697</v>
      </c>
      <c r="U356" s="86">
        <f t="shared" si="430"/>
        <v>-2.686169241</v>
      </c>
      <c r="V356" s="86">
        <f t="shared" si="430"/>
        <v>0.614278964</v>
      </c>
      <c r="W356" s="154">
        <f t="shared" si="430"/>
        <v>1.690847606</v>
      </c>
      <c r="X356" s="4"/>
      <c r="Y356" s="157"/>
      <c r="AD356" s="158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</row>
    <row r="357">
      <c r="A357" s="75" t="s">
        <v>228</v>
      </c>
      <c r="B357" s="76">
        <v>1690.1</v>
      </c>
      <c r="C357" s="76">
        <v>3415.85</v>
      </c>
      <c r="D357" s="77">
        <v>794.7</v>
      </c>
      <c r="E357" s="76">
        <v>5412.2</v>
      </c>
      <c r="F357" s="76">
        <v>4494.0</v>
      </c>
      <c r="G357" s="148">
        <v>461.85</v>
      </c>
      <c r="H357" s="77"/>
      <c r="I357" s="152">
        <f t="shared" ref="I357:N357" si="431">((B357-B356)/B356)*100</f>
        <v>-0.3566901512</v>
      </c>
      <c r="J357" s="4">
        <f t="shared" si="431"/>
        <v>0.6526799658</v>
      </c>
      <c r="K357" s="4">
        <f t="shared" si="431"/>
        <v>0.3409090909</v>
      </c>
      <c r="L357" s="4">
        <f t="shared" si="431"/>
        <v>-1.16869362</v>
      </c>
      <c r="M357" s="4">
        <f t="shared" si="431"/>
        <v>-1.231854595</v>
      </c>
      <c r="N357" s="122">
        <f t="shared" si="431"/>
        <v>0.7636085961</v>
      </c>
      <c r="O357" s="4"/>
      <c r="P357" s="4"/>
      <c r="R357" s="157"/>
      <c r="W357" s="158"/>
      <c r="X357" s="4"/>
      <c r="Y357" s="157"/>
      <c r="AD357" s="158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</row>
    <row r="358">
      <c r="A358" s="75" t="s">
        <v>229</v>
      </c>
      <c r="B358" s="76">
        <v>1681.7</v>
      </c>
      <c r="C358" s="76">
        <v>3406.25</v>
      </c>
      <c r="D358" s="77">
        <v>794.15</v>
      </c>
      <c r="E358" s="76">
        <v>5435.2</v>
      </c>
      <c r="F358" s="76">
        <v>4484.65</v>
      </c>
      <c r="G358" s="148">
        <v>460.45</v>
      </c>
      <c r="H358" s="77"/>
      <c r="I358" s="152">
        <f t="shared" ref="I358:N358" si="432">((B358-B357)/B357)*100</f>
        <v>-0.4970120111</v>
      </c>
      <c r="J358" s="4">
        <f t="shared" si="432"/>
        <v>-0.2810427858</v>
      </c>
      <c r="K358" s="4">
        <f t="shared" si="432"/>
        <v>-0.06920850635</v>
      </c>
      <c r="L358" s="4">
        <f t="shared" si="432"/>
        <v>0.424965818</v>
      </c>
      <c r="M358" s="4">
        <f t="shared" si="432"/>
        <v>-0.2080551847</v>
      </c>
      <c r="N358" s="122">
        <f t="shared" si="432"/>
        <v>-0.3031287214</v>
      </c>
      <c r="O358" s="4"/>
      <c r="P358" s="4"/>
      <c r="R358" s="157"/>
      <c r="W358" s="158"/>
      <c r="X358" s="4"/>
      <c r="Y358" s="157"/>
      <c r="AD358" s="158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</row>
    <row r="359">
      <c r="A359" s="83">
        <v>44937.0</v>
      </c>
      <c r="B359" s="76">
        <v>1672.75</v>
      </c>
      <c r="C359" s="76">
        <v>3370.7</v>
      </c>
      <c r="D359" s="77">
        <v>776.4</v>
      </c>
      <c r="E359" s="76">
        <v>5413.5</v>
      </c>
      <c r="F359" s="76">
        <v>4449.55</v>
      </c>
      <c r="G359" s="148">
        <v>453.35</v>
      </c>
      <c r="H359" s="77"/>
      <c r="I359" s="152">
        <f t="shared" ref="I359:N359" si="433">((B359-B358)/B358)*100</f>
        <v>-0.53219956</v>
      </c>
      <c r="J359" s="4">
        <f t="shared" si="433"/>
        <v>-1.043669725</v>
      </c>
      <c r="K359" s="4">
        <f t="shared" si="433"/>
        <v>-2.235094126</v>
      </c>
      <c r="L359" s="4">
        <f t="shared" si="433"/>
        <v>-0.3992493377</v>
      </c>
      <c r="M359" s="4">
        <f t="shared" si="433"/>
        <v>-0.7826697736</v>
      </c>
      <c r="N359" s="122">
        <f t="shared" si="433"/>
        <v>-1.541969812</v>
      </c>
      <c r="O359" s="4"/>
      <c r="P359" s="4"/>
      <c r="R359" s="157"/>
      <c r="W359" s="158"/>
      <c r="X359" s="4"/>
      <c r="Y359" s="155">
        <f t="shared" ref="Y359:AD359" si="434">((B379-B359)/B359)*100</f>
        <v>14.57480197</v>
      </c>
      <c r="Z359" s="77">
        <f t="shared" si="434"/>
        <v>4.258759308</v>
      </c>
      <c r="AA359" s="77">
        <f t="shared" si="434"/>
        <v>7.225656878</v>
      </c>
      <c r="AB359" s="77">
        <f t="shared" si="434"/>
        <v>7.487762076</v>
      </c>
      <c r="AC359" s="77">
        <f t="shared" si="434"/>
        <v>9.893135261</v>
      </c>
      <c r="AD359" s="156">
        <f t="shared" si="434"/>
        <v>23.00650711</v>
      </c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</row>
    <row r="360">
      <c r="A360" s="83">
        <v>44968.0</v>
      </c>
      <c r="B360" s="76">
        <v>1715.1</v>
      </c>
      <c r="C360" s="76">
        <v>3401.65</v>
      </c>
      <c r="D360" s="77">
        <v>783.5</v>
      </c>
      <c r="E360" s="76">
        <v>5416.8</v>
      </c>
      <c r="F360" s="76">
        <v>4579.45</v>
      </c>
      <c r="G360" s="148">
        <v>462.25</v>
      </c>
      <c r="H360" s="77"/>
      <c r="I360" s="152">
        <f t="shared" ref="I360:N360" si="435">((B360-B359)/B359)*100</f>
        <v>2.531759079</v>
      </c>
      <c r="J360" s="4">
        <f t="shared" si="435"/>
        <v>0.9182069006</v>
      </c>
      <c r="K360" s="4">
        <f t="shared" si="435"/>
        <v>0.9144770737</v>
      </c>
      <c r="L360" s="4">
        <f t="shared" si="435"/>
        <v>0.06095871433</v>
      </c>
      <c r="M360" s="4">
        <f t="shared" si="435"/>
        <v>2.919396343</v>
      </c>
      <c r="N360" s="122">
        <f t="shared" si="435"/>
        <v>1.963163119</v>
      </c>
      <c r="O360" s="4"/>
      <c r="P360" s="4"/>
      <c r="R360" s="157"/>
      <c r="W360" s="158"/>
      <c r="X360" s="4"/>
      <c r="Y360" s="157"/>
      <c r="AD360" s="158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</row>
    <row r="361">
      <c r="A361" s="83">
        <v>44996.0</v>
      </c>
      <c r="B361" s="76">
        <v>1726.3</v>
      </c>
      <c r="C361" s="76">
        <v>3389.45</v>
      </c>
      <c r="D361" s="77">
        <v>804.45</v>
      </c>
      <c r="E361" s="76">
        <v>5329.1</v>
      </c>
      <c r="F361" s="76">
        <v>4578.0</v>
      </c>
      <c r="G361" s="148">
        <v>466.1</v>
      </c>
      <c r="H361" s="77"/>
      <c r="I361" s="152">
        <f t="shared" ref="I361:N361" si="436">((B361-B360)/B360)*100</f>
        <v>0.6530231473</v>
      </c>
      <c r="J361" s="4">
        <f t="shared" si="436"/>
        <v>-0.3586494789</v>
      </c>
      <c r="K361" s="4">
        <f t="shared" si="436"/>
        <v>2.67389917</v>
      </c>
      <c r="L361" s="4">
        <f t="shared" si="436"/>
        <v>-1.61903707</v>
      </c>
      <c r="M361" s="4">
        <f t="shared" si="436"/>
        <v>-0.03166319099</v>
      </c>
      <c r="N361" s="122">
        <f t="shared" si="436"/>
        <v>0.8328826393</v>
      </c>
      <c r="O361" s="4"/>
      <c r="P361" s="4"/>
      <c r="R361" s="153">
        <f t="shared" ref="R361:W361" si="437">100*(B366-B361)/B361</f>
        <v>3.090424608</v>
      </c>
      <c r="S361" s="86">
        <f t="shared" si="437"/>
        <v>-0.6520231896</v>
      </c>
      <c r="T361" s="86">
        <f t="shared" si="437"/>
        <v>1.541425819</v>
      </c>
      <c r="U361" s="86">
        <f t="shared" si="437"/>
        <v>2.609258599</v>
      </c>
      <c r="V361" s="86">
        <f t="shared" si="437"/>
        <v>2.987112276</v>
      </c>
      <c r="W361" s="154">
        <f t="shared" si="437"/>
        <v>10.72731174</v>
      </c>
      <c r="X361" s="4"/>
      <c r="Y361" s="157"/>
      <c r="AD361" s="158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</row>
    <row r="362">
      <c r="A362" s="83">
        <v>45088.0</v>
      </c>
      <c r="B362" s="76">
        <v>1739.25</v>
      </c>
      <c r="C362" s="76">
        <v>3419.2</v>
      </c>
      <c r="D362" s="77">
        <v>812.0</v>
      </c>
      <c r="E362" s="76">
        <v>5400.05</v>
      </c>
      <c r="F362" s="76">
        <v>4657.6</v>
      </c>
      <c r="G362" s="148">
        <v>514.8</v>
      </c>
      <c r="H362" s="77"/>
      <c r="I362" s="152">
        <f t="shared" ref="I362:N362" si="438">((B362-B361)/B361)*100</f>
        <v>0.7501593002</v>
      </c>
      <c r="J362" s="4">
        <f t="shared" si="438"/>
        <v>0.8777235245</v>
      </c>
      <c r="K362" s="4">
        <f t="shared" si="438"/>
        <v>0.93852943</v>
      </c>
      <c r="L362" s="4">
        <f t="shared" si="438"/>
        <v>1.331369274</v>
      </c>
      <c r="M362" s="4">
        <f t="shared" si="438"/>
        <v>1.738750546</v>
      </c>
      <c r="N362" s="122">
        <f t="shared" si="438"/>
        <v>10.44840163</v>
      </c>
      <c r="O362" s="4"/>
      <c r="P362" s="4"/>
      <c r="R362" s="157"/>
      <c r="W362" s="158"/>
      <c r="X362" s="4"/>
      <c r="Y362" s="157"/>
      <c r="AD362" s="158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</row>
    <row r="363">
      <c r="A363" s="83">
        <v>45118.0</v>
      </c>
      <c r="B363" s="76">
        <v>1700.45</v>
      </c>
      <c r="C363" s="76">
        <v>3407.85</v>
      </c>
      <c r="D363" s="77">
        <v>806.7</v>
      </c>
      <c r="E363" s="76">
        <v>5459.55</v>
      </c>
      <c r="F363" s="76">
        <v>4701.1</v>
      </c>
      <c r="G363" s="148">
        <v>514.2</v>
      </c>
      <c r="H363" s="77"/>
      <c r="I363" s="152">
        <f t="shared" ref="I363:N363" si="439">((B363-B362)/B362)*100</f>
        <v>-2.230846629</v>
      </c>
      <c r="J363" s="4">
        <f t="shared" si="439"/>
        <v>-0.3319489939</v>
      </c>
      <c r="K363" s="4">
        <f t="shared" si="439"/>
        <v>-0.6527093596</v>
      </c>
      <c r="L363" s="4">
        <f t="shared" si="439"/>
        <v>1.10184165</v>
      </c>
      <c r="M363" s="4">
        <f t="shared" si="439"/>
        <v>0.933957403</v>
      </c>
      <c r="N363" s="122">
        <f t="shared" si="439"/>
        <v>-0.1165501166</v>
      </c>
      <c r="O363" s="4"/>
      <c r="P363" s="4"/>
      <c r="R363" s="157"/>
      <c r="W363" s="158"/>
      <c r="X363" s="4"/>
      <c r="Y363" s="157"/>
      <c r="AD363" s="158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</row>
    <row r="364">
      <c r="A364" s="83">
        <v>45149.0</v>
      </c>
      <c r="B364" s="76">
        <v>1782.9</v>
      </c>
      <c r="C364" s="76">
        <v>3413.6</v>
      </c>
      <c r="D364" s="77">
        <v>826.7</v>
      </c>
      <c r="E364" s="76">
        <v>5516.4</v>
      </c>
      <c r="F364" s="76">
        <v>4708.05</v>
      </c>
      <c r="G364" s="148">
        <v>521.35</v>
      </c>
      <c r="H364" s="77"/>
      <c r="I364" s="152">
        <f t="shared" ref="I364:N364" si="440">((B364-B363)/B363)*100</f>
        <v>4.848716516</v>
      </c>
      <c r="J364" s="4">
        <f t="shared" si="440"/>
        <v>0.1687280837</v>
      </c>
      <c r="K364" s="4">
        <f t="shared" si="440"/>
        <v>2.479236395</v>
      </c>
      <c r="L364" s="4">
        <f t="shared" si="440"/>
        <v>1.041294612</v>
      </c>
      <c r="M364" s="4">
        <f t="shared" si="440"/>
        <v>0.1478377401</v>
      </c>
      <c r="N364" s="122">
        <f t="shared" si="440"/>
        <v>1.390509529</v>
      </c>
      <c r="O364" s="4"/>
      <c r="P364" s="4"/>
      <c r="R364" s="157"/>
      <c r="W364" s="158"/>
      <c r="X364" s="4"/>
      <c r="Y364" s="157"/>
      <c r="AD364" s="158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</row>
    <row r="365">
      <c r="A365" s="83">
        <v>45180.0</v>
      </c>
      <c r="B365" s="76">
        <v>1764.05</v>
      </c>
      <c r="C365" s="76">
        <v>3384.0</v>
      </c>
      <c r="D365" s="77">
        <v>814.5</v>
      </c>
      <c r="E365" s="76">
        <v>5518.2</v>
      </c>
      <c r="F365" s="76">
        <v>4693.45</v>
      </c>
      <c r="G365" s="148">
        <v>514.2</v>
      </c>
      <c r="H365" s="77"/>
      <c r="I365" s="152">
        <f t="shared" ref="I365:N365" si="441">((B365-B364)/B364)*100</f>
        <v>-1.057266252</v>
      </c>
      <c r="J365" s="4">
        <f t="shared" si="441"/>
        <v>-0.8671197563</v>
      </c>
      <c r="K365" s="4">
        <f t="shared" si="441"/>
        <v>-1.475746946</v>
      </c>
      <c r="L365" s="4">
        <f t="shared" si="441"/>
        <v>0.03262997607</v>
      </c>
      <c r="M365" s="4">
        <f t="shared" si="441"/>
        <v>-0.3101071569</v>
      </c>
      <c r="N365" s="122">
        <f t="shared" si="441"/>
        <v>-1.371439532</v>
      </c>
      <c r="O365" s="4"/>
      <c r="P365" s="4"/>
      <c r="R365" s="157"/>
      <c r="W365" s="158"/>
      <c r="X365" s="4"/>
      <c r="Y365" s="157"/>
      <c r="AD365" s="158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</row>
    <row r="366">
      <c r="A366" s="88">
        <v>45210.0</v>
      </c>
      <c r="B366" s="76">
        <v>1779.65</v>
      </c>
      <c r="C366" s="76">
        <v>3367.35</v>
      </c>
      <c r="D366" s="77">
        <v>816.85</v>
      </c>
      <c r="E366" s="76">
        <v>5468.15</v>
      </c>
      <c r="F366" s="76">
        <v>4714.75</v>
      </c>
      <c r="G366" s="148">
        <v>516.1</v>
      </c>
      <c r="H366" s="77"/>
      <c r="I366" s="152">
        <f t="shared" ref="I366:N366" si="442">((B366-B365)/B365)*100</f>
        <v>0.8843286755</v>
      </c>
      <c r="J366" s="4">
        <f t="shared" si="442"/>
        <v>-0.4920212766</v>
      </c>
      <c r="K366" s="4">
        <f t="shared" si="442"/>
        <v>0.2885205648</v>
      </c>
      <c r="L366" s="4">
        <f t="shared" si="442"/>
        <v>-0.906998659</v>
      </c>
      <c r="M366" s="4">
        <f t="shared" si="442"/>
        <v>0.4538239461</v>
      </c>
      <c r="N366" s="122">
        <f t="shared" si="442"/>
        <v>0.3695060288</v>
      </c>
      <c r="O366" s="4"/>
      <c r="P366" s="4"/>
      <c r="R366" s="153">
        <f t="shared" ref="R366:W366" si="443">100*(B371-B366)/B366</f>
        <v>3.643974939</v>
      </c>
      <c r="S366" s="86">
        <f t="shared" si="443"/>
        <v>4.794571399</v>
      </c>
      <c r="T366" s="86">
        <f t="shared" si="443"/>
        <v>0.1836322458</v>
      </c>
      <c r="U366" s="86">
        <f t="shared" si="443"/>
        <v>3.642913965</v>
      </c>
      <c r="V366" s="86">
        <f t="shared" si="443"/>
        <v>1.033989077</v>
      </c>
      <c r="W366" s="154">
        <f t="shared" si="443"/>
        <v>3.080798295</v>
      </c>
      <c r="X366" s="4"/>
      <c r="Y366" s="157"/>
      <c r="AD366" s="158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</row>
    <row r="367">
      <c r="A367" s="88">
        <v>45271.0</v>
      </c>
      <c r="B367" s="76">
        <v>1787.85</v>
      </c>
      <c r="C367" s="76">
        <v>3383.95</v>
      </c>
      <c r="D367" s="77">
        <v>820.1</v>
      </c>
      <c r="E367" s="76">
        <v>5479.1</v>
      </c>
      <c r="F367" s="76">
        <v>4707.9</v>
      </c>
      <c r="G367" s="148">
        <v>521.6</v>
      </c>
      <c r="H367" s="77"/>
      <c r="I367" s="152">
        <f t="shared" ref="I367:N367" si="444">((B367-B366)/B366)*100</f>
        <v>0.4607647571</v>
      </c>
      <c r="J367" s="4">
        <f t="shared" si="444"/>
        <v>0.4929692488</v>
      </c>
      <c r="K367" s="4">
        <f t="shared" si="444"/>
        <v>0.3978698659</v>
      </c>
      <c r="L367" s="4">
        <f t="shared" si="444"/>
        <v>0.2002505418</v>
      </c>
      <c r="M367" s="4">
        <f t="shared" si="444"/>
        <v>-0.1452887216</v>
      </c>
      <c r="N367" s="122">
        <f t="shared" si="444"/>
        <v>1.065684945</v>
      </c>
      <c r="O367" s="4"/>
      <c r="P367" s="4"/>
      <c r="R367" s="157"/>
      <c r="W367" s="158"/>
      <c r="X367" s="4"/>
      <c r="Y367" s="157"/>
      <c r="AD367" s="158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</row>
    <row r="368">
      <c r="A368" s="75" t="s">
        <v>230</v>
      </c>
      <c r="B368" s="76">
        <v>1786.45</v>
      </c>
      <c r="C368" s="76">
        <v>3364.0</v>
      </c>
      <c r="D368" s="77">
        <v>817.55</v>
      </c>
      <c r="E368" s="76">
        <v>5459.35</v>
      </c>
      <c r="F368" s="76">
        <v>4724.05</v>
      </c>
      <c r="G368" s="148">
        <v>522.45</v>
      </c>
      <c r="H368" s="77"/>
      <c r="I368" s="152">
        <f t="shared" ref="I368:N368" si="445">((B368-B367)/B367)*100</f>
        <v>-0.07830634561</v>
      </c>
      <c r="J368" s="4">
        <f t="shared" si="445"/>
        <v>-0.5895477179</v>
      </c>
      <c r="K368" s="4">
        <f t="shared" si="445"/>
        <v>-0.3109376905</v>
      </c>
      <c r="L368" s="4">
        <f t="shared" si="445"/>
        <v>-0.3604606596</v>
      </c>
      <c r="M368" s="4">
        <f t="shared" si="445"/>
        <v>0.3430404214</v>
      </c>
      <c r="N368" s="122">
        <f t="shared" si="445"/>
        <v>0.1629601227</v>
      </c>
      <c r="O368" s="4"/>
      <c r="P368" s="4"/>
      <c r="R368" s="157"/>
      <c r="W368" s="158"/>
      <c r="X368" s="4"/>
      <c r="Y368" s="157"/>
      <c r="AD368" s="158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</row>
    <row r="369">
      <c r="A369" s="75" t="s">
        <v>231</v>
      </c>
      <c r="B369" s="76">
        <v>1840.15</v>
      </c>
      <c r="C369" s="76">
        <v>3430.45</v>
      </c>
      <c r="D369" s="77">
        <v>819.1</v>
      </c>
      <c r="E369" s="76">
        <v>5471.35</v>
      </c>
      <c r="F369" s="76">
        <v>4740.15</v>
      </c>
      <c r="G369" s="148">
        <v>527.3</v>
      </c>
      <c r="H369" s="77"/>
      <c r="I369" s="152">
        <f t="shared" ref="I369:N369" si="446">((B369-B368)/B368)*100</f>
        <v>3.005961544</v>
      </c>
      <c r="J369" s="4">
        <f t="shared" si="446"/>
        <v>1.975326992</v>
      </c>
      <c r="K369" s="4">
        <f t="shared" si="446"/>
        <v>0.1895908507</v>
      </c>
      <c r="L369" s="4">
        <f t="shared" si="446"/>
        <v>0.2198063872</v>
      </c>
      <c r="M369" s="4">
        <f t="shared" si="446"/>
        <v>0.3408092632</v>
      </c>
      <c r="N369" s="122">
        <f t="shared" si="446"/>
        <v>0.9283184994</v>
      </c>
      <c r="O369" s="4"/>
      <c r="P369" s="4"/>
      <c r="R369" s="157"/>
      <c r="W369" s="158"/>
      <c r="X369" s="4"/>
      <c r="Y369" s="157"/>
      <c r="AD369" s="158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</row>
    <row r="370">
      <c r="A370" s="75" t="s">
        <v>232</v>
      </c>
      <c r="B370" s="76">
        <v>1845.7</v>
      </c>
      <c r="C370" s="76">
        <v>3522.3</v>
      </c>
      <c r="D370" s="77">
        <v>821.1</v>
      </c>
      <c r="E370" s="76">
        <v>5594.25</v>
      </c>
      <c r="F370" s="76">
        <v>4732.85</v>
      </c>
      <c r="G370" s="148">
        <v>530.05</v>
      </c>
      <c r="H370" s="77"/>
      <c r="I370" s="152">
        <f t="shared" ref="I370:N370" si="447">((B370-B369)/B369)*100</f>
        <v>0.3016058473</v>
      </c>
      <c r="J370" s="4">
        <f t="shared" si="447"/>
        <v>2.677491291</v>
      </c>
      <c r="K370" s="4">
        <f t="shared" si="447"/>
        <v>0.244170431</v>
      </c>
      <c r="L370" s="4">
        <f t="shared" si="447"/>
        <v>2.246246356</v>
      </c>
      <c r="M370" s="4">
        <f t="shared" si="447"/>
        <v>-0.1540035653</v>
      </c>
      <c r="N370" s="122">
        <f t="shared" si="447"/>
        <v>0.5215247487</v>
      </c>
      <c r="O370" s="4"/>
      <c r="P370" s="4"/>
      <c r="R370" s="157"/>
      <c r="W370" s="158"/>
      <c r="X370" s="4"/>
      <c r="Y370" s="157"/>
      <c r="AD370" s="158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</row>
    <row r="371">
      <c r="A371" s="75" t="s">
        <v>233</v>
      </c>
      <c r="B371" s="76">
        <v>1844.5</v>
      </c>
      <c r="C371" s="76">
        <v>3528.8</v>
      </c>
      <c r="D371" s="77">
        <v>818.35</v>
      </c>
      <c r="E371" s="76">
        <v>5667.35</v>
      </c>
      <c r="F371" s="76">
        <v>4763.5</v>
      </c>
      <c r="G371" s="148">
        <v>532.0</v>
      </c>
      <c r="H371" s="77"/>
      <c r="I371" s="152">
        <f t="shared" ref="I371:N371" si="448">((B371-B370)/B370)*100</f>
        <v>-0.0650159831</v>
      </c>
      <c r="J371" s="4">
        <f t="shared" si="448"/>
        <v>0.1845385118</v>
      </c>
      <c r="K371" s="4">
        <f t="shared" si="448"/>
        <v>-0.3349165753</v>
      </c>
      <c r="L371" s="4">
        <f t="shared" si="448"/>
        <v>1.306698843</v>
      </c>
      <c r="M371" s="4">
        <f t="shared" si="448"/>
        <v>0.6476013396</v>
      </c>
      <c r="N371" s="122">
        <f t="shared" si="448"/>
        <v>0.3678898217</v>
      </c>
      <c r="O371" s="4"/>
      <c r="P371" s="4"/>
      <c r="R371" s="153">
        <f t="shared" ref="R371:W371" si="449">100*(B376-B371)/B371</f>
        <v>1.602060179</v>
      </c>
      <c r="S371" s="86">
        <f t="shared" si="449"/>
        <v>-1.280888687</v>
      </c>
      <c r="T371" s="86">
        <f t="shared" si="449"/>
        <v>-1.900164966</v>
      </c>
      <c r="U371" s="86">
        <f t="shared" si="449"/>
        <v>0.2849656365</v>
      </c>
      <c r="V371" s="86">
        <f t="shared" si="449"/>
        <v>-1.885168469</v>
      </c>
      <c r="W371" s="154">
        <f t="shared" si="449"/>
        <v>0.5639097744</v>
      </c>
      <c r="X371" s="4"/>
      <c r="Y371" s="157"/>
      <c r="AD371" s="158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</row>
    <row r="372">
      <c r="A372" s="75" t="s">
        <v>234</v>
      </c>
      <c r="B372" s="76">
        <v>1859.75</v>
      </c>
      <c r="C372" s="76">
        <v>3539.85</v>
      </c>
      <c r="D372" s="77">
        <v>810.7</v>
      </c>
      <c r="E372" s="76">
        <v>5649.4</v>
      </c>
      <c r="F372" s="76">
        <v>4752.25</v>
      </c>
      <c r="G372" s="148">
        <v>521.95</v>
      </c>
      <c r="H372" s="77"/>
      <c r="I372" s="152">
        <f t="shared" ref="I372:N372" si="450">((B372-B371)/B371)*100</f>
        <v>0.8267823258</v>
      </c>
      <c r="J372" s="4">
        <f t="shared" si="450"/>
        <v>0.3131376105</v>
      </c>
      <c r="K372" s="4">
        <f t="shared" si="450"/>
        <v>-0.9348078451</v>
      </c>
      <c r="L372" s="4">
        <f t="shared" si="450"/>
        <v>-0.3167265124</v>
      </c>
      <c r="M372" s="4">
        <f t="shared" si="450"/>
        <v>-0.2361708828</v>
      </c>
      <c r="N372" s="122">
        <f t="shared" si="450"/>
        <v>-1.889097744</v>
      </c>
      <c r="O372" s="4"/>
      <c r="P372" s="4"/>
      <c r="R372" s="157"/>
      <c r="W372" s="158"/>
      <c r="X372" s="4"/>
      <c r="Y372" s="157"/>
      <c r="AD372" s="158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</row>
    <row r="373">
      <c r="A373" s="75" t="s">
        <v>235</v>
      </c>
      <c r="B373" s="76">
        <v>1880.0</v>
      </c>
      <c r="C373" s="76">
        <v>3532.3</v>
      </c>
      <c r="D373" s="77">
        <v>809.05</v>
      </c>
      <c r="E373" s="76">
        <v>5700.95</v>
      </c>
      <c r="F373" s="76">
        <v>4738.4</v>
      </c>
      <c r="G373" s="148">
        <v>524.75</v>
      </c>
      <c r="H373" s="77"/>
      <c r="I373" s="152">
        <f t="shared" ref="I373:N373" si="451">((B373-B372)/B372)*100</f>
        <v>1.088856029</v>
      </c>
      <c r="J373" s="4">
        <f t="shared" si="451"/>
        <v>-0.2132858737</v>
      </c>
      <c r="K373" s="4">
        <f t="shared" si="451"/>
        <v>-0.2035278155</v>
      </c>
      <c r="L373" s="4">
        <f t="shared" si="451"/>
        <v>0.9124862817</v>
      </c>
      <c r="M373" s="4">
        <f t="shared" si="451"/>
        <v>-0.2914408964</v>
      </c>
      <c r="N373" s="122">
        <f t="shared" si="451"/>
        <v>0.5364498515</v>
      </c>
      <c r="O373" s="4"/>
      <c r="P373" s="4"/>
      <c r="R373" s="157"/>
      <c r="W373" s="158"/>
      <c r="X373" s="4"/>
      <c r="Y373" s="157"/>
      <c r="AD373" s="158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</row>
    <row r="374">
      <c r="A374" s="75" t="s">
        <v>236</v>
      </c>
      <c r="B374" s="76">
        <v>1858.85</v>
      </c>
      <c r="C374" s="76">
        <v>3549.75</v>
      </c>
      <c r="D374" s="77">
        <v>799.6</v>
      </c>
      <c r="E374" s="76">
        <v>5718.45</v>
      </c>
      <c r="F374" s="76">
        <v>4728.3</v>
      </c>
      <c r="G374" s="148">
        <v>524.95</v>
      </c>
      <c r="H374" s="77"/>
      <c r="I374" s="152">
        <f t="shared" ref="I374:N374" si="452">((B374-B373)/B373)*100</f>
        <v>-1.125</v>
      </c>
      <c r="J374" s="4">
        <f t="shared" si="452"/>
        <v>0.4940123999</v>
      </c>
      <c r="K374" s="4">
        <f t="shared" si="452"/>
        <v>-1.168036586</v>
      </c>
      <c r="L374" s="4">
        <f t="shared" si="452"/>
        <v>0.3069663828</v>
      </c>
      <c r="M374" s="4">
        <f t="shared" si="452"/>
        <v>-0.2131521189</v>
      </c>
      <c r="N374" s="122">
        <f t="shared" si="452"/>
        <v>0.03811338733</v>
      </c>
      <c r="O374" s="4"/>
      <c r="P374" s="4"/>
      <c r="R374" s="157"/>
      <c r="W374" s="158"/>
      <c r="X374" s="4"/>
      <c r="Y374" s="157"/>
      <c r="AD374" s="158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</row>
    <row r="375">
      <c r="A375" s="75" t="s">
        <v>237</v>
      </c>
      <c r="B375" s="76">
        <v>1880.9</v>
      </c>
      <c r="C375" s="76">
        <v>3527.45</v>
      </c>
      <c r="D375" s="77">
        <v>798.15</v>
      </c>
      <c r="E375" s="76">
        <v>5684.6</v>
      </c>
      <c r="F375" s="76">
        <v>4733.1</v>
      </c>
      <c r="G375" s="148">
        <v>534.25</v>
      </c>
      <c r="H375" s="77"/>
      <c r="I375" s="152">
        <f t="shared" ref="I375:N375" si="453">((B375-B374)/B374)*100</f>
        <v>1.186217285</v>
      </c>
      <c r="J375" s="4">
        <f t="shared" si="453"/>
        <v>-0.6282132545</v>
      </c>
      <c r="K375" s="4">
        <f t="shared" si="453"/>
        <v>-0.1813406703</v>
      </c>
      <c r="L375" s="4">
        <f t="shared" si="453"/>
        <v>-0.5919436211</v>
      </c>
      <c r="M375" s="4">
        <f t="shared" si="453"/>
        <v>0.1015164012</v>
      </c>
      <c r="N375" s="122">
        <f t="shared" si="453"/>
        <v>1.771597295</v>
      </c>
      <c r="O375" s="4"/>
      <c r="P375" s="4"/>
      <c r="R375" s="157"/>
      <c r="W375" s="158"/>
      <c r="X375" s="4"/>
      <c r="Y375" s="157"/>
      <c r="AD375" s="158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</row>
    <row r="376">
      <c r="A376" s="75" t="s">
        <v>238</v>
      </c>
      <c r="B376" s="76">
        <v>1874.05</v>
      </c>
      <c r="C376" s="76">
        <v>3483.6</v>
      </c>
      <c r="D376" s="77">
        <v>802.8</v>
      </c>
      <c r="E376" s="76">
        <v>5683.5</v>
      </c>
      <c r="F376" s="76">
        <v>4673.7</v>
      </c>
      <c r="G376" s="148">
        <v>535.0</v>
      </c>
      <c r="H376" s="77"/>
      <c r="I376" s="152">
        <f t="shared" ref="I376:N376" si="454">((B376-B375)/B375)*100</f>
        <v>-0.3641873571</v>
      </c>
      <c r="J376" s="4">
        <f t="shared" si="454"/>
        <v>-1.243107627</v>
      </c>
      <c r="K376" s="4">
        <f t="shared" si="454"/>
        <v>0.5825972562</v>
      </c>
      <c r="L376" s="4">
        <f t="shared" si="454"/>
        <v>-0.01935052598</v>
      </c>
      <c r="M376" s="4">
        <f t="shared" si="454"/>
        <v>-1.254991443</v>
      </c>
      <c r="N376" s="122">
        <f t="shared" si="454"/>
        <v>0.1403837155</v>
      </c>
      <c r="O376" s="4"/>
      <c r="P376" s="4"/>
      <c r="R376" s="153">
        <f t="shared" ref="R376:W376" si="455">100*(B380-B376)/B376</f>
        <v>2.825431552</v>
      </c>
      <c r="S376" s="86">
        <f t="shared" si="455"/>
        <v>1.275978872</v>
      </c>
      <c r="T376" s="86">
        <f t="shared" si="455"/>
        <v>3.905082212</v>
      </c>
      <c r="U376" s="86">
        <f t="shared" si="455"/>
        <v>1.931028416</v>
      </c>
      <c r="V376" s="86">
        <f t="shared" si="455"/>
        <v>6.646768085</v>
      </c>
      <c r="W376" s="154">
        <f t="shared" si="455"/>
        <v>3.962616822</v>
      </c>
      <c r="X376" s="4"/>
      <c r="Y376" s="157"/>
      <c r="AD376" s="158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</row>
    <row r="377">
      <c r="A377" s="75" t="s">
        <v>239</v>
      </c>
      <c r="B377" s="76">
        <v>1880.15</v>
      </c>
      <c r="C377" s="76">
        <v>3487.3</v>
      </c>
      <c r="D377" s="77">
        <v>842.5</v>
      </c>
      <c r="E377" s="76">
        <v>5709.55</v>
      </c>
      <c r="F377" s="76">
        <v>4730.0</v>
      </c>
      <c r="G377" s="148">
        <v>533.55</v>
      </c>
      <c r="H377" s="77"/>
      <c r="I377" s="152">
        <f t="shared" ref="I377:N377" si="456">((B377-B376)/B376)*100</f>
        <v>0.3254982524</v>
      </c>
      <c r="J377" s="4">
        <f t="shared" si="456"/>
        <v>0.1062119646</v>
      </c>
      <c r="K377" s="4">
        <f t="shared" si="456"/>
        <v>4.945191829</v>
      </c>
      <c r="L377" s="4">
        <f t="shared" si="456"/>
        <v>0.4583443301</v>
      </c>
      <c r="M377" s="4">
        <f t="shared" si="456"/>
        <v>1.204613047</v>
      </c>
      <c r="N377" s="122">
        <f t="shared" si="456"/>
        <v>-0.2710280374</v>
      </c>
      <c r="O377" s="4"/>
      <c r="P377" s="4"/>
      <c r="R377" s="157"/>
      <c r="W377" s="158"/>
      <c r="X377" s="4"/>
      <c r="Y377" s="157"/>
      <c r="AD377" s="158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</row>
    <row r="378">
      <c r="A378" s="75" t="s">
        <v>240</v>
      </c>
      <c r="B378" s="76">
        <v>1889.6</v>
      </c>
      <c r="C378" s="76">
        <v>3532.2</v>
      </c>
      <c r="D378" s="77">
        <v>840.55</v>
      </c>
      <c r="E378" s="76">
        <v>5762.5</v>
      </c>
      <c r="F378" s="76">
        <v>4820.45</v>
      </c>
      <c r="G378" s="148">
        <v>562.8</v>
      </c>
      <c r="H378" s="77"/>
      <c r="I378" s="152">
        <f t="shared" ref="I378:N378" si="457">((B378-B377)/B377)*100</f>
        <v>0.5026194719</v>
      </c>
      <c r="J378" s="4">
        <f t="shared" si="457"/>
        <v>1.287529034</v>
      </c>
      <c r="K378" s="4">
        <f t="shared" si="457"/>
        <v>-0.2314540059</v>
      </c>
      <c r="L378" s="4">
        <f t="shared" si="457"/>
        <v>0.9273935774</v>
      </c>
      <c r="M378" s="4">
        <f t="shared" si="457"/>
        <v>1.912262156</v>
      </c>
      <c r="N378" s="122">
        <f t="shared" si="457"/>
        <v>5.482147877</v>
      </c>
      <c r="O378" s="4"/>
      <c r="P378" s="4"/>
      <c r="R378" s="157"/>
      <c r="W378" s="158"/>
      <c r="X378" s="4"/>
      <c r="Y378" s="157"/>
      <c r="AD378" s="158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</row>
    <row r="379">
      <c r="A379" s="75" t="s">
        <v>241</v>
      </c>
      <c r="B379" s="76">
        <v>1916.55</v>
      </c>
      <c r="C379" s="76">
        <v>3514.25</v>
      </c>
      <c r="D379" s="77">
        <v>832.5</v>
      </c>
      <c r="E379" s="76">
        <v>5818.85</v>
      </c>
      <c r="F379" s="76">
        <v>4889.75</v>
      </c>
      <c r="G379" s="148">
        <v>557.65</v>
      </c>
      <c r="H379" s="77"/>
      <c r="I379" s="152">
        <f t="shared" ref="I379:N379" si="458">((B379-B378)/B378)*100</f>
        <v>1.426227773</v>
      </c>
      <c r="J379" s="4">
        <f t="shared" si="458"/>
        <v>-0.5081818697</v>
      </c>
      <c r="K379" s="4">
        <f t="shared" si="458"/>
        <v>-0.9577062638</v>
      </c>
      <c r="L379" s="4">
        <f t="shared" si="458"/>
        <v>0.9778741866</v>
      </c>
      <c r="M379" s="4">
        <f t="shared" si="458"/>
        <v>1.437625118</v>
      </c>
      <c r="N379" s="122">
        <f t="shared" si="458"/>
        <v>-0.9150675195</v>
      </c>
      <c r="O379" s="4"/>
      <c r="P379" s="4"/>
      <c r="R379" s="157"/>
      <c r="W379" s="158"/>
      <c r="X379" s="4"/>
      <c r="Y379" s="157"/>
      <c r="AD379" s="158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</row>
    <row r="380">
      <c r="A380" s="83">
        <v>44938.0</v>
      </c>
      <c r="B380" s="76">
        <v>1927.0</v>
      </c>
      <c r="C380" s="76">
        <v>3528.05</v>
      </c>
      <c r="D380" s="77">
        <v>834.15</v>
      </c>
      <c r="E380" s="76">
        <v>5793.25</v>
      </c>
      <c r="F380" s="76">
        <v>4984.35</v>
      </c>
      <c r="G380" s="148">
        <v>556.2</v>
      </c>
      <c r="H380" s="77"/>
      <c r="I380" s="152">
        <f t="shared" ref="I380:N380" si="459">((B380-B379)/B379)*100</f>
        <v>0.5452505805</v>
      </c>
      <c r="J380" s="4">
        <f t="shared" si="459"/>
        <v>0.3926869175</v>
      </c>
      <c r="K380" s="4">
        <f t="shared" si="459"/>
        <v>0.1981981982</v>
      </c>
      <c r="L380" s="4">
        <f t="shared" si="459"/>
        <v>-0.4399494746</v>
      </c>
      <c r="M380" s="4">
        <f t="shared" si="459"/>
        <v>1.934659236</v>
      </c>
      <c r="N380" s="122">
        <f t="shared" si="459"/>
        <v>-0.2600197256</v>
      </c>
      <c r="O380" s="4"/>
      <c r="P380" s="4"/>
      <c r="R380" s="153">
        <f t="shared" ref="R380:W380" si="460">100*(B385-B380)/B380</f>
        <v>1.375194603</v>
      </c>
      <c r="S380" s="86">
        <f t="shared" si="460"/>
        <v>3.299272969</v>
      </c>
      <c r="T380" s="86">
        <f t="shared" si="460"/>
        <v>23.25121381</v>
      </c>
      <c r="U380" s="86">
        <f t="shared" si="460"/>
        <v>-0.2140422043</v>
      </c>
      <c r="V380" s="86">
        <f t="shared" si="460"/>
        <v>-0.4504097826</v>
      </c>
      <c r="W380" s="154">
        <f t="shared" si="460"/>
        <v>2.840704782</v>
      </c>
      <c r="X380" s="4"/>
      <c r="Y380" s="155">
        <f t="shared" ref="Y380:AD380" si="461">((B399-B380)/B380)*100</f>
        <v>2.558380903</v>
      </c>
      <c r="Z380" s="77">
        <f t="shared" si="461"/>
        <v>10.14441405</v>
      </c>
      <c r="AA380" s="77">
        <f t="shared" si="461"/>
        <v>26.38614158</v>
      </c>
      <c r="AB380" s="77">
        <f t="shared" si="461"/>
        <v>1.940189013</v>
      </c>
      <c r="AC380" s="77">
        <f t="shared" si="461"/>
        <v>7.912766961</v>
      </c>
      <c r="AD380" s="156">
        <f t="shared" si="461"/>
        <v>19.95685005</v>
      </c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</row>
    <row r="381">
      <c r="A381" s="83">
        <v>45028.0</v>
      </c>
      <c r="B381" s="76">
        <v>1957.6</v>
      </c>
      <c r="C381" s="76">
        <v>3533.6</v>
      </c>
      <c r="D381" s="77">
        <v>882.35</v>
      </c>
      <c r="E381" s="76">
        <v>5786.3</v>
      </c>
      <c r="F381" s="76">
        <v>4958.0</v>
      </c>
      <c r="G381" s="148">
        <v>565.45</v>
      </c>
      <c r="H381" s="77"/>
      <c r="I381" s="152">
        <f t="shared" ref="I381:N381" si="462">((B381-B380)/B380)*100</f>
        <v>1.58796056</v>
      </c>
      <c r="J381" s="4">
        <f t="shared" si="462"/>
        <v>0.1573106957</v>
      </c>
      <c r="K381" s="4">
        <f t="shared" si="462"/>
        <v>5.77833723</v>
      </c>
      <c r="L381" s="4">
        <f t="shared" si="462"/>
        <v>-0.1199672032</v>
      </c>
      <c r="M381" s="4">
        <f t="shared" si="462"/>
        <v>-0.5286546892</v>
      </c>
      <c r="N381" s="122">
        <f t="shared" si="462"/>
        <v>1.663070838</v>
      </c>
      <c r="O381" s="4"/>
      <c r="P381" s="4"/>
      <c r="R381" s="157"/>
      <c r="W381" s="158"/>
      <c r="X381" s="4"/>
      <c r="Y381" s="157"/>
      <c r="AD381" s="158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</row>
    <row r="382">
      <c r="A382" s="83">
        <v>45058.0</v>
      </c>
      <c r="B382" s="76">
        <v>1963.35</v>
      </c>
      <c r="C382" s="76">
        <v>3543.6</v>
      </c>
      <c r="D382" s="76">
        <v>1016.9</v>
      </c>
      <c r="E382" s="76">
        <v>5808.05</v>
      </c>
      <c r="F382" s="76">
        <v>4977.2</v>
      </c>
      <c r="G382" s="148">
        <v>569.45</v>
      </c>
      <c r="H382" s="77"/>
      <c r="I382" s="152">
        <f t="shared" ref="I382:N382" si="463">((B382-B381)/B381)*100</f>
        <v>0.2937270127</v>
      </c>
      <c r="J382" s="4">
        <f t="shared" si="463"/>
        <v>0.2829975096</v>
      </c>
      <c r="K382" s="4">
        <f t="shared" si="463"/>
        <v>15.24905083</v>
      </c>
      <c r="L382" s="4">
        <f t="shared" si="463"/>
        <v>0.3758878731</v>
      </c>
      <c r="M382" s="4">
        <f t="shared" si="463"/>
        <v>0.3872529246</v>
      </c>
      <c r="N382" s="122">
        <f t="shared" si="463"/>
        <v>0.7074011849</v>
      </c>
      <c r="O382" s="4"/>
      <c r="P382" s="4"/>
      <c r="R382" s="157"/>
      <c r="W382" s="158"/>
      <c r="X382" s="4"/>
      <c r="Y382" s="157"/>
      <c r="AD382" s="158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</row>
    <row r="383">
      <c r="A383" s="83">
        <v>45089.0</v>
      </c>
      <c r="B383" s="76">
        <v>1966.2</v>
      </c>
      <c r="C383" s="76">
        <v>3627.0</v>
      </c>
      <c r="D383" s="76">
        <v>1024.25</v>
      </c>
      <c r="E383" s="76">
        <v>5748.9</v>
      </c>
      <c r="F383" s="76">
        <v>5029.45</v>
      </c>
      <c r="G383" s="148">
        <v>578.35</v>
      </c>
      <c r="H383" s="77"/>
      <c r="I383" s="152">
        <f t="shared" ref="I383:N383" si="464">((B383-B382)/B382)*100</f>
        <v>0.1451600581</v>
      </c>
      <c r="J383" s="4">
        <f t="shared" si="464"/>
        <v>2.353538774</v>
      </c>
      <c r="K383" s="4">
        <f t="shared" si="464"/>
        <v>0.7227849346</v>
      </c>
      <c r="L383" s="4">
        <f t="shared" si="464"/>
        <v>-1.018414098</v>
      </c>
      <c r="M383" s="4">
        <f t="shared" si="464"/>
        <v>1.049787029</v>
      </c>
      <c r="N383" s="122">
        <f t="shared" si="464"/>
        <v>1.562911581</v>
      </c>
      <c r="O383" s="4"/>
      <c r="P383" s="4"/>
      <c r="R383" s="157"/>
      <c r="W383" s="158"/>
      <c r="X383" s="4"/>
      <c r="Y383" s="157"/>
      <c r="AD383" s="158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</row>
    <row r="384">
      <c r="A384" s="83">
        <v>45119.0</v>
      </c>
      <c r="B384" s="76">
        <v>1969.35</v>
      </c>
      <c r="C384" s="76">
        <v>3630.7</v>
      </c>
      <c r="D384" s="76">
        <v>1047.65</v>
      </c>
      <c r="E384" s="76">
        <v>5818.8</v>
      </c>
      <c r="F384" s="76">
        <v>5035.15</v>
      </c>
      <c r="G384" s="148">
        <v>579.3</v>
      </c>
      <c r="H384" s="77"/>
      <c r="I384" s="152">
        <f t="shared" ref="I384:N384" si="465">((B384-B383)/B383)*100</f>
        <v>0.1602075069</v>
      </c>
      <c r="J384" s="4">
        <f t="shared" si="465"/>
        <v>0.1020126827</v>
      </c>
      <c r="K384" s="4">
        <f t="shared" si="465"/>
        <v>2.284598487</v>
      </c>
      <c r="L384" s="4">
        <f t="shared" si="465"/>
        <v>1.215884778</v>
      </c>
      <c r="M384" s="4">
        <f t="shared" si="465"/>
        <v>0.1133324717</v>
      </c>
      <c r="N384" s="122">
        <f t="shared" si="465"/>
        <v>0.164260396</v>
      </c>
      <c r="O384" s="4"/>
      <c r="P384" s="4"/>
      <c r="R384" s="157"/>
      <c r="W384" s="158"/>
      <c r="X384" s="4"/>
      <c r="Y384" s="157"/>
      <c r="AD384" s="158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</row>
    <row r="385">
      <c r="A385" s="83">
        <v>45150.0</v>
      </c>
      <c r="B385" s="76">
        <v>1953.5</v>
      </c>
      <c r="C385" s="76">
        <v>3644.45</v>
      </c>
      <c r="D385" s="76">
        <v>1028.1</v>
      </c>
      <c r="E385" s="76">
        <v>5780.85</v>
      </c>
      <c r="F385" s="76">
        <v>4961.9</v>
      </c>
      <c r="G385" s="148">
        <v>572.0</v>
      </c>
      <c r="H385" s="77"/>
      <c r="I385" s="152">
        <f t="shared" ref="I385:N385" si="466">((B385-B384)/B384)*100</f>
        <v>-0.8048340823</v>
      </c>
      <c r="J385" s="4">
        <f t="shared" si="466"/>
        <v>0.3787148484</v>
      </c>
      <c r="K385" s="4">
        <f t="shared" si="466"/>
        <v>-1.866081229</v>
      </c>
      <c r="L385" s="4">
        <f t="shared" si="466"/>
        <v>-0.6521963291</v>
      </c>
      <c r="M385" s="4">
        <f t="shared" si="466"/>
        <v>-1.454772946</v>
      </c>
      <c r="N385" s="122">
        <f t="shared" si="466"/>
        <v>-1.26014155</v>
      </c>
      <c r="O385" s="4"/>
      <c r="P385" s="4"/>
      <c r="R385" s="153">
        <f t="shared" ref="R385:W385" si="467">100*(B390-B385)/B385</f>
        <v>-0.9188635782</v>
      </c>
      <c r="S385" s="86">
        <f t="shared" si="467"/>
        <v>6.339776921</v>
      </c>
      <c r="T385" s="86">
        <f t="shared" si="467"/>
        <v>5.534481082</v>
      </c>
      <c r="U385" s="86">
        <f t="shared" si="467"/>
        <v>-3.027236479</v>
      </c>
      <c r="V385" s="86">
        <f t="shared" si="467"/>
        <v>-0.7769201314</v>
      </c>
      <c r="W385" s="154">
        <f t="shared" si="467"/>
        <v>3.951048951</v>
      </c>
      <c r="X385" s="4"/>
      <c r="Y385" s="157"/>
      <c r="AD385" s="158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</row>
    <row r="386">
      <c r="A386" s="88">
        <v>45242.0</v>
      </c>
      <c r="B386" s="76">
        <v>2013.2</v>
      </c>
      <c r="C386" s="76">
        <v>3653.8</v>
      </c>
      <c r="D386" s="76">
        <v>1038.95</v>
      </c>
      <c r="E386" s="76">
        <v>5491.6</v>
      </c>
      <c r="F386" s="76">
        <v>4964.2</v>
      </c>
      <c r="G386" s="148">
        <v>576.55</v>
      </c>
      <c r="H386" s="77"/>
      <c r="I386" s="152">
        <f t="shared" ref="I386:N386" si="468">((B386-B385)/B385)*100</f>
        <v>3.056053238</v>
      </c>
      <c r="J386" s="4">
        <f t="shared" si="468"/>
        <v>0.256554487</v>
      </c>
      <c r="K386" s="4">
        <f t="shared" si="468"/>
        <v>1.055344811</v>
      </c>
      <c r="L386" s="4">
        <f t="shared" si="468"/>
        <v>-5.003589438</v>
      </c>
      <c r="M386" s="4">
        <f t="shared" si="468"/>
        <v>0.04635321147</v>
      </c>
      <c r="N386" s="122">
        <f t="shared" si="468"/>
        <v>0.7954545455</v>
      </c>
      <c r="O386" s="4"/>
      <c r="P386" s="4"/>
      <c r="R386" s="157"/>
      <c r="W386" s="158"/>
      <c r="X386" s="4"/>
      <c r="Y386" s="157"/>
      <c r="AD386" s="158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</row>
    <row r="387">
      <c r="A387" s="88">
        <v>45272.0</v>
      </c>
      <c r="B387" s="76">
        <v>1939.4</v>
      </c>
      <c r="C387" s="76">
        <v>3685.7</v>
      </c>
      <c r="D387" s="76">
        <v>1045.8</v>
      </c>
      <c r="E387" s="76">
        <v>5559.9</v>
      </c>
      <c r="F387" s="76">
        <v>4917.75</v>
      </c>
      <c r="G387" s="148">
        <v>569.6</v>
      </c>
      <c r="H387" s="77"/>
      <c r="I387" s="152">
        <f t="shared" ref="I387:N387" si="469">((B387-B386)/B386)*100</f>
        <v>-3.665805682</v>
      </c>
      <c r="J387" s="4">
        <f t="shared" si="469"/>
        <v>0.8730636598</v>
      </c>
      <c r="K387" s="4">
        <f t="shared" si="469"/>
        <v>0.6593195053</v>
      </c>
      <c r="L387" s="4">
        <f t="shared" si="469"/>
        <v>1.243717678</v>
      </c>
      <c r="M387" s="4">
        <f t="shared" si="469"/>
        <v>-0.9356996092</v>
      </c>
      <c r="N387" s="122">
        <f t="shared" si="469"/>
        <v>-1.205446189</v>
      </c>
      <c r="O387" s="4"/>
      <c r="P387" s="4"/>
      <c r="R387" s="157"/>
      <c r="W387" s="158"/>
      <c r="X387" s="4"/>
      <c r="Y387" s="157"/>
      <c r="AD387" s="158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</row>
    <row r="388">
      <c r="A388" s="75" t="s">
        <v>242</v>
      </c>
      <c r="B388" s="76">
        <v>1974.4</v>
      </c>
      <c r="C388" s="76">
        <v>3616.25</v>
      </c>
      <c r="D388" s="76">
        <v>1072.4</v>
      </c>
      <c r="E388" s="76">
        <v>5622.95</v>
      </c>
      <c r="F388" s="76">
        <v>4938.4</v>
      </c>
      <c r="G388" s="148">
        <v>574.55</v>
      </c>
      <c r="H388" s="77"/>
      <c r="I388" s="152">
        <f t="shared" ref="I388:N388" si="470">((B388-B387)/B387)*100</f>
        <v>1.80468186</v>
      </c>
      <c r="J388" s="4">
        <f t="shared" si="470"/>
        <v>-1.884309629</v>
      </c>
      <c r="K388" s="4">
        <f t="shared" si="470"/>
        <v>2.543507363</v>
      </c>
      <c r="L388" s="4">
        <f t="shared" si="470"/>
        <v>1.134013202</v>
      </c>
      <c r="M388" s="4">
        <f t="shared" si="470"/>
        <v>0.419907478</v>
      </c>
      <c r="N388" s="122">
        <f t="shared" si="470"/>
        <v>0.8690308989</v>
      </c>
      <c r="O388" s="4"/>
      <c r="P388" s="4"/>
      <c r="R388" s="157"/>
      <c r="W388" s="158"/>
      <c r="X388" s="4"/>
      <c r="Y388" s="157"/>
      <c r="AD388" s="158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</row>
    <row r="389">
      <c r="A389" s="75" t="s">
        <v>243</v>
      </c>
      <c r="B389" s="76">
        <v>1960.3</v>
      </c>
      <c r="C389" s="76">
        <v>3692.2</v>
      </c>
      <c r="D389" s="76">
        <v>1078.65</v>
      </c>
      <c r="E389" s="76">
        <v>5606.05</v>
      </c>
      <c r="F389" s="76">
        <v>4964.7</v>
      </c>
      <c r="G389" s="148">
        <v>577.95</v>
      </c>
      <c r="H389" s="77"/>
      <c r="I389" s="152">
        <f t="shared" ref="I389:N389" si="471">((B389-B388)/B388)*100</f>
        <v>-0.7141410049</v>
      </c>
      <c r="J389" s="4">
        <f t="shared" si="471"/>
        <v>2.100241963</v>
      </c>
      <c r="K389" s="4">
        <f t="shared" si="471"/>
        <v>0.5828049235</v>
      </c>
      <c r="L389" s="4">
        <f t="shared" si="471"/>
        <v>-0.3005539797</v>
      </c>
      <c r="M389" s="4">
        <f t="shared" si="471"/>
        <v>0.5325611534</v>
      </c>
      <c r="N389" s="122">
        <f t="shared" si="471"/>
        <v>0.5917674702</v>
      </c>
      <c r="O389" s="4"/>
      <c r="P389" s="4"/>
      <c r="R389" s="157"/>
      <c r="W389" s="158"/>
      <c r="X389" s="4"/>
      <c r="Y389" s="157"/>
      <c r="AD389" s="158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</row>
    <row r="390">
      <c r="A390" s="75" t="s">
        <v>244</v>
      </c>
      <c r="B390" s="76">
        <v>1935.55</v>
      </c>
      <c r="C390" s="76">
        <v>3875.5</v>
      </c>
      <c r="D390" s="76">
        <v>1085.0</v>
      </c>
      <c r="E390" s="76">
        <v>5605.85</v>
      </c>
      <c r="F390" s="76">
        <v>4923.35</v>
      </c>
      <c r="G390" s="148">
        <v>594.6</v>
      </c>
      <c r="H390" s="77"/>
      <c r="I390" s="152">
        <f t="shared" ref="I390:N390" si="472">((B390-B389)/B389)*100</f>
        <v>-1.262561853</v>
      </c>
      <c r="J390" s="4">
        <f t="shared" si="472"/>
        <v>4.964519798</v>
      </c>
      <c r="K390" s="4">
        <f t="shared" si="472"/>
        <v>0.5886988365</v>
      </c>
      <c r="L390" s="4">
        <f t="shared" si="472"/>
        <v>-0.003567574317</v>
      </c>
      <c r="M390" s="4">
        <f t="shared" si="472"/>
        <v>-0.8328801337</v>
      </c>
      <c r="N390" s="122">
        <f t="shared" si="472"/>
        <v>2.880872048</v>
      </c>
      <c r="O390" s="4"/>
      <c r="P390" s="4"/>
      <c r="R390" s="153">
        <f t="shared" ref="R390:W390" si="473">100*(B395-B390)/B390</f>
        <v>3.947198471</v>
      </c>
      <c r="S390" s="86">
        <f t="shared" si="473"/>
        <v>-0.8876274029</v>
      </c>
      <c r="T390" s="86">
        <f t="shared" si="473"/>
        <v>-5.248847926</v>
      </c>
      <c r="U390" s="86">
        <f t="shared" si="473"/>
        <v>0.6635924971</v>
      </c>
      <c r="V390" s="86">
        <f t="shared" si="473"/>
        <v>4.79449968</v>
      </c>
      <c r="W390" s="154">
        <f t="shared" si="473"/>
        <v>0.7315842583</v>
      </c>
      <c r="X390" s="4"/>
      <c r="Y390" s="157"/>
      <c r="AD390" s="158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</row>
    <row r="391">
      <c r="A391" s="75" t="s">
        <v>245</v>
      </c>
      <c r="B391" s="76">
        <v>1962.8</v>
      </c>
      <c r="C391" s="76">
        <v>3865.9</v>
      </c>
      <c r="D391" s="76">
        <v>1095.2</v>
      </c>
      <c r="E391" s="76">
        <v>5606.15</v>
      </c>
      <c r="F391" s="76">
        <v>4881.6</v>
      </c>
      <c r="G391" s="148">
        <v>603.4</v>
      </c>
      <c r="H391" s="77"/>
      <c r="I391" s="152">
        <f t="shared" ref="I391:N391" si="474">((B391-B390)/B390)*100</f>
        <v>1.407868564</v>
      </c>
      <c r="J391" s="4">
        <f t="shared" si="474"/>
        <v>-0.2477099729</v>
      </c>
      <c r="K391" s="4">
        <f t="shared" si="474"/>
        <v>0.9400921659</v>
      </c>
      <c r="L391" s="4">
        <f t="shared" si="474"/>
        <v>0.005351552396</v>
      </c>
      <c r="M391" s="4">
        <f t="shared" si="474"/>
        <v>-0.8479998375</v>
      </c>
      <c r="N391" s="122">
        <f t="shared" si="474"/>
        <v>1.479986546</v>
      </c>
      <c r="O391" s="4"/>
      <c r="P391" s="4"/>
      <c r="R391" s="157"/>
      <c r="W391" s="158"/>
      <c r="X391" s="4"/>
      <c r="Y391" s="157"/>
      <c r="AD391" s="158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</row>
    <row r="392">
      <c r="A392" s="75" t="s">
        <v>246</v>
      </c>
      <c r="B392" s="76">
        <v>1979.0</v>
      </c>
      <c r="C392" s="76">
        <v>3828.1</v>
      </c>
      <c r="D392" s="76">
        <v>1077.75</v>
      </c>
      <c r="E392" s="76">
        <v>5661.75</v>
      </c>
      <c r="F392" s="76">
        <v>4911.55</v>
      </c>
      <c r="G392" s="148">
        <v>610.95</v>
      </c>
      <c r="H392" s="77"/>
      <c r="I392" s="152">
        <f t="shared" ref="I392:N392" si="475">((B392-B391)/B391)*100</f>
        <v>0.8253515386</v>
      </c>
      <c r="J392" s="4">
        <f t="shared" si="475"/>
        <v>-0.9777800771</v>
      </c>
      <c r="K392" s="4">
        <f t="shared" si="475"/>
        <v>-1.593316289</v>
      </c>
      <c r="L392" s="4">
        <f t="shared" si="475"/>
        <v>0.9917679691</v>
      </c>
      <c r="M392" s="4">
        <f t="shared" si="475"/>
        <v>0.6135283514</v>
      </c>
      <c r="N392" s="122">
        <f t="shared" si="475"/>
        <v>1.251242957</v>
      </c>
      <c r="O392" s="4"/>
      <c r="P392" s="4"/>
      <c r="R392" s="157"/>
      <c r="W392" s="158"/>
      <c r="X392" s="4"/>
      <c r="Y392" s="157"/>
      <c r="AD392" s="158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</row>
    <row r="393">
      <c r="A393" s="75" t="s">
        <v>247</v>
      </c>
      <c r="B393" s="76">
        <v>1907.3</v>
      </c>
      <c r="C393" s="76">
        <v>3795.35</v>
      </c>
      <c r="D393" s="76">
        <v>1015.5</v>
      </c>
      <c r="E393" s="76">
        <v>5590.75</v>
      </c>
      <c r="F393" s="76">
        <v>4953.4</v>
      </c>
      <c r="G393" s="148">
        <v>574.35</v>
      </c>
      <c r="H393" s="77"/>
      <c r="I393" s="152">
        <f t="shared" ref="I393:N393" si="476">((B393-B392)/B392)*100</f>
        <v>-3.62304194</v>
      </c>
      <c r="J393" s="4">
        <f t="shared" si="476"/>
        <v>-0.8555157911</v>
      </c>
      <c r="K393" s="4">
        <f t="shared" si="476"/>
        <v>-5.77592206</v>
      </c>
      <c r="L393" s="4">
        <f t="shared" si="476"/>
        <v>-1.254029231</v>
      </c>
      <c r="M393" s="4">
        <f t="shared" si="476"/>
        <v>0.8520731745</v>
      </c>
      <c r="N393" s="122">
        <f t="shared" si="476"/>
        <v>-5.990670268</v>
      </c>
      <c r="O393" s="4"/>
      <c r="P393" s="4"/>
      <c r="R393" s="157"/>
      <c r="W393" s="158"/>
      <c r="X393" s="4"/>
      <c r="Y393" s="157"/>
      <c r="AD393" s="158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</row>
    <row r="394">
      <c r="A394" s="75" t="s">
        <v>248</v>
      </c>
      <c r="B394" s="76">
        <v>1945.45</v>
      </c>
      <c r="C394" s="76">
        <v>3803.7</v>
      </c>
      <c r="D394" s="76">
        <v>1022.65</v>
      </c>
      <c r="E394" s="76">
        <v>5574.45</v>
      </c>
      <c r="F394" s="76">
        <v>5049.35</v>
      </c>
      <c r="G394" s="148">
        <v>594.05</v>
      </c>
      <c r="H394" s="77"/>
      <c r="I394" s="152">
        <f t="shared" ref="I394:N394" si="477">((B394-B393)/B393)*100</f>
        <v>2.000209721</v>
      </c>
      <c r="J394" s="4">
        <f t="shared" si="477"/>
        <v>0.22000606</v>
      </c>
      <c r="K394" s="4">
        <f t="shared" si="477"/>
        <v>0.7040866568</v>
      </c>
      <c r="L394" s="4">
        <f t="shared" si="477"/>
        <v>-0.2915530117</v>
      </c>
      <c r="M394" s="4">
        <f t="shared" si="477"/>
        <v>1.937053337</v>
      </c>
      <c r="N394" s="122">
        <f t="shared" si="477"/>
        <v>3.429964307</v>
      </c>
      <c r="O394" s="4"/>
      <c r="P394" s="4"/>
      <c r="R394" s="157"/>
      <c r="W394" s="158"/>
      <c r="X394" s="4"/>
      <c r="Y394" s="157"/>
      <c r="AD394" s="158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</row>
    <row r="395">
      <c r="A395" s="75" t="s">
        <v>249</v>
      </c>
      <c r="B395" s="76">
        <v>2011.95</v>
      </c>
      <c r="C395" s="76">
        <v>3841.1</v>
      </c>
      <c r="D395" s="76">
        <v>1028.05</v>
      </c>
      <c r="E395" s="76">
        <v>5643.05</v>
      </c>
      <c r="F395" s="76">
        <v>5159.4</v>
      </c>
      <c r="G395" s="148">
        <v>598.95</v>
      </c>
      <c r="H395" s="77"/>
      <c r="I395" s="152">
        <f t="shared" ref="I395:N395" si="478">((B395-B394)/B394)*100</f>
        <v>3.418232286</v>
      </c>
      <c r="J395" s="4">
        <f t="shared" si="478"/>
        <v>0.9832531483</v>
      </c>
      <c r="K395" s="4">
        <f t="shared" si="478"/>
        <v>0.5280398963</v>
      </c>
      <c r="L395" s="4">
        <f t="shared" si="478"/>
        <v>1.230614679</v>
      </c>
      <c r="M395" s="4">
        <f t="shared" si="478"/>
        <v>2.179488449</v>
      </c>
      <c r="N395" s="122">
        <f t="shared" si="478"/>
        <v>0.8248463934</v>
      </c>
      <c r="O395" s="4"/>
      <c r="P395" s="4"/>
      <c r="R395" s="153">
        <f t="shared" ref="R395:W395" si="479">100*(B399-B395)/B395</f>
        <v>-1.771912821</v>
      </c>
      <c r="S395" s="86">
        <f t="shared" si="479"/>
        <v>1.167634271</v>
      </c>
      <c r="T395" s="86">
        <f t="shared" si="479"/>
        <v>2.548514177</v>
      </c>
      <c r="U395" s="86">
        <f t="shared" si="479"/>
        <v>4.653511842</v>
      </c>
      <c r="V395" s="86">
        <f t="shared" si="479"/>
        <v>4.251463348</v>
      </c>
      <c r="W395" s="154">
        <f t="shared" si="479"/>
        <v>11.39494115</v>
      </c>
      <c r="X395" s="4"/>
      <c r="Y395" s="157"/>
      <c r="AD395" s="158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</row>
    <row r="396">
      <c r="A396" s="75" t="s">
        <v>250</v>
      </c>
      <c r="B396" s="76">
        <v>2025.35</v>
      </c>
      <c r="C396" s="76">
        <v>3803.15</v>
      </c>
      <c r="D396" s="76">
        <v>1029.0</v>
      </c>
      <c r="E396" s="76">
        <v>5642.95</v>
      </c>
      <c r="F396" s="76">
        <v>5210.1</v>
      </c>
      <c r="G396" s="148">
        <v>634.65</v>
      </c>
      <c r="H396" s="77"/>
      <c r="I396" s="152">
        <f t="shared" ref="I396:N396" si="480">((B396-B395)/B395)*100</f>
        <v>0.6660205273</v>
      </c>
      <c r="J396" s="4">
        <f t="shared" si="480"/>
        <v>-0.9879982297</v>
      </c>
      <c r="K396" s="4">
        <f t="shared" si="480"/>
        <v>0.09240795681</v>
      </c>
      <c r="L396" s="4">
        <f t="shared" si="480"/>
        <v>-0.001772091334</v>
      </c>
      <c r="M396" s="4">
        <f t="shared" si="480"/>
        <v>0.9826724038</v>
      </c>
      <c r="N396" s="122">
        <f t="shared" si="480"/>
        <v>5.960430754</v>
      </c>
      <c r="O396" s="4"/>
      <c r="P396" s="4"/>
      <c r="R396" s="157"/>
      <c r="W396" s="158"/>
      <c r="X396" s="4"/>
      <c r="Y396" s="157"/>
      <c r="AD396" s="158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</row>
    <row r="397">
      <c r="A397" s="75" t="s">
        <v>251</v>
      </c>
      <c r="B397" s="76">
        <v>1992.55</v>
      </c>
      <c r="C397" s="76">
        <v>3813.45</v>
      </c>
      <c r="D397" s="76">
        <v>1022.75</v>
      </c>
      <c r="E397" s="76">
        <v>5707.6</v>
      </c>
      <c r="F397" s="76">
        <v>5195.85</v>
      </c>
      <c r="G397" s="148">
        <v>645.1</v>
      </c>
      <c r="H397" s="77"/>
      <c r="I397" s="152">
        <f t="shared" ref="I397:N397" si="481">((B397-B396)/B396)*100</f>
        <v>-1.619473177</v>
      </c>
      <c r="J397" s="4">
        <f t="shared" si="481"/>
        <v>0.2708281293</v>
      </c>
      <c r="K397" s="4">
        <f t="shared" si="481"/>
        <v>-0.6073858115</v>
      </c>
      <c r="L397" s="4">
        <f t="shared" si="481"/>
        <v>1.14567735</v>
      </c>
      <c r="M397" s="4">
        <f t="shared" si="481"/>
        <v>-0.2735072263</v>
      </c>
      <c r="N397" s="122">
        <f t="shared" si="481"/>
        <v>1.646576853</v>
      </c>
      <c r="O397" s="4"/>
      <c r="P397" s="4"/>
      <c r="R397" s="157"/>
      <c r="W397" s="158"/>
      <c r="X397" s="4"/>
      <c r="Y397" s="157"/>
      <c r="AD397" s="158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</row>
    <row r="398">
      <c r="A398" s="75" t="s">
        <v>252</v>
      </c>
      <c r="B398" s="76">
        <v>1944.0</v>
      </c>
      <c r="C398" s="76">
        <v>3801.2</v>
      </c>
      <c r="D398" s="76">
        <v>1018.15</v>
      </c>
      <c r="E398" s="76">
        <v>5859.35</v>
      </c>
      <c r="F398" s="76">
        <v>5265.6</v>
      </c>
      <c r="G398" s="148">
        <v>640.0</v>
      </c>
      <c r="H398" s="77"/>
      <c r="I398" s="152">
        <f t="shared" ref="I398:N398" si="482">((B398-B397)/B397)*100</f>
        <v>-2.436576247</v>
      </c>
      <c r="J398" s="4">
        <f t="shared" si="482"/>
        <v>-0.3212314309</v>
      </c>
      <c r="K398" s="4">
        <f t="shared" si="482"/>
        <v>-0.4497677829</v>
      </c>
      <c r="L398" s="4">
        <f t="shared" si="482"/>
        <v>2.658735721</v>
      </c>
      <c r="M398" s="4">
        <f t="shared" si="482"/>
        <v>1.342417506</v>
      </c>
      <c r="N398" s="122">
        <f t="shared" si="482"/>
        <v>-0.7905751046</v>
      </c>
      <c r="O398" s="4"/>
      <c r="P398" s="4"/>
      <c r="R398" s="157"/>
      <c r="W398" s="158"/>
      <c r="X398" s="4"/>
      <c r="Y398" s="157"/>
      <c r="AD398" s="158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</row>
    <row r="399">
      <c r="A399" s="75" t="s">
        <v>253</v>
      </c>
      <c r="B399" s="76">
        <v>1976.3</v>
      </c>
      <c r="C399" s="76">
        <v>3885.95</v>
      </c>
      <c r="D399" s="76">
        <v>1054.25</v>
      </c>
      <c r="E399" s="76">
        <v>5905.65</v>
      </c>
      <c r="F399" s="76">
        <v>5378.75</v>
      </c>
      <c r="G399" s="148">
        <v>667.2</v>
      </c>
      <c r="H399" s="77"/>
      <c r="I399" s="152">
        <f t="shared" ref="I399:N399" si="483">((B399-B398)/B398)*100</f>
        <v>1.661522634</v>
      </c>
      <c r="J399" s="4">
        <f t="shared" si="483"/>
        <v>2.229559087</v>
      </c>
      <c r="K399" s="4">
        <f t="shared" si="483"/>
        <v>3.545646516</v>
      </c>
      <c r="L399" s="4">
        <f t="shared" si="483"/>
        <v>0.7901900381</v>
      </c>
      <c r="M399" s="4">
        <f t="shared" si="483"/>
        <v>2.148852932</v>
      </c>
      <c r="N399" s="122">
        <f t="shared" si="483"/>
        <v>4.25</v>
      </c>
      <c r="O399" s="4"/>
      <c r="P399" s="4"/>
      <c r="R399" s="153">
        <f t="shared" ref="R399:W399" si="484">100*(B404-B399)/B399</f>
        <v>2.211202753</v>
      </c>
      <c r="S399" s="86">
        <f t="shared" si="484"/>
        <v>-2.076712258</v>
      </c>
      <c r="T399" s="86">
        <f t="shared" si="484"/>
        <v>11.60066398</v>
      </c>
      <c r="U399" s="86">
        <f t="shared" si="484"/>
        <v>1.260657167</v>
      </c>
      <c r="V399" s="86">
        <f t="shared" si="484"/>
        <v>-0.2091564025</v>
      </c>
      <c r="W399" s="154">
        <f t="shared" si="484"/>
        <v>-3.394784173</v>
      </c>
      <c r="X399" s="4"/>
      <c r="Y399" s="157"/>
      <c r="AD399" s="158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</row>
    <row r="400">
      <c r="A400" s="83">
        <v>45292.0</v>
      </c>
      <c r="B400" s="76">
        <v>1976.3</v>
      </c>
      <c r="C400" s="76">
        <v>3896.8</v>
      </c>
      <c r="D400" s="76">
        <v>1071.2</v>
      </c>
      <c r="E400" s="76">
        <v>5949.3</v>
      </c>
      <c r="F400" s="76">
        <v>5378.75</v>
      </c>
      <c r="G400" s="148">
        <v>666.75</v>
      </c>
      <c r="H400" s="77"/>
      <c r="I400" s="152">
        <f t="shared" ref="I400:N400" si="485">((B400-B399)/B399)*100</f>
        <v>0</v>
      </c>
      <c r="J400" s="4">
        <f t="shared" si="485"/>
        <v>0.2792110037</v>
      </c>
      <c r="K400" s="4">
        <f t="shared" si="485"/>
        <v>1.607778041</v>
      </c>
      <c r="L400" s="4">
        <f t="shared" si="485"/>
        <v>0.7391227045</v>
      </c>
      <c r="M400" s="4">
        <f t="shared" si="485"/>
        <v>0</v>
      </c>
      <c r="N400" s="122">
        <f t="shared" si="485"/>
        <v>-0.06744604317</v>
      </c>
      <c r="O400" s="4"/>
      <c r="P400" s="4"/>
      <c r="R400" s="157"/>
      <c r="W400" s="158"/>
      <c r="X400" s="4"/>
      <c r="Y400" s="155">
        <f t="shared" ref="Y400:AD400" si="486">((B421-B400)/B400)*100</f>
        <v>15.29626069</v>
      </c>
      <c r="Z400" s="77">
        <f t="shared" si="486"/>
        <v>-0.8506980086</v>
      </c>
      <c r="AA400" s="77">
        <f t="shared" si="486"/>
        <v>14.06366692</v>
      </c>
      <c r="AB400" s="77">
        <f t="shared" si="486"/>
        <v>4.061822399</v>
      </c>
      <c r="AC400" s="77">
        <f t="shared" si="486"/>
        <v>-2.743202417</v>
      </c>
      <c r="AD400" s="156">
        <f t="shared" si="486"/>
        <v>0.09748781402</v>
      </c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</row>
    <row r="401">
      <c r="A401" s="83">
        <v>45323.0</v>
      </c>
      <c r="B401" s="76">
        <v>1976.3</v>
      </c>
      <c r="C401" s="76">
        <v>3853.6</v>
      </c>
      <c r="D401" s="76">
        <v>1101.65</v>
      </c>
      <c r="E401" s="76">
        <v>6027.8</v>
      </c>
      <c r="F401" s="76">
        <v>5378.75</v>
      </c>
      <c r="G401" s="148">
        <v>671.75</v>
      </c>
      <c r="H401" s="77"/>
      <c r="I401" s="152">
        <f t="shared" ref="I401:N401" si="487">((B401-B400)/B400)*100</f>
        <v>0</v>
      </c>
      <c r="J401" s="4">
        <f t="shared" si="487"/>
        <v>-1.10860193</v>
      </c>
      <c r="K401" s="4">
        <f t="shared" si="487"/>
        <v>2.842606423</v>
      </c>
      <c r="L401" s="4">
        <f t="shared" si="487"/>
        <v>1.319482964</v>
      </c>
      <c r="M401" s="4">
        <f t="shared" si="487"/>
        <v>0</v>
      </c>
      <c r="N401" s="122">
        <f t="shared" si="487"/>
        <v>0.7499062617</v>
      </c>
      <c r="O401" s="4"/>
      <c r="P401" s="4"/>
      <c r="R401" s="157"/>
      <c r="W401" s="158"/>
      <c r="X401" s="4"/>
      <c r="Y401" s="157"/>
      <c r="AD401" s="158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</row>
    <row r="402">
      <c r="A402" s="83">
        <v>45352.0</v>
      </c>
      <c r="B402" s="76">
        <v>1976.3</v>
      </c>
      <c r="C402" s="76">
        <v>3763.65</v>
      </c>
      <c r="D402" s="76">
        <v>1120.35</v>
      </c>
      <c r="E402" s="76">
        <v>6034.15</v>
      </c>
      <c r="F402" s="76">
        <v>5378.75</v>
      </c>
      <c r="G402" s="148">
        <v>666.35</v>
      </c>
      <c r="H402" s="77"/>
      <c r="I402" s="152">
        <f t="shared" ref="I402:N402" si="488">((B402-B401)/B401)*100</f>
        <v>0</v>
      </c>
      <c r="J402" s="4">
        <f t="shared" si="488"/>
        <v>-2.334181026</v>
      </c>
      <c r="K402" s="4">
        <f t="shared" si="488"/>
        <v>1.697453819</v>
      </c>
      <c r="L402" s="4">
        <f t="shared" si="488"/>
        <v>0.1053452338</v>
      </c>
      <c r="M402" s="4">
        <f t="shared" si="488"/>
        <v>0</v>
      </c>
      <c r="N402" s="122">
        <f t="shared" si="488"/>
        <v>-0.8038704875</v>
      </c>
      <c r="O402" s="4"/>
      <c r="P402" s="4"/>
      <c r="R402" s="157"/>
      <c r="W402" s="158"/>
      <c r="X402" s="4"/>
      <c r="Y402" s="157"/>
      <c r="AD402" s="158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</row>
    <row r="403">
      <c r="A403" s="83">
        <v>45383.0</v>
      </c>
      <c r="B403" s="76">
        <v>1976.3</v>
      </c>
      <c r="C403" s="76">
        <v>3748.4</v>
      </c>
      <c r="D403" s="76">
        <v>1146.6</v>
      </c>
      <c r="E403" s="76">
        <v>5960.2</v>
      </c>
      <c r="F403" s="76">
        <v>5425.0</v>
      </c>
      <c r="G403" s="148">
        <v>662.0</v>
      </c>
      <c r="H403" s="77"/>
      <c r="I403" s="152">
        <f t="shared" ref="I403:N403" si="489">((B403-B402)/B402)*100</f>
        <v>0</v>
      </c>
      <c r="J403" s="4">
        <f t="shared" si="489"/>
        <v>-0.4051917686</v>
      </c>
      <c r="K403" s="4">
        <f t="shared" si="489"/>
        <v>2.343017807</v>
      </c>
      <c r="L403" s="4">
        <f t="shared" si="489"/>
        <v>-1.225524722</v>
      </c>
      <c r="M403" s="4">
        <f t="shared" si="489"/>
        <v>0.8598652103</v>
      </c>
      <c r="N403" s="122">
        <f t="shared" si="489"/>
        <v>-0.6528100848</v>
      </c>
      <c r="O403" s="4"/>
      <c r="P403" s="4"/>
      <c r="R403" s="157"/>
      <c r="W403" s="158"/>
      <c r="X403" s="4"/>
      <c r="Y403" s="157"/>
      <c r="AD403" s="158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</row>
    <row r="404">
      <c r="A404" s="83">
        <v>45413.0</v>
      </c>
      <c r="B404" s="76">
        <v>2020.0</v>
      </c>
      <c r="C404" s="76">
        <v>3805.25</v>
      </c>
      <c r="D404" s="76">
        <v>1176.55</v>
      </c>
      <c r="E404" s="76">
        <v>5980.1</v>
      </c>
      <c r="F404" s="76">
        <v>5367.5</v>
      </c>
      <c r="G404" s="148">
        <v>644.55</v>
      </c>
      <c r="H404" s="77"/>
      <c r="I404" s="152">
        <f t="shared" ref="I404:N404" si="490">((B404-B403)/B403)*100</f>
        <v>2.211202753</v>
      </c>
      <c r="J404" s="4">
        <f t="shared" si="490"/>
        <v>1.516647103</v>
      </c>
      <c r="K404" s="4">
        <f t="shared" si="490"/>
        <v>2.612070469</v>
      </c>
      <c r="L404" s="4">
        <f t="shared" si="490"/>
        <v>0.3338814134</v>
      </c>
      <c r="M404" s="4">
        <f t="shared" si="490"/>
        <v>-1.059907834</v>
      </c>
      <c r="N404" s="122">
        <f t="shared" si="490"/>
        <v>-2.635951662</v>
      </c>
      <c r="O404" s="4"/>
      <c r="P404" s="4"/>
      <c r="R404" s="153">
        <f t="shared" ref="R404:W404" si="491">100*(B409-B404)/B404</f>
        <v>1.73019802</v>
      </c>
      <c r="S404" s="86">
        <f t="shared" si="491"/>
        <v>3.371657578</v>
      </c>
      <c r="T404" s="86">
        <f t="shared" si="491"/>
        <v>4.712931877</v>
      </c>
      <c r="U404" s="86">
        <f t="shared" si="491"/>
        <v>-3.095265965</v>
      </c>
      <c r="V404" s="86">
        <f t="shared" si="491"/>
        <v>-2.468560782</v>
      </c>
      <c r="W404" s="154">
        <f t="shared" si="491"/>
        <v>-2.528896129</v>
      </c>
      <c r="X404" s="4"/>
      <c r="Y404" s="157"/>
      <c r="AD404" s="158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</row>
    <row r="405">
      <c r="A405" s="83">
        <v>45505.0</v>
      </c>
      <c r="B405" s="76">
        <v>2020.7</v>
      </c>
      <c r="C405" s="76">
        <v>3748.0</v>
      </c>
      <c r="D405" s="76">
        <v>1194.25</v>
      </c>
      <c r="E405" s="76">
        <v>5880.0</v>
      </c>
      <c r="F405" s="76">
        <v>5275.0</v>
      </c>
      <c r="G405" s="148">
        <v>611.35</v>
      </c>
      <c r="H405" s="77"/>
      <c r="I405" s="152">
        <f t="shared" ref="I405:N405" si="492">((B405-B404)/B404)*100</f>
        <v>0.03465346535</v>
      </c>
      <c r="J405" s="4">
        <f t="shared" si="492"/>
        <v>-1.504500361</v>
      </c>
      <c r="K405" s="4">
        <f t="shared" si="492"/>
        <v>1.504398453</v>
      </c>
      <c r="L405" s="4">
        <f t="shared" si="492"/>
        <v>-1.673885052</v>
      </c>
      <c r="M405" s="4">
        <f t="shared" si="492"/>
        <v>-1.723334886</v>
      </c>
      <c r="N405" s="122">
        <f t="shared" si="492"/>
        <v>-5.150880459</v>
      </c>
      <c r="O405" s="4"/>
      <c r="P405" s="4"/>
      <c r="R405" s="157"/>
      <c r="W405" s="158"/>
      <c r="X405" s="4"/>
      <c r="Y405" s="157"/>
      <c r="AD405" s="158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</row>
    <row r="406">
      <c r="A406" s="83">
        <v>45536.0</v>
      </c>
      <c r="B406" s="76">
        <v>2072.75</v>
      </c>
      <c r="C406" s="76">
        <v>3765.3</v>
      </c>
      <c r="D406" s="76">
        <v>1220.5</v>
      </c>
      <c r="E406" s="76">
        <v>5898.0</v>
      </c>
      <c r="F406" s="76">
        <v>5214.0</v>
      </c>
      <c r="G406" s="148">
        <v>617.3</v>
      </c>
      <c r="H406" s="77"/>
      <c r="I406" s="152">
        <f t="shared" ref="I406:N406" si="493">((B406-B405)/B405)*100</f>
        <v>2.575840055</v>
      </c>
      <c r="J406" s="4">
        <f t="shared" si="493"/>
        <v>0.4615795091</v>
      </c>
      <c r="K406" s="4">
        <f t="shared" si="493"/>
        <v>2.198032238</v>
      </c>
      <c r="L406" s="4">
        <f t="shared" si="493"/>
        <v>0.306122449</v>
      </c>
      <c r="M406" s="4">
        <f t="shared" si="493"/>
        <v>-1.156398104</v>
      </c>
      <c r="N406" s="122">
        <f t="shared" si="493"/>
        <v>0.9732559091</v>
      </c>
      <c r="O406" s="4"/>
      <c r="P406" s="4"/>
      <c r="R406" s="157"/>
      <c r="W406" s="158"/>
      <c r="X406" s="4"/>
      <c r="Y406" s="157"/>
      <c r="AD406" s="158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</row>
    <row r="407">
      <c r="A407" s="83">
        <v>45566.0</v>
      </c>
      <c r="B407" s="76">
        <v>2060.0</v>
      </c>
      <c r="C407" s="76">
        <v>3781.6</v>
      </c>
      <c r="D407" s="76">
        <v>1238.3</v>
      </c>
      <c r="E407" s="76">
        <v>5898.0</v>
      </c>
      <c r="F407" s="76">
        <v>5182.6</v>
      </c>
      <c r="G407" s="148">
        <v>616.45</v>
      </c>
      <c r="H407" s="77"/>
      <c r="I407" s="152">
        <f t="shared" ref="I407:N407" si="494">((B407-B406)/B406)*100</f>
        <v>-0.6151248342</v>
      </c>
      <c r="J407" s="4">
        <f t="shared" si="494"/>
        <v>0.4329004329</v>
      </c>
      <c r="K407" s="4">
        <f t="shared" si="494"/>
        <v>1.458418681</v>
      </c>
      <c r="L407" s="4">
        <f t="shared" si="494"/>
        <v>0</v>
      </c>
      <c r="M407" s="4">
        <f t="shared" si="494"/>
        <v>-0.6022247794</v>
      </c>
      <c r="N407" s="122">
        <f t="shared" si="494"/>
        <v>-0.1376964199</v>
      </c>
      <c r="O407" s="4"/>
      <c r="P407" s="4"/>
      <c r="R407" s="157"/>
      <c r="W407" s="158"/>
      <c r="X407" s="4"/>
      <c r="Y407" s="157"/>
      <c r="AD407" s="158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</row>
    <row r="408">
      <c r="A408" s="83">
        <v>45597.0</v>
      </c>
      <c r="B408" s="76">
        <v>2060.0</v>
      </c>
      <c r="C408" s="76">
        <v>3801.05</v>
      </c>
      <c r="D408" s="76">
        <v>1227.95</v>
      </c>
      <c r="E408" s="76">
        <v>5785.45</v>
      </c>
      <c r="F408" s="76">
        <v>5250.0</v>
      </c>
      <c r="G408" s="148">
        <v>632.3</v>
      </c>
      <c r="H408" s="77"/>
      <c r="I408" s="152">
        <f t="shared" ref="I408:N408" si="495">((B408-B407)/B407)*100</f>
        <v>0</v>
      </c>
      <c r="J408" s="4">
        <f t="shared" si="495"/>
        <v>0.5143325576</v>
      </c>
      <c r="K408" s="4">
        <f t="shared" si="495"/>
        <v>-0.8358233061</v>
      </c>
      <c r="L408" s="4">
        <f t="shared" si="495"/>
        <v>-1.908273991</v>
      </c>
      <c r="M408" s="4">
        <f t="shared" si="495"/>
        <v>1.300505538</v>
      </c>
      <c r="N408" s="122">
        <f t="shared" si="495"/>
        <v>2.571173656</v>
      </c>
      <c r="O408" s="4"/>
      <c r="P408" s="4"/>
      <c r="R408" s="157"/>
      <c r="W408" s="158"/>
      <c r="X408" s="4"/>
      <c r="Y408" s="157"/>
      <c r="AD408" s="158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</row>
    <row r="409">
      <c r="A409" s="83">
        <v>45627.0</v>
      </c>
      <c r="B409" s="76">
        <v>2054.95</v>
      </c>
      <c r="C409" s="76">
        <v>3933.55</v>
      </c>
      <c r="D409" s="76">
        <v>1232.0</v>
      </c>
      <c r="E409" s="76">
        <v>5795.0</v>
      </c>
      <c r="F409" s="76">
        <v>5235.0</v>
      </c>
      <c r="G409" s="148">
        <v>628.25</v>
      </c>
      <c r="H409" s="77"/>
      <c r="I409" s="152">
        <f t="shared" ref="I409:N409" si="496">((B409-B408)/B408)*100</f>
        <v>-0.2451456311</v>
      </c>
      <c r="J409" s="4">
        <f t="shared" si="496"/>
        <v>3.485878902</v>
      </c>
      <c r="K409" s="4">
        <f t="shared" si="496"/>
        <v>0.3298179893</v>
      </c>
      <c r="L409" s="4">
        <f t="shared" si="496"/>
        <v>0.1650692686</v>
      </c>
      <c r="M409" s="4">
        <f t="shared" si="496"/>
        <v>-0.2857142857</v>
      </c>
      <c r="N409" s="122">
        <f t="shared" si="496"/>
        <v>-0.6405187411</v>
      </c>
      <c r="O409" s="4"/>
      <c r="P409" s="4"/>
      <c r="R409" s="153">
        <f t="shared" ref="R409:W409" si="497">100*(B414-B409)/B409</f>
        <v>3.362612229</v>
      </c>
      <c r="S409" s="86">
        <f t="shared" si="497"/>
        <v>1.818967599</v>
      </c>
      <c r="T409" s="86">
        <f t="shared" si="497"/>
        <v>-4.590097403</v>
      </c>
      <c r="U409" s="86">
        <f t="shared" si="497"/>
        <v>-0.4098360656</v>
      </c>
      <c r="V409" s="86">
        <f t="shared" si="497"/>
        <v>-0.2903533906</v>
      </c>
      <c r="W409" s="154">
        <f t="shared" si="497"/>
        <v>9.868682849</v>
      </c>
      <c r="X409" s="4"/>
      <c r="Y409" s="157"/>
      <c r="AD409" s="158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</row>
    <row r="410">
      <c r="A410" s="75" t="s">
        <v>254</v>
      </c>
      <c r="B410" s="76">
        <v>2059.0</v>
      </c>
      <c r="C410" s="76">
        <v>3944.1</v>
      </c>
      <c r="D410" s="76">
        <v>1227.2</v>
      </c>
      <c r="E410" s="76">
        <v>5899.0</v>
      </c>
      <c r="F410" s="76">
        <v>5254.1</v>
      </c>
      <c r="G410" s="148">
        <v>624.45</v>
      </c>
      <c r="H410" s="77"/>
      <c r="I410" s="152">
        <f t="shared" ref="I410:N410" si="498">((B410-B409)/B409)*100</f>
        <v>0.1970850872</v>
      </c>
      <c r="J410" s="4">
        <f t="shared" si="498"/>
        <v>0.2682055649</v>
      </c>
      <c r="K410" s="4">
        <f t="shared" si="498"/>
        <v>-0.3896103896</v>
      </c>
      <c r="L410" s="4">
        <f t="shared" si="498"/>
        <v>1.794650561</v>
      </c>
      <c r="M410" s="4">
        <f t="shared" si="498"/>
        <v>0.364851958</v>
      </c>
      <c r="N410" s="122">
        <f t="shared" si="498"/>
        <v>-0.6048547553</v>
      </c>
      <c r="O410" s="4"/>
      <c r="P410" s="4"/>
      <c r="R410" s="157"/>
      <c r="W410" s="158"/>
      <c r="X410" s="4"/>
      <c r="Y410" s="157"/>
      <c r="AD410" s="158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</row>
    <row r="411">
      <c r="A411" s="75" t="s">
        <v>255</v>
      </c>
      <c r="B411" s="76">
        <v>2035.45</v>
      </c>
      <c r="C411" s="76">
        <v>3898.0</v>
      </c>
      <c r="D411" s="76">
        <v>1216.15</v>
      </c>
      <c r="E411" s="76">
        <v>5856.6</v>
      </c>
      <c r="F411" s="76">
        <v>5200.5</v>
      </c>
      <c r="G411" s="148">
        <v>611.45</v>
      </c>
      <c r="H411" s="77"/>
      <c r="I411" s="152">
        <f t="shared" ref="I411:N411" si="499">((B411-B410)/B410)*100</f>
        <v>-1.143759106</v>
      </c>
      <c r="J411" s="4">
        <f t="shared" si="499"/>
        <v>-1.168834462</v>
      </c>
      <c r="K411" s="4">
        <f t="shared" si="499"/>
        <v>-0.9004237288</v>
      </c>
      <c r="L411" s="4">
        <f t="shared" si="499"/>
        <v>-0.7187658925</v>
      </c>
      <c r="M411" s="4">
        <f t="shared" si="499"/>
        <v>-1.020155688</v>
      </c>
      <c r="N411" s="122">
        <f t="shared" si="499"/>
        <v>-2.081832012</v>
      </c>
      <c r="O411" s="4"/>
      <c r="P411" s="4"/>
      <c r="R411" s="157"/>
      <c r="W411" s="158"/>
      <c r="X411" s="4"/>
      <c r="Y411" s="157"/>
      <c r="AD411" s="158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</row>
    <row r="412">
      <c r="A412" s="75" t="s">
        <v>256</v>
      </c>
      <c r="B412" s="76">
        <v>2035.45</v>
      </c>
      <c r="C412" s="76">
        <v>3924.1</v>
      </c>
      <c r="D412" s="76">
        <v>1192.3</v>
      </c>
      <c r="E412" s="76">
        <v>5754.1</v>
      </c>
      <c r="F412" s="76">
        <v>5165.4</v>
      </c>
      <c r="G412" s="148">
        <v>593.4</v>
      </c>
      <c r="H412" s="77"/>
      <c r="I412" s="152">
        <f t="shared" ref="I412:N412" si="500">((B412-B411)/B411)*100</f>
        <v>0</v>
      </c>
      <c r="J412" s="4">
        <f t="shared" si="500"/>
        <v>0.6695741406</v>
      </c>
      <c r="K412" s="4">
        <f t="shared" si="500"/>
        <v>-1.961106771</v>
      </c>
      <c r="L412" s="4">
        <f t="shared" si="500"/>
        <v>-1.75016221</v>
      </c>
      <c r="M412" s="4">
        <f t="shared" si="500"/>
        <v>-0.6749351024</v>
      </c>
      <c r="N412" s="122">
        <f t="shared" si="500"/>
        <v>-2.951999346</v>
      </c>
      <c r="O412" s="4"/>
      <c r="P412" s="4"/>
      <c r="R412" s="157"/>
      <c r="W412" s="158"/>
      <c r="X412" s="4"/>
      <c r="Y412" s="157"/>
      <c r="AD412" s="158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</row>
    <row r="413">
      <c r="A413" s="75" t="s">
        <v>257</v>
      </c>
      <c r="B413" s="76">
        <v>2010.0</v>
      </c>
      <c r="C413" s="76">
        <v>3945.05</v>
      </c>
      <c r="D413" s="76">
        <v>1177.2</v>
      </c>
      <c r="E413" s="76">
        <v>5754.4</v>
      </c>
      <c r="F413" s="76">
        <v>5080.0</v>
      </c>
      <c r="G413" s="148">
        <v>621.65</v>
      </c>
      <c r="H413" s="77"/>
      <c r="I413" s="152">
        <f t="shared" ref="I413:N413" si="501">((B413-B412)/B412)*100</f>
        <v>-1.250337763</v>
      </c>
      <c r="J413" s="4">
        <f t="shared" si="501"/>
        <v>0.5338803802</v>
      </c>
      <c r="K413" s="4">
        <f t="shared" si="501"/>
        <v>-1.266459784</v>
      </c>
      <c r="L413" s="4">
        <f t="shared" si="501"/>
        <v>0.005213673728</v>
      </c>
      <c r="M413" s="4">
        <f t="shared" si="501"/>
        <v>-1.653308553</v>
      </c>
      <c r="N413" s="122">
        <f t="shared" si="501"/>
        <v>4.760701045</v>
      </c>
      <c r="O413" s="4"/>
      <c r="P413" s="4"/>
      <c r="R413" s="157"/>
      <c r="W413" s="158"/>
      <c r="X413" s="4"/>
      <c r="Y413" s="157"/>
      <c r="AD413" s="158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</row>
    <row r="414">
      <c r="A414" s="75" t="s">
        <v>258</v>
      </c>
      <c r="B414" s="76">
        <v>2124.05</v>
      </c>
      <c r="C414" s="76">
        <v>4005.1</v>
      </c>
      <c r="D414" s="76">
        <v>1175.45</v>
      </c>
      <c r="E414" s="76">
        <v>5771.25</v>
      </c>
      <c r="F414" s="76">
        <v>5219.8</v>
      </c>
      <c r="G414" s="148">
        <v>690.25</v>
      </c>
      <c r="H414" s="77"/>
      <c r="I414" s="152">
        <f t="shared" ref="I414:N414" si="502">((B414-B413)/B413)*100</f>
        <v>5.674129353</v>
      </c>
      <c r="J414" s="4">
        <f t="shared" si="502"/>
        <v>1.522160682</v>
      </c>
      <c r="K414" s="4">
        <f t="shared" si="502"/>
        <v>-0.1486578321</v>
      </c>
      <c r="L414" s="4">
        <f t="shared" si="502"/>
        <v>0.2928194078</v>
      </c>
      <c r="M414" s="4">
        <f t="shared" si="502"/>
        <v>2.751968504</v>
      </c>
      <c r="N414" s="122">
        <f t="shared" si="502"/>
        <v>11.0351484</v>
      </c>
      <c r="O414" s="4"/>
      <c r="P414" s="4"/>
      <c r="R414" s="153">
        <f t="shared" ref="R414:W414" si="503">100*(B418-B414)/B414</f>
        <v>2.116240202</v>
      </c>
      <c r="S414" s="86">
        <f t="shared" si="503"/>
        <v>-3.657836259</v>
      </c>
      <c r="T414" s="86">
        <f t="shared" si="503"/>
        <v>-0.9187970564</v>
      </c>
      <c r="U414" s="86">
        <f t="shared" si="503"/>
        <v>2.427550357</v>
      </c>
      <c r="V414" s="86">
        <f t="shared" si="503"/>
        <v>-1.049848653</v>
      </c>
      <c r="W414" s="154">
        <f t="shared" si="503"/>
        <v>-6.664252083</v>
      </c>
      <c r="X414" s="4"/>
      <c r="Y414" s="157"/>
      <c r="AD414" s="158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</row>
    <row r="415">
      <c r="A415" s="75" t="s">
        <v>259</v>
      </c>
      <c r="B415" s="76">
        <v>2110.55</v>
      </c>
      <c r="C415" s="76">
        <v>3931.2</v>
      </c>
      <c r="D415" s="76">
        <v>1213.0</v>
      </c>
      <c r="E415" s="76">
        <v>5722.15</v>
      </c>
      <c r="F415" s="76">
        <v>5235.0</v>
      </c>
      <c r="G415" s="148">
        <v>679.9</v>
      </c>
      <c r="H415" s="77"/>
      <c r="I415" s="152">
        <f t="shared" ref="I415:N415" si="504">((B415-B414)/B414)*100</f>
        <v>-0.6355782585</v>
      </c>
      <c r="J415" s="4">
        <f t="shared" si="504"/>
        <v>-1.845147437</v>
      </c>
      <c r="K415" s="4">
        <f t="shared" si="504"/>
        <v>3.194521247</v>
      </c>
      <c r="L415" s="4">
        <f t="shared" si="504"/>
        <v>-0.8507688976</v>
      </c>
      <c r="M415" s="4">
        <f t="shared" si="504"/>
        <v>0.2911988965</v>
      </c>
      <c r="N415" s="122">
        <f t="shared" si="504"/>
        <v>-1.499456719</v>
      </c>
      <c r="O415" s="4"/>
      <c r="P415" s="4"/>
      <c r="R415" s="157"/>
      <c r="W415" s="158"/>
      <c r="X415" s="4"/>
      <c r="Y415" s="157"/>
      <c r="AD415" s="158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</row>
    <row r="416">
      <c r="A416" s="75" t="s">
        <v>260</v>
      </c>
      <c r="B416" s="76">
        <v>2092.05</v>
      </c>
      <c r="C416" s="76">
        <v>3916.3</v>
      </c>
      <c r="D416" s="76">
        <v>1158.75</v>
      </c>
      <c r="E416" s="76">
        <v>5764.2</v>
      </c>
      <c r="F416" s="76">
        <v>5049.45</v>
      </c>
      <c r="G416" s="148">
        <v>654.0</v>
      </c>
      <c r="H416" s="77"/>
      <c r="I416" s="152">
        <f t="shared" ref="I416:N416" si="505">((B416-B415)/B415)*100</f>
        <v>-0.8765487669</v>
      </c>
      <c r="J416" s="4">
        <f t="shared" si="505"/>
        <v>-0.379019129</v>
      </c>
      <c r="K416" s="4">
        <f t="shared" si="505"/>
        <v>-4.472382523</v>
      </c>
      <c r="L416" s="4">
        <f t="shared" si="505"/>
        <v>0.7348636439</v>
      </c>
      <c r="M416" s="4">
        <f t="shared" si="505"/>
        <v>-3.544412607</v>
      </c>
      <c r="N416" s="122">
        <f t="shared" si="505"/>
        <v>-3.809383733</v>
      </c>
      <c r="O416" s="4"/>
      <c r="P416" s="4"/>
      <c r="R416" s="157"/>
      <c r="W416" s="158"/>
      <c r="X416" s="4"/>
      <c r="Y416" s="157"/>
      <c r="AD416" s="158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</row>
    <row r="417">
      <c r="A417" s="75" t="s">
        <v>261</v>
      </c>
      <c r="B417" s="76">
        <v>2172.85</v>
      </c>
      <c r="C417" s="76">
        <v>3911.05</v>
      </c>
      <c r="D417" s="76">
        <v>1141.9</v>
      </c>
      <c r="E417" s="76">
        <v>5994.55</v>
      </c>
      <c r="F417" s="76">
        <v>5176.55</v>
      </c>
      <c r="G417" s="148">
        <v>655.4</v>
      </c>
      <c r="H417" s="77"/>
      <c r="I417" s="152">
        <f t="shared" ref="I417:N417" si="506">((B417-B416)/B416)*100</f>
        <v>3.862240386</v>
      </c>
      <c r="J417" s="4">
        <f t="shared" si="506"/>
        <v>-0.134055103</v>
      </c>
      <c r="K417" s="4">
        <f t="shared" si="506"/>
        <v>-1.454153182</v>
      </c>
      <c r="L417" s="4">
        <f t="shared" si="506"/>
        <v>3.996218035</v>
      </c>
      <c r="M417" s="4">
        <f t="shared" si="506"/>
        <v>2.517105823</v>
      </c>
      <c r="N417" s="122">
        <f t="shared" si="506"/>
        <v>0.2140672783</v>
      </c>
      <c r="O417" s="4"/>
      <c r="P417" s="4"/>
      <c r="R417" s="157"/>
      <c r="W417" s="158"/>
      <c r="X417" s="4"/>
      <c r="Y417" s="157"/>
      <c r="AD417" s="158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</row>
    <row r="418">
      <c r="A418" s="75" t="s">
        <v>262</v>
      </c>
      <c r="B418" s="76">
        <v>2169.0</v>
      </c>
      <c r="C418" s="76">
        <v>3858.6</v>
      </c>
      <c r="D418" s="76">
        <v>1164.65</v>
      </c>
      <c r="E418" s="76">
        <v>5911.35</v>
      </c>
      <c r="F418" s="76">
        <v>5165.0</v>
      </c>
      <c r="G418" s="148">
        <v>644.25</v>
      </c>
      <c r="H418" s="77"/>
      <c r="I418" s="152">
        <f t="shared" ref="I418:N418" si="507">((B418-B417)/B417)*100</f>
        <v>-0.1771866443</v>
      </c>
      <c r="J418" s="4">
        <f t="shared" si="507"/>
        <v>-1.341072091</v>
      </c>
      <c r="K418" s="4">
        <f t="shared" si="507"/>
        <v>1.992293546</v>
      </c>
      <c r="L418" s="4">
        <f t="shared" si="507"/>
        <v>-1.387927367</v>
      </c>
      <c r="M418" s="4">
        <f t="shared" si="507"/>
        <v>-0.2231215771</v>
      </c>
      <c r="N418" s="122">
        <f t="shared" si="507"/>
        <v>-1.701251144</v>
      </c>
      <c r="O418" s="4"/>
      <c r="P418" s="4"/>
      <c r="R418" s="157"/>
      <c r="W418" s="158"/>
      <c r="X418" s="4"/>
      <c r="Y418" s="157"/>
      <c r="AD418" s="158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</row>
    <row r="419">
      <c r="A419" s="75" t="s">
        <v>263</v>
      </c>
      <c r="B419" s="76">
        <v>2259.6</v>
      </c>
      <c r="C419" s="76">
        <v>3859.0</v>
      </c>
      <c r="D419" s="76">
        <v>1212.25</v>
      </c>
      <c r="E419" s="76">
        <v>5937.35</v>
      </c>
      <c r="F419" s="76">
        <v>5197.5</v>
      </c>
      <c r="G419" s="148">
        <v>650.4</v>
      </c>
      <c r="H419" s="77"/>
      <c r="I419" s="152">
        <f t="shared" ref="I419:N419" si="508">((B419-B418)/B418)*100</f>
        <v>4.177040111</v>
      </c>
      <c r="J419" s="4">
        <f t="shared" si="508"/>
        <v>0.01036645415</v>
      </c>
      <c r="K419" s="4">
        <f t="shared" si="508"/>
        <v>4.087064783</v>
      </c>
      <c r="L419" s="4">
        <f t="shared" si="508"/>
        <v>0.4398318489</v>
      </c>
      <c r="M419" s="4">
        <f t="shared" si="508"/>
        <v>0.6292352372</v>
      </c>
      <c r="N419" s="122">
        <f t="shared" si="508"/>
        <v>0.9545983702</v>
      </c>
      <c r="O419" s="4"/>
      <c r="P419" s="4"/>
      <c r="R419" s="159">
        <f t="shared" ref="R419:W419" si="509">100*(B424-B420)/B420</f>
        <v>4.992307521</v>
      </c>
      <c r="S419" s="160">
        <f t="shared" si="509"/>
        <v>3.979216337</v>
      </c>
      <c r="T419" s="160">
        <f t="shared" si="509"/>
        <v>5.59661214</v>
      </c>
      <c r="U419" s="160">
        <f t="shared" si="509"/>
        <v>3.752372117</v>
      </c>
      <c r="V419" s="160">
        <f t="shared" si="509"/>
        <v>-0.4050191367</v>
      </c>
      <c r="W419" s="161">
        <f t="shared" si="509"/>
        <v>1.208011846</v>
      </c>
      <c r="X419" s="4"/>
      <c r="Y419" s="157"/>
      <c r="AD419" s="158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</row>
    <row r="420">
      <c r="A420" s="75" t="s">
        <v>264</v>
      </c>
      <c r="B420" s="76">
        <v>2242.45</v>
      </c>
      <c r="C420" s="76">
        <v>3858.8</v>
      </c>
      <c r="D420" s="76">
        <v>1204.3</v>
      </c>
      <c r="E420" s="76">
        <v>5928.25</v>
      </c>
      <c r="F420" s="76">
        <v>5160.25</v>
      </c>
      <c r="G420" s="148">
        <v>641.55</v>
      </c>
      <c r="H420" s="77"/>
      <c r="I420" s="152">
        <f t="shared" ref="I420:N420" si="510">((B420-B419)/B419)*100</f>
        <v>-0.758983891</v>
      </c>
      <c r="J420" s="4">
        <f t="shared" si="510"/>
        <v>-0.005182689816</v>
      </c>
      <c r="K420" s="4">
        <f t="shared" si="510"/>
        <v>-0.6558053207</v>
      </c>
      <c r="L420" s="4">
        <f t="shared" si="510"/>
        <v>-0.1532670299</v>
      </c>
      <c r="M420" s="4">
        <f t="shared" si="510"/>
        <v>-0.7166907167</v>
      </c>
      <c r="N420" s="122">
        <f t="shared" si="510"/>
        <v>-1.360701107</v>
      </c>
      <c r="O420" s="4"/>
      <c r="P420" s="4"/>
      <c r="R420" s="157"/>
      <c r="W420" s="158"/>
      <c r="X420" s="4"/>
      <c r="Y420" s="157"/>
      <c r="AD420" s="158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</row>
    <row r="421">
      <c r="A421" s="75" t="s">
        <v>265</v>
      </c>
      <c r="B421" s="76">
        <v>2278.6</v>
      </c>
      <c r="C421" s="76">
        <v>3863.65</v>
      </c>
      <c r="D421" s="76">
        <v>1221.85</v>
      </c>
      <c r="E421" s="76">
        <v>6190.95</v>
      </c>
      <c r="F421" s="76">
        <v>5231.2</v>
      </c>
      <c r="G421" s="148">
        <v>667.4</v>
      </c>
      <c r="H421" s="77"/>
      <c r="I421" s="152">
        <f t="shared" ref="I421:N421" si="511">((B421-B420)/B420)*100</f>
        <v>1.612076078</v>
      </c>
      <c r="J421" s="4">
        <f t="shared" si="511"/>
        <v>0.125686742</v>
      </c>
      <c r="K421" s="4">
        <f t="shared" si="511"/>
        <v>1.457278087</v>
      </c>
      <c r="L421" s="4">
        <f t="shared" si="511"/>
        <v>4.43132459</v>
      </c>
      <c r="M421" s="4">
        <f t="shared" si="511"/>
        <v>1.374933385</v>
      </c>
      <c r="N421" s="122">
        <f t="shared" si="511"/>
        <v>4.029304029</v>
      </c>
      <c r="O421" s="4"/>
      <c r="P421" s="4"/>
      <c r="R421" s="157"/>
      <c r="W421" s="158"/>
      <c r="X421" s="4"/>
      <c r="Y421" s="157"/>
      <c r="AD421" s="158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</row>
    <row r="422">
      <c r="A422" s="83">
        <v>45293.0</v>
      </c>
      <c r="B422" s="76">
        <v>2269.55</v>
      </c>
      <c r="C422" s="76">
        <v>3897.1</v>
      </c>
      <c r="D422" s="76">
        <v>1236.0</v>
      </c>
      <c r="E422" s="76">
        <v>6064.15</v>
      </c>
      <c r="F422" s="76">
        <v>5184.7</v>
      </c>
      <c r="G422" s="148">
        <v>652.55</v>
      </c>
      <c r="H422" s="77"/>
      <c r="I422" s="152">
        <f t="shared" ref="I422:N422" si="512">((B422-B421)/B421)*100</f>
        <v>-0.3971737032</v>
      </c>
      <c r="J422" s="4">
        <f t="shared" si="512"/>
        <v>0.8657616503</v>
      </c>
      <c r="K422" s="4">
        <f t="shared" si="512"/>
        <v>1.158079961</v>
      </c>
      <c r="L422" s="4">
        <f t="shared" si="512"/>
        <v>-2.04815093</v>
      </c>
      <c r="M422" s="4">
        <f t="shared" si="512"/>
        <v>-0.8888973849</v>
      </c>
      <c r="N422" s="122">
        <f t="shared" si="512"/>
        <v>-2.225052442</v>
      </c>
      <c r="O422" s="4"/>
      <c r="P422" s="4"/>
      <c r="R422" s="157"/>
      <c r="W422" s="158"/>
      <c r="X422" s="4"/>
      <c r="Y422" s="155">
        <f t="shared" ref="Y422:AD422" si="513">((B442-B422)/B422)*100</f>
        <v>21.26853341</v>
      </c>
      <c r="Z422" s="77">
        <f t="shared" si="513"/>
        <v>5.854353237</v>
      </c>
      <c r="AA422" s="77">
        <f t="shared" si="513"/>
        <v>7.548543689</v>
      </c>
      <c r="AB422" s="77">
        <f t="shared" si="513"/>
        <v>6.38589085</v>
      </c>
      <c r="AC422" s="77">
        <f t="shared" si="513"/>
        <v>-3.803498756</v>
      </c>
      <c r="AD422" s="156">
        <f t="shared" si="513"/>
        <v>1.409853651</v>
      </c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</row>
    <row r="423">
      <c r="A423" s="83">
        <v>45324.0</v>
      </c>
      <c r="B423" s="76">
        <v>2318.9</v>
      </c>
      <c r="C423" s="76">
        <v>4020.6</v>
      </c>
      <c r="D423" s="76">
        <v>1276.8</v>
      </c>
      <c r="E423" s="76">
        <v>6105.05</v>
      </c>
      <c r="F423" s="76">
        <v>5197.3</v>
      </c>
      <c r="G423" s="148">
        <v>652.9</v>
      </c>
      <c r="H423" s="77"/>
      <c r="I423" s="152">
        <f t="shared" ref="I423:N423" si="514">((B423-B422)/B422)*100</f>
        <v>2.174439867</v>
      </c>
      <c r="J423" s="4">
        <f t="shared" si="514"/>
        <v>3.16902312</v>
      </c>
      <c r="K423" s="4">
        <f t="shared" si="514"/>
        <v>3.300970874</v>
      </c>
      <c r="L423" s="4">
        <f t="shared" si="514"/>
        <v>0.6744556121</v>
      </c>
      <c r="M423" s="4">
        <f t="shared" si="514"/>
        <v>0.24302274</v>
      </c>
      <c r="N423" s="122">
        <f t="shared" si="514"/>
        <v>0.05363573673</v>
      </c>
      <c r="O423" s="4"/>
      <c r="P423" s="4"/>
      <c r="R423" s="153">
        <f t="shared" ref="R423:W423" si="515">100*(B428-B423)/B423</f>
        <v>12.34205873</v>
      </c>
      <c r="S423" s="86">
        <f t="shared" si="515"/>
        <v>3.734517236</v>
      </c>
      <c r="T423" s="86">
        <f t="shared" si="515"/>
        <v>0.5678258145</v>
      </c>
      <c r="U423" s="86">
        <f t="shared" si="515"/>
        <v>1.606047453</v>
      </c>
      <c r="V423" s="86">
        <f t="shared" si="515"/>
        <v>-3.482577492</v>
      </c>
      <c r="W423" s="154">
        <f t="shared" si="515"/>
        <v>2.802879461</v>
      </c>
      <c r="X423" s="4"/>
      <c r="Y423" s="157"/>
      <c r="AD423" s="158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</row>
    <row r="424">
      <c r="A424" s="83">
        <v>45414.0</v>
      </c>
      <c r="B424" s="76">
        <v>2354.4</v>
      </c>
      <c r="C424" s="76">
        <v>4012.35</v>
      </c>
      <c r="D424" s="76">
        <v>1271.7</v>
      </c>
      <c r="E424" s="76">
        <v>6150.7</v>
      </c>
      <c r="F424" s="76">
        <v>5139.35</v>
      </c>
      <c r="G424" s="148">
        <v>649.3</v>
      </c>
      <c r="H424" s="77"/>
      <c r="I424" s="152">
        <f t="shared" ref="I424:N424" si="516">((B424-B423)/B423)*100</f>
        <v>1.530898271</v>
      </c>
      <c r="J424" s="4">
        <f t="shared" si="516"/>
        <v>-0.2051932547</v>
      </c>
      <c r="K424" s="4">
        <f t="shared" si="516"/>
        <v>-0.3994360902</v>
      </c>
      <c r="L424" s="4">
        <f t="shared" si="516"/>
        <v>0.7477416237</v>
      </c>
      <c r="M424" s="4">
        <f t="shared" si="516"/>
        <v>-1.11500202</v>
      </c>
      <c r="N424" s="122">
        <f t="shared" si="516"/>
        <v>-0.5513861234</v>
      </c>
      <c r="O424" s="4"/>
      <c r="P424" s="4"/>
      <c r="R424" s="157"/>
      <c r="W424" s="158"/>
      <c r="X424" s="4"/>
      <c r="Y424" s="157"/>
      <c r="AD424" s="158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</row>
    <row r="425">
      <c r="A425" s="83">
        <v>45445.0</v>
      </c>
      <c r="B425" s="76">
        <v>2407.75</v>
      </c>
      <c r="C425" s="76">
        <v>4177.95</v>
      </c>
      <c r="D425" s="76">
        <v>1286.7</v>
      </c>
      <c r="E425" s="76">
        <v>6224.5</v>
      </c>
      <c r="F425" s="76">
        <v>5044.9</v>
      </c>
      <c r="G425" s="148">
        <v>668.95</v>
      </c>
      <c r="H425" s="77"/>
      <c r="I425" s="152">
        <f t="shared" ref="I425:N425" si="517">((B425-B424)/B424)*100</f>
        <v>2.265970099</v>
      </c>
      <c r="J425" s="4">
        <f t="shared" si="517"/>
        <v>4.127257094</v>
      </c>
      <c r="K425" s="4">
        <f t="shared" si="517"/>
        <v>1.179523473</v>
      </c>
      <c r="L425" s="4">
        <f t="shared" si="517"/>
        <v>1.19986343</v>
      </c>
      <c r="M425" s="4">
        <f t="shared" si="517"/>
        <v>-1.837781042</v>
      </c>
      <c r="N425" s="122">
        <f t="shared" si="517"/>
        <v>3.026336054</v>
      </c>
      <c r="O425" s="4"/>
      <c r="P425" s="4"/>
      <c r="R425" s="157"/>
      <c r="W425" s="158"/>
      <c r="X425" s="4"/>
      <c r="Y425" s="157"/>
      <c r="AD425" s="158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</row>
    <row r="426">
      <c r="A426" s="83">
        <v>45475.0</v>
      </c>
      <c r="B426" s="76">
        <v>2412.0</v>
      </c>
      <c r="C426" s="76">
        <v>4126.35</v>
      </c>
      <c r="D426" s="76">
        <v>1271.2</v>
      </c>
      <c r="E426" s="76">
        <v>6235.7</v>
      </c>
      <c r="F426" s="76">
        <v>5134.6</v>
      </c>
      <c r="G426" s="148">
        <v>675.75</v>
      </c>
      <c r="H426" s="77"/>
      <c r="I426" s="152">
        <f t="shared" ref="I426:N426" si="518">((B426-B425)/B425)*100</f>
        <v>0.1765133423</v>
      </c>
      <c r="J426" s="4">
        <f t="shared" si="518"/>
        <v>-1.23505547</v>
      </c>
      <c r="K426" s="4">
        <f t="shared" si="518"/>
        <v>-1.204632004</v>
      </c>
      <c r="L426" s="4">
        <f t="shared" si="518"/>
        <v>0.1799341313</v>
      </c>
      <c r="M426" s="4">
        <f t="shared" si="518"/>
        <v>1.778033261</v>
      </c>
      <c r="N426" s="122">
        <f t="shared" si="518"/>
        <v>1.016518424</v>
      </c>
      <c r="O426" s="4"/>
      <c r="P426" s="4"/>
      <c r="R426" s="157"/>
      <c r="W426" s="158"/>
      <c r="X426" s="4"/>
      <c r="Y426" s="157"/>
      <c r="AD426" s="158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</row>
    <row r="427">
      <c r="A427" s="83">
        <v>45506.0</v>
      </c>
      <c r="B427" s="76">
        <v>2590.7</v>
      </c>
      <c r="C427" s="76">
        <v>4181.7</v>
      </c>
      <c r="D427" s="76">
        <v>1262.25</v>
      </c>
      <c r="E427" s="76">
        <v>6209.65</v>
      </c>
      <c r="F427" s="76">
        <v>4920.85</v>
      </c>
      <c r="G427" s="148">
        <v>641.85</v>
      </c>
      <c r="H427" s="77"/>
      <c r="I427" s="152">
        <f t="shared" ref="I427:N427" si="519">((B427-B426)/B426)*100</f>
        <v>7.408789386</v>
      </c>
      <c r="J427" s="4">
        <f t="shared" si="519"/>
        <v>1.341379185</v>
      </c>
      <c r="K427" s="4">
        <f t="shared" si="519"/>
        <v>-0.7040591567</v>
      </c>
      <c r="L427" s="4">
        <f t="shared" si="519"/>
        <v>-0.4177558253</v>
      </c>
      <c r="M427" s="4">
        <f t="shared" si="519"/>
        <v>-4.162933822</v>
      </c>
      <c r="N427" s="122">
        <f t="shared" si="519"/>
        <v>-5.016648169</v>
      </c>
      <c r="O427" s="4"/>
      <c r="P427" s="4"/>
      <c r="R427" s="157"/>
      <c r="W427" s="158"/>
      <c r="X427" s="4"/>
      <c r="Y427" s="157"/>
      <c r="AD427" s="158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</row>
    <row r="428">
      <c r="A428" s="83">
        <v>45537.0</v>
      </c>
      <c r="B428" s="76">
        <v>2605.1</v>
      </c>
      <c r="C428" s="76">
        <v>4170.75</v>
      </c>
      <c r="D428" s="76">
        <v>1284.05</v>
      </c>
      <c r="E428" s="76">
        <v>6203.1</v>
      </c>
      <c r="F428" s="76">
        <v>5016.3</v>
      </c>
      <c r="G428" s="148">
        <v>671.2</v>
      </c>
      <c r="H428" s="77"/>
      <c r="I428" s="152">
        <f t="shared" ref="I428:N428" si="520">((B428-B427)/B427)*100</f>
        <v>0.5558343305</v>
      </c>
      <c r="J428" s="4">
        <f t="shared" si="520"/>
        <v>-0.2618552263</v>
      </c>
      <c r="K428" s="4">
        <f t="shared" si="520"/>
        <v>1.727074668</v>
      </c>
      <c r="L428" s="4">
        <f t="shared" si="520"/>
        <v>-0.1054809852</v>
      </c>
      <c r="M428" s="4">
        <f t="shared" si="520"/>
        <v>1.939705539</v>
      </c>
      <c r="N428" s="122">
        <f t="shared" si="520"/>
        <v>4.572719483</v>
      </c>
      <c r="O428" s="4"/>
      <c r="P428" s="4"/>
      <c r="R428" s="153">
        <f t="shared" ref="R428:W428" si="521">100*(B433-B428)/B428</f>
        <v>0.4971018387</v>
      </c>
      <c r="S428" s="86">
        <f t="shared" si="521"/>
        <v>-0.1486543188</v>
      </c>
      <c r="T428" s="86">
        <f t="shared" si="521"/>
        <v>2.811417001</v>
      </c>
      <c r="U428" s="86">
        <f t="shared" si="521"/>
        <v>2.535022811</v>
      </c>
      <c r="V428" s="86">
        <f t="shared" si="521"/>
        <v>-1.21005522</v>
      </c>
      <c r="W428" s="154">
        <f t="shared" si="521"/>
        <v>4.581346841</v>
      </c>
      <c r="X428" s="4"/>
      <c r="Y428" s="157"/>
      <c r="AD428" s="158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</row>
    <row r="429">
      <c r="A429" s="83">
        <v>45628.0</v>
      </c>
      <c r="B429" s="76">
        <v>2564.8</v>
      </c>
      <c r="C429" s="76">
        <v>4168.65</v>
      </c>
      <c r="D429" s="76">
        <v>1260.85</v>
      </c>
      <c r="E429" s="76">
        <v>6395.6</v>
      </c>
      <c r="F429" s="76">
        <v>5009.35</v>
      </c>
      <c r="G429" s="148">
        <v>682.8</v>
      </c>
      <c r="H429" s="77"/>
      <c r="I429" s="152">
        <f t="shared" ref="I429:N429" si="522">((B429-B428)/B428)*100</f>
        <v>-1.546965568</v>
      </c>
      <c r="J429" s="4">
        <f t="shared" si="522"/>
        <v>-0.05035065636</v>
      </c>
      <c r="K429" s="4">
        <f t="shared" si="522"/>
        <v>-1.806783225</v>
      </c>
      <c r="L429" s="4">
        <f t="shared" si="522"/>
        <v>3.103287066</v>
      </c>
      <c r="M429" s="4">
        <f t="shared" si="522"/>
        <v>-0.1385483324</v>
      </c>
      <c r="N429" s="122">
        <f t="shared" si="522"/>
        <v>1.728247914</v>
      </c>
      <c r="O429" s="4"/>
      <c r="P429" s="4"/>
      <c r="R429" s="157"/>
      <c r="W429" s="158"/>
      <c r="X429" s="4"/>
      <c r="Y429" s="157"/>
      <c r="AD429" s="158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</row>
    <row r="430">
      <c r="A430" s="75" t="s">
        <v>266</v>
      </c>
      <c r="B430" s="76">
        <v>2550.6</v>
      </c>
      <c r="C430" s="76">
        <v>4188.55</v>
      </c>
      <c r="D430" s="76">
        <v>1277.4</v>
      </c>
      <c r="E430" s="76">
        <v>6379.45</v>
      </c>
      <c r="F430" s="76">
        <v>5023.9</v>
      </c>
      <c r="G430" s="148">
        <v>670.9</v>
      </c>
      <c r="H430" s="77"/>
      <c r="I430" s="152">
        <f t="shared" ref="I430:N430" si="523">((B430-B429)/B429)*100</f>
        <v>-0.5536494074</v>
      </c>
      <c r="J430" s="4">
        <f t="shared" si="523"/>
        <v>0.4773727706</v>
      </c>
      <c r="K430" s="4">
        <f t="shared" si="523"/>
        <v>1.312606575</v>
      </c>
      <c r="L430" s="4">
        <f t="shared" si="523"/>
        <v>-0.2525173557</v>
      </c>
      <c r="M430" s="4">
        <f t="shared" si="523"/>
        <v>0.2904568457</v>
      </c>
      <c r="N430" s="122">
        <f t="shared" si="523"/>
        <v>-1.742823667</v>
      </c>
      <c r="O430" s="4"/>
      <c r="P430" s="4"/>
      <c r="R430" s="157"/>
      <c r="W430" s="158"/>
      <c r="X430" s="4"/>
      <c r="Y430" s="157"/>
      <c r="AD430" s="158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</row>
    <row r="431">
      <c r="A431" s="75" t="s">
        <v>267</v>
      </c>
      <c r="B431" s="76">
        <v>2568.85</v>
      </c>
      <c r="C431" s="76">
        <v>4143.3</v>
      </c>
      <c r="D431" s="76">
        <v>1281.75</v>
      </c>
      <c r="E431" s="76">
        <v>6297.0</v>
      </c>
      <c r="F431" s="76">
        <v>5057.95</v>
      </c>
      <c r="G431" s="148">
        <v>675.45</v>
      </c>
      <c r="H431" s="77"/>
      <c r="I431" s="152">
        <f t="shared" ref="I431:N431" si="524">((B431-B430)/B430)*100</f>
        <v>0.7155179174</v>
      </c>
      <c r="J431" s="4">
        <f t="shared" si="524"/>
        <v>-1.080326127</v>
      </c>
      <c r="K431" s="4">
        <f t="shared" si="524"/>
        <v>0.3405354627</v>
      </c>
      <c r="L431" s="4">
        <f t="shared" si="524"/>
        <v>-1.292431166</v>
      </c>
      <c r="M431" s="4">
        <f t="shared" si="524"/>
        <v>0.6777603057</v>
      </c>
      <c r="N431" s="122">
        <f t="shared" si="524"/>
        <v>0.6781934715</v>
      </c>
      <c r="O431" s="4"/>
      <c r="P431" s="4"/>
      <c r="R431" s="157"/>
      <c r="W431" s="158"/>
      <c r="X431" s="4"/>
      <c r="Y431" s="157"/>
      <c r="AD431" s="158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</row>
    <row r="432">
      <c r="A432" s="75" t="s">
        <v>268</v>
      </c>
      <c r="B432" s="76">
        <v>2630.95</v>
      </c>
      <c r="C432" s="76">
        <v>4149.55</v>
      </c>
      <c r="D432" s="76">
        <v>1281.75</v>
      </c>
      <c r="E432" s="76">
        <v>6325.2</v>
      </c>
      <c r="F432" s="76">
        <v>4997.95</v>
      </c>
      <c r="G432" s="148">
        <v>690.05</v>
      </c>
      <c r="H432" s="77"/>
      <c r="I432" s="152">
        <f t="shared" ref="I432:N432" si="525">((B432-B431)/B431)*100</f>
        <v>2.417424139</v>
      </c>
      <c r="J432" s="4">
        <f t="shared" si="525"/>
        <v>0.1508459441</v>
      </c>
      <c r="K432" s="4">
        <f t="shared" si="525"/>
        <v>0</v>
      </c>
      <c r="L432" s="4">
        <f t="shared" si="525"/>
        <v>0.4478323011</v>
      </c>
      <c r="M432" s="4">
        <f t="shared" si="525"/>
        <v>-1.186251347</v>
      </c>
      <c r="N432" s="122">
        <f t="shared" si="525"/>
        <v>2.161521948</v>
      </c>
      <c r="O432" s="4"/>
      <c r="P432" s="4"/>
      <c r="R432" s="157"/>
      <c r="W432" s="158"/>
      <c r="X432" s="4"/>
      <c r="Y432" s="157"/>
      <c r="AD432" s="158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</row>
    <row r="433">
      <c r="A433" s="75" t="s">
        <v>269</v>
      </c>
      <c r="B433" s="76">
        <v>2618.05</v>
      </c>
      <c r="C433" s="76">
        <v>4164.55</v>
      </c>
      <c r="D433" s="76">
        <v>1320.15</v>
      </c>
      <c r="E433" s="76">
        <v>6360.35</v>
      </c>
      <c r="F433" s="76">
        <v>4955.6</v>
      </c>
      <c r="G433" s="148">
        <v>701.95</v>
      </c>
      <c r="H433" s="77"/>
      <c r="I433" s="152">
        <f t="shared" ref="I433:N433" si="526">((B433-B432)/B432)*100</f>
        <v>-0.4903171858</v>
      </c>
      <c r="J433" s="4">
        <f t="shared" si="526"/>
        <v>0.3614849803</v>
      </c>
      <c r="K433" s="4">
        <f t="shared" si="526"/>
        <v>2.995904037</v>
      </c>
      <c r="L433" s="4">
        <f t="shared" si="526"/>
        <v>0.5557136533</v>
      </c>
      <c r="M433" s="4">
        <f t="shared" si="526"/>
        <v>-0.8473474124</v>
      </c>
      <c r="N433" s="122">
        <f t="shared" si="526"/>
        <v>1.724512716</v>
      </c>
      <c r="O433" s="4"/>
      <c r="P433" s="4"/>
      <c r="R433" s="153">
        <f t="shared" ref="R433:W433" si="527">100*(B438-B433)/B433</f>
        <v>7.276408014</v>
      </c>
      <c r="S433" s="86">
        <f t="shared" si="527"/>
        <v>-1.907769147</v>
      </c>
      <c r="T433" s="86">
        <f t="shared" si="527"/>
        <v>0.6893156081</v>
      </c>
      <c r="U433" s="86">
        <f t="shared" si="527"/>
        <v>1.730250694</v>
      </c>
      <c r="V433" s="86">
        <f t="shared" si="527"/>
        <v>-0.08576156268</v>
      </c>
      <c r="W433" s="154">
        <f t="shared" si="527"/>
        <v>-3.176864449</v>
      </c>
      <c r="X433" s="4"/>
      <c r="Y433" s="157"/>
      <c r="AD433" s="158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</row>
    <row r="434">
      <c r="A434" s="75" t="s">
        <v>270</v>
      </c>
      <c r="B434" s="76">
        <v>2660.05</v>
      </c>
      <c r="C434" s="76">
        <v>4137.15</v>
      </c>
      <c r="D434" s="76">
        <v>1317.75</v>
      </c>
      <c r="E434" s="76">
        <v>6453.75</v>
      </c>
      <c r="F434" s="76">
        <v>4964.3</v>
      </c>
      <c r="G434" s="148">
        <v>694.5</v>
      </c>
      <c r="H434" s="77"/>
      <c r="I434" s="152">
        <f t="shared" ref="I434:N434" si="528">((B434-B433)/B433)*100</f>
        <v>1.604247436</v>
      </c>
      <c r="J434" s="4">
        <f t="shared" si="528"/>
        <v>-0.6579342306</v>
      </c>
      <c r="K434" s="4">
        <f t="shared" si="528"/>
        <v>-0.181797523</v>
      </c>
      <c r="L434" s="4">
        <f t="shared" si="528"/>
        <v>1.468472647</v>
      </c>
      <c r="M434" s="4">
        <f t="shared" si="528"/>
        <v>0.1755589636</v>
      </c>
      <c r="N434" s="122">
        <f t="shared" si="528"/>
        <v>-1.061329154</v>
      </c>
      <c r="O434" s="4"/>
      <c r="P434" s="4"/>
      <c r="R434" s="157"/>
      <c r="W434" s="158"/>
      <c r="X434" s="4"/>
      <c r="Y434" s="157"/>
      <c r="AD434" s="158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</row>
    <row r="435">
      <c r="A435" s="75" t="s">
        <v>271</v>
      </c>
      <c r="B435" s="76">
        <v>2630.85</v>
      </c>
      <c r="C435" s="76">
        <v>4062.7</v>
      </c>
      <c r="D435" s="76">
        <v>1313.5</v>
      </c>
      <c r="E435" s="76">
        <v>6408.95</v>
      </c>
      <c r="F435" s="76">
        <v>4959.3</v>
      </c>
      <c r="G435" s="148">
        <v>711.05</v>
      </c>
      <c r="H435" s="77"/>
      <c r="I435" s="152">
        <f t="shared" ref="I435:N435" si="529">((B435-B434)/B434)*100</f>
        <v>-1.097723727</v>
      </c>
      <c r="J435" s="4">
        <f t="shared" si="529"/>
        <v>-1.799547998</v>
      </c>
      <c r="K435" s="4">
        <f t="shared" si="529"/>
        <v>-0.322519446</v>
      </c>
      <c r="L435" s="4">
        <f t="shared" si="529"/>
        <v>-0.6941700562</v>
      </c>
      <c r="M435" s="4">
        <f t="shared" si="529"/>
        <v>-0.1007191346</v>
      </c>
      <c r="N435" s="122">
        <f t="shared" si="529"/>
        <v>2.383009359</v>
      </c>
      <c r="O435" s="4"/>
      <c r="P435" s="4"/>
      <c r="R435" s="157"/>
      <c r="W435" s="158"/>
      <c r="X435" s="4"/>
      <c r="Y435" s="157"/>
      <c r="AD435" s="158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</row>
    <row r="436">
      <c r="A436" s="75" t="s">
        <v>272</v>
      </c>
      <c r="B436" s="76">
        <v>2621.35</v>
      </c>
      <c r="C436" s="76">
        <v>4026.7</v>
      </c>
      <c r="D436" s="76">
        <v>1299.55</v>
      </c>
      <c r="E436" s="76">
        <v>6380.15</v>
      </c>
      <c r="F436" s="76">
        <v>4959.45</v>
      </c>
      <c r="G436" s="148">
        <v>693.65</v>
      </c>
      <c r="H436" s="77"/>
      <c r="I436" s="152">
        <f t="shared" ref="I436:N436" si="530">((B436-B435)/B435)*100</f>
        <v>-0.3611000247</v>
      </c>
      <c r="J436" s="4">
        <f t="shared" si="530"/>
        <v>-0.8861102223</v>
      </c>
      <c r="K436" s="4">
        <f t="shared" si="530"/>
        <v>-1.062047963</v>
      </c>
      <c r="L436" s="4">
        <f t="shared" si="530"/>
        <v>-0.4493715819</v>
      </c>
      <c r="M436" s="4">
        <f t="shared" si="530"/>
        <v>0.00302462041</v>
      </c>
      <c r="N436" s="122">
        <f t="shared" si="530"/>
        <v>-2.447085296</v>
      </c>
      <c r="O436" s="4"/>
      <c r="P436" s="4"/>
      <c r="R436" s="157"/>
      <c r="W436" s="158"/>
      <c r="X436" s="4"/>
      <c r="Y436" s="157"/>
      <c r="AD436" s="158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</row>
    <row r="437">
      <c r="A437" s="75" t="s">
        <v>273</v>
      </c>
      <c r="B437" s="76">
        <v>2772.85</v>
      </c>
      <c r="C437" s="76">
        <v>4114.55</v>
      </c>
      <c r="D437" s="76">
        <v>1320.75</v>
      </c>
      <c r="E437" s="76">
        <v>6392.6</v>
      </c>
      <c r="F437" s="76">
        <v>4978.8</v>
      </c>
      <c r="G437" s="148">
        <v>690.2</v>
      </c>
      <c r="H437" s="77"/>
      <c r="I437" s="152">
        <f t="shared" ref="I437:N437" si="531">((B437-B436)/B436)*100</f>
        <v>5.77946478</v>
      </c>
      <c r="J437" s="4">
        <f t="shared" si="531"/>
        <v>2.181687238</v>
      </c>
      <c r="K437" s="4">
        <f t="shared" si="531"/>
        <v>1.631333923</v>
      </c>
      <c r="L437" s="4">
        <f t="shared" si="531"/>
        <v>0.195136478</v>
      </c>
      <c r="M437" s="4">
        <f t="shared" si="531"/>
        <v>0.3901642319</v>
      </c>
      <c r="N437" s="122">
        <f t="shared" si="531"/>
        <v>-0.4973689901</v>
      </c>
      <c r="O437" s="4"/>
      <c r="P437" s="4"/>
      <c r="R437" s="157"/>
      <c r="W437" s="158"/>
      <c r="X437" s="4"/>
      <c r="Y437" s="157"/>
      <c r="AD437" s="158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</row>
    <row r="438">
      <c r="A438" s="75" t="s">
        <v>274</v>
      </c>
      <c r="B438" s="76">
        <v>2808.55</v>
      </c>
      <c r="C438" s="76">
        <v>4085.1</v>
      </c>
      <c r="D438" s="76">
        <v>1329.25</v>
      </c>
      <c r="E438" s="76">
        <v>6470.4</v>
      </c>
      <c r="F438" s="76">
        <v>4951.35</v>
      </c>
      <c r="G438" s="148">
        <v>679.65</v>
      </c>
      <c r="H438" s="77"/>
      <c r="I438" s="152">
        <f t="shared" ref="I438:N438" si="532">((B438-B437)/B437)*100</f>
        <v>1.287483997</v>
      </c>
      <c r="J438" s="4">
        <f t="shared" si="532"/>
        <v>-0.7157526339</v>
      </c>
      <c r="K438" s="4">
        <f t="shared" si="532"/>
        <v>0.643573727</v>
      </c>
      <c r="L438" s="4">
        <f t="shared" si="532"/>
        <v>1.217032193</v>
      </c>
      <c r="M438" s="4">
        <f t="shared" si="532"/>
        <v>-0.5513376717</v>
      </c>
      <c r="N438" s="122">
        <f t="shared" si="532"/>
        <v>-1.528542451</v>
      </c>
      <c r="O438" s="4"/>
      <c r="P438" s="4"/>
      <c r="R438" s="153">
        <f t="shared" ref="R438:W438" si="533">100*(B443-B438)/B438</f>
        <v>-2.394474017</v>
      </c>
      <c r="S438" s="86">
        <f t="shared" si="533"/>
        <v>0.6486989303</v>
      </c>
      <c r="T438" s="86">
        <f t="shared" si="533"/>
        <v>0.184314463</v>
      </c>
      <c r="U438" s="86">
        <f t="shared" si="533"/>
        <v>-3.949523986</v>
      </c>
      <c r="V438" s="86">
        <f t="shared" si="533"/>
        <v>0.04039302412</v>
      </c>
      <c r="W438" s="154">
        <f t="shared" si="533"/>
        <v>-0.2574854705</v>
      </c>
      <c r="X438" s="4"/>
      <c r="Y438" s="157"/>
      <c r="AD438" s="158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</row>
    <row r="439">
      <c r="A439" s="75" t="s">
        <v>275</v>
      </c>
      <c r="B439" s="76">
        <v>2744.05</v>
      </c>
      <c r="C439" s="76">
        <v>4033.8</v>
      </c>
      <c r="D439" s="76">
        <v>1346.95</v>
      </c>
      <c r="E439" s="76">
        <v>6459.75</v>
      </c>
      <c r="F439" s="76">
        <v>4928.55</v>
      </c>
      <c r="G439" s="148">
        <v>677.2</v>
      </c>
      <c r="H439" s="77"/>
      <c r="I439" s="152">
        <f t="shared" ref="I439:N439" si="534">((B439-B438)/B438)*100</f>
        <v>-2.296558722</v>
      </c>
      <c r="J439" s="4">
        <f t="shared" si="534"/>
        <v>-1.255783212</v>
      </c>
      <c r="K439" s="4">
        <f t="shared" si="534"/>
        <v>1.331577957</v>
      </c>
      <c r="L439" s="4">
        <f t="shared" si="534"/>
        <v>-0.1645956973</v>
      </c>
      <c r="M439" s="4">
        <f t="shared" si="534"/>
        <v>-0.460480475</v>
      </c>
      <c r="N439" s="122">
        <f t="shared" si="534"/>
        <v>-0.3604796586</v>
      </c>
      <c r="O439" s="4"/>
      <c r="P439" s="4"/>
      <c r="R439" s="157"/>
      <c r="W439" s="158"/>
      <c r="X439" s="4"/>
      <c r="Y439" s="157"/>
      <c r="AD439" s="158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</row>
    <row r="440">
      <c r="A440" s="75" t="s">
        <v>276</v>
      </c>
      <c r="B440" s="76">
        <v>2768.2</v>
      </c>
      <c r="C440" s="76">
        <v>4136.25</v>
      </c>
      <c r="D440" s="76">
        <v>1336.3</v>
      </c>
      <c r="E440" s="76">
        <v>6465.9</v>
      </c>
      <c r="F440" s="76">
        <v>4941.7</v>
      </c>
      <c r="G440" s="148">
        <v>674.6</v>
      </c>
      <c r="H440" s="77"/>
      <c r="I440" s="152">
        <f t="shared" ref="I440:N440" si="535">((B440-B439)/B439)*100</f>
        <v>0.8800860043</v>
      </c>
      <c r="J440" s="4">
        <f t="shared" si="535"/>
        <v>2.539788785</v>
      </c>
      <c r="K440" s="4">
        <f t="shared" si="535"/>
        <v>-0.7906752292</v>
      </c>
      <c r="L440" s="4">
        <f t="shared" si="535"/>
        <v>0.09520492279</v>
      </c>
      <c r="M440" s="4">
        <f t="shared" si="535"/>
        <v>0.2668127543</v>
      </c>
      <c r="N440" s="122">
        <f t="shared" si="535"/>
        <v>-0.3839338452</v>
      </c>
      <c r="O440" s="4"/>
      <c r="P440" s="4"/>
      <c r="R440" s="157"/>
      <c r="W440" s="158"/>
      <c r="X440" s="4"/>
      <c r="Y440" s="157"/>
      <c r="AD440" s="158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</row>
    <row r="441">
      <c r="A441" s="75" t="s">
        <v>277</v>
      </c>
      <c r="B441" s="76">
        <v>2725.55</v>
      </c>
      <c r="C441" s="76">
        <v>4142.2</v>
      </c>
      <c r="D441" s="76">
        <v>1307.1</v>
      </c>
      <c r="E441" s="76">
        <v>6429.25</v>
      </c>
      <c r="F441" s="76">
        <v>4915.65</v>
      </c>
      <c r="G441" s="148">
        <v>652.25</v>
      </c>
      <c r="H441" s="77"/>
      <c r="I441" s="152">
        <f t="shared" ref="I441:N441" si="536">((B441-B440)/B440)*100</f>
        <v>-1.540712376</v>
      </c>
      <c r="J441" s="4">
        <f t="shared" si="536"/>
        <v>0.1438501058</v>
      </c>
      <c r="K441" s="4">
        <f t="shared" si="536"/>
        <v>-2.185138068</v>
      </c>
      <c r="L441" s="4">
        <f t="shared" si="536"/>
        <v>-0.5668197776</v>
      </c>
      <c r="M441" s="4">
        <f t="shared" si="536"/>
        <v>-0.5271465285</v>
      </c>
      <c r="N441" s="122">
        <f t="shared" si="536"/>
        <v>-3.313074414</v>
      </c>
      <c r="O441" s="4"/>
      <c r="P441" s="4"/>
      <c r="R441" s="157"/>
      <c r="W441" s="158"/>
      <c r="X441" s="4"/>
      <c r="Y441" s="157"/>
      <c r="AD441" s="158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</row>
    <row r="442">
      <c r="A442" s="75" t="s">
        <v>278</v>
      </c>
      <c r="B442" s="76">
        <v>2752.25</v>
      </c>
      <c r="C442" s="76">
        <v>4125.25</v>
      </c>
      <c r="D442" s="76">
        <v>1329.3</v>
      </c>
      <c r="E442" s="76">
        <v>6451.4</v>
      </c>
      <c r="F442" s="76">
        <v>4987.5</v>
      </c>
      <c r="G442" s="148">
        <v>661.75</v>
      </c>
      <c r="H442" s="77"/>
      <c r="I442" s="152">
        <f t="shared" ref="I442:N442" si="537">((B442-B441)/B441)*100</f>
        <v>0.9796187925</v>
      </c>
      <c r="J442" s="4">
        <f t="shared" si="537"/>
        <v>-0.4092028391</v>
      </c>
      <c r="K442" s="4">
        <f t="shared" si="537"/>
        <v>1.698416342</v>
      </c>
      <c r="L442" s="4">
        <f t="shared" si="537"/>
        <v>0.3445191896</v>
      </c>
      <c r="M442" s="4">
        <f t="shared" si="537"/>
        <v>1.461658173</v>
      </c>
      <c r="N442" s="122">
        <f t="shared" si="537"/>
        <v>1.456496742</v>
      </c>
      <c r="O442" s="4"/>
      <c r="P442" s="4"/>
      <c r="R442" s="157"/>
      <c r="W442" s="158"/>
      <c r="X442" s="4"/>
      <c r="Y442" s="157"/>
      <c r="AD442" s="158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</row>
    <row r="443">
      <c r="A443" s="83">
        <v>45294.0</v>
      </c>
      <c r="B443" s="76">
        <v>2741.3</v>
      </c>
      <c r="C443" s="76">
        <v>4111.6</v>
      </c>
      <c r="D443" s="76">
        <v>1331.7</v>
      </c>
      <c r="E443" s="76">
        <v>6214.85</v>
      </c>
      <c r="F443" s="76">
        <v>4953.35</v>
      </c>
      <c r="G443" s="148">
        <v>677.9</v>
      </c>
      <c r="H443" s="77"/>
      <c r="I443" s="152">
        <f t="shared" ref="I443:N443" si="538">((B443-B442)/B442)*100</f>
        <v>-0.3978562994</v>
      </c>
      <c r="J443" s="4">
        <f t="shared" si="538"/>
        <v>-0.330889037</v>
      </c>
      <c r="K443" s="4">
        <f t="shared" si="538"/>
        <v>0.1805461521</v>
      </c>
      <c r="L443" s="4">
        <f t="shared" si="538"/>
        <v>-3.666645999</v>
      </c>
      <c r="M443" s="4">
        <f t="shared" si="538"/>
        <v>-0.6847117794</v>
      </c>
      <c r="N443" s="122">
        <f t="shared" si="538"/>
        <v>2.440498678</v>
      </c>
      <c r="O443" s="4"/>
      <c r="P443" s="4"/>
      <c r="R443" s="153">
        <f t="shared" ref="R443:W443" si="539">100*(B448-B443)/B443</f>
        <v>1.980812023</v>
      </c>
      <c r="S443" s="86">
        <f t="shared" si="539"/>
        <v>0.2492946785</v>
      </c>
      <c r="T443" s="86">
        <f t="shared" si="539"/>
        <v>-0.1764661711</v>
      </c>
      <c r="U443" s="86">
        <f t="shared" si="539"/>
        <v>2.12957674</v>
      </c>
      <c r="V443" s="86">
        <f t="shared" si="539"/>
        <v>-0.9801447505</v>
      </c>
      <c r="W443" s="154">
        <f t="shared" si="539"/>
        <v>-1.519398141</v>
      </c>
      <c r="X443" s="4"/>
      <c r="Y443" s="155">
        <f t="shared" ref="Y443:AD443" si="540">((B461-B443)/B443)*100</f>
        <v>9.247437347</v>
      </c>
      <c r="Z443" s="77">
        <f t="shared" si="540"/>
        <v>-5.724049032</v>
      </c>
      <c r="AA443" s="77">
        <f t="shared" si="540"/>
        <v>0.9912142374</v>
      </c>
      <c r="AB443" s="77">
        <f t="shared" si="540"/>
        <v>-0.9654295759</v>
      </c>
      <c r="AC443" s="77">
        <f t="shared" si="540"/>
        <v>-0.9316926928</v>
      </c>
      <c r="AD443" s="156">
        <f t="shared" si="540"/>
        <v>-1.961941289</v>
      </c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</row>
    <row r="444">
      <c r="A444" s="83">
        <v>45325.0</v>
      </c>
      <c r="B444" s="76">
        <v>2746.55</v>
      </c>
      <c r="C444" s="76">
        <v>4125.35</v>
      </c>
      <c r="D444" s="76">
        <v>1347.95</v>
      </c>
      <c r="E444" s="76">
        <v>6268.45</v>
      </c>
      <c r="F444" s="76">
        <v>4952.15</v>
      </c>
      <c r="G444" s="148">
        <v>681.0</v>
      </c>
      <c r="H444" s="77"/>
      <c r="I444" s="152">
        <f t="shared" ref="I444:N444" si="541">((B444-B443)/B443)*100</f>
        <v>0.1915149746</v>
      </c>
      <c r="J444" s="4">
        <f t="shared" si="541"/>
        <v>0.3344196906</v>
      </c>
      <c r="K444" s="4">
        <f t="shared" si="541"/>
        <v>1.2202448</v>
      </c>
      <c r="L444" s="4">
        <f t="shared" si="541"/>
        <v>0.8624504212</v>
      </c>
      <c r="M444" s="4">
        <f t="shared" si="541"/>
        <v>-0.02422602885</v>
      </c>
      <c r="N444" s="122">
        <f t="shared" si="541"/>
        <v>0.4572945862</v>
      </c>
      <c r="O444" s="4"/>
      <c r="P444" s="4"/>
      <c r="R444" s="157"/>
      <c r="W444" s="158"/>
      <c r="X444" s="4"/>
      <c r="Y444" s="157"/>
      <c r="AD444" s="158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</row>
    <row r="445">
      <c r="A445" s="83">
        <v>45385.0</v>
      </c>
      <c r="B445" s="76">
        <v>2793.2</v>
      </c>
      <c r="C445" s="76">
        <v>4108.15</v>
      </c>
      <c r="D445" s="76">
        <v>1351.9</v>
      </c>
      <c r="E445" s="76">
        <v>6377.65</v>
      </c>
      <c r="F445" s="76">
        <v>4871.3</v>
      </c>
      <c r="G445" s="148">
        <v>666.15</v>
      </c>
      <c r="H445" s="77"/>
      <c r="I445" s="152">
        <f t="shared" ref="I445:N445" si="542">((B445-B444)/B444)*100</f>
        <v>1.698494475</v>
      </c>
      <c r="J445" s="4">
        <f t="shared" si="542"/>
        <v>-0.4169343207</v>
      </c>
      <c r="K445" s="4">
        <f t="shared" si="542"/>
        <v>0.2930375756</v>
      </c>
      <c r="L445" s="4">
        <f t="shared" si="542"/>
        <v>1.742057446</v>
      </c>
      <c r="M445" s="4">
        <f t="shared" si="542"/>
        <v>-1.632624214</v>
      </c>
      <c r="N445" s="122">
        <f t="shared" si="542"/>
        <v>-2.18061674</v>
      </c>
      <c r="O445" s="4"/>
      <c r="P445" s="4"/>
      <c r="R445" s="157"/>
      <c r="W445" s="158"/>
      <c r="X445" s="4"/>
      <c r="Y445" s="157"/>
      <c r="AD445" s="158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</row>
    <row r="446">
      <c r="A446" s="83">
        <v>45415.0</v>
      </c>
      <c r="B446" s="76">
        <v>2785.5</v>
      </c>
      <c r="C446" s="76">
        <v>4025.1</v>
      </c>
      <c r="D446" s="76">
        <v>1346.7</v>
      </c>
      <c r="E446" s="76">
        <v>6338.05</v>
      </c>
      <c r="F446" s="76">
        <v>4853.85</v>
      </c>
      <c r="G446" s="148">
        <v>665.95</v>
      </c>
      <c r="H446" s="77"/>
      <c r="I446" s="152">
        <f t="shared" ref="I446:N446" si="543">((B446-B445)/B445)*100</f>
        <v>-0.275669483</v>
      </c>
      <c r="J446" s="4">
        <f t="shared" si="543"/>
        <v>-2.021591227</v>
      </c>
      <c r="K446" s="4">
        <f t="shared" si="543"/>
        <v>-0.3846438346</v>
      </c>
      <c r="L446" s="4">
        <f t="shared" si="543"/>
        <v>-0.6209183633</v>
      </c>
      <c r="M446" s="4">
        <f t="shared" si="543"/>
        <v>-0.3582205982</v>
      </c>
      <c r="N446" s="122">
        <f t="shared" si="543"/>
        <v>-0.03002326803</v>
      </c>
      <c r="O446" s="4"/>
      <c r="P446" s="4"/>
      <c r="R446" s="157"/>
      <c r="W446" s="158"/>
      <c r="X446" s="4"/>
      <c r="Y446" s="157"/>
      <c r="AD446" s="158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</row>
    <row r="447">
      <c r="A447" s="83">
        <v>45446.0</v>
      </c>
      <c r="B447" s="76">
        <v>2796.6</v>
      </c>
      <c r="C447" s="76">
        <v>4082.2</v>
      </c>
      <c r="D447" s="76">
        <v>1332.65</v>
      </c>
      <c r="E447" s="76">
        <v>6342.1</v>
      </c>
      <c r="F447" s="76">
        <v>4898.3</v>
      </c>
      <c r="G447" s="148">
        <v>657.85</v>
      </c>
      <c r="H447" s="77"/>
      <c r="I447" s="152">
        <f t="shared" ref="I447:N447" si="544">((B447-B446)/B446)*100</f>
        <v>0.3984921917</v>
      </c>
      <c r="J447" s="4">
        <f t="shared" si="544"/>
        <v>1.418598296</v>
      </c>
      <c r="K447" s="4">
        <f t="shared" si="544"/>
        <v>-1.043291008</v>
      </c>
      <c r="L447" s="4">
        <f t="shared" si="544"/>
        <v>0.0638997799</v>
      </c>
      <c r="M447" s="4">
        <f t="shared" si="544"/>
        <v>0.9157678956</v>
      </c>
      <c r="N447" s="122">
        <f t="shared" si="544"/>
        <v>-1.216307531</v>
      </c>
      <c r="O447" s="4"/>
      <c r="P447" s="4"/>
      <c r="R447" s="157"/>
      <c r="W447" s="158"/>
      <c r="X447" s="4"/>
      <c r="Y447" s="157"/>
      <c r="AD447" s="158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</row>
    <row r="448">
      <c r="A448" s="83">
        <v>45476.0</v>
      </c>
      <c r="B448" s="76">
        <v>2795.6</v>
      </c>
      <c r="C448" s="76">
        <v>4121.85</v>
      </c>
      <c r="D448" s="76">
        <v>1329.35</v>
      </c>
      <c r="E448" s="76">
        <v>6347.2</v>
      </c>
      <c r="F448" s="76">
        <v>4904.8</v>
      </c>
      <c r="G448" s="148">
        <v>667.6</v>
      </c>
      <c r="H448" s="77"/>
      <c r="I448" s="152">
        <f t="shared" ref="I448:N448" si="545">((B448-B447)/B447)*100</f>
        <v>-0.03575770579</v>
      </c>
      <c r="J448" s="4">
        <f t="shared" si="545"/>
        <v>0.9712899907</v>
      </c>
      <c r="K448" s="4">
        <f t="shared" si="545"/>
        <v>-0.2476269088</v>
      </c>
      <c r="L448" s="4">
        <f t="shared" si="545"/>
        <v>0.08041500449</v>
      </c>
      <c r="M448" s="4">
        <f t="shared" si="545"/>
        <v>0.1326990997</v>
      </c>
      <c r="N448" s="122">
        <f t="shared" si="545"/>
        <v>1.482100783</v>
      </c>
      <c r="O448" s="4"/>
      <c r="P448" s="4"/>
      <c r="R448" s="157"/>
      <c r="W448" s="158"/>
      <c r="X448" s="4"/>
      <c r="Y448" s="157"/>
      <c r="AD448" s="158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</row>
    <row r="449">
      <c r="A449" s="83">
        <v>45599.0</v>
      </c>
      <c r="B449" s="76">
        <v>2804.2</v>
      </c>
      <c r="C449" s="76">
        <v>4142.5</v>
      </c>
      <c r="D449" s="76">
        <v>1333.35</v>
      </c>
      <c r="E449" s="76">
        <v>6405.4</v>
      </c>
      <c r="F449" s="76">
        <v>4948.55</v>
      </c>
      <c r="G449" s="148">
        <v>657.05</v>
      </c>
      <c r="H449" s="77"/>
      <c r="I449" s="152">
        <f t="shared" ref="I449:N449" si="546">((B449-B448)/B448)*100</f>
        <v>0.3076262699</v>
      </c>
      <c r="J449" s="4">
        <f t="shared" si="546"/>
        <v>0.5009886337</v>
      </c>
      <c r="K449" s="4">
        <f t="shared" si="546"/>
        <v>0.3008989356</v>
      </c>
      <c r="L449" s="4">
        <f t="shared" si="546"/>
        <v>0.916939753</v>
      </c>
      <c r="M449" s="4">
        <f t="shared" si="546"/>
        <v>0.8919833632</v>
      </c>
      <c r="N449" s="122">
        <f t="shared" si="546"/>
        <v>-1.580287597</v>
      </c>
      <c r="O449" s="4"/>
      <c r="P449" s="4"/>
      <c r="R449" s="153">
        <f t="shared" ref="R449:W449" si="547">100*(B452-B448)/B448</f>
        <v>-1.892259265</v>
      </c>
      <c r="S449" s="86">
        <f t="shared" si="547"/>
        <v>2.532843262</v>
      </c>
      <c r="T449" s="86">
        <f t="shared" si="547"/>
        <v>-4.080941814</v>
      </c>
      <c r="U449" s="86">
        <f t="shared" si="547"/>
        <v>-0.3190383161</v>
      </c>
      <c r="V449" s="86">
        <f t="shared" si="547"/>
        <v>1.043875387</v>
      </c>
      <c r="W449" s="154">
        <f t="shared" si="547"/>
        <v>-2.831036549</v>
      </c>
      <c r="X449" s="4"/>
      <c r="Y449" s="157"/>
      <c r="AD449" s="158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</row>
    <row r="450">
      <c r="A450" s="83">
        <v>45629.0</v>
      </c>
      <c r="B450" s="76">
        <v>2773.75</v>
      </c>
      <c r="C450" s="76">
        <v>4210.75</v>
      </c>
      <c r="D450" s="76">
        <v>1306.8</v>
      </c>
      <c r="E450" s="76">
        <v>6332.85</v>
      </c>
      <c r="F450" s="76">
        <v>4888.75</v>
      </c>
      <c r="G450" s="148">
        <v>649.45</v>
      </c>
      <c r="H450" s="77"/>
      <c r="I450" s="152">
        <f t="shared" ref="I450:N450" si="548">((B450-B449)/B449)*100</f>
        <v>-1.085871193</v>
      </c>
      <c r="J450" s="4">
        <f t="shared" si="548"/>
        <v>1.647555824</v>
      </c>
      <c r="K450" s="4">
        <f t="shared" si="548"/>
        <v>-1.99122511</v>
      </c>
      <c r="L450" s="4">
        <f t="shared" si="548"/>
        <v>-1.132638087</v>
      </c>
      <c r="M450" s="4">
        <f t="shared" si="548"/>
        <v>-1.208434794</v>
      </c>
      <c r="N450" s="122">
        <f t="shared" si="548"/>
        <v>-1.156685184</v>
      </c>
      <c r="O450" s="4"/>
      <c r="P450" s="4"/>
      <c r="R450" s="157"/>
      <c r="W450" s="158"/>
      <c r="X450" s="4"/>
      <c r="Y450" s="157"/>
      <c r="AD450" s="158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</row>
    <row r="451">
      <c r="A451" s="75" t="s">
        <v>279</v>
      </c>
      <c r="B451" s="76">
        <v>2683.9</v>
      </c>
      <c r="C451" s="76">
        <v>4169.2</v>
      </c>
      <c r="D451" s="76">
        <v>1216.5</v>
      </c>
      <c r="E451" s="76">
        <v>6315.05</v>
      </c>
      <c r="F451" s="76">
        <v>4869.45</v>
      </c>
      <c r="G451" s="148">
        <v>621.45</v>
      </c>
      <c r="H451" s="77"/>
      <c r="I451" s="152">
        <f t="shared" ref="I451:N451" si="549">((B451-B450)/B450)*100</f>
        <v>-3.239296981</v>
      </c>
      <c r="J451" s="4">
        <f t="shared" si="549"/>
        <v>-0.9867600784</v>
      </c>
      <c r="K451" s="4">
        <f t="shared" si="549"/>
        <v>-6.910009183</v>
      </c>
      <c r="L451" s="4">
        <f t="shared" si="549"/>
        <v>-0.281074082</v>
      </c>
      <c r="M451" s="4">
        <f t="shared" si="549"/>
        <v>-0.3947839427</v>
      </c>
      <c r="N451" s="122">
        <f t="shared" si="549"/>
        <v>-4.311340365</v>
      </c>
      <c r="O451" s="4"/>
      <c r="P451" s="4"/>
      <c r="R451" s="157"/>
      <c r="W451" s="158"/>
      <c r="X451" s="4"/>
      <c r="Y451" s="157"/>
      <c r="AD451" s="158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</row>
    <row r="452">
      <c r="A452" s="75" t="s">
        <v>280</v>
      </c>
      <c r="B452" s="76">
        <v>2742.7</v>
      </c>
      <c r="C452" s="76">
        <v>4226.25</v>
      </c>
      <c r="D452" s="76">
        <v>1275.1</v>
      </c>
      <c r="E452" s="76">
        <v>6326.95</v>
      </c>
      <c r="F452" s="76">
        <v>4956.0</v>
      </c>
      <c r="G452" s="148">
        <v>648.7</v>
      </c>
      <c r="H452" s="77"/>
      <c r="I452" s="152">
        <f t="shared" ref="I452:N452" si="550">((B452-B451)/B451)*100</f>
        <v>2.190841686</v>
      </c>
      <c r="J452" s="4">
        <f t="shared" si="550"/>
        <v>1.368368032</v>
      </c>
      <c r="K452" s="4">
        <f t="shared" si="550"/>
        <v>4.817098233</v>
      </c>
      <c r="L452" s="4">
        <f t="shared" si="550"/>
        <v>0.1884387297</v>
      </c>
      <c r="M452" s="4">
        <f t="shared" si="550"/>
        <v>1.777408126</v>
      </c>
      <c r="N452" s="122">
        <f t="shared" si="550"/>
        <v>4.384906268</v>
      </c>
      <c r="O452" s="4"/>
      <c r="P452" s="4"/>
      <c r="R452" s="157"/>
      <c r="W452" s="158"/>
      <c r="X452" s="4"/>
      <c r="Y452" s="157"/>
      <c r="AD452" s="158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</row>
    <row r="453">
      <c r="A453" s="75" t="s">
        <v>281</v>
      </c>
      <c r="B453" s="76">
        <v>2720.95</v>
      </c>
      <c r="C453" s="76">
        <v>4239.75</v>
      </c>
      <c r="D453" s="76">
        <v>1289.1</v>
      </c>
      <c r="E453" s="76">
        <v>6307.8</v>
      </c>
      <c r="F453" s="76">
        <v>4991.1</v>
      </c>
      <c r="G453" s="148">
        <v>637.7</v>
      </c>
      <c r="H453" s="77"/>
      <c r="I453" s="152">
        <f t="shared" ref="I453:N453" si="551">((B453-B452)/B452)*100</f>
        <v>-0.7930141831</v>
      </c>
      <c r="J453" s="4">
        <f t="shared" si="551"/>
        <v>0.3194321207</v>
      </c>
      <c r="K453" s="4">
        <f t="shared" si="551"/>
        <v>1.097953102</v>
      </c>
      <c r="L453" s="4">
        <f t="shared" si="551"/>
        <v>-0.3026734841</v>
      </c>
      <c r="M453" s="4">
        <f t="shared" si="551"/>
        <v>0.7082324455</v>
      </c>
      <c r="N453" s="122">
        <f t="shared" si="551"/>
        <v>-1.69569909</v>
      </c>
      <c r="O453" s="4"/>
      <c r="P453" s="4"/>
      <c r="R453" s="153">
        <f t="shared" ref="R453:W453" si="552">100*(B458-B453)/B453</f>
        <v>7.947591834</v>
      </c>
      <c r="S453" s="86">
        <f t="shared" si="552"/>
        <v>-7.48982841</v>
      </c>
      <c r="T453" s="86">
        <f t="shared" si="552"/>
        <v>-0.3219300287</v>
      </c>
      <c r="U453" s="86">
        <f t="shared" si="552"/>
        <v>-1.491803798</v>
      </c>
      <c r="V453" s="86">
        <f t="shared" si="552"/>
        <v>-2.233976478</v>
      </c>
      <c r="W453" s="154">
        <f t="shared" si="552"/>
        <v>2.830484554</v>
      </c>
      <c r="X453" s="4"/>
      <c r="Y453" s="157"/>
      <c r="AD453" s="158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</row>
    <row r="454">
      <c r="A454" s="75" t="s">
        <v>282</v>
      </c>
      <c r="B454" s="76">
        <v>2722.25</v>
      </c>
      <c r="C454" s="76">
        <v>4153.1</v>
      </c>
      <c r="D454" s="76">
        <v>1268.85</v>
      </c>
      <c r="E454" s="76">
        <v>6351.6</v>
      </c>
      <c r="F454" s="76">
        <v>4991.05</v>
      </c>
      <c r="G454" s="148">
        <v>646.8</v>
      </c>
      <c r="H454" s="77"/>
      <c r="I454" s="152">
        <f t="shared" ref="I454:N454" si="553">((B454-B453)/B453)*100</f>
        <v>0.04777743068</v>
      </c>
      <c r="J454" s="4">
        <f t="shared" si="553"/>
        <v>-2.04375258</v>
      </c>
      <c r="K454" s="4">
        <f t="shared" si="553"/>
        <v>-1.570863393</v>
      </c>
      <c r="L454" s="4">
        <f t="shared" si="553"/>
        <v>0.6943783887</v>
      </c>
      <c r="M454" s="4">
        <f t="shared" si="553"/>
        <v>-0.001001783174</v>
      </c>
      <c r="N454" s="122">
        <f t="shared" si="553"/>
        <v>1.427003293</v>
      </c>
      <c r="O454" s="4"/>
      <c r="P454" s="4"/>
      <c r="R454" s="157"/>
      <c r="W454" s="158"/>
      <c r="X454" s="4"/>
      <c r="Y454" s="157"/>
      <c r="AD454" s="158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</row>
    <row r="455">
      <c r="A455" s="75" t="s">
        <v>283</v>
      </c>
      <c r="B455" s="76">
        <v>2726.0</v>
      </c>
      <c r="C455" s="76">
        <v>3991.15</v>
      </c>
      <c r="D455" s="76">
        <v>1245.6</v>
      </c>
      <c r="E455" s="76">
        <v>6152.1</v>
      </c>
      <c r="F455" s="76">
        <v>4823.6</v>
      </c>
      <c r="G455" s="148">
        <v>637.1</v>
      </c>
      <c r="H455" s="77"/>
      <c r="I455" s="152">
        <f t="shared" ref="I455:N455" si="554">((B455-B454)/B454)*100</f>
        <v>0.1377536964</v>
      </c>
      <c r="J455" s="4">
        <f t="shared" si="554"/>
        <v>-3.899496761</v>
      </c>
      <c r="K455" s="4">
        <f t="shared" si="554"/>
        <v>-1.832367892</v>
      </c>
      <c r="L455" s="4">
        <f t="shared" si="554"/>
        <v>-3.140940865</v>
      </c>
      <c r="M455" s="4">
        <f t="shared" si="554"/>
        <v>-3.35500546</v>
      </c>
      <c r="N455" s="122">
        <f t="shared" si="554"/>
        <v>-1.499690785</v>
      </c>
      <c r="O455" s="4"/>
      <c r="P455" s="4"/>
      <c r="R455" s="157"/>
      <c r="W455" s="158"/>
      <c r="X455" s="4"/>
      <c r="Y455" s="157"/>
      <c r="AD455" s="158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</row>
    <row r="456">
      <c r="A456" s="75" t="s">
        <v>284</v>
      </c>
      <c r="B456" s="76">
        <v>2799.85</v>
      </c>
      <c r="C456" s="76">
        <v>3976.45</v>
      </c>
      <c r="D456" s="76">
        <v>1249.05</v>
      </c>
      <c r="E456" s="76">
        <v>6117.8</v>
      </c>
      <c r="F456" s="76">
        <v>4813.95</v>
      </c>
      <c r="G456" s="148">
        <v>637.2</v>
      </c>
      <c r="H456" s="77"/>
      <c r="I456" s="152">
        <f t="shared" ref="I456:N456" si="555">((B456-B455)/B455)*100</f>
        <v>2.709097579</v>
      </c>
      <c r="J456" s="4">
        <f t="shared" si="555"/>
        <v>-0.3683148967</v>
      </c>
      <c r="K456" s="4">
        <f t="shared" si="555"/>
        <v>0.2769749518</v>
      </c>
      <c r="L456" s="4">
        <f t="shared" si="555"/>
        <v>-0.5575332</v>
      </c>
      <c r="M456" s="4">
        <f t="shared" si="555"/>
        <v>-0.2000580479</v>
      </c>
      <c r="N456" s="122">
        <f t="shared" si="555"/>
        <v>0.01569612306</v>
      </c>
      <c r="O456" s="4"/>
      <c r="P456" s="4"/>
      <c r="R456" s="157"/>
      <c r="W456" s="158"/>
      <c r="X456" s="4"/>
      <c r="Y456" s="157"/>
      <c r="AD456" s="158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</row>
    <row r="457">
      <c r="A457" s="75" t="s">
        <v>285</v>
      </c>
      <c r="B457" s="76">
        <v>2901.35</v>
      </c>
      <c r="C457" s="76">
        <v>3985.15</v>
      </c>
      <c r="D457" s="76">
        <v>1265.8</v>
      </c>
      <c r="E457" s="76">
        <v>6132.5</v>
      </c>
      <c r="F457" s="76">
        <v>4818.7</v>
      </c>
      <c r="G457" s="148">
        <v>650.55</v>
      </c>
      <c r="H457" s="77"/>
      <c r="I457" s="152">
        <f t="shared" ref="I457:N457" si="556">((B457-B456)/B456)*100</f>
        <v>3.625194207</v>
      </c>
      <c r="J457" s="4">
        <f t="shared" si="556"/>
        <v>0.218788115</v>
      </c>
      <c r="K457" s="4">
        <f t="shared" si="556"/>
        <v>1.341019175</v>
      </c>
      <c r="L457" s="4">
        <f t="shared" si="556"/>
        <v>0.2402824545</v>
      </c>
      <c r="M457" s="4">
        <f t="shared" si="556"/>
        <v>0.09867156909</v>
      </c>
      <c r="N457" s="122">
        <f t="shared" si="556"/>
        <v>2.095103578</v>
      </c>
      <c r="O457" s="4"/>
      <c r="P457" s="4"/>
      <c r="R457" s="157"/>
      <c r="W457" s="158"/>
      <c r="X457" s="4"/>
      <c r="Y457" s="157"/>
      <c r="AD457" s="158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</row>
    <row r="458">
      <c r="A458" s="75" t="s">
        <v>286</v>
      </c>
      <c r="B458" s="76">
        <v>2937.2</v>
      </c>
      <c r="C458" s="76">
        <v>3922.2</v>
      </c>
      <c r="D458" s="76">
        <v>1284.95</v>
      </c>
      <c r="E458" s="76">
        <v>6213.7</v>
      </c>
      <c r="F458" s="76">
        <v>4879.6</v>
      </c>
      <c r="G458" s="148">
        <v>655.75</v>
      </c>
      <c r="H458" s="77"/>
      <c r="I458" s="152">
        <f t="shared" ref="I458:N458" si="557">((B458-B457)/B457)*100</f>
        <v>1.235631689</v>
      </c>
      <c r="J458" s="4">
        <f t="shared" si="557"/>
        <v>-1.579614318</v>
      </c>
      <c r="K458" s="4">
        <f t="shared" si="557"/>
        <v>1.512877232</v>
      </c>
      <c r="L458" s="4">
        <f t="shared" si="557"/>
        <v>1.324092947</v>
      </c>
      <c r="M458" s="4">
        <f t="shared" si="557"/>
        <v>1.263826343</v>
      </c>
      <c r="N458" s="122">
        <f t="shared" si="557"/>
        <v>0.7993236492</v>
      </c>
      <c r="O458" s="4"/>
      <c r="P458" s="4"/>
      <c r="R458" s="153">
        <f t="shared" ref="R458:W458" si="558">100*(B462-B458)/B458</f>
        <v>4.214898543</v>
      </c>
      <c r="S458" s="86">
        <f t="shared" si="558"/>
        <v>1.448166845</v>
      </c>
      <c r="T458" s="86">
        <f t="shared" si="558"/>
        <v>9.440056033</v>
      </c>
      <c r="U458" s="86">
        <f t="shared" si="558"/>
        <v>0.9060624105</v>
      </c>
      <c r="V458" s="86">
        <f t="shared" si="558"/>
        <v>2.480736126</v>
      </c>
      <c r="W458" s="154">
        <f t="shared" si="558"/>
        <v>6.747998475</v>
      </c>
      <c r="X458" s="4"/>
      <c r="Y458" s="157"/>
      <c r="AD458" s="158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</row>
    <row r="459">
      <c r="A459" s="75" t="s">
        <v>287</v>
      </c>
      <c r="B459" s="76">
        <v>2976.45</v>
      </c>
      <c r="C459" s="76">
        <v>3892.6</v>
      </c>
      <c r="D459" s="76">
        <v>1309.45</v>
      </c>
      <c r="E459" s="76">
        <v>6139.5</v>
      </c>
      <c r="F459" s="76">
        <v>4976.1</v>
      </c>
      <c r="G459" s="148">
        <v>658.7</v>
      </c>
      <c r="H459" s="77"/>
      <c r="I459" s="152">
        <f t="shared" ref="I459:N459" si="559">((B459-B458)/B458)*100</f>
        <v>1.336306687</v>
      </c>
      <c r="J459" s="4">
        <f t="shared" si="559"/>
        <v>-0.7546784968</v>
      </c>
      <c r="K459" s="4">
        <f t="shared" si="559"/>
        <v>1.906688976</v>
      </c>
      <c r="L459" s="4">
        <f t="shared" si="559"/>
        <v>-1.194135539</v>
      </c>
      <c r="M459" s="4">
        <f t="shared" si="559"/>
        <v>1.977621116</v>
      </c>
      <c r="N459" s="122">
        <f t="shared" si="559"/>
        <v>0.449866565</v>
      </c>
      <c r="O459" s="4"/>
      <c r="P459" s="4"/>
      <c r="R459" s="157"/>
      <c r="W459" s="158"/>
      <c r="X459" s="4"/>
      <c r="Y459" s="157"/>
      <c r="AD459" s="158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</row>
    <row r="460">
      <c r="A460" s="75" t="s">
        <v>288</v>
      </c>
      <c r="B460" s="76">
        <v>2966.05</v>
      </c>
      <c r="C460" s="76">
        <v>3845.05</v>
      </c>
      <c r="D460" s="76">
        <v>1323.4</v>
      </c>
      <c r="E460" s="76">
        <v>6062.4</v>
      </c>
      <c r="F460" s="76">
        <v>4923.75</v>
      </c>
      <c r="G460" s="148">
        <v>657.2</v>
      </c>
      <c r="H460" s="77"/>
      <c r="I460" s="152">
        <f t="shared" ref="I460:N460" si="560">((B460-B459)/B459)*100</f>
        <v>-0.3494095315</v>
      </c>
      <c r="J460" s="4">
        <f t="shared" si="560"/>
        <v>-1.221548579</v>
      </c>
      <c r="K460" s="4">
        <f t="shared" si="560"/>
        <v>1.065332773</v>
      </c>
      <c r="L460" s="4">
        <f t="shared" si="560"/>
        <v>-1.25580259</v>
      </c>
      <c r="M460" s="4">
        <f t="shared" si="560"/>
        <v>-1.052028697</v>
      </c>
      <c r="N460" s="122">
        <f t="shared" si="560"/>
        <v>-0.2277212692</v>
      </c>
      <c r="O460" s="4"/>
      <c r="P460" s="4"/>
      <c r="R460" s="157"/>
      <c r="W460" s="158"/>
      <c r="X460" s="4"/>
      <c r="Y460" s="157"/>
      <c r="AD460" s="158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</row>
    <row r="461">
      <c r="A461" s="75" t="s">
        <v>289</v>
      </c>
      <c r="B461" s="76">
        <v>2994.8</v>
      </c>
      <c r="C461" s="76">
        <v>3876.25</v>
      </c>
      <c r="D461" s="76">
        <v>1344.9</v>
      </c>
      <c r="E461" s="76">
        <v>6154.85</v>
      </c>
      <c r="F461" s="76">
        <v>4907.2</v>
      </c>
      <c r="G461" s="148">
        <v>664.6</v>
      </c>
      <c r="H461" s="77"/>
      <c r="I461" s="152">
        <f t="shared" ref="I461:N461" si="561">((B461-B460)/B460)*100</f>
        <v>0.9693026078</v>
      </c>
      <c r="J461" s="4">
        <f t="shared" si="561"/>
        <v>0.8114328812</v>
      </c>
      <c r="K461" s="4">
        <f t="shared" si="561"/>
        <v>1.624603295</v>
      </c>
      <c r="L461" s="4">
        <f t="shared" si="561"/>
        <v>1.524973608</v>
      </c>
      <c r="M461" s="4">
        <f t="shared" si="561"/>
        <v>-0.3361259203</v>
      </c>
      <c r="N461" s="122">
        <f t="shared" si="561"/>
        <v>1.125989044</v>
      </c>
      <c r="O461" s="4"/>
      <c r="P461" s="4"/>
      <c r="R461" s="157"/>
      <c r="W461" s="158"/>
      <c r="X461" s="4"/>
      <c r="Y461" s="157"/>
      <c r="AD461" s="158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</row>
    <row r="462">
      <c r="A462" s="83">
        <v>45295.0</v>
      </c>
      <c r="B462" s="76">
        <v>3061.0</v>
      </c>
      <c r="C462" s="76">
        <v>3979.0</v>
      </c>
      <c r="D462" s="76">
        <v>1406.25</v>
      </c>
      <c r="E462" s="76">
        <v>6270.0</v>
      </c>
      <c r="F462" s="76">
        <v>5000.65</v>
      </c>
      <c r="G462" s="148">
        <v>700.0</v>
      </c>
      <c r="H462" s="77"/>
      <c r="I462" s="152">
        <f t="shared" ref="I462:N462" si="562">((B462-B461)/B461)*100</f>
        <v>2.210498197</v>
      </c>
      <c r="J462" s="4">
        <f t="shared" si="562"/>
        <v>2.65075782</v>
      </c>
      <c r="K462" s="4">
        <f t="shared" si="562"/>
        <v>4.561677448</v>
      </c>
      <c r="L462" s="4">
        <f t="shared" si="562"/>
        <v>1.870882312</v>
      </c>
      <c r="M462" s="4">
        <f t="shared" si="562"/>
        <v>1.904344636</v>
      </c>
      <c r="N462" s="122">
        <f t="shared" si="562"/>
        <v>5.326512188</v>
      </c>
      <c r="O462" s="4"/>
      <c r="P462" s="4"/>
      <c r="R462" s="153">
        <f t="shared" ref="R462:W462" si="563">100*(B466-B461)/B461</f>
        <v>3.011887271</v>
      </c>
      <c r="S462" s="86">
        <f t="shared" si="563"/>
        <v>3.708481135</v>
      </c>
      <c r="T462" s="86">
        <f t="shared" si="563"/>
        <v>4.037474905</v>
      </c>
      <c r="U462" s="86">
        <f t="shared" si="563"/>
        <v>2.279503156</v>
      </c>
      <c r="V462" s="86">
        <f t="shared" si="563"/>
        <v>-1.308281709</v>
      </c>
      <c r="W462" s="154">
        <f t="shared" si="563"/>
        <v>5.777911526</v>
      </c>
      <c r="X462" s="4"/>
      <c r="Y462" s="155">
        <f t="shared" ref="Y462:AD462" si="564">((B481-B462)/B462)*100</f>
        <v>7.456713492</v>
      </c>
      <c r="Z462" s="77">
        <f t="shared" si="564"/>
        <v>-3.252073385</v>
      </c>
      <c r="AA462" s="77">
        <f t="shared" si="564"/>
        <v>-4.867555556</v>
      </c>
      <c r="AB462" s="77">
        <f t="shared" si="564"/>
        <v>-0.2607655502</v>
      </c>
      <c r="AC462" s="77">
        <f t="shared" si="564"/>
        <v>-3.714517113</v>
      </c>
      <c r="AD462" s="156">
        <f t="shared" si="564"/>
        <v>7.514285714</v>
      </c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</row>
    <row r="463">
      <c r="A463" s="83">
        <v>45326.0</v>
      </c>
      <c r="B463" s="76">
        <v>3061.0</v>
      </c>
      <c r="C463" s="76">
        <v>3946.55</v>
      </c>
      <c r="D463" s="76">
        <v>1430.8</v>
      </c>
      <c r="E463" s="76">
        <v>6356.95</v>
      </c>
      <c r="F463" s="76">
        <v>5000.65</v>
      </c>
      <c r="G463" s="148">
        <v>705.0</v>
      </c>
      <c r="H463" s="77"/>
      <c r="I463" s="152">
        <f t="shared" ref="I463:N463" si="565">((B463-B462)/B462)*100</f>
        <v>0</v>
      </c>
      <c r="J463" s="4">
        <f t="shared" si="565"/>
        <v>-0.8155315406</v>
      </c>
      <c r="K463" s="4">
        <f t="shared" si="565"/>
        <v>1.745777778</v>
      </c>
      <c r="L463" s="4">
        <f t="shared" si="565"/>
        <v>1.38676236</v>
      </c>
      <c r="M463" s="4">
        <f t="shared" si="565"/>
        <v>0</v>
      </c>
      <c r="N463" s="122">
        <f t="shared" si="565"/>
        <v>0.7142857143</v>
      </c>
      <c r="O463" s="4"/>
      <c r="P463" s="4"/>
      <c r="R463" s="157"/>
      <c r="W463" s="158"/>
      <c r="X463" s="4"/>
      <c r="Y463" s="157"/>
      <c r="AD463" s="158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</row>
    <row r="464">
      <c r="A464" s="83">
        <v>45355.0</v>
      </c>
      <c r="B464" s="76">
        <v>3085.0</v>
      </c>
      <c r="C464" s="76">
        <v>3998.55</v>
      </c>
      <c r="D464" s="76">
        <v>1423.3</v>
      </c>
      <c r="E464" s="76">
        <v>6246.05</v>
      </c>
      <c r="F464" s="76">
        <v>4889.3</v>
      </c>
      <c r="G464" s="148">
        <v>712.8</v>
      </c>
      <c r="H464" s="77"/>
      <c r="I464" s="152">
        <f t="shared" ref="I464:N464" si="566">((B464-B463)/B463)*100</f>
        <v>0.7840574975</v>
      </c>
      <c r="J464" s="4">
        <f t="shared" si="566"/>
        <v>1.317606517</v>
      </c>
      <c r="K464" s="4">
        <f t="shared" si="566"/>
        <v>-0.5241822756</v>
      </c>
      <c r="L464" s="4">
        <f t="shared" si="566"/>
        <v>-1.744547306</v>
      </c>
      <c r="M464" s="4">
        <f t="shared" si="566"/>
        <v>-2.226710528</v>
      </c>
      <c r="N464" s="122">
        <f t="shared" si="566"/>
        <v>1.106382979</v>
      </c>
      <c r="O464" s="4"/>
      <c r="P464" s="4"/>
      <c r="R464" s="157"/>
      <c r="W464" s="158"/>
      <c r="X464" s="4"/>
      <c r="Y464" s="157"/>
      <c r="AD464" s="158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</row>
    <row r="465">
      <c r="A465" s="83">
        <v>45386.0</v>
      </c>
      <c r="B465" s="76">
        <v>3085.0</v>
      </c>
      <c r="C465" s="76">
        <v>4045.7</v>
      </c>
      <c r="D465" s="76">
        <v>1391.35</v>
      </c>
      <c r="E465" s="76">
        <v>6194.0</v>
      </c>
      <c r="F465" s="76">
        <v>4854.05</v>
      </c>
      <c r="G465" s="148">
        <v>707.5</v>
      </c>
      <c r="H465" s="77"/>
      <c r="I465" s="152">
        <f t="shared" ref="I465:N465" si="567">((B465-B464)/B464)*100</f>
        <v>0</v>
      </c>
      <c r="J465" s="4">
        <f t="shared" si="567"/>
        <v>1.179177452</v>
      </c>
      <c r="K465" s="4">
        <f t="shared" si="567"/>
        <v>-2.24478325</v>
      </c>
      <c r="L465" s="4">
        <f t="shared" si="567"/>
        <v>-0.8333266625</v>
      </c>
      <c r="M465" s="4">
        <f t="shared" si="567"/>
        <v>-0.7209621009</v>
      </c>
      <c r="N465" s="122">
        <f t="shared" si="567"/>
        <v>-0.7435465769</v>
      </c>
      <c r="O465" s="4"/>
      <c r="P465" s="4"/>
      <c r="R465" s="157"/>
      <c r="W465" s="158"/>
      <c r="X465" s="4"/>
      <c r="Y465" s="157"/>
      <c r="AD465" s="158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</row>
    <row r="466">
      <c r="A466" s="83">
        <v>45416.0</v>
      </c>
      <c r="B466" s="76">
        <v>3085.0</v>
      </c>
      <c r="C466" s="76">
        <v>4020.0</v>
      </c>
      <c r="D466" s="76">
        <v>1399.2</v>
      </c>
      <c r="E466" s="76">
        <v>6295.15</v>
      </c>
      <c r="F466" s="76">
        <v>4843.0</v>
      </c>
      <c r="G466" s="148">
        <v>703.0</v>
      </c>
      <c r="H466" s="77"/>
      <c r="I466" s="152">
        <f t="shared" ref="I466:N466" si="568">((B466-B465)/B465)*100</f>
        <v>0</v>
      </c>
      <c r="J466" s="4">
        <f t="shared" si="568"/>
        <v>-0.6352423561</v>
      </c>
      <c r="K466" s="4">
        <f t="shared" si="568"/>
        <v>0.5642002372</v>
      </c>
      <c r="L466" s="4">
        <f t="shared" si="568"/>
        <v>1.633031966</v>
      </c>
      <c r="M466" s="4">
        <f t="shared" si="568"/>
        <v>-0.2276449563</v>
      </c>
      <c r="N466" s="122">
        <f t="shared" si="568"/>
        <v>-0.6360424028</v>
      </c>
      <c r="O466" s="4"/>
      <c r="P466" s="4"/>
      <c r="R466" s="153">
        <f t="shared" ref="R466:W466" si="569">100*(B470-B466)/B466</f>
        <v>-0.1150729335</v>
      </c>
      <c r="S466" s="86">
        <f t="shared" si="569"/>
        <v>0.5410447761</v>
      </c>
      <c r="T466" s="86">
        <f t="shared" si="569"/>
        <v>-2.240566038</v>
      </c>
      <c r="U466" s="86">
        <f t="shared" si="569"/>
        <v>-1.868899073</v>
      </c>
      <c r="V466" s="86">
        <f t="shared" si="569"/>
        <v>-0.9611810861</v>
      </c>
      <c r="W466" s="154">
        <f t="shared" si="569"/>
        <v>8.563300142</v>
      </c>
      <c r="X466" s="4"/>
      <c r="Y466" s="157"/>
      <c r="AD466" s="158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</row>
    <row r="467">
      <c r="A467" s="83">
        <v>45508.0</v>
      </c>
      <c r="B467" s="76">
        <v>3010.0</v>
      </c>
      <c r="C467" s="76">
        <v>4006.8</v>
      </c>
      <c r="D467" s="76">
        <v>1374.2</v>
      </c>
      <c r="E467" s="76">
        <v>6300.0</v>
      </c>
      <c r="F467" s="76">
        <v>4876.3</v>
      </c>
      <c r="G467" s="148">
        <v>717.6</v>
      </c>
      <c r="H467" s="77"/>
      <c r="I467" s="152">
        <f t="shared" ref="I467:N467" si="570">((B467-B466)/B466)*100</f>
        <v>-2.431118314</v>
      </c>
      <c r="J467" s="4">
        <f t="shared" si="570"/>
        <v>-0.328358209</v>
      </c>
      <c r="K467" s="4">
        <f t="shared" si="570"/>
        <v>-1.786735277</v>
      </c>
      <c r="L467" s="4">
        <f t="shared" si="570"/>
        <v>0.0770434382</v>
      </c>
      <c r="M467" s="4">
        <f t="shared" si="570"/>
        <v>0.6875903366</v>
      </c>
      <c r="N467" s="122">
        <f t="shared" si="570"/>
        <v>2.076813656</v>
      </c>
      <c r="O467" s="4"/>
      <c r="P467" s="4"/>
      <c r="R467" s="157"/>
      <c r="W467" s="158"/>
      <c r="X467" s="4"/>
      <c r="Y467" s="157"/>
      <c r="AD467" s="158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</row>
    <row r="468">
      <c r="A468" s="83">
        <v>45539.0</v>
      </c>
      <c r="B468" s="76">
        <v>2993.95</v>
      </c>
      <c r="C468" s="76">
        <v>3985.05</v>
      </c>
      <c r="D468" s="76">
        <v>1378.65</v>
      </c>
      <c r="E468" s="76">
        <v>6279.35</v>
      </c>
      <c r="F468" s="76">
        <v>4860.0</v>
      </c>
      <c r="G468" s="148">
        <v>711.8</v>
      </c>
      <c r="H468" s="77"/>
      <c r="I468" s="152">
        <f t="shared" ref="I468:N468" si="571">((B468-B467)/B467)*100</f>
        <v>-0.5332225914</v>
      </c>
      <c r="J468" s="4">
        <f t="shared" si="571"/>
        <v>-0.5428271938</v>
      </c>
      <c r="K468" s="4">
        <f t="shared" si="571"/>
        <v>0.3238247708</v>
      </c>
      <c r="L468" s="4">
        <f t="shared" si="571"/>
        <v>-0.3277777778</v>
      </c>
      <c r="M468" s="4">
        <f t="shared" si="571"/>
        <v>-0.3342698357</v>
      </c>
      <c r="N468" s="122">
        <f t="shared" si="571"/>
        <v>-0.8082497213</v>
      </c>
      <c r="O468" s="4"/>
      <c r="P468" s="4"/>
      <c r="R468" s="157"/>
      <c r="W468" s="158"/>
      <c r="X468" s="4"/>
      <c r="Y468" s="157"/>
      <c r="AD468" s="158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</row>
    <row r="469">
      <c r="A469" s="83">
        <v>45569.0</v>
      </c>
      <c r="B469" s="76">
        <v>3028.5</v>
      </c>
      <c r="C469" s="76">
        <v>4018.45</v>
      </c>
      <c r="D469" s="76">
        <v>1377.1</v>
      </c>
      <c r="E469" s="76">
        <v>6254.05</v>
      </c>
      <c r="F469" s="76">
        <v>4852.1</v>
      </c>
      <c r="G469" s="148">
        <v>747.1</v>
      </c>
      <c r="H469" s="77"/>
      <c r="I469" s="152">
        <f t="shared" ref="I469:N469" si="572">((B469-B468)/B468)*100</f>
        <v>1.153993888</v>
      </c>
      <c r="J469" s="4">
        <f t="shared" si="572"/>
        <v>0.8381325203</v>
      </c>
      <c r="K469" s="4">
        <f t="shared" si="572"/>
        <v>-0.1124288253</v>
      </c>
      <c r="L469" s="4">
        <f t="shared" si="572"/>
        <v>-0.4029079443</v>
      </c>
      <c r="M469" s="4">
        <f t="shared" si="572"/>
        <v>-0.1625514403</v>
      </c>
      <c r="N469" s="122">
        <f t="shared" si="572"/>
        <v>4.959258219</v>
      </c>
      <c r="O469" s="4"/>
      <c r="P469" s="4"/>
      <c r="R469" s="157"/>
      <c r="W469" s="158"/>
      <c r="X469" s="4"/>
      <c r="Y469" s="157"/>
      <c r="AD469" s="158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</row>
    <row r="470">
      <c r="A470" s="83">
        <v>45630.0</v>
      </c>
      <c r="B470" s="76">
        <v>3081.45</v>
      </c>
      <c r="C470" s="76">
        <v>4041.75</v>
      </c>
      <c r="D470" s="76">
        <v>1367.85</v>
      </c>
      <c r="E470" s="76">
        <v>6177.5</v>
      </c>
      <c r="F470" s="76">
        <v>4796.45</v>
      </c>
      <c r="G470" s="148">
        <v>763.2</v>
      </c>
      <c r="H470" s="77"/>
      <c r="I470" s="152">
        <f t="shared" ref="I470:N470" si="573">((B470-B469)/B469)*100</f>
        <v>1.748390292</v>
      </c>
      <c r="J470" s="4">
        <f t="shared" si="573"/>
        <v>0.5798255546</v>
      </c>
      <c r="K470" s="4">
        <f t="shared" si="573"/>
        <v>-0.6717014015</v>
      </c>
      <c r="L470" s="4">
        <f t="shared" si="573"/>
        <v>-1.224006844</v>
      </c>
      <c r="M470" s="4">
        <f t="shared" si="573"/>
        <v>-1.146926073</v>
      </c>
      <c r="N470" s="122">
        <f t="shared" si="573"/>
        <v>2.154999331</v>
      </c>
      <c r="O470" s="4"/>
      <c r="P470" s="4"/>
      <c r="R470" s="153">
        <f t="shared" ref="R470:W470" si="574">100*(B474-B470)/B470</f>
        <v>-0.663648607</v>
      </c>
      <c r="S470" s="86">
        <f t="shared" si="574"/>
        <v>-4.741757902</v>
      </c>
      <c r="T470" s="86">
        <f t="shared" si="574"/>
        <v>-2.975472457</v>
      </c>
      <c r="U470" s="86">
        <f t="shared" si="574"/>
        <v>-2.579522461</v>
      </c>
      <c r="V470" s="86">
        <f t="shared" si="574"/>
        <v>-2.0108622</v>
      </c>
      <c r="W470" s="154">
        <f t="shared" si="574"/>
        <v>-3.858752621</v>
      </c>
      <c r="X470" s="4"/>
      <c r="Y470" s="157"/>
      <c r="AD470" s="158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</row>
    <row r="471">
      <c r="A471" s="75" t="s">
        <v>290</v>
      </c>
      <c r="B471" s="76">
        <v>3057.0</v>
      </c>
      <c r="C471" s="76">
        <v>3977.65</v>
      </c>
      <c r="D471" s="76">
        <v>1335.85</v>
      </c>
      <c r="E471" s="76">
        <v>6101.3</v>
      </c>
      <c r="F471" s="76">
        <v>4783.35</v>
      </c>
      <c r="G471" s="148">
        <v>749.9</v>
      </c>
      <c r="H471" s="77"/>
      <c r="I471" s="152">
        <f t="shared" ref="I471:N471" si="575">((B471-B470)/B470)*100</f>
        <v>-0.7934576255</v>
      </c>
      <c r="J471" s="4">
        <f t="shared" si="575"/>
        <v>-1.585946682</v>
      </c>
      <c r="K471" s="4">
        <f t="shared" si="575"/>
        <v>-2.339437804</v>
      </c>
      <c r="L471" s="4">
        <f t="shared" si="575"/>
        <v>-1.233508701</v>
      </c>
      <c r="M471" s="4">
        <f t="shared" si="575"/>
        <v>-0.2731186607</v>
      </c>
      <c r="N471" s="122">
        <f t="shared" si="575"/>
        <v>-1.742662474</v>
      </c>
      <c r="O471" s="4"/>
      <c r="P471" s="4"/>
      <c r="R471" s="157"/>
      <c r="W471" s="158"/>
      <c r="X471" s="4"/>
      <c r="Y471" s="157"/>
      <c r="AD471" s="158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</row>
    <row r="472">
      <c r="A472" s="75" t="s">
        <v>291</v>
      </c>
      <c r="B472" s="76">
        <v>3108.0</v>
      </c>
      <c r="C472" s="76">
        <v>3904.45</v>
      </c>
      <c r="D472" s="76">
        <v>1327.85</v>
      </c>
      <c r="E472" s="76">
        <v>6149.0</v>
      </c>
      <c r="F472" s="76">
        <v>4798.0</v>
      </c>
      <c r="G472" s="148">
        <v>761.0</v>
      </c>
      <c r="H472" s="77"/>
      <c r="I472" s="152">
        <f t="shared" ref="I472:N472" si="576">((B472-B471)/B471)*100</f>
        <v>1.668302257</v>
      </c>
      <c r="J472" s="4">
        <f t="shared" si="576"/>
        <v>-1.840282579</v>
      </c>
      <c r="K472" s="4">
        <f t="shared" si="576"/>
        <v>-0.5988696336</v>
      </c>
      <c r="L472" s="4">
        <f t="shared" si="576"/>
        <v>0.7818005999</v>
      </c>
      <c r="M472" s="4">
        <f t="shared" si="576"/>
        <v>0.3062707099</v>
      </c>
      <c r="N472" s="122">
        <f t="shared" si="576"/>
        <v>1.48019736</v>
      </c>
      <c r="O472" s="4"/>
      <c r="P472" s="4"/>
      <c r="R472" s="157"/>
      <c r="W472" s="158"/>
      <c r="X472" s="4"/>
      <c r="Y472" s="157"/>
      <c r="AD472" s="158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</row>
    <row r="473">
      <c r="A473" s="75" t="s">
        <v>292</v>
      </c>
      <c r="B473" s="76">
        <v>3116.45</v>
      </c>
      <c r="C473" s="76">
        <v>3898.0</v>
      </c>
      <c r="D473" s="76">
        <v>1317.4</v>
      </c>
      <c r="E473" s="76">
        <v>6036.1</v>
      </c>
      <c r="F473" s="76">
        <v>4707.95</v>
      </c>
      <c r="G473" s="148">
        <v>737.1</v>
      </c>
      <c r="H473" s="77"/>
      <c r="I473" s="152">
        <f t="shared" ref="I473:N473" si="577">((B473-B472)/B472)*100</f>
        <v>0.2718790219</v>
      </c>
      <c r="J473" s="4">
        <f t="shared" si="577"/>
        <v>-0.1651961224</v>
      </c>
      <c r="K473" s="4">
        <f t="shared" si="577"/>
        <v>-0.7869864819</v>
      </c>
      <c r="L473" s="4">
        <f t="shared" si="577"/>
        <v>-1.836070906</v>
      </c>
      <c r="M473" s="4">
        <f t="shared" si="577"/>
        <v>-1.876823677</v>
      </c>
      <c r="N473" s="122">
        <f t="shared" si="577"/>
        <v>-3.140604468</v>
      </c>
      <c r="O473" s="4"/>
      <c r="P473" s="4"/>
      <c r="R473" s="157"/>
      <c r="W473" s="158"/>
      <c r="X473" s="4"/>
      <c r="Y473" s="157"/>
      <c r="AD473" s="158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</row>
    <row r="474">
      <c r="A474" s="75" t="s">
        <v>293</v>
      </c>
      <c r="B474" s="76">
        <v>3061.0</v>
      </c>
      <c r="C474" s="76">
        <v>3850.1</v>
      </c>
      <c r="D474" s="76">
        <v>1327.15</v>
      </c>
      <c r="E474" s="76">
        <v>6018.15</v>
      </c>
      <c r="F474" s="76">
        <v>4700.0</v>
      </c>
      <c r="G474" s="148">
        <v>733.75</v>
      </c>
      <c r="H474" s="77"/>
      <c r="I474" s="152">
        <f t="shared" ref="I474:N474" si="578">((B474-B473)/B473)*100</f>
        <v>-1.779268077</v>
      </c>
      <c r="J474" s="4">
        <f t="shared" si="578"/>
        <v>-1.2288353</v>
      </c>
      <c r="K474" s="4">
        <f t="shared" si="578"/>
        <v>0.7400941248</v>
      </c>
      <c r="L474" s="4">
        <f t="shared" si="578"/>
        <v>-0.2973774457</v>
      </c>
      <c r="M474" s="4">
        <f t="shared" si="578"/>
        <v>-0.1688633057</v>
      </c>
      <c r="N474" s="122">
        <f t="shared" si="578"/>
        <v>-0.4544837878</v>
      </c>
      <c r="O474" s="4"/>
      <c r="P474" s="4"/>
      <c r="R474" s="153">
        <f t="shared" ref="R474:W474" si="579">100*(B479-B474)/B474</f>
        <v>6.318196668</v>
      </c>
      <c r="S474" s="86">
        <f t="shared" si="579"/>
        <v>0.01818134594</v>
      </c>
      <c r="T474" s="86">
        <f t="shared" si="579"/>
        <v>1.265870474</v>
      </c>
      <c r="U474" s="86">
        <f t="shared" si="579"/>
        <v>5.422762809</v>
      </c>
      <c r="V474" s="86">
        <f t="shared" si="579"/>
        <v>3.277659574</v>
      </c>
      <c r="W474" s="154">
        <f t="shared" si="579"/>
        <v>3.911413969</v>
      </c>
      <c r="X474" s="4"/>
      <c r="Y474" s="157"/>
      <c r="AD474" s="158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</row>
    <row r="475">
      <c r="A475" s="75" t="s">
        <v>294</v>
      </c>
      <c r="B475" s="76">
        <v>3149.0</v>
      </c>
      <c r="C475" s="76">
        <v>3893.75</v>
      </c>
      <c r="D475" s="76">
        <v>1341.45</v>
      </c>
      <c r="E475" s="76">
        <v>6090.0</v>
      </c>
      <c r="F475" s="76">
        <v>4737.9</v>
      </c>
      <c r="G475" s="148">
        <v>732.85</v>
      </c>
      <c r="H475" s="77"/>
      <c r="I475" s="152">
        <f t="shared" ref="I475:N475" si="580">((B475-B474)/B474)*100</f>
        <v>2.874877491</v>
      </c>
      <c r="J475" s="4">
        <f t="shared" si="580"/>
        <v>1.133736786</v>
      </c>
      <c r="K475" s="4">
        <f t="shared" si="580"/>
        <v>1.077496892</v>
      </c>
      <c r="L475" s="4">
        <f t="shared" si="580"/>
        <v>1.193888487</v>
      </c>
      <c r="M475" s="4">
        <f t="shared" si="580"/>
        <v>0.8063829787</v>
      </c>
      <c r="N475" s="122">
        <f t="shared" si="580"/>
        <v>-0.1226575809</v>
      </c>
      <c r="O475" s="4"/>
      <c r="P475" s="4"/>
      <c r="R475" s="157"/>
      <c r="W475" s="158"/>
      <c r="X475" s="4"/>
      <c r="Y475" s="157"/>
      <c r="AD475" s="158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</row>
    <row r="476">
      <c r="A476" s="75" t="s">
        <v>295</v>
      </c>
      <c r="B476" s="76">
        <v>3179.0</v>
      </c>
      <c r="C476" s="76">
        <v>3899.05</v>
      </c>
      <c r="D476" s="76">
        <v>1338.7</v>
      </c>
      <c r="E476" s="76">
        <v>6035.75</v>
      </c>
      <c r="F476" s="76">
        <v>4822.0</v>
      </c>
      <c r="G476" s="148">
        <v>750.75</v>
      </c>
      <c r="H476" s="77"/>
      <c r="I476" s="152">
        <f t="shared" ref="I476:N476" si="581">((B476-B475)/B475)*100</f>
        <v>0.9526833916</v>
      </c>
      <c r="J476" s="4">
        <f t="shared" si="581"/>
        <v>0.1361155698</v>
      </c>
      <c r="K476" s="4">
        <f t="shared" si="581"/>
        <v>-0.20500205</v>
      </c>
      <c r="L476" s="4">
        <f t="shared" si="581"/>
        <v>-0.8908045977</v>
      </c>
      <c r="M476" s="4">
        <f t="shared" si="581"/>
        <v>1.775048017</v>
      </c>
      <c r="N476" s="122">
        <f t="shared" si="581"/>
        <v>2.442518933</v>
      </c>
      <c r="O476" s="4"/>
      <c r="P476" s="4"/>
      <c r="R476" s="157"/>
      <c r="W476" s="158"/>
      <c r="X476" s="4"/>
      <c r="Y476" s="157"/>
      <c r="AD476" s="158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</row>
    <row r="477">
      <c r="A477" s="75" t="s">
        <v>296</v>
      </c>
      <c r="B477" s="76">
        <v>3257.45</v>
      </c>
      <c r="C477" s="76">
        <v>3861.2</v>
      </c>
      <c r="D477" s="76">
        <v>1337.35</v>
      </c>
      <c r="E477" s="76">
        <v>6043.95</v>
      </c>
      <c r="F477" s="76">
        <v>4838.2</v>
      </c>
      <c r="G477" s="148">
        <v>759.4</v>
      </c>
      <c r="H477" s="77"/>
      <c r="I477" s="152">
        <f t="shared" ref="I477:N477" si="582">((B477-B476)/B476)*100</f>
        <v>2.467757156</v>
      </c>
      <c r="J477" s="4">
        <f t="shared" si="582"/>
        <v>-0.9707492851</v>
      </c>
      <c r="K477" s="4">
        <f t="shared" si="582"/>
        <v>-0.1008441025</v>
      </c>
      <c r="L477" s="4">
        <f t="shared" si="582"/>
        <v>0.1358571843</v>
      </c>
      <c r="M477" s="4">
        <f t="shared" si="582"/>
        <v>0.3359601825</v>
      </c>
      <c r="N477" s="122">
        <f t="shared" si="582"/>
        <v>1.152181152</v>
      </c>
      <c r="O477" s="4"/>
      <c r="P477" s="4"/>
      <c r="R477" s="157"/>
      <c r="W477" s="158"/>
      <c r="X477" s="4"/>
      <c r="Y477" s="157"/>
      <c r="AD477" s="158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</row>
    <row r="478">
      <c r="A478" s="75" t="s">
        <v>297</v>
      </c>
      <c r="B478" s="76">
        <v>3243.7</v>
      </c>
      <c r="C478" s="76">
        <v>3874.15</v>
      </c>
      <c r="D478" s="76">
        <v>1351.2</v>
      </c>
      <c r="E478" s="76">
        <v>6276.3</v>
      </c>
      <c r="F478" s="76">
        <v>4883.65</v>
      </c>
      <c r="G478" s="148">
        <v>765.6</v>
      </c>
      <c r="H478" s="77"/>
      <c r="I478" s="152">
        <f t="shared" ref="I478:N478" si="583">((B478-B477)/B477)*100</f>
        <v>-0.4221093186</v>
      </c>
      <c r="J478" s="4">
        <f t="shared" si="583"/>
        <v>0.3353879623</v>
      </c>
      <c r="K478" s="4">
        <f t="shared" si="583"/>
        <v>1.035630164</v>
      </c>
      <c r="L478" s="4">
        <f t="shared" si="583"/>
        <v>3.844340208</v>
      </c>
      <c r="M478" s="4">
        <f t="shared" si="583"/>
        <v>0.93939895</v>
      </c>
      <c r="N478" s="122">
        <f t="shared" si="583"/>
        <v>0.8164340269</v>
      </c>
      <c r="O478" s="4"/>
      <c r="P478" s="4"/>
      <c r="R478" s="157"/>
      <c r="W478" s="158"/>
      <c r="X478" s="4"/>
      <c r="Y478" s="157"/>
      <c r="AD478" s="158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</row>
    <row r="479">
      <c r="A479" s="75" t="s">
        <v>298</v>
      </c>
      <c r="B479" s="76">
        <v>3254.4</v>
      </c>
      <c r="C479" s="76">
        <v>3850.8</v>
      </c>
      <c r="D479" s="76">
        <v>1343.95</v>
      </c>
      <c r="E479" s="76">
        <v>6344.5</v>
      </c>
      <c r="F479" s="76">
        <v>4854.05</v>
      </c>
      <c r="G479" s="148">
        <v>762.45</v>
      </c>
      <c r="H479" s="77"/>
      <c r="I479" s="152">
        <f t="shared" ref="I479:N479" si="584">((B479-B478)/B478)*100</f>
        <v>0.3298702099</v>
      </c>
      <c r="J479" s="4">
        <f t="shared" si="584"/>
        <v>-0.6027128531</v>
      </c>
      <c r="K479" s="4">
        <f t="shared" si="584"/>
        <v>-0.5365600947</v>
      </c>
      <c r="L479" s="4">
        <f t="shared" si="584"/>
        <v>1.086627472</v>
      </c>
      <c r="M479" s="4">
        <f t="shared" si="584"/>
        <v>-0.606104041</v>
      </c>
      <c r="N479" s="122">
        <f t="shared" si="584"/>
        <v>-0.4114420063</v>
      </c>
      <c r="O479" s="4"/>
      <c r="P479" s="4"/>
      <c r="R479" s="153">
        <f t="shared" ref="R479:W479" si="585">100*(B483-B479)/B479</f>
        <v>4.950221239</v>
      </c>
      <c r="S479" s="86">
        <f t="shared" si="585"/>
        <v>0.3505765036</v>
      </c>
      <c r="T479" s="86">
        <f t="shared" si="585"/>
        <v>-0.7291937944</v>
      </c>
      <c r="U479" s="86">
        <f t="shared" si="585"/>
        <v>0.7289778548</v>
      </c>
      <c r="V479" s="86">
        <f t="shared" si="585"/>
        <v>-1.735664033</v>
      </c>
      <c r="W479" s="154">
        <f t="shared" si="585"/>
        <v>-1.344350449</v>
      </c>
      <c r="X479" s="4"/>
      <c r="Y479" s="157"/>
      <c r="AD479" s="158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</row>
    <row r="480">
      <c r="A480" s="75" t="s">
        <v>299</v>
      </c>
      <c r="B480" s="76">
        <v>3306.1</v>
      </c>
      <c r="C480" s="76">
        <v>3889.5</v>
      </c>
      <c r="D480" s="76">
        <v>1331.9</v>
      </c>
      <c r="E480" s="76">
        <v>6368.25</v>
      </c>
      <c r="F480" s="76">
        <v>4828.5</v>
      </c>
      <c r="G480" s="148">
        <v>766.2</v>
      </c>
      <c r="H480" s="77"/>
      <c r="I480" s="152">
        <f t="shared" ref="I480:N480" si="586">((B480-B479)/B479)*100</f>
        <v>1.588618486</v>
      </c>
      <c r="J480" s="4">
        <f t="shared" si="586"/>
        <v>1.004985977</v>
      </c>
      <c r="K480" s="4">
        <f t="shared" si="586"/>
        <v>-0.896610737</v>
      </c>
      <c r="L480" s="4">
        <f t="shared" si="586"/>
        <v>0.3743399795</v>
      </c>
      <c r="M480" s="4">
        <f t="shared" si="586"/>
        <v>-0.5263645822</v>
      </c>
      <c r="N480" s="122">
        <f t="shared" si="586"/>
        <v>0.4918355302</v>
      </c>
      <c r="O480" s="4"/>
      <c r="P480" s="4"/>
      <c r="R480" s="157"/>
      <c r="W480" s="158"/>
      <c r="X480" s="4"/>
      <c r="Y480" s="157"/>
      <c r="AD480" s="158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</row>
    <row r="481">
      <c r="A481" s="75" t="s">
        <v>300</v>
      </c>
      <c r="B481" s="76">
        <v>3289.25</v>
      </c>
      <c r="C481" s="76">
        <v>3849.6</v>
      </c>
      <c r="D481" s="76">
        <v>1337.8</v>
      </c>
      <c r="E481" s="76">
        <v>6253.65</v>
      </c>
      <c r="F481" s="76">
        <v>4814.9</v>
      </c>
      <c r="G481" s="148">
        <v>752.6</v>
      </c>
      <c r="H481" s="77"/>
      <c r="I481" s="152">
        <f t="shared" ref="I481:N481" si="587">((B481-B480)/B480)*100</f>
        <v>-0.5096639545</v>
      </c>
      <c r="J481" s="4">
        <f t="shared" si="587"/>
        <v>-1.025838797</v>
      </c>
      <c r="K481" s="4">
        <f t="shared" si="587"/>
        <v>0.4429761994</v>
      </c>
      <c r="L481" s="4">
        <f t="shared" si="587"/>
        <v>-1.799552467</v>
      </c>
      <c r="M481" s="4">
        <f t="shared" si="587"/>
        <v>-0.2816609713</v>
      </c>
      <c r="N481" s="122">
        <f t="shared" si="587"/>
        <v>-1.774993474</v>
      </c>
      <c r="O481" s="4"/>
      <c r="P481" s="4"/>
      <c r="R481" s="157"/>
      <c r="W481" s="158"/>
      <c r="X481" s="4"/>
      <c r="Y481" s="157"/>
      <c r="AD481" s="158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</row>
    <row r="482">
      <c r="A482" s="83">
        <v>45327.0</v>
      </c>
      <c r="B482" s="76">
        <v>3325.15</v>
      </c>
      <c r="C482" s="76">
        <v>3886.1</v>
      </c>
      <c r="D482" s="76">
        <v>1355.25</v>
      </c>
      <c r="E482" s="76">
        <v>6340.85</v>
      </c>
      <c r="F482" s="76">
        <v>4802.8</v>
      </c>
      <c r="G482" s="148">
        <v>755.7</v>
      </c>
      <c r="H482" s="77"/>
      <c r="I482" s="152">
        <f t="shared" ref="I482:N482" si="588">((B482-B481)/B481)*100</f>
        <v>1.091434218</v>
      </c>
      <c r="J482" s="4">
        <f t="shared" si="588"/>
        <v>0.9481504572</v>
      </c>
      <c r="K482" s="4">
        <f t="shared" si="588"/>
        <v>1.304380326</v>
      </c>
      <c r="L482" s="4">
        <f t="shared" si="588"/>
        <v>1.394385679</v>
      </c>
      <c r="M482" s="4">
        <f t="shared" si="588"/>
        <v>-0.2513032462</v>
      </c>
      <c r="N482" s="122">
        <f t="shared" si="588"/>
        <v>0.4119053946</v>
      </c>
      <c r="O482" s="4"/>
      <c r="P482" s="4"/>
      <c r="R482" s="157"/>
      <c r="W482" s="158"/>
      <c r="X482" s="4"/>
      <c r="Y482" s="155">
        <f t="shared" ref="Y482:AD482" si="589">((B503-B482)/B482)*100</f>
        <v>7.676345428</v>
      </c>
      <c r="Z482" s="77">
        <f t="shared" si="589"/>
        <v>-4.723244384</v>
      </c>
      <c r="AA482" s="77">
        <f t="shared" si="589"/>
        <v>6.408411732</v>
      </c>
      <c r="AB482" s="77">
        <f t="shared" si="589"/>
        <v>-8.174771521</v>
      </c>
      <c r="AC482" s="77">
        <f t="shared" si="589"/>
        <v>8.579370367</v>
      </c>
      <c r="AD482" s="156">
        <f t="shared" si="589"/>
        <v>-18.40677518</v>
      </c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</row>
    <row r="483">
      <c r="A483" s="83">
        <v>45356.0</v>
      </c>
      <c r="B483" s="76">
        <v>3415.5</v>
      </c>
      <c r="C483" s="76">
        <v>3864.3</v>
      </c>
      <c r="D483" s="76">
        <v>1334.15</v>
      </c>
      <c r="E483" s="76">
        <v>6390.75</v>
      </c>
      <c r="F483" s="76">
        <v>4769.8</v>
      </c>
      <c r="G483" s="148">
        <v>752.2</v>
      </c>
      <c r="H483" s="77"/>
      <c r="I483" s="152">
        <f t="shared" ref="I483:N483" si="590">((B483-B482)/B482)*100</f>
        <v>2.717170654</v>
      </c>
      <c r="J483" s="4">
        <f t="shared" si="590"/>
        <v>-0.5609737269</v>
      </c>
      <c r="K483" s="4">
        <f t="shared" si="590"/>
        <v>-1.556908319</v>
      </c>
      <c r="L483" s="4">
        <f t="shared" si="590"/>
        <v>0.7869607387</v>
      </c>
      <c r="M483" s="4">
        <f t="shared" si="590"/>
        <v>-0.6870991921</v>
      </c>
      <c r="N483" s="122">
        <f t="shared" si="590"/>
        <v>-0.4631467514</v>
      </c>
      <c r="O483" s="4"/>
      <c r="P483" s="4"/>
      <c r="R483" s="153">
        <f t="shared" ref="R483:W483" si="591">100*(B488-B483)/B483</f>
        <v>0.6660811009</v>
      </c>
      <c r="S483" s="86">
        <f t="shared" si="591"/>
        <v>1.299070983</v>
      </c>
      <c r="T483" s="86">
        <f t="shared" si="591"/>
        <v>-4.242401529</v>
      </c>
      <c r="U483" s="86">
        <f t="shared" si="591"/>
        <v>-6.471853851</v>
      </c>
      <c r="V483" s="86">
        <f t="shared" si="591"/>
        <v>7.541196696</v>
      </c>
      <c r="W483" s="154">
        <f t="shared" si="591"/>
        <v>-9.452273332</v>
      </c>
      <c r="X483" s="4"/>
      <c r="Y483" s="157"/>
      <c r="AD483" s="158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</row>
    <row r="484">
      <c r="A484" s="83">
        <v>45448.0</v>
      </c>
      <c r="B484" s="76">
        <v>3433.95</v>
      </c>
      <c r="C484" s="76">
        <v>3938.1</v>
      </c>
      <c r="D484" s="76">
        <v>1300.1</v>
      </c>
      <c r="E484" s="76">
        <v>6334.8</v>
      </c>
      <c r="F484" s="76">
        <v>5131.75</v>
      </c>
      <c r="G484" s="148">
        <v>760.85</v>
      </c>
      <c r="H484" s="77"/>
      <c r="I484" s="152">
        <f t="shared" ref="I484:N484" si="592">((B484-B483)/B483)*100</f>
        <v>0.5401844532</v>
      </c>
      <c r="J484" s="4">
        <f t="shared" si="592"/>
        <v>1.909789613</v>
      </c>
      <c r="K484" s="4">
        <f t="shared" si="592"/>
        <v>-2.552186786</v>
      </c>
      <c r="L484" s="4">
        <f t="shared" si="592"/>
        <v>-0.8754840981</v>
      </c>
      <c r="M484" s="4">
        <f t="shared" si="592"/>
        <v>7.588368485</v>
      </c>
      <c r="N484" s="122">
        <f t="shared" si="592"/>
        <v>1.149960117</v>
      </c>
      <c r="O484" s="4"/>
      <c r="P484" s="4"/>
      <c r="R484" s="157"/>
      <c r="W484" s="158"/>
      <c r="X484" s="4"/>
      <c r="Y484" s="157"/>
      <c r="AD484" s="158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</row>
    <row r="485">
      <c r="A485" s="83">
        <v>45478.0</v>
      </c>
      <c r="B485" s="76">
        <v>3396.35</v>
      </c>
      <c r="C485" s="76">
        <v>3992.3</v>
      </c>
      <c r="D485" s="76">
        <v>1295.5</v>
      </c>
      <c r="E485" s="76">
        <v>6301.0</v>
      </c>
      <c r="F485" s="76">
        <v>5229.7</v>
      </c>
      <c r="G485" s="148">
        <v>727.1</v>
      </c>
      <c r="H485" s="77"/>
      <c r="I485" s="152">
        <f t="shared" ref="I485:N485" si="593">((B485-B484)/B484)*100</f>
        <v>-1.094948965</v>
      </c>
      <c r="J485" s="4">
        <f t="shared" si="593"/>
        <v>1.376298215</v>
      </c>
      <c r="K485" s="4">
        <f t="shared" si="593"/>
        <v>-0.353818937</v>
      </c>
      <c r="L485" s="4">
        <f t="shared" si="593"/>
        <v>-0.5335606491</v>
      </c>
      <c r="M485" s="4">
        <f t="shared" si="593"/>
        <v>1.908705607</v>
      </c>
      <c r="N485" s="122">
        <f t="shared" si="593"/>
        <v>-4.43582835</v>
      </c>
      <c r="O485" s="4"/>
      <c r="P485" s="4"/>
      <c r="R485" s="157"/>
      <c r="W485" s="158"/>
      <c r="X485" s="4"/>
      <c r="Y485" s="157"/>
      <c r="AD485" s="158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</row>
    <row r="486">
      <c r="A486" s="83">
        <v>45509.0</v>
      </c>
      <c r="B486" s="76">
        <v>3468.85</v>
      </c>
      <c r="C486" s="76">
        <v>3993.9</v>
      </c>
      <c r="D486" s="76">
        <v>1286.45</v>
      </c>
      <c r="E486" s="76">
        <v>6102.3</v>
      </c>
      <c r="F486" s="76">
        <v>5293.45</v>
      </c>
      <c r="G486" s="148">
        <v>716.5</v>
      </c>
      <c r="H486" s="77"/>
      <c r="I486" s="152">
        <f t="shared" ref="I486:N486" si="594">((B486-B485)/B485)*100</f>
        <v>2.134644545</v>
      </c>
      <c r="J486" s="4">
        <f t="shared" si="594"/>
        <v>0.04007714851</v>
      </c>
      <c r="K486" s="4">
        <f t="shared" si="594"/>
        <v>-0.6985719799</v>
      </c>
      <c r="L486" s="4">
        <f t="shared" si="594"/>
        <v>-3.153467704</v>
      </c>
      <c r="M486" s="4">
        <f t="shared" si="594"/>
        <v>1.218999178</v>
      </c>
      <c r="N486" s="122">
        <f t="shared" si="594"/>
        <v>-1.457846238</v>
      </c>
      <c r="O486" s="4"/>
      <c r="P486" s="4"/>
      <c r="R486" s="157"/>
      <c r="W486" s="158"/>
      <c r="X486" s="4"/>
      <c r="Y486" s="157"/>
      <c r="AD486" s="158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</row>
    <row r="487">
      <c r="A487" s="83">
        <v>45540.0</v>
      </c>
      <c r="B487" s="76">
        <v>3414.45</v>
      </c>
      <c r="C487" s="76">
        <v>3981.3</v>
      </c>
      <c r="D487" s="76">
        <v>1253.75</v>
      </c>
      <c r="E487" s="76">
        <v>5941.25</v>
      </c>
      <c r="F487" s="76">
        <v>5142.6</v>
      </c>
      <c r="G487" s="148">
        <v>672.55</v>
      </c>
      <c r="H487" s="77"/>
      <c r="I487" s="152">
        <f t="shared" ref="I487:N487" si="595">((B487-B486)/B486)*100</f>
        <v>-1.568243078</v>
      </c>
      <c r="J487" s="4">
        <f t="shared" si="595"/>
        <v>-0.3154811087</v>
      </c>
      <c r="K487" s="4">
        <f t="shared" si="595"/>
        <v>-2.541878814</v>
      </c>
      <c r="L487" s="4">
        <f t="shared" si="595"/>
        <v>-2.639168838</v>
      </c>
      <c r="M487" s="4">
        <f t="shared" si="595"/>
        <v>-2.849748274</v>
      </c>
      <c r="N487" s="122">
        <f t="shared" si="595"/>
        <v>-6.133984648</v>
      </c>
      <c r="O487" s="4"/>
      <c r="P487" s="4"/>
      <c r="R487" s="157"/>
      <c r="W487" s="158"/>
      <c r="X487" s="4"/>
      <c r="Y487" s="157"/>
      <c r="AD487" s="158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</row>
    <row r="488">
      <c r="A488" s="83">
        <v>45570.0</v>
      </c>
      <c r="B488" s="76">
        <v>3438.25</v>
      </c>
      <c r="C488" s="76">
        <v>3914.5</v>
      </c>
      <c r="D488" s="76">
        <v>1277.55</v>
      </c>
      <c r="E488" s="76">
        <v>5977.15</v>
      </c>
      <c r="F488" s="76">
        <v>5129.5</v>
      </c>
      <c r="G488" s="148">
        <v>681.1</v>
      </c>
      <c r="H488" s="77"/>
      <c r="I488" s="152">
        <f t="shared" ref="I488:N488" si="596">((B488-B487)/B487)*100</f>
        <v>0.6970375902</v>
      </c>
      <c r="J488" s="4">
        <f t="shared" si="596"/>
        <v>-1.67784392</v>
      </c>
      <c r="K488" s="4">
        <f t="shared" si="596"/>
        <v>1.898305085</v>
      </c>
      <c r="L488" s="4">
        <f t="shared" si="596"/>
        <v>0.6042499474</v>
      </c>
      <c r="M488" s="4">
        <f t="shared" si="596"/>
        <v>-0.254734959</v>
      </c>
      <c r="N488" s="122">
        <f t="shared" si="596"/>
        <v>1.271280946</v>
      </c>
      <c r="O488" s="4"/>
      <c r="P488" s="4"/>
      <c r="R488" s="153">
        <f t="shared" ref="R488:W488" si="597">100*(B493-B488)/B488</f>
        <v>10.01672362</v>
      </c>
      <c r="S488" s="86">
        <f t="shared" si="597"/>
        <v>-1.062715545</v>
      </c>
      <c r="T488" s="86">
        <f t="shared" si="597"/>
        <v>5.150483347</v>
      </c>
      <c r="U488" s="86">
        <f t="shared" si="597"/>
        <v>-2.128104531</v>
      </c>
      <c r="V488" s="86">
        <f t="shared" si="597"/>
        <v>0.2202943757</v>
      </c>
      <c r="W488" s="154">
        <f t="shared" si="597"/>
        <v>-6.849214506</v>
      </c>
      <c r="X488" s="4"/>
      <c r="Y488" s="157"/>
      <c r="AD488" s="158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</row>
    <row r="489">
      <c r="A489" s="75" t="s">
        <v>301</v>
      </c>
      <c r="B489" s="76">
        <v>3513.3</v>
      </c>
      <c r="C489" s="76">
        <v>3959.45</v>
      </c>
      <c r="D489" s="76">
        <v>1316.65</v>
      </c>
      <c r="E489" s="76">
        <v>5972.8</v>
      </c>
      <c r="F489" s="76">
        <v>5191.4</v>
      </c>
      <c r="G489" s="148">
        <v>675.75</v>
      </c>
      <c r="H489" s="77"/>
      <c r="I489" s="152">
        <f t="shared" ref="I489:N489" si="598">((B489-B488)/B488)*100</f>
        <v>2.182796481</v>
      </c>
      <c r="J489" s="4">
        <f t="shared" si="598"/>
        <v>1.148294801</v>
      </c>
      <c r="K489" s="4">
        <f t="shared" si="598"/>
        <v>3.060545576</v>
      </c>
      <c r="L489" s="4">
        <f t="shared" si="598"/>
        <v>-0.07277715968</v>
      </c>
      <c r="M489" s="4">
        <f t="shared" si="598"/>
        <v>1.206745297</v>
      </c>
      <c r="N489" s="122">
        <f t="shared" si="598"/>
        <v>-0.7854940537</v>
      </c>
      <c r="O489" s="4"/>
      <c r="P489" s="4"/>
      <c r="R489" s="157"/>
      <c r="W489" s="158"/>
      <c r="X489" s="4"/>
      <c r="Y489" s="157"/>
      <c r="AD489" s="158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</row>
    <row r="490">
      <c r="A490" s="75" t="s">
        <v>302</v>
      </c>
      <c r="B490" s="76">
        <v>3573.5</v>
      </c>
      <c r="C490" s="76">
        <v>3921.15</v>
      </c>
      <c r="D490" s="76">
        <v>1339.65</v>
      </c>
      <c r="E490" s="76">
        <v>5937.9</v>
      </c>
      <c r="F490" s="76">
        <v>5190.65</v>
      </c>
      <c r="G490" s="148">
        <v>661.25</v>
      </c>
      <c r="H490" s="77"/>
      <c r="I490" s="152">
        <f t="shared" ref="I490:N490" si="599">((B490-B489)/B489)*100</f>
        <v>1.713488743</v>
      </c>
      <c r="J490" s="4">
        <f t="shared" si="599"/>
        <v>-0.9673060652</v>
      </c>
      <c r="K490" s="4">
        <f t="shared" si="599"/>
        <v>1.746857555</v>
      </c>
      <c r="L490" s="4">
        <f t="shared" si="599"/>
        <v>-0.5843155639</v>
      </c>
      <c r="M490" s="4">
        <f t="shared" si="599"/>
        <v>-0.01444696999</v>
      </c>
      <c r="N490" s="122">
        <f t="shared" si="599"/>
        <v>-2.145763966</v>
      </c>
      <c r="O490" s="4"/>
      <c r="P490" s="4"/>
      <c r="R490" s="157"/>
      <c r="W490" s="158"/>
      <c r="X490" s="4"/>
      <c r="Y490" s="157"/>
      <c r="AD490" s="158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</row>
    <row r="491">
      <c r="A491" s="75" t="s">
        <v>303</v>
      </c>
      <c r="B491" s="76">
        <v>3675.05</v>
      </c>
      <c r="C491" s="76">
        <v>3898.6</v>
      </c>
      <c r="D491" s="76">
        <v>1344.5</v>
      </c>
      <c r="E491" s="76">
        <v>5914.25</v>
      </c>
      <c r="F491" s="76">
        <v>5114.75</v>
      </c>
      <c r="G491" s="148">
        <v>627.8</v>
      </c>
      <c r="H491" s="77"/>
      <c r="I491" s="152">
        <f t="shared" ref="I491:N491" si="600">((B491-B490)/B490)*100</f>
        <v>2.841751784</v>
      </c>
      <c r="J491" s="4">
        <f t="shared" si="600"/>
        <v>-0.5750863905</v>
      </c>
      <c r="K491" s="4">
        <f t="shared" si="600"/>
        <v>0.3620348599</v>
      </c>
      <c r="L491" s="4">
        <f t="shared" si="600"/>
        <v>-0.3982889574</v>
      </c>
      <c r="M491" s="4">
        <f t="shared" si="600"/>
        <v>-1.462244613</v>
      </c>
      <c r="N491" s="122">
        <f t="shared" si="600"/>
        <v>-5.058601134</v>
      </c>
      <c r="O491" s="4"/>
      <c r="P491" s="4"/>
      <c r="R491" s="157"/>
      <c r="W491" s="158"/>
      <c r="X491" s="4"/>
      <c r="Y491" s="157"/>
      <c r="AD491" s="158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</row>
    <row r="492">
      <c r="A492" s="75" t="s">
        <v>304</v>
      </c>
      <c r="B492" s="76">
        <v>3724.25</v>
      </c>
      <c r="C492" s="76">
        <v>3935.45</v>
      </c>
      <c r="D492" s="76">
        <v>1351.3</v>
      </c>
      <c r="E492" s="76">
        <v>5878.65</v>
      </c>
      <c r="F492" s="76">
        <v>5180.6</v>
      </c>
      <c r="G492" s="148">
        <v>635.35</v>
      </c>
      <c r="H492" s="77"/>
      <c r="I492" s="152">
        <f t="shared" ref="I492:N492" si="601">((B492-B491)/B491)*100</f>
        <v>1.338757296</v>
      </c>
      <c r="J492" s="4">
        <f t="shared" si="601"/>
        <v>0.9452111014</v>
      </c>
      <c r="K492" s="4">
        <f t="shared" si="601"/>
        <v>0.5057642246</v>
      </c>
      <c r="L492" s="4">
        <f t="shared" si="601"/>
        <v>-0.601936002</v>
      </c>
      <c r="M492" s="4">
        <f t="shared" si="601"/>
        <v>1.287452955</v>
      </c>
      <c r="N492" s="122">
        <f t="shared" si="601"/>
        <v>1.202612297</v>
      </c>
      <c r="O492" s="4"/>
      <c r="P492" s="4"/>
      <c r="R492" s="157"/>
      <c r="W492" s="158"/>
      <c r="X492" s="4"/>
      <c r="Y492" s="157"/>
      <c r="AD492" s="158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</row>
    <row r="493">
      <c r="A493" s="75" t="s">
        <v>305</v>
      </c>
      <c r="B493" s="76">
        <v>3782.65</v>
      </c>
      <c r="C493" s="76">
        <v>3872.9</v>
      </c>
      <c r="D493" s="76">
        <v>1343.35</v>
      </c>
      <c r="E493" s="76">
        <v>5849.95</v>
      </c>
      <c r="F493" s="76">
        <v>5140.8</v>
      </c>
      <c r="G493" s="148">
        <v>634.45</v>
      </c>
      <c r="H493" s="77"/>
      <c r="I493" s="152">
        <f t="shared" ref="I493:N493" si="602">((B493-B492)/B492)*100</f>
        <v>1.56810096</v>
      </c>
      <c r="J493" s="4">
        <f t="shared" si="602"/>
        <v>-1.589398925</v>
      </c>
      <c r="K493" s="4">
        <f t="shared" si="602"/>
        <v>-0.5883223562</v>
      </c>
      <c r="L493" s="4">
        <f t="shared" si="602"/>
        <v>-0.4882073265</v>
      </c>
      <c r="M493" s="4">
        <f t="shared" si="602"/>
        <v>-0.7682507818</v>
      </c>
      <c r="N493" s="122">
        <f t="shared" si="602"/>
        <v>-0.1416542063</v>
      </c>
      <c r="O493" s="4"/>
      <c r="P493" s="4"/>
      <c r="R493" s="153">
        <f t="shared" ref="R493:W493" si="603">100*(B498-B493)/B493</f>
        <v>-1.360157561</v>
      </c>
      <c r="S493" s="86">
        <f t="shared" si="603"/>
        <v>0.2724056908</v>
      </c>
      <c r="T493" s="86">
        <f t="shared" si="603"/>
        <v>5.810101612</v>
      </c>
      <c r="U493" s="86">
        <f t="shared" si="603"/>
        <v>0.8384687049</v>
      </c>
      <c r="V493" s="86">
        <f t="shared" si="603"/>
        <v>2.912970744</v>
      </c>
      <c r="W493" s="154">
        <f t="shared" si="603"/>
        <v>-1.387028135</v>
      </c>
      <c r="X493" s="4"/>
      <c r="Y493" s="157"/>
      <c r="AD493" s="158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</row>
    <row r="494">
      <c r="A494" s="75" t="s">
        <v>306</v>
      </c>
      <c r="B494" s="76">
        <v>3813.9</v>
      </c>
      <c r="C494" s="76">
        <v>3880.25</v>
      </c>
      <c r="D494" s="76">
        <v>1345.85</v>
      </c>
      <c r="E494" s="76">
        <v>5858.55</v>
      </c>
      <c r="F494" s="76">
        <v>5133.75</v>
      </c>
      <c r="G494" s="148">
        <v>636.2</v>
      </c>
      <c r="H494" s="77"/>
      <c r="I494" s="152">
        <f t="shared" ref="I494:N494" si="604">((B494-B493)/B493)*100</f>
        <v>0.8261404042</v>
      </c>
      <c r="J494" s="4">
        <f t="shared" si="604"/>
        <v>0.189780268</v>
      </c>
      <c r="K494" s="4">
        <f t="shared" si="604"/>
        <v>0.1861019094</v>
      </c>
      <c r="L494" s="4">
        <f t="shared" si="604"/>
        <v>0.1470098035</v>
      </c>
      <c r="M494" s="4">
        <f t="shared" si="604"/>
        <v>-0.1371381886</v>
      </c>
      <c r="N494" s="122">
        <f t="shared" si="604"/>
        <v>0.2758294586</v>
      </c>
      <c r="O494" s="4"/>
      <c r="P494" s="4"/>
      <c r="R494" s="157"/>
      <c r="W494" s="158"/>
      <c r="X494" s="4"/>
      <c r="Y494" s="157"/>
      <c r="AD494" s="158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</row>
    <row r="495">
      <c r="A495" s="75" t="s">
        <v>307</v>
      </c>
      <c r="B495" s="76">
        <v>3757.95</v>
      </c>
      <c r="C495" s="76">
        <v>3855.7</v>
      </c>
      <c r="D495" s="76">
        <v>1393.2</v>
      </c>
      <c r="E495" s="76">
        <v>5837.3</v>
      </c>
      <c r="F495" s="76">
        <v>5234.25</v>
      </c>
      <c r="G495" s="148">
        <v>632.75</v>
      </c>
      <c r="H495" s="77"/>
      <c r="I495" s="152">
        <f t="shared" ref="I495:N495" si="605">((B495-B494)/B494)*100</f>
        <v>-1.467002281</v>
      </c>
      <c r="J495" s="4">
        <f t="shared" si="605"/>
        <v>-0.6326911926</v>
      </c>
      <c r="K495" s="4">
        <f t="shared" si="605"/>
        <v>3.518222685</v>
      </c>
      <c r="L495" s="4">
        <f t="shared" si="605"/>
        <v>-0.3627177373</v>
      </c>
      <c r="M495" s="4">
        <f t="shared" si="605"/>
        <v>1.957633309</v>
      </c>
      <c r="N495" s="122">
        <f t="shared" si="605"/>
        <v>-0.5422823012</v>
      </c>
      <c r="O495" s="4"/>
      <c r="P495" s="4"/>
      <c r="R495" s="157"/>
      <c r="W495" s="158"/>
      <c r="X495" s="4"/>
      <c r="Y495" s="157"/>
      <c r="AD495" s="158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</row>
    <row r="496">
      <c r="A496" s="75" t="s">
        <v>308</v>
      </c>
      <c r="B496" s="76">
        <v>3735.35</v>
      </c>
      <c r="C496" s="76">
        <v>3860.4</v>
      </c>
      <c r="D496" s="76">
        <v>1385.65</v>
      </c>
      <c r="E496" s="76">
        <v>5921.0</v>
      </c>
      <c r="F496" s="76">
        <v>5305.45</v>
      </c>
      <c r="G496" s="148">
        <v>636.15</v>
      </c>
      <c r="H496" s="77"/>
      <c r="I496" s="152">
        <f t="shared" ref="I496:N496" si="606">((B496-B495)/B495)*100</f>
        <v>-0.6013917162</v>
      </c>
      <c r="J496" s="4">
        <f t="shared" si="606"/>
        <v>0.1218974505</v>
      </c>
      <c r="K496" s="4">
        <f t="shared" si="606"/>
        <v>-0.5419178869</v>
      </c>
      <c r="L496" s="4">
        <f t="shared" si="606"/>
        <v>1.433882103</v>
      </c>
      <c r="M496" s="4">
        <f t="shared" si="606"/>
        <v>1.36027129</v>
      </c>
      <c r="N496" s="122">
        <f t="shared" si="606"/>
        <v>0.5373370209</v>
      </c>
      <c r="O496" s="4"/>
      <c r="P496" s="4"/>
      <c r="R496" s="157"/>
      <c r="W496" s="158"/>
      <c r="X496" s="4"/>
      <c r="Y496" s="157"/>
      <c r="AD496" s="158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</row>
    <row r="497">
      <c r="A497" s="75" t="s">
        <v>309</v>
      </c>
      <c r="B497" s="76">
        <v>3767.1</v>
      </c>
      <c r="C497" s="76">
        <v>3921.2</v>
      </c>
      <c r="D497" s="76">
        <v>1448.45</v>
      </c>
      <c r="E497" s="76">
        <v>5929.4</v>
      </c>
      <c r="F497" s="76">
        <v>5318.9</v>
      </c>
      <c r="G497" s="148">
        <v>633.3</v>
      </c>
      <c r="H497" s="77"/>
      <c r="I497" s="152">
        <f t="shared" ref="I497:N497" si="607">((B497-B496)/B496)*100</f>
        <v>0.8499872837</v>
      </c>
      <c r="J497" s="4">
        <f t="shared" si="607"/>
        <v>1.574966325</v>
      </c>
      <c r="K497" s="4">
        <f t="shared" si="607"/>
        <v>4.532169018</v>
      </c>
      <c r="L497" s="4">
        <f t="shared" si="607"/>
        <v>0.1418679277</v>
      </c>
      <c r="M497" s="4">
        <f t="shared" si="607"/>
        <v>0.2535128971</v>
      </c>
      <c r="N497" s="122">
        <f t="shared" si="607"/>
        <v>-0.4480075454</v>
      </c>
      <c r="O497" s="4"/>
      <c r="P497" s="4"/>
      <c r="R497" s="157"/>
      <c r="W497" s="158"/>
      <c r="X497" s="4"/>
      <c r="Y497" s="157"/>
      <c r="AD497" s="158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</row>
    <row r="498">
      <c r="A498" s="75" t="s">
        <v>310</v>
      </c>
      <c r="B498" s="76">
        <v>3731.2</v>
      </c>
      <c r="C498" s="76">
        <v>3883.45</v>
      </c>
      <c r="D498" s="76">
        <v>1421.4</v>
      </c>
      <c r="E498" s="76">
        <v>5899.0</v>
      </c>
      <c r="F498" s="76">
        <v>5290.55</v>
      </c>
      <c r="G498" s="148">
        <v>625.65</v>
      </c>
      <c r="H498" s="77"/>
      <c r="I498" s="152">
        <f t="shared" ref="I498:N498" si="608">((B498-B497)/B497)*100</f>
        <v>-0.9529877094</v>
      </c>
      <c r="J498" s="4">
        <f t="shared" si="608"/>
        <v>-0.9627154953</v>
      </c>
      <c r="K498" s="4">
        <f t="shared" si="608"/>
        <v>-1.867513549</v>
      </c>
      <c r="L498" s="4">
        <f t="shared" si="608"/>
        <v>-0.51269943</v>
      </c>
      <c r="M498" s="4">
        <f t="shared" si="608"/>
        <v>-0.5330049446</v>
      </c>
      <c r="N498" s="122">
        <f t="shared" si="608"/>
        <v>-1.207958314</v>
      </c>
      <c r="O498" s="4"/>
      <c r="P498" s="4"/>
      <c r="R498" s="153">
        <f t="shared" ref="R498:W498" si="609">100*(B503-B498)/B498</f>
        <v>-4.041595197</v>
      </c>
      <c r="S498" s="86">
        <f t="shared" si="609"/>
        <v>-4.658229152</v>
      </c>
      <c r="T498" s="86">
        <f t="shared" si="609"/>
        <v>1.45631068</v>
      </c>
      <c r="U498" s="86">
        <f t="shared" si="609"/>
        <v>-1.296829971</v>
      </c>
      <c r="V498" s="86">
        <f t="shared" si="609"/>
        <v>-1.430853125</v>
      </c>
      <c r="W498" s="154">
        <f t="shared" si="609"/>
        <v>-1.446495645</v>
      </c>
      <c r="X498" s="4"/>
      <c r="Y498" s="157"/>
      <c r="AD498" s="158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</row>
    <row r="499">
      <c r="A499" s="75" t="s">
        <v>311</v>
      </c>
      <c r="B499" s="76">
        <v>3841.75</v>
      </c>
      <c r="C499" s="76">
        <v>3883.5</v>
      </c>
      <c r="D499" s="76">
        <v>1440.2</v>
      </c>
      <c r="E499" s="76">
        <v>5929.65</v>
      </c>
      <c r="F499" s="76">
        <v>5263.0</v>
      </c>
      <c r="G499" s="148">
        <v>622.8</v>
      </c>
      <c r="H499" s="77"/>
      <c r="I499" s="152">
        <f t="shared" ref="I499:N499" si="610">((B499-B498)/B498)*100</f>
        <v>2.962853774</v>
      </c>
      <c r="J499" s="4">
        <f t="shared" si="610"/>
        <v>0.001287514967</v>
      </c>
      <c r="K499" s="4">
        <f t="shared" si="610"/>
        <v>1.322639651</v>
      </c>
      <c r="L499" s="4">
        <f t="shared" si="610"/>
        <v>0.5195795898</v>
      </c>
      <c r="M499" s="4">
        <f t="shared" si="610"/>
        <v>-0.5207398097</v>
      </c>
      <c r="N499" s="122">
        <f t="shared" si="610"/>
        <v>-0.4555262527</v>
      </c>
      <c r="O499" s="4"/>
      <c r="P499" s="4"/>
      <c r="R499" s="157"/>
      <c r="W499" s="158"/>
      <c r="X499" s="4"/>
      <c r="Y499" s="157"/>
      <c r="AD499" s="158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</row>
    <row r="500">
      <c r="A500" s="75" t="s">
        <v>312</v>
      </c>
      <c r="B500" s="76">
        <v>3867.55</v>
      </c>
      <c r="C500" s="76">
        <v>3870.75</v>
      </c>
      <c r="D500" s="76">
        <v>1408.6</v>
      </c>
      <c r="E500" s="76">
        <v>5984.25</v>
      </c>
      <c r="F500" s="76">
        <v>5289.85</v>
      </c>
      <c r="G500" s="148">
        <v>633.9</v>
      </c>
      <c r="H500" s="77"/>
      <c r="I500" s="152">
        <f t="shared" ref="I500:N500" si="611">((B500-B499)/B499)*100</f>
        <v>0.6715689464</v>
      </c>
      <c r="J500" s="4">
        <f t="shared" si="611"/>
        <v>-0.3283120896</v>
      </c>
      <c r="K500" s="4">
        <f t="shared" si="611"/>
        <v>-2.194139703</v>
      </c>
      <c r="L500" s="4">
        <f t="shared" si="611"/>
        <v>0.9207963371</v>
      </c>
      <c r="M500" s="4">
        <f t="shared" si="611"/>
        <v>0.510165305</v>
      </c>
      <c r="N500" s="122">
        <f t="shared" si="611"/>
        <v>1.782273603</v>
      </c>
      <c r="O500" s="4"/>
      <c r="P500" s="4"/>
      <c r="R500" s="157"/>
      <c r="W500" s="158"/>
      <c r="X500" s="4"/>
      <c r="Y500" s="157"/>
      <c r="AD500" s="158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</row>
    <row r="501">
      <c r="A501" s="75" t="s">
        <v>313</v>
      </c>
      <c r="B501" s="76">
        <v>3870.8</v>
      </c>
      <c r="C501" s="76">
        <v>3838.75</v>
      </c>
      <c r="D501" s="76">
        <v>1417.35</v>
      </c>
      <c r="E501" s="76">
        <v>6046.6</v>
      </c>
      <c r="F501" s="76">
        <v>5267.9</v>
      </c>
      <c r="G501" s="148">
        <v>632.95</v>
      </c>
      <c r="H501" s="77"/>
      <c r="I501" s="152">
        <f t="shared" ref="I501:N501" si="612">((B501-B500)/B500)*100</f>
        <v>0.08403252705</v>
      </c>
      <c r="J501" s="4">
        <f t="shared" si="612"/>
        <v>-0.8267131693</v>
      </c>
      <c r="K501" s="4">
        <f t="shared" si="612"/>
        <v>0.6211841545</v>
      </c>
      <c r="L501" s="4">
        <f t="shared" si="612"/>
        <v>1.041901659</v>
      </c>
      <c r="M501" s="4">
        <f t="shared" si="612"/>
        <v>-0.4149456034</v>
      </c>
      <c r="N501" s="122">
        <f t="shared" si="612"/>
        <v>-0.1498659094</v>
      </c>
      <c r="O501" s="4"/>
      <c r="P501" s="4"/>
      <c r="R501" s="157"/>
      <c r="W501" s="158"/>
      <c r="X501" s="4"/>
      <c r="Y501" s="157"/>
      <c r="AD501" s="158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</row>
    <row r="502">
      <c r="A502" s="75" t="s">
        <v>314</v>
      </c>
      <c r="B502" s="76">
        <v>3625.75</v>
      </c>
      <c r="C502" s="76">
        <v>3761.65</v>
      </c>
      <c r="D502" s="76">
        <v>1386.75</v>
      </c>
      <c r="E502" s="76">
        <v>5889.45</v>
      </c>
      <c r="F502" s="76">
        <v>5229.15</v>
      </c>
      <c r="G502" s="148">
        <v>616.3</v>
      </c>
      <c r="H502" s="77"/>
      <c r="I502" s="152">
        <f t="shared" ref="I502:N502" si="613">((B502-B501)/B501)*100</f>
        <v>-6.330732665</v>
      </c>
      <c r="J502" s="4">
        <f t="shared" si="613"/>
        <v>-2.008466298</v>
      </c>
      <c r="K502" s="4">
        <f t="shared" si="613"/>
        <v>-2.15895862</v>
      </c>
      <c r="L502" s="4">
        <f t="shared" si="613"/>
        <v>-2.598981246</v>
      </c>
      <c r="M502" s="4">
        <f t="shared" si="613"/>
        <v>-0.7355872359</v>
      </c>
      <c r="N502" s="122">
        <f t="shared" si="613"/>
        <v>-2.630539537</v>
      </c>
      <c r="O502" s="4"/>
      <c r="P502" s="4"/>
      <c r="R502" s="157"/>
      <c r="W502" s="158"/>
      <c r="X502" s="4"/>
      <c r="Y502" s="157"/>
      <c r="AD502" s="158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</row>
    <row r="503">
      <c r="A503" s="75" t="s">
        <v>315</v>
      </c>
      <c r="B503" s="76">
        <v>3580.4</v>
      </c>
      <c r="C503" s="76">
        <v>3702.55</v>
      </c>
      <c r="D503" s="76">
        <v>1442.1</v>
      </c>
      <c r="E503" s="76">
        <v>5822.5</v>
      </c>
      <c r="F503" s="76">
        <v>5214.85</v>
      </c>
      <c r="G503" s="148">
        <v>616.6</v>
      </c>
      <c r="H503" s="77"/>
      <c r="I503" s="152">
        <f t="shared" ref="I503:N503" si="614">((B503-B502)/B502)*100</f>
        <v>-1.250775702</v>
      </c>
      <c r="J503" s="4">
        <f t="shared" si="614"/>
        <v>-1.571119057</v>
      </c>
      <c r="K503" s="4">
        <f t="shared" si="614"/>
        <v>3.991346674</v>
      </c>
      <c r="L503" s="4">
        <f t="shared" si="614"/>
        <v>-1.136778477</v>
      </c>
      <c r="M503" s="4">
        <f t="shared" si="614"/>
        <v>-0.2734670071</v>
      </c>
      <c r="N503" s="122">
        <f t="shared" si="614"/>
        <v>0.04867759208</v>
      </c>
      <c r="O503" s="4"/>
      <c r="P503" s="4"/>
      <c r="R503" s="153">
        <f t="shared" ref="R503:W503" si="615">100*(B508-B503)/B503</f>
        <v>1.004077757</v>
      </c>
      <c r="S503" s="86">
        <f t="shared" si="615"/>
        <v>5.486759125</v>
      </c>
      <c r="T503" s="86">
        <f t="shared" si="615"/>
        <v>-4.37903058</v>
      </c>
      <c r="U503" s="86">
        <f t="shared" si="615"/>
        <v>4.218978102</v>
      </c>
      <c r="V503" s="86">
        <f t="shared" si="615"/>
        <v>4.933986596</v>
      </c>
      <c r="W503" s="154">
        <f t="shared" si="615"/>
        <v>3.235484917</v>
      </c>
      <c r="X503" s="4"/>
      <c r="Y503" s="157"/>
      <c r="AD503" s="158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</row>
    <row r="504">
      <c r="A504" s="83">
        <v>45357.0</v>
      </c>
      <c r="B504" s="76">
        <v>3731.45</v>
      </c>
      <c r="C504" s="76">
        <v>3731.85</v>
      </c>
      <c r="D504" s="76">
        <v>1585.9</v>
      </c>
      <c r="E504" s="76">
        <v>5828.7</v>
      </c>
      <c r="F504" s="76">
        <v>5198.9</v>
      </c>
      <c r="G504" s="148">
        <v>628.75</v>
      </c>
      <c r="H504" s="77"/>
      <c r="I504" s="152">
        <f t="shared" ref="I504:N504" si="616">((B504-B503)/B503)*100</f>
        <v>4.218802368</v>
      </c>
      <c r="J504" s="4">
        <f t="shared" si="616"/>
        <v>0.7913465044</v>
      </c>
      <c r="K504" s="4">
        <f t="shared" si="616"/>
        <v>9.971569239</v>
      </c>
      <c r="L504" s="4">
        <f t="shared" si="616"/>
        <v>0.1064834693</v>
      </c>
      <c r="M504" s="4">
        <f t="shared" si="616"/>
        <v>-0.3058573113</v>
      </c>
      <c r="N504" s="122">
        <f t="shared" si="616"/>
        <v>1.970483295</v>
      </c>
      <c r="O504" s="4"/>
      <c r="P504" s="4"/>
      <c r="R504" s="157"/>
      <c r="W504" s="158"/>
      <c r="X504" s="4"/>
      <c r="Y504" s="155">
        <f t="shared" ref="Y504:AD504" si="617">((B522-B504)/B504)*100</f>
        <v>9.878197484</v>
      </c>
      <c r="Z504" s="77">
        <f t="shared" si="617"/>
        <v>5.403486207</v>
      </c>
      <c r="AA504" s="77">
        <f t="shared" si="617"/>
        <v>-6.560943313</v>
      </c>
      <c r="AB504" s="77">
        <f t="shared" si="617"/>
        <v>7.188566919</v>
      </c>
      <c r="AC504" s="77">
        <f t="shared" si="617"/>
        <v>4.349958645</v>
      </c>
      <c r="AD504" s="156">
        <f t="shared" si="617"/>
        <v>9.256461233</v>
      </c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</row>
    <row r="505">
      <c r="A505" s="83">
        <v>45388.0</v>
      </c>
      <c r="B505" s="76">
        <v>3261.75</v>
      </c>
      <c r="C505" s="76">
        <v>3728.55</v>
      </c>
      <c r="D505" s="76">
        <v>1247.15</v>
      </c>
      <c r="E505" s="76">
        <v>5754.3</v>
      </c>
      <c r="F505" s="76">
        <v>5335.7</v>
      </c>
      <c r="G505" s="148">
        <v>596.6</v>
      </c>
      <c r="H505" s="77"/>
      <c r="I505" s="152">
        <f t="shared" ref="I505:N505" si="618">((B505-B504)/B504)*100</f>
        <v>-12.58759999</v>
      </c>
      <c r="J505" s="4">
        <f t="shared" si="618"/>
        <v>-0.08842799148</v>
      </c>
      <c r="K505" s="4">
        <f t="shared" si="618"/>
        <v>-21.36011098</v>
      </c>
      <c r="L505" s="4">
        <f t="shared" si="618"/>
        <v>-1.276442431</v>
      </c>
      <c r="M505" s="4">
        <f t="shared" si="618"/>
        <v>2.631325857</v>
      </c>
      <c r="N505" s="122">
        <f t="shared" si="618"/>
        <v>-5.11332008</v>
      </c>
      <c r="O505" s="4"/>
      <c r="P505" s="4"/>
      <c r="R505" s="157"/>
      <c r="W505" s="158"/>
      <c r="X505" s="4"/>
      <c r="Y505" s="157"/>
      <c r="AD505" s="158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</row>
    <row r="506">
      <c r="A506" s="83">
        <v>45418.0</v>
      </c>
      <c r="B506" s="76">
        <v>3405.6</v>
      </c>
      <c r="C506" s="76">
        <v>3759.0</v>
      </c>
      <c r="D506" s="76">
        <v>1353.1</v>
      </c>
      <c r="E506" s="76">
        <v>5846.9</v>
      </c>
      <c r="F506" s="76">
        <v>5494.2</v>
      </c>
      <c r="G506" s="148">
        <v>631.6</v>
      </c>
      <c r="H506" s="77"/>
      <c r="I506" s="152">
        <f t="shared" ref="I506:N506" si="619">((B506-B505)/B505)*100</f>
        <v>4.410209244</v>
      </c>
      <c r="J506" s="4">
        <f t="shared" si="619"/>
        <v>0.8166713602</v>
      </c>
      <c r="K506" s="4">
        <f t="shared" si="619"/>
        <v>8.495369442</v>
      </c>
      <c r="L506" s="4">
        <f t="shared" si="619"/>
        <v>1.609231357</v>
      </c>
      <c r="M506" s="4">
        <f t="shared" si="619"/>
        <v>2.970556815</v>
      </c>
      <c r="N506" s="122">
        <f t="shared" si="619"/>
        <v>5.866577271</v>
      </c>
      <c r="O506" s="4"/>
      <c r="P506" s="4"/>
      <c r="R506" s="157"/>
      <c r="W506" s="158"/>
      <c r="X506" s="4"/>
      <c r="Y506" s="157"/>
      <c r="AD506" s="158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</row>
    <row r="507">
      <c r="A507" s="83">
        <v>45449.0</v>
      </c>
      <c r="B507" s="76">
        <v>3514.5</v>
      </c>
      <c r="C507" s="76">
        <v>3842.15</v>
      </c>
      <c r="D507" s="76">
        <v>1354.15</v>
      </c>
      <c r="E507" s="76">
        <v>5908.9</v>
      </c>
      <c r="F507" s="76">
        <v>5454.1</v>
      </c>
      <c r="G507" s="148">
        <v>642.55</v>
      </c>
      <c r="H507" s="77"/>
      <c r="I507" s="152">
        <f t="shared" ref="I507:N507" si="620">((B507-B506)/B506)*100</f>
        <v>3.197674419</v>
      </c>
      <c r="J507" s="4">
        <f t="shared" si="620"/>
        <v>2.212024475</v>
      </c>
      <c r="K507" s="4">
        <f t="shared" si="620"/>
        <v>0.07759958614</v>
      </c>
      <c r="L507" s="4">
        <f t="shared" si="620"/>
        <v>1.060390976</v>
      </c>
      <c r="M507" s="4">
        <f t="shared" si="620"/>
        <v>-0.7298605802</v>
      </c>
      <c r="N507" s="122">
        <f t="shared" si="620"/>
        <v>1.73369221</v>
      </c>
      <c r="O507" s="4"/>
      <c r="P507" s="4"/>
      <c r="R507" s="157"/>
      <c r="W507" s="158"/>
      <c r="X507" s="4"/>
      <c r="Y507" s="157"/>
      <c r="AD507" s="158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</row>
    <row r="508">
      <c r="A508" s="83">
        <v>45479.0</v>
      </c>
      <c r="B508" s="76">
        <v>3616.35</v>
      </c>
      <c r="C508" s="76">
        <v>3905.7</v>
      </c>
      <c r="D508" s="76">
        <v>1378.95</v>
      </c>
      <c r="E508" s="76">
        <v>6068.15</v>
      </c>
      <c r="F508" s="76">
        <v>5472.15</v>
      </c>
      <c r="G508" s="148">
        <v>636.55</v>
      </c>
      <c r="H508" s="77"/>
      <c r="I508" s="152">
        <f t="shared" ref="I508:N508" si="621">((B508-B507)/B507)*100</f>
        <v>2.897994025</v>
      </c>
      <c r="J508" s="4">
        <f t="shared" si="621"/>
        <v>1.654021837</v>
      </c>
      <c r="K508" s="4">
        <f t="shared" si="621"/>
        <v>1.831407156</v>
      </c>
      <c r="L508" s="4">
        <f t="shared" si="621"/>
        <v>2.695087072</v>
      </c>
      <c r="M508" s="4">
        <f t="shared" si="621"/>
        <v>0.3309436937</v>
      </c>
      <c r="N508" s="122">
        <f t="shared" si="621"/>
        <v>-0.9337794724</v>
      </c>
      <c r="O508" s="4"/>
      <c r="P508" s="4"/>
      <c r="R508" s="153">
        <f t="shared" ref="R508:W508" si="622">100*(B513-B508)/B508</f>
        <v>6.159525488</v>
      </c>
      <c r="S508" s="86">
        <f t="shared" si="622"/>
        <v>-1.872903705</v>
      </c>
      <c r="T508" s="86">
        <f t="shared" si="622"/>
        <v>3.974038217</v>
      </c>
      <c r="U508" s="86">
        <f t="shared" si="622"/>
        <v>0.2620238458</v>
      </c>
      <c r="V508" s="86">
        <f t="shared" si="622"/>
        <v>-1.131182442</v>
      </c>
      <c r="W508" s="154">
        <f t="shared" si="622"/>
        <v>6.134632001</v>
      </c>
      <c r="X508" s="4"/>
      <c r="Y508" s="157"/>
      <c r="AD508" s="158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</row>
    <row r="509">
      <c r="A509" s="83">
        <v>45571.0</v>
      </c>
      <c r="B509" s="76">
        <v>3551.35</v>
      </c>
      <c r="C509" s="76">
        <v>3861.95</v>
      </c>
      <c r="D509" s="76">
        <v>1382.6</v>
      </c>
      <c r="E509" s="76">
        <v>6107.2</v>
      </c>
      <c r="F509" s="76">
        <v>5492.3</v>
      </c>
      <c r="G509" s="148">
        <v>665.85</v>
      </c>
      <c r="H509" s="77"/>
      <c r="I509" s="152">
        <f t="shared" ref="I509:N509" si="623">((B509-B508)/B508)*100</f>
        <v>-1.797392398</v>
      </c>
      <c r="J509" s="4">
        <f t="shared" si="623"/>
        <v>-1.120157718</v>
      </c>
      <c r="K509" s="4">
        <f t="shared" si="623"/>
        <v>0.2646941513</v>
      </c>
      <c r="L509" s="4">
        <f t="shared" si="623"/>
        <v>0.6435239735</v>
      </c>
      <c r="M509" s="4">
        <f t="shared" si="623"/>
        <v>0.3682282101</v>
      </c>
      <c r="N509" s="122">
        <f t="shared" si="623"/>
        <v>4.602937711</v>
      </c>
      <c r="O509" s="4"/>
      <c r="P509" s="4"/>
      <c r="R509" s="157"/>
      <c r="W509" s="158"/>
      <c r="X509" s="4"/>
      <c r="Y509" s="157"/>
      <c r="AD509" s="158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</row>
    <row r="510">
      <c r="A510" s="83">
        <v>45602.0</v>
      </c>
      <c r="B510" s="76">
        <v>3580.8</v>
      </c>
      <c r="C510" s="76">
        <v>3865.95</v>
      </c>
      <c r="D510" s="76">
        <v>1403.25</v>
      </c>
      <c r="E510" s="76">
        <v>6064.7</v>
      </c>
      <c r="F510" s="76">
        <v>5541.85</v>
      </c>
      <c r="G510" s="148">
        <v>658.6</v>
      </c>
      <c r="H510" s="77"/>
      <c r="I510" s="152">
        <f t="shared" ref="I510:N510" si="624">((B510-B509)/B509)*100</f>
        <v>0.8292621116</v>
      </c>
      <c r="J510" s="4">
        <f t="shared" si="624"/>
        <v>0.103574619</v>
      </c>
      <c r="K510" s="4">
        <f t="shared" si="624"/>
        <v>1.493562853</v>
      </c>
      <c r="L510" s="4">
        <f t="shared" si="624"/>
        <v>-0.6958999214</v>
      </c>
      <c r="M510" s="4">
        <f t="shared" si="624"/>
        <v>0.9021721319</v>
      </c>
      <c r="N510" s="122">
        <f t="shared" si="624"/>
        <v>-1.088833821</v>
      </c>
      <c r="O510" s="4"/>
      <c r="P510" s="4"/>
      <c r="R510" s="157"/>
      <c r="W510" s="158"/>
      <c r="X510" s="4"/>
      <c r="Y510" s="157"/>
      <c r="AD510" s="158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</row>
    <row r="511">
      <c r="A511" s="83">
        <v>45632.0</v>
      </c>
      <c r="B511" s="76">
        <v>3678.15</v>
      </c>
      <c r="C511" s="76">
        <v>3847.25</v>
      </c>
      <c r="D511" s="76">
        <v>1393.35</v>
      </c>
      <c r="E511" s="76">
        <v>6078.65</v>
      </c>
      <c r="F511" s="76">
        <v>5461.7</v>
      </c>
      <c r="G511" s="148">
        <v>667.75</v>
      </c>
      <c r="H511" s="77"/>
      <c r="I511" s="152">
        <f t="shared" ref="I511:N511" si="625">((B511-B510)/B510)*100</f>
        <v>2.71866622</v>
      </c>
      <c r="J511" s="4">
        <f t="shared" si="625"/>
        <v>-0.4837103429</v>
      </c>
      <c r="K511" s="4">
        <f t="shared" si="625"/>
        <v>-0.7055050775</v>
      </c>
      <c r="L511" s="4">
        <f t="shared" si="625"/>
        <v>0.2300196217</v>
      </c>
      <c r="M511" s="4">
        <f t="shared" si="625"/>
        <v>-1.446267943</v>
      </c>
      <c r="N511" s="122">
        <f t="shared" si="625"/>
        <v>1.389310659</v>
      </c>
      <c r="O511" s="4"/>
      <c r="P511" s="4"/>
      <c r="R511" s="157"/>
      <c r="W511" s="158"/>
      <c r="X511" s="4"/>
      <c r="Y511" s="157"/>
      <c r="AD511" s="158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</row>
    <row r="512">
      <c r="A512" s="75" t="s">
        <v>316</v>
      </c>
      <c r="B512" s="76">
        <v>3720.35</v>
      </c>
      <c r="C512" s="76">
        <v>3882.35</v>
      </c>
      <c r="D512" s="76">
        <v>1399.95</v>
      </c>
      <c r="E512" s="76">
        <v>6100.05</v>
      </c>
      <c r="F512" s="76">
        <v>5398.9</v>
      </c>
      <c r="G512" s="148">
        <v>677.35</v>
      </c>
      <c r="H512" s="77"/>
      <c r="I512" s="152">
        <f t="shared" ref="I512:N512" si="626">((B512-B511)/B511)*100</f>
        <v>1.147315906</v>
      </c>
      <c r="J512" s="4">
        <f t="shared" si="626"/>
        <v>0.9123399831</v>
      </c>
      <c r="K512" s="4">
        <f t="shared" si="626"/>
        <v>0.4736785445</v>
      </c>
      <c r="L512" s="4">
        <f t="shared" si="626"/>
        <v>0.3520518536</v>
      </c>
      <c r="M512" s="4">
        <f t="shared" si="626"/>
        <v>-1.149825146</v>
      </c>
      <c r="N512" s="122">
        <f t="shared" si="626"/>
        <v>1.437663796</v>
      </c>
      <c r="O512" s="4"/>
      <c r="P512" s="4"/>
      <c r="R512" s="157"/>
      <c r="W512" s="158"/>
      <c r="X512" s="4"/>
      <c r="Y512" s="157"/>
      <c r="AD512" s="158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</row>
    <row r="513">
      <c r="A513" s="75" t="s">
        <v>317</v>
      </c>
      <c r="B513" s="76">
        <v>3839.1</v>
      </c>
      <c r="C513" s="76">
        <v>3832.55</v>
      </c>
      <c r="D513" s="76">
        <v>1433.75</v>
      </c>
      <c r="E513" s="76">
        <v>6084.05</v>
      </c>
      <c r="F513" s="76">
        <v>5410.25</v>
      </c>
      <c r="G513" s="148">
        <v>675.6</v>
      </c>
      <c r="H513" s="77"/>
      <c r="I513" s="152">
        <f t="shared" ref="I513:N513" si="627">((B513-B512)/B512)*100</f>
        <v>3.191903988</v>
      </c>
      <c r="J513" s="4">
        <f t="shared" si="627"/>
        <v>-1.282728244</v>
      </c>
      <c r="K513" s="4">
        <f t="shared" si="627"/>
        <v>2.414371942</v>
      </c>
      <c r="L513" s="4">
        <f t="shared" si="627"/>
        <v>-0.262292932</v>
      </c>
      <c r="M513" s="4">
        <f t="shared" si="627"/>
        <v>0.2102280094</v>
      </c>
      <c r="N513" s="122">
        <f t="shared" si="627"/>
        <v>-0.2583597845</v>
      </c>
      <c r="O513" s="4"/>
      <c r="P513" s="4"/>
      <c r="R513" s="153">
        <f t="shared" ref="R513:W513" si="628">100*(B517-B513)/B513</f>
        <v>1.420905941</v>
      </c>
      <c r="S513" s="86">
        <f t="shared" si="628"/>
        <v>-0.4840119503</v>
      </c>
      <c r="T513" s="86">
        <f t="shared" si="628"/>
        <v>3.35483871</v>
      </c>
      <c r="U513" s="86">
        <f t="shared" si="628"/>
        <v>-1.449692228</v>
      </c>
      <c r="V513" s="86">
        <f t="shared" si="628"/>
        <v>-1.333579779</v>
      </c>
      <c r="W513" s="154">
        <f t="shared" si="628"/>
        <v>4.817939609</v>
      </c>
      <c r="X513" s="4"/>
      <c r="Y513" s="157"/>
      <c r="AD513" s="158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</row>
    <row r="514">
      <c r="A514" s="75" t="s">
        <v>318</v>
      </c>
      <c r="B514" s="76">
        <v>3830.15</v>
      </c>
      <c r="C514" s="76">
        <v>3825.5</v>
      </c>
      <c r="D514" s="76">
        <v>1444.25</v>
      </c>
      <c r="E514" s="76">
        <v>5977.6</v>
      </c>
      <c r="F514" s="76">
        <v>5410.4</v>
      </c>
      <c r="G514" s="148">
        <v>692.45</v>
      </c>
      <c r="H514" s="77"/>
      <c r="I514" s="152">
        <f t="shared" ref="I514:N514" si="629">((B514-B513)/B513)*100</f>
        <v>-0.2331275559</v>
      </c>
      <c r="J514" s="4">
        <f t="shared" si="629"/>
        <v>-0.1839506334</v>
      </c>
      <c r="K514" s="4">
        <f t="shared" si="629"/>
        <v>0.7323452485</v>
      </c>
      <c r="L514" s="4">
        <f t="shared" si="629"/>
        <v>-1.74965689</v>
      </c>
      <c r="M514" s="4">
        <f t="shared" si="629"/>
        <v>0.002772515133</v>
      </c>
      <c r="N514" s="122">
        <f t="shared" si="629"/>
        <v>2.494079337</v>
      </c>
      <c r="O514" s="4"/>
      <c r="P514" s="4"/>
      <c r="R514" s="157"/>
      <c r="W514" s="158"/>
      <c r="X514" s="4"/>
      <c r="Y514" s="157"/>
      <c r="AD514" s="158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</row>
    <row r="515">
      <c r="A515" s="75" t="s">
        <v>319</v>
      </c>
      <c r="B515" s="76">
        <v>3791.15</v>
      </c>
      <c r="C515" s="76">
        <v>3807.75</v>
      </c>
      <c r="D515" s="76">
        <v>1450.9</v>
      </c>
      <c r="E515" s="76">
        <v>5921.85</v>
      </c>
      <c r="F515" s="76">
        <v>5369.1</v>
      </c>
      <c r="G515" s="148">
        <v>686.95</v>
      </c>
      <c r="H515" s="77"/>
      <c r="I515" s="152">
        <f t="shared" ref="I515:N515" si="630">((B515-B514)/B514)*100</f>
        <v>-1.018236884</v>
      </c>
      <c r="J515" s="4">
        <f t="shared" si="630"/>
        <v>-0.4639916351</v>
      </c>
      <c r="K515" s="4">
        <f t="shared" si="630"/>
        <v>0.4604465986</v>
      </c>
      <c r="L515" s="4">
        <f t="shared" si="630"/>
        <v>-0.9326485546</v>
      </c>
      <c r="M515" s="4">
        <f t="shared" si="630"/>
        <v>-0.7633446695</v>
      </c>
      <c r="N515" s="122">
        <f t="shared" si="630"/>
        <v>-0.7942811755</v>
      </c>
      <c r="O515" s="4"/>
      <c r="P515" s="4"/>
      <c r="R515" s="157"/>
      <c r="W515" s="158"/>
      <c r="X515" s="4"/>
      <c r="Y515" s="157"/>
      <c r="AD515" s="158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</row>
    <row r="516">
      <c r="A516" s="75" t="s">
        <v>320</v>
      </c>
      <c r="B516" s="76">
        <v>3853.7</v>
      </c>
      <c r="C516" s="76">
        <v>3794.6</v>
      </c>
      <c r="D516" s="76">
        <v>1471.4</v>
      </c>
      <c r="E516" s="76">
        <v>5965.4</v>
      </c>
      <c r="F516" s="76">
        <v>5391.4</v>
      </c>
      <c r="G516" s="148">
        <v>712.45</v>
      </c>
      <c r="H516" s="77"/>
      <c r="I516" s="152">
        <f t="shared" ref="I516:N516" si="631">((B516-B515)/B515)*100</f>
        <v>1.649895151</v>
      </c>
      <c r="J516" s="4">
        <f t="shared" si="631"/>
        <v>-0.3453483028</v>
      </c>
      <c r="K516" s="4">
        <f t="shared" si="631"/>
        <v>1.412916121</v>
      </c>
      <c r="L516" s="4">
        <f t="shared" si="631"/>
        <v>0.7354120756</v>
      </c>
      <c r="M516" s="4">
        <f t="shared" si="631"/>
        <v>0.4153396286</v>
      </c>
      <c r="N516" s="122">
        <f t="shared" si="631"/>
        <v>3.712060558</v>
      </c>
      <c r="O516" s="4"/>
      <c r="P516" s="4"/>
      <c r="R516" s="157"/>
      <c r="W516" s="158"/>
      <c r="X516" s="4"/>
      <c r="Y516" s="157"/>
      <c r="AD516" s="158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</row>
    <row r="517">
      <c r="A517" s="75" t="s">
        <v>321</v>
      </c>
      <c r="B517" s="76">
        <v>3893.65</v>
      </c>
      <c r="C517" s="76">
        <v>3814.0</v>
      </c>
      <c r="D517" s="76">
        <v>1481.85</v>
      </c>
      <c r="E517" s="76">
        <v>5995.85</v>
      </c>
      <c r="F517" s="76">
        <v>5338.1</v>
      </c>
      <c r="G517" s="148">
        <v>708.15</v>
      </c>
      <c r="H517" s="77"/>
      <c r="I517" s="152">
        <f t="shared" ref="I517:N517" si="632">((B517-B516)/B516)*100</f>
        <v>1.036666061</v>
      </c>
      <c r="J517" s="4">
        <f t="shared" si="632"/>
        <v>0.511252833</v>
      </c>
      <c r="K517" s="4">
        <f t="shared" si="632"/>
        <v>0.7102079652</v>
      </c>
      <c r="L517" s="4">
        <f t="shared" si="632"/>
        <v>0.5104435579</v>
      </c>
      <c r="M517" s="4">
        <f t="shared" si="632"/>
        <v>-0.9886114924</v>
      </c>
      <c r="N517" s="122">
        <f t="shared" si="632"/>
        <v>-0.6035511264</v>
      </c>
      <c r="O517" s="4"/>
      <c r="P517" s="4"/>
      <c r="R517" s="153">
        <f t="shared" ref="R517:W517" si="633">100*(B522-B517)/B517</f>
        <v>5.300938708</v>
      </c>
      <c r="S517" s="86">
        <f t="shared" si="633"/>
        <v>3.133193498</v>
      </c>
      <c r="T517" s="86">
        <f t="shared" si="633"/>
        <v>0</v>
      </c>
      <c r="U517" s="86">
        <f t="shared" si="633"/>
        <v>4.20040528</v>
      </c>
      <c r="V517" s="86">
        <f t="shared" si="633"/>
        <v>1.628856709</v>
      </c>
      <c r="W517" s="154">
        <f t="shared" si="633"/>
        <v>-2.993716021</v>
      </c>
      <c r="X517" s="4"/>
      <c r="Y517" s="157"/>
      <c r="AD517" s="158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</row>
    <row r="518">
      <c r="A518" s="75" t="s">
        <v>322</v>
      </c>
      <c r="B518" s="76">
        <v>4048.5</v>
      </c>
      <c r="C518" s="76">
        <v>3811.75</v>
      </c>
      <c r="D518" s="76">
        <v>1458.5</v>
      </c>
      <c r="E518" s="76">
        <v>6035.4</v>
      </c>
      <c r="F518" s="76">
        <v>5316.35</v>
      </c>
      <c r="G518" s="148">
        <v>706.7</v>
      </c>
      <c r="H518" s="77"/>
      <c r="I518" s="152">
        <f t="shared" ref="I518:N518" si="634">((B518-B517)/B517)*100</f>
        <v>3.976988173</v>
      </c>
      <c r="J518" s="4">
        <f t="shared" si="634"/>
        <v>-0.05899318301</v>
      </c>
      <c r="K518" s="4">
        <f t="shared" si="634"/>
        <v>-1.575733036</v>
      </c>
      <c r="L518" s="4">
        <f t="shared" si="634"/>
        <v>0.6596229058</v>
      </c>
      <c r="M518" s="4">
        <f t="shared" si="634"/>
        <v>-0.407448343</v>
      </c>
      <c r="N518" s="122">
        <f t="shared" si="634"/>
        <v>-0.2047588788</v>
      </c>
      <c r="O518" s="4"/>
      <c r="P518" s="4"/>
      <c r="R518" s="157"/>
      <c r="W518" s="158"/>
      <c r="X518" s="4"/>
      <c r="Y518" s="157"/>
      <c r="AD518" s="158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</row>
    <row r="519">
      <c r="A519" s="75" t="s">
        <v>323</v>
      </c>
      <c r="B519" s="76">
        <v>3998.9</v>
      </c>
      <c r="C519" s="76">
        <v>3833.45</v>
      </c>
      <c r="D519" s="76">
        <v>1457.2</v>
      </c>
      <c r="E519" s="76">
        <v>6056.8</v>
      </c>
      <c r="F519" s="76">
        <v>5351.25</v>
      </c>
      <c r="G519" s="148">
        <v>695.6</v>
      </c>
      <c r="H519" s="77"/>
      <c r="I519" s="152">
        <f t="shared" ref="I519:N519" si="635">((B519-B518)/B518)*100</f>
        <v>-1.225145115</v>
      </c>
      <c r="J519" s="4">
        <f t="shared" si="635"/>
        <v>0.5692923198</v>
      </c>
      <c r="K519" s="4">
        <f t="shared" si="635"/>
        <v>-0.08913267055</v>
      </c>
      <c r="L519" s="4">
        <f t="shared" si="635"/>
        <v>0.3545746761</v>
      </c>
      <c r="M519" s="4">
        <f t="shared" si="635"/>
        <v>0.6564654321</v>
      </c>
      <c r="N519" s="122">
        <f t="shared" si="635"/>
        <v>-1.570680628</v>
      </c>
      <c r="O519" s="4"/>
      <c r="P519" s="4"/>
      <c r="R519" s="157"/>
      <c r="W519" s="158"/>
      <c r="X519" s="4"/>
      <c r="Y519" s="157"/>
      <c r="AD519" s="158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</row>
    <row r="520">
      <c r="A520" s="75" t="s">
        <v>324</v>
      </c>
      <c r="B520" s="76">
        <v>4005.7</v>
      </c>
      <c r="C520" s="76">
        <v>3853.9</v>
      </c>
      <c r="D520" s="76">
        <v>1465.9</v>
      </c>
      <c r="E520" s="76">
        <v>6063.65</v>
      </c>
      <c r="F520" s="76">
        <v>5424.55</v>
      </c>
      <c r="G520" s="148">
        <v>694.65</v>
      </c>
      <c r="H520" s="77"/>
      <c r="I520" s="152">
        <f t="shared" ref="I520:N520" si="636">((B520-B519)/B519)*100</f>
        <v>0.1700467629</v>
      </c>
      <c r="J520" s="4">
        <f t="shared" si="636"/>
        <v>0.5334620251</v>
      </c>
      <c r="K520" s="4">
        <f t="shared" si="636"/>
        <v>0.5970354104</v>
      </c>
      <c r="L520" s="4">
        <f t="shared" si="636"/>
        <v>0.1130960243</v>
      </c>
      <c r="M520" s="4">
        <f t="shared" si="636"/>
        <v>1.369773417</v>
      </c>
      <c r="N520" s="122">
        <f t="shared" si="636"/>
        <v>-0.136572743</v>
      </c>
      <c r="O520" s="4"/>
      <c r="P520" s="4"/>
      <c r="R520" s="157"/>
      <c r="W520" s="158"/>
      <c r="X520" s="4"/>
      <c r="Y520" s="157"/>
      <c r="AD520" s="158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</row>
    <row r="521">
      <c r="A521" s="75" t="s">
        <v>325</v>
      </c>
      <c r="B521" s="76">
        <v>4100.05</v>
      </c>
      <c r="C521" s="76">
        <v>3933.5</v>
      </c>
      <c r="D521" s="76">
        <v>1481.85</v>
      </c>
      <c r="E521" s="76">
        <v>6247.7</v>
      </c>
      <c r="F521" s="76">
        <v>5425.05</v>
      </c>
      <c r="G521" s="148">
        <v>686.95</v>
      </c>
      <c r="H521" s="77"/>
      <c r="I521" s="152">
        <f t="shared" ref="I521:N521" si="637">((B521-B520)/B520)*100</f>
        <v>2.355393564</v>
      </c>
      <c r="J521" s="4">
        <f t="shared" si="637"/>
        <v>2.065440203</v>
      </c>
      <c r="K521" s="4">
        <f t="shared" si="637"/>
        <v>1.088068763</v>
      </c>
      <c r="L521" s="4">
        <f t="shared" si="637"/>
        <v>3.03530052</v>
      </c>
      <c r="M521" s="4">
        <f t="shared" si="637"/>
        <v>0.009217354435</v>
      </c>
      <c r="N521" s="122">
        <f t="shared" si="637"/>
        <v>-1.108471892</v>
      </c>
      <c r="O521" s="4"/>
      <c r="P521" s="4"/>
      <c r="R521" s="157"/>
      <c r="W521" s="158"/>
      <c r="X521" s="4"/>
      <c r="Y521" s="157"/>
      <c r="AD521" s="158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</row>
    <row r="522">
      <c r="A522" s="75" t="s">
        <v>326</v>
      </c>
      <c r="B522" s="76">
        <v>4100.05</v>
      </c>
      <c r="C522" s="76">
        <v>3933.5</v>
      </c>
      <c r="D522" s="76">
        <v>1481.85</v>
      </c>
      <c r="E522" s="76">
        <v>6247.7</v>
      </c>
      <c r="F522" s="76">
        <v>5425.05</v>
      </c>
      <c r="G522" s="148">
        <v>686.95</v>
      </c>
      <c r="H522" s="77"/>
      <c r="I522" s="152">
        <f t="shared" ref="I522:N522" si="638">((B522-B521)/B521)*100</f>
        <v>0</v>
      </c>
      <c r="J522" s="4">
        <f t="shared" si="638"/>
        <v>0</v>
      </c>
      <c r="K522" s="4">
        <f t="shared" si="638"/>
        <v>0</v>
      </c>
      <c r="L522" s="4">
        <f t="shared" si="638"/>
        <v>0</v>
      </c>
      <c r="M522" s="4">
        <f t="shared" si="638"/>
        <v>0</v>
      </c>
      <c r="N522" s="122">
        <f t="shared" si="638"/>
        <v>0</v>
      </c>
      <c r="O522" s="4"/>
      <c r="P522" s="4"/>
      <c r="R522" s="153">
        <v>0.0</v>
      </c>
      <c r="S522" s="82">
        <v>0.0</v>
      </c>
      <c r="T522" s="82">
        <v>0.0</v>
      </c>
      <c r="U522" s="82">
        <v>0.0</v>
      </c>
      <c r="V522" s="86">
        <v>0.0</v>
      </c>
      <c r="W522" s="151">
        <v>0.0</v>
      </c>
      <c r="X522" s="4"/>
      <c r="Y522" s="157"/>
      <c r="AD522" s="158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</row>
    <row r="523">
      <c r="A523" s="162"/>
      <c r="B523" s="163"/>
      <c r="C523" s="101"/>
      <c r="D523" s="101"/>
      <c r="E523" s="101"/>
      <c r="F523" s="76"/>
      <c r="G523" s="164"/>
      <c r="H523" s="101"/>
      <c r="I523" s="20"/>
      <c r="J523" s="101"/>
      <c r="K523" s="101"/>
      <c r="L523" s="101"/>
      <c r="M523" s="101"/>
      <c r="N523" s="129"/>
      <c r="O523" s="101"/>
      <c r="P523" s="101"/>
      <c r="Q523" s="100"/>
      <c r="R523" s="20"/>
      <c r="S523" s="165"/>
      <c r="T523" s="165"/>
      <c r="U523" s="165"/>
      <c r="V523" s="101"/>
      <c r="W523" s="73"/>
      <c r="X523" s="165"/>
      <c r="Y523" s="54"/>
      <c r="Z523" s="165"/>
      <c r="AA523" s="165"/>
      <c r="AB523" s="165"/>
      <c r="AC523" s="165"/>
      <c r="AD523" s="73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</row>
    <row r="524">
      <c r="B524" s="4"/>
      <c r="C524" s="4"/>
      <c r="D524" s="4"/>
      <c r="E524" s="4"/>
      <c r="F524" s="166"/>
      <c r="H524" s="4"/>
      <c r="I524" s="4"/>
      <c r="J524" s="4"/>
      <c r="K524" s="4"/>
      <c r="L524" s="4"/>
      <c r="M524" s="4"/>
      <c r="N524" s="4"/>
      <c r="O524" s="4"/>
      <c r="P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</row>
    <row r="525">
      <c r="B525" s="4"/>
      <c r="C525" s="4"/>
      <c r="D525" s="4"/>
      <c r="E525" s="4"/>
      <c r="F525" s="76"/>
      <c r="H525" s="4"/>
      <c r="I525" s="4"/>
      <c r="J525" s="4"/>
      <c r="K525" s="4"/>
      <c r="L525" s="4"/>
      <c r="M525" s="4"/>
      <c r="N525" s="4"/>
      <c r="O525" s="4"/>
      <c r="P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  <c r="AB526" s="167"/>
      <c r="AC526" s="167"/>
      <c r="AD526" s="167"/>
      <c r="AE526" s="167"/>
      <c r="AF526" s="167"/>
      <c r="AG526" s="167"/>
      <c r="AH526" s="167"/>
      <c r="AI526" s="167"/>
      <c r="AJ526" s="167"/>
      <c r="AK526" s="167"/>
      <c r="AL526" s="167"/>
      <c r="AM526" s="167"/>
      <c r="AN526" s="167"/>
      <c r="AO526" s="167"/>
      <c r="AP526" s="167"/>
      <c r="AQ526" s="167"/>
      <c r="AR526" s="167"/>
      <c r="AS526" s="167"/>
      <c r="AT526" s="167"/>
      <c r="AU526" s="167"/>
      <c r="AV526" s="167"/>
    </row>
    <row r="527">
      <c r="A527" s="26" t="s">
        <v>21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7"/>
      <c r="L527" s="168"/>
      <c r="M527" s="26" t="s">
        <v>22</v>
      </c>
      <c r="N527" s="16"/>
      <c r="O527" s="16"/>
      <c r="P527" s="16"/>
      <c r="Q527" s="16"/>
      <c r="R527" s="16"/>
      <c r="S527" s="16"/>
      <c r="T527" s="16"/>
      <c r="U527" s="16"/>
      <c r="V527" s="16"/>
      <c r="W527" s="17"/>
      <c r="X527" s="32"/>
      <c r="Y527" s="32"/>
      <c r="Z527" s="169"/>
      <c r="AA527" s="26" t="s">
        <v>23</v>
      </c>
      <c r="AB527" s="16"/>
      <c r="AC527" s="16"/>
      <c r="AD527" s="16"/>
      <c r="AE527" s="16"/>
      <c r="AF527" s="16"/>
      <c r="AG527" s="16"/>
      <c r="AH527" s="16"/>
      <c r="AI527" s="16"/>
      <c r="AJ527" s="17"/>
      <c r="AK527" s="168"/>
      <c r="AL527" s="170"/>
      <c r="AM527" s="26" t="s">
        <v>24</v>
      </c>
      <c r="AN527" s="16"/>
      <c r="AO527" s="16"/>
      <c r="AP527" s="16"/>
      <c r="AQ527" s="16"/>
      <c r="AR527" s="16"/>
      <c r="AS527" s="16"/>
      <c r="AT527" s="16"/>
      <c r="AU527" s="16"/>
      <c r="AV527" s="17"/>
    </row>
    <row r="528">
      <c r="A528" s="171" t="s">
        <v>25</v>
      </c>
      <c r="B528" s="171" t="s">
        <v>5</v>
      </c>
      <c r="C528" s="171" t="s">
        <v>9</v>
      </c>
      <c r="D528" s="171" t="s">
        <v>10</v>
      </c>
      <c r="E528" s="171" t="s">
        <v>11</v>
      </c>
      <c r="F528" s="171" t="s">
        <v>12</v>
      </c>
      <c r="G528" s="171" t="s">
        <v>13</v>
      </c>
      <c r="H528" s="171" t="s">
        <v>14</v>
      </c>
      <c r="I528" s="171" t="s">
        <v>15</v>
      </c>
      <c r="J528" s="171" t="s">
        <v>16</v>
      </c>
      <c r="K528" s="172" t="s">
        <v>26</v>
      </c>
      <c r="L528" s="173"/>
      <c r="M528" s="169" t="s">
        <v>25</v>
      </c>
      <c r="N528" s="171" t="s">
        <v>5</v>
      </c>
      <c r="O528" s="171" t="s">
        <v>9</v>
      </c>
      <c r="P528" s="171" t="s">
        <v>10</v>
      </c>
      <c r="Q528" s="171" t="s">
        <v>11</v>
      </c>
      <c r="R528" s="171" t="s">
        <v>12</v>
      </c>
      <c r="S528" s="171" t="s">
        <v>13</v>
      </c>
      <c r="T528" s="171" t="s">
        <v>14</v>
      </c>
      <c r="U528" s="171" t="s">
        <v>15</v>
      </c>
      <c r="V528" s="171" t="s">
        <v>0</v>
      </c>
      <c r="W528" s="171" t="s">
        <v>16</v>
      </c>
      <c r="X528" s="168"/>
      <c r="Y528" s="168"/>
      <c r="Z528" s="171" t="s">
        <v>25</v>
      </c>
      <c r="AA528" s="171" t="s">
        <v>5</v>
      </c>
      <c r="AB528" s="171" t="s">
        <v>9</v>
      </c>
      <c r="AC528" s="171" t="s">
        <v>10</v>
      </c>
      <c r="AD528" s="171" t="s">
        <v>11</v>
      </c>
      <c r="AE528" s="171" t="s">
        <v>12</v>
      </c>
      <c r="AF528" s="171" t="s">
        <v>13</v>
      </c>
      <c r="AG528" s="171" t="s">
        <v>14</v>
      </c>
      <c r="AH528" s="171" t="s">
        <v>15</v>
      </c>
      <c r="AI528" s="171" t="s">
        <v>0</v>
      </c>
      <c r="AJ528" s="171" t="s">
        <v>16</v>
      </c>
      <c r="AK528" s="168"/>
      <c r="AL528" s="169" t="s">
        <v>25</v>
      </c>
      <c r="AM528" s="174" t="s">
        <v>5</v>
      </c>
      <c r="AN528" s="171" t="s">
        <v>9</v>
      </c>
      <c r="AO528" s="171" t="s">
        <v>10</v>
      </c>
      <c r="AP528" s="171" t="s">
        <v>11</v>
      </c>
      <c r="AQ528" s="171" t="s">
        <v>12</v>
      </c>
      <c r="AR528" s="171" t="s">
        <v>13</v>
      </c>
      <c r="AS528" s="171" t="s">
        <v>14</v>
      </c>
      <c r="AT528" s="171" t="s">
        <v>15</v>
      </c>
      <c r="AU528" s="171" t="s">
        <v>0</v>
      </c>
      <c r="AV528" s="171" t="s">
        <v>16</v>
      </c>
    </row>
    <row r="529">
      <c r="A529" s="175" t="s">
        <v>27</v>
      </c>
      <c r="B529" s="176">
        <v>1683.05</v>
      </c>
      <c r="C529" s="176">
        <v>1920.25</v>
      </c>
      <c r="D529" s="168">
        <v>77.55</v>
      </c>
      <c r="E529" s="168">
        <v>311.7</v>
      </c>
      <c r="F529" s="176">
        <v>3466.4</v>
      </c>
      <c r="G529" s="168"/>
      <c r="H529" s="176">
        <v>2701.7</v>
      </c>
      <c r="I529" s="176">
        <v>2517.65</v>
      </c>
      <c r="J529" s="168">
        <v>15780.25</v>
      </c>
      <c r="K529" s="177">
        <v>4.99995146E7</v>
      </c>
      <c r="L529" s="173"/>
      <c r="M529" s="178" t="s">
        <v>27</v>
      </c>
      <c r="N529" s="168">
        <v>0.0</v>
      </c>
      <c r="O529" s="168">
        <v>0.0</v>
      </c>
      <c r="P529" s="168">
        <v>0.0</v>
      </c>
      <c r="Q529" s="168">
        <v>0.0</v>
      </c>
      <c r="R529" s="168">
        <v>0.0</v>
      </c>
      <c r="S529" s="168">
        <v>0.0</v>
      </c>
      <c r="T529" s="168">
        <v>0.0</v>
      </c>
      <c r="U529" s="168">
        <v>0.0</v>
      </c>
      <c r="V529" s="168">
        <v>0.0</v>
      </c>
      <c r="W529" s="179">
        <v>0.0</v>
      </c>
      <c r="X529" s="168"/>
      <c r="Y529" s="168"/>
      <c r="Z529" s="180" t="s">
        <v>27</v>
      </c>
      <c r="AA529" s="168">
        <v>0.0</v>
      </c>
      <c r="AB529" s="168">
        <v>0.0</v>
      </c>
      <c r="AC529" s="168">
        <v>0.0</v>
      </c>
      <c r="AD529" s="168">
        <v>0.0</v>
      </c>
      <c r="AE529" s="168">
        <v>0.0</v>
      </c>
      <c r="AF529" s="168">
        <v>0.0</v>
      </c>
      <c r="AG529" s="168">
        <v>0.0</v>
      </c>
      <c r="AH529" s="168">
        <v>0.0</v>
      </c>
      <c r="AI529" s="168">
        <v>0.0</v>
      </c>
      <c r="AJ529" s="179">
        <v>0.0</v>
      </c>
      <c r="AK529" s="168"/>
      <c r="AL529" s="178" t="s">
        <v>27</v>
      </c>
      <c r="AM529" s="168">
        <v>0.0</v>
      </c>
      <c r="AN529" s="168">
        <v>0.0</v>
      </c>
      <c r="AO529" s="168">
        <v>0.0</v>
      </c>
      <c r="AP529" s="168">
        <v>0.0</v>
      </c>
      <c r="AQ529" s="168">
        <v>0.0</v>
      </c>
      <c r="AR529" s="168">
        <v>0.0</v>
      </c>
      <c r="AS529" s="168">
        <v>0.0</v>
      </c>
      <c r="AT529" s="168">
        <v>0.0</v>
      </c>
      <c r="AU529" s="168">
        <v>0.0</v>
      </c>
      <c r="AV529" s="168">
        <v>0.0</v>
      </c>
    </row>
    <row r="530">
      <c r="A530" s="181">
        <v>44568.0</v>
      </c>
      <c r="B530" s="176">
        <v>1687.0</v>
      </c>
      <c r="C530" s="176">
        <v>1904.9</v>
      </c>
      <c r="D530" s="168">
        <v>76.2</v>
      </c>
      <c r="E530" s="168">
        <v>312.35</v>
      </c>
      <c r="F530" s="176">
        <v>3584.35</v>
      </c>
      <c r="G530" s="168"/>
      <c r="H530" s="176">
        <v>2652.9</v>
      </c>
      <c r="I530" s="176">
        <v>2543.8</v>
      </c>
      <c r="J530" s="168">
        <v>15752.05</v>
      </c>
      <c r="K530" s="177">
        <v>5.0234838150000006E7</v>
      </c>
      <c r="L530" s="173"/>
      <c r="M530" s="181">
        <v>44568.0</v>
      </c>
      <c r="N530" s="168">
        <v>0.23469296812335022</v>
      </c>
      <c r="O530" s="168">
        <v>-0.7993750813696086</v>
      </c>
      <c r="P530" s="168">
        <v>-1.7408123791102441</v>
      </c>
      <c r="Q530" s="168">
        <v>0.20853384664742833</v>
      </c>
      <c r="R530" s="168">
        <v>3.4026655896607374</v>
      </c>
      <c r="S530" s="168">
        <v>0.0</v>
      </c>
      <c r="T530" s="168">
        <v>-1.8062701262168166</v>
      </c>
      <c r="U530" s="168">
        <v>1.0386670109030283</v>
      </c>
      <c r="V530" s="168">
        <v>0.4706516690864125</v>
      </c>
      <c r="W530" s="179">
        <v>-0.17870439314966954</v>
      </c>
      <c r="X530" s="168"/>
      <c r="Y530" s="168"/>
      <c r="Z530" s="182">
        <v>44568.0</v>
      </c>
      <c r="AA530" s="168">
        <v>1.4937759336099612</v>
      </c>
      <c r="AB530" s="168">
        <v>8.223528794162428</v>
      </c>
      <c r="AC530" s="168">
        <v>3.4120734908136408</v>
      </c>
      <c r="AD530" s="168">
        <v>1.5207299503761804</v>
      </c>
      <c r="AE530" s="168">
        <v>6.489321634327003</v>
      </c>
      <c r="AF530" s="168">
        <v>0.0</v>
      </c>
      <c r="AG530" s="168">
        <v>-4.962493874627769</v>
      </c>
      <c r="AH530" s="168">
        <v>2.9424483056844055</v>
      </c>
      <c r="AI530" s="168">
        <v>2.974533473420927</v>
      </c>
      <c r="AJ530" s="179">
        <v>2.974533473420927</v>
      </c>
      <c r="AK530" s="109"/>
      <c r="AL530" s="181">
        <v>44568.0</v>
      </c>
      <c r="AM530" s="168">
        <v>4.143449911084772</v>
      </c>
      <c r="AN530" s="168">
        <v>14.131975431781186</v>
      </c>
      <c r="AO530" s="168">
        <v>4.199475065616801</v>
      </c>
      <c r="AP530" s="168">
        <v>6.723227149031534</v>
      </c>
      <c r="AQ530" s="168">
        <v>8.817498291182508</v>
      </c>
      <c r="AR530" s="168">
        <v>0.0</v>
      </c>
      <c r="AS530" s="168">
        <v>-14.789475668136753</v>
      </c>
      <c r="AT530" s="168">
        <v>15.172183347747456</v>
      </c>
      <c r="AU530" s="168">
        <v>3.5886942536113255</v>
      </c>
      <c r="AV530" s="168">
        <v>8.927092029291432</v>
      </c>
    </row>
    <row r="531">
      <c r="A531" s="181">
        <v>44658.0</v>
      </c>
      <c r="B531" s="176">
        <v>1656.35</v>
      </c>
      <c r="C531" s="176">
        <v>1907.05</v>
      </c>
      <c r="D531" s="168">
        <v>74.95</v>
      </c>
      <c r="E531" s="168">
        <v>310.45</v>
      </c>
      <c r="F531" s="176">
        <v>3700.45</v>
      </c>
      <c r="G531" s="168"/>
      <c r="H531" s="176">
        <v>2594.5</v>
      </c>
      <c r="I531" s="176">
        <v>2532.75</v>
      </c>
      <c r="J531" s="168">
        <v>15835.35</v>
      </c>
      <c r="K531" s="177">
        <v>5.025917435E7</v>
      </c>
      <c r="L531" s="173"/>
      <c r="M531" s="181">
        <v>44658.0</v>
      </c>
      <c r="N531" s="168">
        <v>-1.8168346176644985</v>
      </c>
      <c r="O531" s="168">
        <v>0.11286681715574905</v>
      </c>
      <c r="P531" s="168">
        <v>-1.6404199475065617</v>
      </c>
      <c r="Q531" s="168">
        <v>-0.6082919801504831</v>
      </c>
      <c r="R531" s="168">
        <v>3.2390810049241816</v>
      </c>
      <c r="S531" s="168">
        <v>0.0</v>
      </c>
      <c r="T531" s="168">
        <v>-2.201364544460782</v>
      </c>
      <c r="U531" s="168">
        <v>-0.4343894960295692</v>
      </c>
      <c r="V531" s="168">
        <v>0.04844486594607556</v>
      </c>
      <c r="W531" s="179">
        <v>0.5288200583416196</v>
      </c>
      <c r="X531" s="168"/>
      <c r="Y531" s="168"/>
      <c r="Z531" s="182">
        <v>44658.0</v>
      </c>
      <c r="AJ531" s="158"/>
      <c r="AK531" s="109"/>
      <c r="AL531" s="181">
        <v>44658.0</v>
      </c>
    </row>
    <row r="532">
      <c r="A532" s="181">
        <v>44688.0</v>
      </c>
      <c r="B532" s="176">
        <v>1691.6</v>
      </c>
      <c r="C532" s="176">
        <v>1953.4</v>
      </c>
      <c r="D532" s="168">
        <v>76.5</v>
      </c>
      <c r="E532" s="168">
        <v>311.8</v>
      </c>
      <c r="F532" s="176">
        <v>3656.6</v>
      </c>
      <c r="G532" s="168"/>
      <c r="H532" s="176">
        <v>2526.1</v>
      </c>
      <c r="I532" s="176">
        <v>2536.4</v>
      </c>
      <c r="J532" s="168">
        <v>15810.85</v>
      </c>
      <c r="K532" s="177">
        <v>5.01521976E7</v>
      </c>
      <c r="L532" s="173"/>
      <c r="M532" s="181">
        <v>44688.0</v>
      </c>
      <c r="N532" s="168">
        <v>2.1281733933045555</v>
      </c>
      <c r="O532" s="168">
        <v>2.430455415432219</v>
      </c>
      <c r="P532" s="168">
        <v>2.0680453635757132</v>
      </c>
      <c r="Q532" s="168">
        <v>0.43485263327428664</v>
      </c>
      <c r="R532" s="168">
        <v>-1.1849910146063294</v>
      </c>
      <c r="S532" s="168">
        <v>0.0</v>
      </c>
      <c r="T532" s="168">
        <v>-2.636346116785511</v>
      </c>
      <c r="U532" s="168">
        <v>0.1441121310828187</v>
      </c>
      <c r="V532" s="168">
        <v>-0.21285019378755474</v>
      </c>
      <c r="W532" s="179">
        <v>-0.1547171360279375</v>
      </c>
      <c r="X532" s="168"/>
      <c r="Y532" s="168"/>
      <c r="Z532" s="182">
        <v>44688.0</v>
      </c>
      <c r="AJ532" s="158"/>
      <c r="AK532" s="109"/>
      <c r="AL532" s="181">
        <v>44688.0</v>
      </c>
    </row>
    <row r="533">
      <c r="A533" s="181">
        <v>44719.0</v>
      </c>
      <c r="B533" s="176">
        <v>1751.1</v>
      </c>
      <c r="C533" s="176">
        <v>1979.7</v>
      </c>
      <c r="D533" s="168">
        <v>79.8</v>
      </c>
      <c r="E533" s="168">
        <v>313.25</v>
      </c>
      <c r="F533" s="176">
        <v>3830.8</v>
      </c>
      <c r="G533" s="168"/>
      <c r="H533" s="176">
        <v>2584.75</v>
      </c>
      <c r="I533" s="176">
        <v>2536.1</v>
      </c>
      <c r="J533" s="168">
        <v>15989.8</v>
      </c>
      <c r="K533" s="177">
        <v>5.13717319E7</v>
      </c>
      <c r="L533" s="173"/>
      <c r="M533" s="181">
        <v>44719.0</v>
      </c>
      <c r="N533" s="168">
        <v>3.5173799952707494</v>
      </c>
      <c r="O533" s="168">
        <v>1.3463704310433067</v>
      </c>
      <c r="P533" s="168">
        <v>4.313725490196075</v>
      </c>
      <c r="Q533" s="168">
        <v>0.4650416933931971</v>
      </c>
      <c r="R533" s="168">
        <v>4.7639884045288055</v>
      </c>
      <c r="S533" s="168">
        <v>0.0</v>
      </c>
      <c r="T533" s="168">
        <v>2.3217608170697948</v>
      </c>
      <c r="U533" s="168">
        <v>-0.011827787415241361</v>
      </c>
      <c r="V533" s="168">
        <v>2.4316667232145317</v>
      </c>
      <c r="W533" s="179">
        <v>1.1318177074603764</v>
      </c>
      <c r="X533" s="168"/>
      <c r="Y533" s="168"/>
      <c r="Z533" s="182">
        <v>44719.0</v>
      </c>
      <c r="AJ533" s="158"/>
      <c r="AK533" s="109"/>
      <c r="AL533" s="181">
        <v>44719.0</v>
      </c>
    </row>
    <row r="534">
      <c r="A534" s="181">
        <v>44749.0</v>
      </c>
      <c r="B534" s="176">
        <v>1717.2</v>
      </c>
      <c r="C534" s="176">
        <v>2030.2</v>
      </c>
      <c r="D534" s="168">
        <v>79.55</v>
      </c>
      <c r="E534" s="168">
        <v>317.6</v>
      </c>
      <c r="F534" s="176">
        <v>3810.25</v>
      </c>
      <c r="G534" s="168"/>
      <c r="H534" s="176">
        <v>2569.0</v>
      </c>
      <c r="I534" s="176">
        <v>2612.2</v>
      </c>
      <c r="J534" s="168">
        <v>16132.9</v>
      </c>
      <c r="K534" s="177">
        <v>5.1482976650000006E7</v>
      </c>
      <c r="L534" s="173"/>
      <c r="M534" s="181">
        <v>44749.0</v>
      </c>
      <c r="N534" s="168">
        <v>-1.9359259893780976</v>
      </c>
      <c r="O534" s="168">
        <v>2.55089154922463</v>
      </c>
      <c r="P534" s="168">
        <v>-0.31328320802005016</v>
      </c>
      <c r="Q534" s="168">
        <v>1.3886671987230719</v>
      </c>
      <c r="R534" s="168">
        <v>-0.5364414743656725</v>
      </c>
      <c r="S534" s="168">
        <v>0.0</v>
      </c>
      <c r="T534" s="168">
        <v>-0.6093432633716994</v>
      </c>
      <c r="U534" s="168">
        <v>3.000670320570952</v>
      </c>
      <c r="V534" s="168">
        <v>0.21654856841610096</v>
      </c>
      <c r="W534" s="179">
        <v>0.8949455277739582</v>
      </c>
      <c r="X534" s="168"/>
      <c r="Y534" s="168"/>
      <c r="Z534" s="182">
        <v>44749.0</v>
      </c>
      <c r="AJ534" s="158"/>
      <c r="AK534" s="109"/>
      <c r="AL534" s="181">
        <v>44749.0</v>
      </c>
    </row>
    <row r="535">
      <c r="A535" s="181">
        <v>44780.0</v>
      </c>
      <c r="B535" s="176">
        <v>1712.2</v>
      </c>
      <c r="C535" s="176">
        <v>2061.55</v>
      </c>
      <c r="D535" s="168">
        <v>78.8</v>
      </c>
      <c r="E535" s="168">
        <v>317.1</v>
      </c>
      <c r="F535" s="176">
        <v>3816.95</v>
      </c>
      <c r="G535" s="168"/>
      <c r="H535" s="176">
        <v>2521.25</v>
      </c>
      <c r="I535" s="176">
        <v>2618.65</v>
      </c>
      <c r="J535" s="168">
        <v>16220.6</v>
      </c>
      <c r="K535" s="177">
        <v>5.1377805949999996E7</v>
      </c>
      <c r="L535" s="173"/>
      <c r="M535" s="181">
        <v>44780.0</v>
      </c>
      <c r="N535" s="168">
        <v>-0.2911716748194736</v>
      </c>
      <c r="O535" s="168">
        <v>1.5441828391291565</v>
      </c>
      <c r="P535" s="168">
        <v>-0.9428032683846639</v>
      </c>
      <c r="Q535" s="168">
        <v>-0.1574307304785894</v>
      </c>
      <c r="R535" s="168">
        <v>0.1758414802178287</v>
      </c>
      <c r="S535" s="168">
        <v>0.0</v>
      </c>
      <c r="T535" s="168">
        <v>-1.8586998832230441</v>
      </c>
      <c r="U535" s="168">
        <v>0.24691830640840187</v>
      </c>
      <c r="V535" s="168">
        <v>-0.20428247712831193</v>
      </c>
      <c r="W535" s="179">
        <v>0.5436096424077551</v>
      </c>
      <c r="X535" s="168"/>
      <c r="Y535" s="168"/>
      <c r="Z535" s="182">
        <v>44780.0</v>
      </c>
      <c r="AA535" s="168">
        <v>0.8381030253475008</v>
      </c>
      <c r="AB535" s="168">
        <v>3.150542067861551</v>
      </c>
      <c r="AC535" s="168">
        <v>1.7766497461929007</v>
      </c>
      <c r="AD535" s="168">
        <v>1.3560391043834608</v>
      </c>
      <c r="AE535" s="168">
        <v>0.8370557644192425</v>
      </c>
      <c r="AF535" s="168">
        <v>0.0</v>
      </c>
      <c r="AG535" s="168">
        <v>-2.1794744670302357</v>
      </c>
      <c r="AH535" s="168">
        <v>-0.292135260535012</v>
      </c>
      <c r="AI535" s="168">
        <v>-1.0566810105668079</v>
      </c>
      <c r="AJ535" s="179">
        <v>-1.0566810105668079</v>
      </c>
      <c r="AK535" s="109"/>
      <c r="AL535" s="181">
        <v>44780.0</v>
      </c>
    </row>
    <row r="536">
      <c r="A536" s="181">
        <v>44872.0</v>
      </c>
      <c r="B536" s="176">
        <v>1728.4</v>
      </c>
      <c r="C536" s="176">
        <v>2030.8</v>
      </c>
      <c r="D536" s="168">
        <v>78.05</v>
      </c>
      <c r="E536" s="168">
        <v>318.3</v>
      </c>
      <c r="F536" s="176">
        <v>3795.4</v>
      </c>
      <c r="G536" s="168"/>
      <c r="H536" s="176">
        <v>2496.2</v>
      </c>
      <c r="I536" s="176">
        <v>2640.25</v>
      </c>
      <c r="J536" s="168">
        <v>16216.0</v>
      </c>
      <c r="K536" s="177">
        <v>5.1213412849999994E7</v>
      </c>
      <c r="L536" s="173"/>
      <c r="M536" s="181">
        <v>44872.0</v>
      </c>
      <c r="N536" s="168">
        <v>0.9461511505665252</v>
      </c>
      <c r="O536" s="168">
        <v>-1.491596129126154</v>
      </c>
      <c r="P536" s="168">
        <v>-0.951776649746193</v>
      </c>
      <c r="Q536" s="168">
        <v>0.3784295175023616</v>
      </c>
      <c r="R536" s="168">
        <v>-0.5645869083954395</v>
      </c>
      <c r="S536" s="168">
        <v>0.0</v>
      </c>
      <c r="T536" s="168">
        <v>-0.9935547843331752</v>
      </c>
      <c r="U536" s="168">
        <v>0.824852500334138</v>
      </c>
      <c r="V536" s="168">
        <v>-0.3199690935809638</v>
      </c>
      <c r="W536" s="179">
        <v>-0.028359000283592242</v>
      </c>
      <c r="X536" s="168"/>
      <c r="Y536" s="168"/>
      <c r="Z536" s="182">
        <v>44872.0</v>
      </c>
      <c r="AJ536" s="158"/>
      <c r="AK536" s="109"/>
      <c r="AL536" s="181">
        <v>44872.0</v>
      </c>
    </row>
    <row r="537">
      <c r="A537" s="181">
        <v>44902.0</v>
      </c>
      <c r="B537" s="176">
        <v>1693.4</v>
      </c>
      <c r="C537" s="176">
        <v>2054.35</v>
      </c>
      <c r="D537" s="168">
        <v>79.1</v>
      </c>
      <c r="E537" s="168">
        <v>320.15</v>
      </c>
      <c r="F537" s="176">
        <v>3725.5</v>
      </c>
      <c r="G537" s="168"/>
      <c r="H537" s="176">
        <v>2486.3</v>
      </c>
      <c r="I537" s="176">
        <v>2664.0</v>
      </c>
      <c r="J537" s="168">
        <v>16058.3</v>
      </c>
      <c r="K537" s="177">
        <v>5.099274495E7</v>
      </c>
      <c r="L537" s="173"/>
      <c r="M537" s="181">
        <v>44902.0</v>
      </c>
      <c r="N537" s="168">
        <v>-2.024994214302245</v>
      </c>
      <c r="O537" s="168">
        <v>1.1596415205830193</v>
      </c>
      <c r="P537" s="168">
        <v>1.3452914798206241</v>
      </c>
      <c r="Q537" s="168">
        <v>0.5812126924285158</v>
      </c>
      <c r="R537" s="168">
        <v>-1.8417031142962559</v>
      </c>
      <c r="S537" s="168">
        <v>0.0</v>
      </c>
      <c r="T537" s="168">
        <v>-0.39660283631117843</v>
      </c>
      <c r="U537" s="168">
        <v>0.899536028785153</v>
      </c>
      <c r="V537" s="168">
        <v>-0.4308791149035698</v>
      </c>
      <c r="W537" s="179">
        <v>-0.9724962999506706</v>
      </c>
      <c r="X537" s="168"/>
      <c r="Y537" s="168"/>
      <c r="Z537" s="182">
        <v>44902.0</v>
      </c>
      <c r="AJ537" s="158"/>
      <c r="AK537" s="109"/>
      <c r="AL537" s="181">
        <v>44902.0</v>
      </c>
    </row>
    <row r="538">
      <c r="A538" s="178" t="s">
        <v>28</v>
      </c>
      <c r="B538" s="176">
        <v>1691.35</v>
      </c>
      <c r="C538" s="176">
        <v>2066.1</v>
      </c>
      <c r="D538" s="168">
        <v>79.85</v>
      </c>
      <c r="E538" s="168">
        <v>317.1</v>
      </c>
      <c r="F538" s="176">
        <v>3726.0</v>
      </c>
      <c r="G538" s="168"/>
      <c r="H538" s="176">
        <v>2445.65</v>
      </c>
      <c r="I538" s="176">
        <v>2643.6</v>
      </c>
      <c r="J538" s="168">
        <v>15966.65</v>
      </c>
      <c r="K538" s="177">
        <v>5.0803347050000004E7</v>
      </c>
      <c r="L538" s="173"/>
      <c r="M538" s="178" t="s">
        <v>28</v>
      </c>
      <c r="N538" s="168">
        <v>-0.1210582260541031</v>
      </c>
      <c r="O538" s="168">
        <v>0.5719570667120987</v>
      </c>
      <c r="P538" s="168">
        <v>0.9481668773704173</v>
      </c>
      <c r="Q538" s="168">
        <v>-0.9526784319849929</v>
      </c>
      <c r="R538" s="168">
        <v>0.013421017313112335</v>
      </c>
      <c r="S538" s="168">
        <v>0.0</v>
      </c>
      <c r="T538" s="168">
        <v>-1.6349595784901294</v>
      </c>
      <c r="U538" s="168">
        <v>-0.7657657657657693</v>
      </c>
      <c r="V538" s="168">
        <v>-0.3714212682327832</v>
      </c>
      <c r="W538" s="179">
        <v>-0.5707328920246828</v>
      </c>
      <c r="X538" s="168"/>
      <c r="Y538" s="168"/>
      <c r="Z538" s="180" t="s">
        <v>28</v>
      </c>
      <c r="AJ538" s="158"/>
      <c r="AK538" s="168"/>
      <c r="AL538" s="178" t="s">
        <v>28</v>
      </c>
    </row>
    <row r="539">
      <c r="A539" s="178" t="s">
        <v>29</v>
      </c>
      <c r="B539" s="176">
        <v>1708.4</v>
      </c>
      <c r="C539" s="176">
        <v>2074.95</v>
      </c>
      <c r="D539" s="168">
        <v>79.0</v>
      </c>
      <c r="E539" s="168">
        <v>321.15</v>
      </c>
      <c r="F539" s="176">
        <v>3774.15</v>
      </c>
      <c r="G539" s="168"/>
      <c r="H539" s="176">
        <v>2431.6</v>
      </c>
      <c r="I539" s="176">
        <v>2652.6</v>
      </c>
      <c r="J539" s="168">
        <v>15938.65</v>
      </c>
      <c r="K539" s="177">
        <v>5.105411645E7</v>
      </c>
      <c r="L539" s="173"/>
      <c r="M539" s="178" t="s">
        <v>29</v>
      </c>
      <c r="N539" s="168">
        <v>1.008070476246796</v>
      </c>
      <c r="O539" s="168">
        <v>0.42834325540873674</v>
      </c>
      <c r="P539" s="168">
        <v>-1.0644959298684964</v>
      </c>
      <c r="Q539" s="168">
        <v>1.277199621570468</v>
      </c>
      <c r="R539" s="168">
        <v>1.2922705314009686</v>
      </c>
      <c r="S539" s="168">
        <v>0.0</v>
      </c>
      <c r="T539" s="168">
        <v>-0.5744893995461403</v>
      </c>
      <c r="U539" s="168">
        <v>0.3404448479346346</v>
      </c>
      <c r="V539" s="168">
        <v>0.4936080289221781</v>
      </c>
      <c r="W539" s="179">
        <v>-0.17536552752142748</v>
      </c>
      <c r="X539" s="168"/>
      <c r="Y539" s="168"/>
      <c r="Z539" s="180" t="s">
        <v>29</v>
      </c>
      <c r="AJ539" s="158"/>
      <c r="AK539" s="168"/>
      <c r="AL539" s="178" t="s">
        <v>29</v>
      </c>
    </row>
    <row r="540">
      <c r="A540" s="178" t="s">
        <v>30</v>
      </c>
      <c r="B540" s="176">
        <v>1726.55</v>
      </c>
      <c r="C540" s="176">
        <v>2126.5</v>
      </c>
      <c r="D540" s="168">
        <v>80.2</v>
      </c>
      <c r="E540" s="168">
        <v>321.4</v>
      </c>
      <c r="F540" s="176">
        <v>3848.9</v>
      </c>
      <c r="G540" s="168"/>
      <c r="H540" s="176">
        <v>2466.3</v>
      </c>
      <c r="I540" s="176">
        <v>2611.0</v>
      </c>
      <c r="J540" s="168">
        <v>16049.2</v>
      </c>
      <c r="K540" s="177">
        <v>5.160032655E7</v>
      </c>
      <c r="L540" s="173"/>
      <c r="M540" s="178" t="s">
        <v>30</v>
      </c>
      <c r="N540" s="168">
        <v>1.0623975649730661</v>
      </c>
      <c r="O540" s="168">
        <v>2.484397214390717</v>
      </c>
      <c r="P540" s="168">
        <v>1.5189873417721556</v>
      </c>
      <c r="Q540" s="168">
        <v>0.07784524365561264</v>
      </c>
      <c r="R540" s="168">
        <v>1.9805784083833446</v>
      </c>
      <c r="S540" s="168">
        <v>0.0</v>
      </c>
      <c r="T540" s="168">
        <v>1.427043921697659</v>
      </c>
      <c r="U540" s="168">
        <v>-1.5682726381663241</v>
      </c>
      <c r="V540" s="168">
        <v>1.0698649550324242</v>
      </c>
      <c r="W540" s="179">
        <v>0.6935970110392103</v>
      </c>
      <c r="X540" s="168"/>
      <c r="Y540" s="168"/>
      <c r="Z540" s="180" t="s">
        <v>30</v>
      </c>
      <c r="AA540" s="168">
        <v>0.47783151371231647</v>
      </c>
      <c r="AB540" s="168">
        <v>4.674347519398077</v>
      </c>
      <c r="AC540" s="168">
        <v>1.496259351620951</v>
      </c>
      <c r="AD540" s="168">
        <v>1.0578718108276397</v>
      </c>
      <c r="AE540" s="168">
        <v>0.5858816804801301</v>
      </c>
      <c r="AF540" s="168">
        <v>0.0</v>
      </c>
      <c r="AG540" s="168">
        <v>-7.537606941572398</v>
      </c>
      <c r="AH540" s="168">
        <v>7.525852163921869</v>
      </c>
      <c r="AI540" s="168">
        <v>4.176220621588615</v>
      </c>
      <c r="AJ540" s="179">
        <v>4.176220621588615</v>
      </c>
      <c r="AK540" s="168"/>
      <c r="AL540" s="178" t="s">
        <v>30</v>
      </c>
    </row>
    <row r="541">
      <c r="A541" s="178" t="s">
        <v>31</v>
      </c>
      <c r="B541" s="176">
        <v>1726.15</v>
      </c>
      <c r="C541" s="176">
        <v>2111.15</v>
      </c>
      <c r="D541" s="168">
        <v>81.2</v>
      </c>
      <c r="E541" s="168">
        <v>323.25</v>
      </c>
      <c r="F541" s="176">
        <v>3774.95</v>
      </c>
      <c r="G541" s="168"/>
      <c r="H541" s="176">
        <v>2462.55</v>
      </c>
      <c r="I541" s="176">
        <v>2623.5</v>
      </c>
      <c r="J541" s="168">
        <v>16278.5</v>
      </c>
      <c r="K541" s="177">
        <v>5.136536215E7</v>
      </c>
      <c r="L541" s="173"/>
      <c r="M541" s="178" t="s">
        <v>31</v>
      </c>
      <c r="N541" s="168">
        <v>-0.023167588543619565</v>
      </c>
      <c r="O541" s="168">
        <v>-0.721843404655533</v>
      </c>
      <c r="P541" s="168">
        <v>1.2468827930174562</v>
      </c>
      <c r="Q541" s="168">
        <v>0.5756067205973935</v>
      </c>
      <c r="R541" s="168">
        <v>-1.9213281716854238</v>
      </c>
      <c r="S541" s="168">
        <v>0.0</v>
      </c>
      <c r="T541" s="168">
        <v>-0.15204962899890523</v>
      </c>
      <c r="U541" s="168">
        <v>0.4787437763309077</v>
      </c>
      <c r="V541" s="168">
        <v>-0.4553544826355339</v>
      </c>
      <c r="W541" s="179">
        <v>1.428731650175705</v>
      </c>
      <c r="X541" s="168"/>
      <c r="Y541" s="168"/>
      <c r="Z541" s="180" t="s">
        <v>31</v>
      </c>
      <c r="AJ541" s="158"/>
      <c r="AK541" s="168"/>
      <c r="AL541" s="178" t="s">
        <v>31</v>
      </c>
    </row>
    <row r="542">
      <c r="A542" s="178" t="s">
        <v>32</v>
      </c>
      <c r="B542" s="176">
        <v>1679.7</v>
      </c>
      <c r="C542" s="176">
        <v>2138.9</v>
      </c>
      <c r="D542" s="168">
        <v>81.4</v>
      </c>
      <c r="E542" s="168">
        <v>322.55</v>
      </c>
      <c r="F542" s="176">
        <v>3787.45</v>
      </c>
      <c r="G542" s="168"/>
      <c r="H542" s="176">
        <v>2449.6</v>
      </c>
      <c r="I542" s="176">
        <v>2684.6</v>
      </c>
      <c r="J542" s="168">
        <v>16340.55</v>
      </c>
      <c r="K542" s="177">
        <v>5.1413330550000004E7</v>
      </c>
      <c r="L542" s="173"/>
      <c r="M542" s="178" t="s">
        <v>32</v>
      </c>
      <c r="N542" s="168">
        <v>-2.6909596500883497</v>
      </c>
      <c r="O542" s="168">
        <v>1.3144494706676455</v>
      </c>
      <c r="P542" s="168">
        <v>0.2463054187192153</v>
      </c>
      <c r="Q542" s="168">
        <v>-0.2165506573859207</v>
      </c>
      <c r="R542" s="168">
        <v>0.33113021364521383</v>
      </c>
      <c r="S542" s="168">
        <v>0.0</v>
      </c>
      <c r="T542" s="168">
        <v>-0.5258776471543836</v>
      </c>
      <c r="U542" s="168">
        <v>2.328949876119684</v>
      </c>
      <c r="V542" s="168">
        <v>0.09338666757556573</v>
      </c>
      <c r="W542" s="179">
        <v>0.38117762693122387</v>
      </c>
      <c r="X542" s="168"/>
      <c r="Y542" s="168"/>
      <c r="Z542" s="180" t="s">
        <v>32</v>
      </c>
      <c r="AJ542" s="158"/>
      <c r="AK542" s="168"/>
      <c r="AL542" s="178" t="s">
        <v>32</v>
      </c>
    </row>
    <row r="543">
      <c r="A543" s="178" t="s">
        <v>33</v>
      </c>
      <c r="B543" s="176">
        <v>1723.7</v>
      </c>
      <c r="C543" s="176">
        <v>2186.95</v>
      </c>
      <c r="D543" s="168">
        <v>81.8</v>
      </c>
      <c r="E543" s="168">
        <v>321.15</v>
      </c>
      <c r="F543" s="176">
        <v>3828.3</v>
      </c>
      <c r="G543" s="168"/>
      <c r="H543" s="176">
        <v>2473.35</v>
      </c>
      <c r="I543" s="176">
        <v>2723.75</v>
      </c>
      <c r="J543" s="168">
        <v>16520.85</v>
      </c>
      <c r="K543" s="177">
        <v>5.19725699E7</v>
      </c>
      <c r="L543" s="173"/>
      <c r="M543" s="178" t="s">
        <v>33</v>
      </c>
      <c r="N543" s="168">
        <v>2.619515389652914</v>
      </c>
      <c r="O543" s="168">
        <v>2.2464818364579795</v>
      </c>
      <c r="P543" s="168">
        <v>0.4914004914004809</v>
      </c>
      <c r="Q543" s="168">
        <v>-0.43404123391723265</v>
      </c>
      <c r="R543" s="168">
        <v>1.0785620932289632</v>
      </c>
      <c r="S543" s="168">
        <v>0.0</v>
      </c>
      <c r="T543" s="168">
        <v>0.969546048334422</v>
      </c>
      <c r="U543" s="168">
        <v>1.458317812709532</v>
      </c>
      <c r="V543" s="168">
        <v>1.0877321971120464</v>
      </c>
      <c r="W543" s="179">
        <v>1.1033900327712303</v>
      </c>
      <c r="X543" s="168"/>
      <c r="Y543" s="168"/>
      <c r="Z543" s="180" t="s">
        <v>33</v>
      </c>
      <c r="AJ543" s="158"/>
      <c r="AK543" s="168"/>
      <c r="AL543" s="178" t="s">
        <v>33</v>
      </c>
    </row>
    <row r="544">
      <c r="A544" s="178" t="s">
        <v>34</v>
      </c>
      <c r="B544" s="176">
        <v>1711.15</v>
      </c>
      <c r="C544" s="176">
        <v>2227.55</v>
      </c>
      <c r="D544" s="168">
        <v>82.35</v>
      </c>
      <c r="E544" s="168">
        <v>325.35</v>
      </c>
      <c r="F544" s="176">
        <v>3855.5</v>
      </c>
      <c r="G544" s="168"/>
      <c r="H544" s="176">
        <v>2329.7</v>
      </c>
      <c r="I544" s="176">
        <v>2801.7</v>
      </c>
      <c r="J544" s="168">
        <v>16605.25</v>
      </c>
      <c r="K544" s="177">
        <v>5.184735205E7</v>
      </c>
      <c r="L544" s="173"/>
      <c r="M544" s="178" t="s">
        <v>34</v>
      </c>
      <c r="N544" s="168">
        <v>-0.7280849335731249</v>
      </c>
      <c r="O544" s="168">
        <v>1.8564667687875978</v>
      </c>
      <c r="P544" s="168">
        <v>0.6723716381418058</v>
      </c>
      <c r="Q544" s="168">
        <v>1.3078000934143066</v>
      </c>
      <c r="R544" s="168">
        <v>0.7104981323302724</v>
      </c>
      <c r="S544" s="168">
        <v>0.0</v>
      </c>
      <c r="T544" s="168">
        <v>-5.8079123456041435</v>
      </c>
      <c r="U544" s="168">
        <v>2.86186324001835</v>
      </c>
      <c r="V544" s="168">
        <v>-0.24093064907302475</v>
      </c>
      <c r="W544" s="179">
        <v>0.5108695981139073</v>
      </c>
      <c r="X544" s="168"/>
      <c r="Y544" s="168"/>
      <c r="Z544" s="180" t="s">
        <v>34</v>
      </c>
      <c r="AJ544" s="158"/>
      <c r="AK544" s="168"/>
      <c r="AL544" s="178" t="s">
        <v>34</v>
      </c>
    </row>
    <row r="545">
      <c r="A545" s="178" t="s">
        <v>35</v>
      </c>
      <c r="B545" s="176">
        <v>1734.8</v>
      </c>
      <c r="C545" s="176">
        <v>2225.9</v>
      </c>
      <c r="D545" s="168">
        <v>81.4</v>
      </c>
      <c r="E545" s="168">
        <v>324.8</v>
      </c>
      <c r="F545" s="176">
        <v>3871.45</v>
      </c>
      <c r="G545" s="168"/>
      <c r="H545" s="176">
        <v>2280.4</v>
      </c>
      <c r="I545" s="176">
        <v>2807.5</v>
      </c>
      <c r="J545" s="168">
        <v>16719.45</v>
      </c>
      <c r="K545" s="177">
        <v>5.17604471E7</v>
      </c>
      <c r="L545" s="173"/>
      <c r="M545" s="178" t="s">
        <v>35</v>
      </c>
      <c r="N545" s="168">
        <v>1.3821114455190873</v>
      </c>
      <c r="O545" s="168">
        <v>-0.07407241139368773</v>
      </c>
      <c r="P545" s="168">
        <v>-1.1536126290224513</v>
      </c>
      <c r="Q545" s="168">
        <v>-0.16904871676656258</v>
      </c>
      <c r="R545" s="168">
        <v>0.4136947218259582</v>
      </c>
      <c r="S545" s="168">
        <v>0.0</v>
      </c>
      <c r="T545" s="168">
        <v>-2.1161522942868065</v>
      </c>
      <c r="U545" s="168">
        <v>0.20701716814791668</v>
      </c>
      <c r="V545" s="168">
        <v>-0.16761694968758878</v>
      </c>
      <c r="W545" s="179">
        <v>0.6877343008988166</v>
      </c>
      <c r="X545" s="168"/>
      <c r="Y545" s="168"/>
      <c r="Z545" s="180" t="s">
        <v>35</v>
      </c>
      <c r="AA545" s="168">
        <v>1.273922065944209</v>
      </c>
      <c r="AB545" s="168">
        <v>-2.3271485691181177</v>
      </c>
      <c r="AC545" s="168">
        <v>-2.457002457002457</v>
      </c>
      <c r="AD545" s="168">
        <v>2.6323891625615796</v>
      </c>
      <c r="AE545" s="168">
        <v>0.7477818388459175</v>
      </c>
      <c r="AF545" s="168">
        <v>0.0</v>
      </c>
      <c r="AG545" s="168">
        <v>-0.8704613225749829</v>
      </c>
      <c r="AH545" s="168">
        <v>4.354407836153161</v>
      </c>
      <c r="AI545" s="168">
        <v>2.624488245725782</v>
      </c>
      <c r="AJ545" s="179">
        <v>2.624488245725782</v>
      </c>
      <c r="AK545" s="168"/>
      <c r="AL545" s="178" t="s">
        <v>35</v>
      </c>
    </row>
    <row r="546">
      <c r="A546" s="178" t="s">
        <v>36</v>
      </c>
      <c r="B546" s="176">
        <v>1735.15</v>
      </c>
      <c r="C546" s="176">
        <v>2187.5</v>
      </c>
      <c r="D546" s="168">
        <v>78.4</v>
      </c>
      <c r="E546" s="168">
        <v>326.05</v>
      </c>
      <c r="F546" s="176">
        <v>3885.9</v>
      </c>
      <c r="G546" s="168"/>
      <c r="H546" s="176">
        <v>2227.7</v>
      </c>
      <c r="I546" s="176">
        <v>2843.5</v>
      </c>
      <c r="J546" s="168">
        <v>16631.0</v>
      </c>
      <c r="K546" s="177">
        <v>5.1513393599999994E7</v>
      </c>
      <c r="L546" s="173"/>
      <c r="M546" s="178" t="s">
        <v>36</v>
      </c>
      <c r="N546" s="168">
        <v>0.020175236338490686</v>
      </c>
      <c r="O546" s="168">
        <v>-1.7251448852149731</v>
      </c>
      <c r="P546" s="168">
        <v>-3.6855036855036856</v>
      </c>
      <c r="Q546" s="168">
        <v>0.38485221674876846</v>
      </c>
      <c r="R546" s="168">
        <v>0.37324516653967565</v>
      </c>
      <c r="S546" s="168">
        <v>0.0</v>
      </c>
      <c r="T546" s="168">
        <v>-2.3109980705139566</v>
      </c>
      <c r="U546" s="168">
        <v>1.2822796081923418</v>
      </c>
      <c r="V546" s="168">
        <v>-0.47730171171571556</v>
      </c>
      <c r="W546" s="179">
        <v>-0.5290245791578115</v>
      </c>
      <c r="X546" s="168"/>
      <c r="Y546" s="168"/>
      <c r="Z546" s="180" t="s">
        <v>36</v>
      </c>
      <c r="AJ546" s="158"/>
      <c r="AK546" s="168"/>
      <c r="AL546" s="178" t="s">
        <v>36</v>
      </c>
    </row>
    <row r="547">
      <c r="A547" s="178" t="s">
        <v>37</v>
      </c>
      <c r="B547" s="176">
        <v>1735.0</v>
      </c>
      <c r="C547" s="176">
        <v>2132.7</v>
      </c>
      <c r="D547" s="168">
        <v>78.65</v>
      </c>
      <c r="E547" s="168">
        <v>326.35</v>
      </c>
      <c r="F547" s="176">
        <v>3807.15</v>
      </c>
      <c r="G547" s="168"/>
      <c r="H547" s="176">
        <v>2207.35</v>
      </c>
      <c r="I547" s="176">
        <v>2768.15</v>
      </c>
      <c r="J547" s="168">
        <v>16483.85</v>
      </c>
      <c r="K547" s="177">
        <v>5.087418735E7</v>
      </c>
      <c r="L547" s="173"/>
      <c r="M547" s="178" t="s">
        <v>37</v>
      </c>
      <c r="N547" s="168">
        <v>-0.008644785753398318</v>
      </c>
      <c r="O547" s="168">
        <v>-2.5051428571428653</v>
      </c>
      <c r="P547" s="168">
        <v>0.3188775510204081</v>
      </c>
      <c r="Q547" s="168">
        <v>0.09201042784849298</v>
      </c>
      <c r="R547" s="168">
        <v>-2.0265575542345404</v>
      </c>
      <c r="S547" s="168">
        <v>0.0</v>
      </c>
      <c r="T547" s="168">
        <v>-0.9134982268707595</v>
      </c>
      <c r="U547" s="168">
        <v>-2.6499032882011573</v>
      </c>
      <c r="V547" s="168">
        <v>-1.2408544755630166</v>
      </c>
      <c r="W547" s="179">
        <v>-0.884793458000129</v>
      </c>
      <c r="X547" s="168"/>
      <c r="Y547" s="168"/>
      <c r="Z547" s="180" t="s">
        <v>37</v>
      </c>
      <c r="AJ547" s="158"/>
      <c r="AK547" s="168"/>
      <c r="AL547" s="178" t="s">
        <v>37</v>
      </c>
    </row>
    <row r="548">
      <c r="A548" s="178" t="s">
        <v>38</v>
      </c>
      <c r="B548" s="176">
        <v>1738.55</v>
      </c>
      <c r="C548" s="176">
        <v>2125.0</v>
      </c>
      <c r="D548" s="168">
        <v>78.05</v>
      </c>
      <c r="E548" s="168">
        <v>326.65</v>
      </c>
      <c r="F548" s="176">
        <v>3854.55</v>
      </c>
      <c r="G548" s="168"/>
      <c r="H548" s="176">
        <v>2207.6</v>
      </c>
      <c r="I548" s="176">
        <v>2798.95</v>
      </c>
      <c r="J548" s="168">
        <v>16641.8</v>
      </c>
      <c r="K548" s="177">
        <v>5.1083172150000006E7</v>
      </c>
      <c r="L548" s="173"/>
      <c r="M548" s="178" t="s">
        <v>38</v>
      </c>
      <c r="N548" s="168">
        <v>0.20461095100864293</v>
      </c>
      <c r="O548" s="168">
        <v>-0.3610446851408927</v>
      </c>
      <c r="P548" s="168">
        <v>-0.7628734901462282</v>
      </c>
      <c r="Q548" s="168">
        <v>0.09192584648382243</v>
      </c>
      <c r="R548" s="168">
        <v>1.245025806705806</v>
      </c>
      <c r="S548" s="168">
        <v>0.0</v>
      </c>
      <c r="T548" s="168">
        <v>0.011325797902462229</v>
      </c>
      <c r="U548" s="168">
        <v>1.1126564673157064</v>
      </c>
      <c r="V548" s="168">
        <v>0.4107874953603647</v>
      </c>
      <c r="W548" s="179">
        <v>0.9582106122052841</v>
      </c>
      <c r="X548" s="168"/>
      <c r="Y548" s="168"/>
      <c r="Z548" s="180" t="s">
        <v>38</v>
      </c>
      <c r="AJ548" s="158"/>
      <c r="AK548" s="168"/>
      <c r="AL548" s="178" t="s">
        <v>38</v>
      </c>
    </row>
    <row r="549">
      <c r="A549" s="178" t="s">
        <v>39</v>
      </c>
      <c r="B549" s="176">
        <v>1736.15</v>
      </c>
      <c r="C549" s="176">
        <v>2108.0</v>
      </c>
      <c r="D549" s="168">
        <v>78.05</v>
      </c>
      <c r="E549" s="168">
        <v>325.5</v>
      </c>
      <c r="F549" s="176">
        <v>3869.35</v>
      </c>
      <c r="G549" s="168"/>
      <c r="H549" s="176">
        <v>2279.25</v>
      </c>
      <c r="I549" s="176">
        <v>2863.95</v>
      </c>
      <c r="J549" s="168">
        <v>16929.6</v>
      </c>
      <c r="K549" s="177">
        <v>5.146096205E7</v>
      </c>
      <c r="L549" s="173"/>
      <c r="M549" s="178" t="s">
        <v>39</v>
      </c>
      <c r="N549" s="168">
        <v>-0.1380460728768148</v>
      </c>
      <c r="O549" s="168">
        <v>-0.8</v>
      </c>
      <c r="P549" s="168">
        <v>0.0</v>
      </c>
      <c r="Q549" s="168">
        <v>-0.35205877850910067</v>
      </c>
      <c r="R549" s="168">
        <v>0.3839618113657814</v>
      </c>
      <c r="S549" s="168">
        <v>0.0</v>
      </c>
      <c r="T549" s="168">
        <v>3.2456060880594357</v>
      </c>
      <c r="U549" s="168">
        <v>2.322299433716215</v>
      </c>
      <c r="V549" s="168">
        <v>0.7395584183586983</v>
      </c>
      <c r="W549" s="179">
        <v>1.7293802353110799</v>
      </c>
      <c r="X549" s="168"/>
      <c r="Y549" s="168"/>
      <c r="Z549" s="180" t="s">
        <v>39</v>
      </c>
      <c r="AJ549" s="158"/>
      <c r="AK549" s="168"/>
      <c r="AL549" s="178" t="s">
        <v>39</v>
      </c>
    </row>
    <row r="550">
      <c r="A550" s="178" t="s">
        <v>40</v>
      </c>
      <c r="B550" s="176">
        <v>1756.9</v>
      </c>
      <c r="C550" s="176">
        <v>2174.1</v>
      </c>
      <c r="D550" s="168">
        <v>79.4</v>
      </c>
      <c r="E550" s="168">
        <v>333.35</v>
      </c>
      <c r="F550" s="176">
        <v>3900.4</v>
      </c>
      <c r="G550" s="168"/>
      <c r="H550" s="176">
        <v>2260.55</v>
      </c>
      <c r="I550" s="176">
        <v>2929.75</v>
      </c>
      <c r="J550" s="168">
        <v>17158.25</v>
      </c>
      <c r="K550" s="177">
        <v>5.2037612900000006E7</v>
      </c>
      <c r="L550" s="173"/>
      <c r="M550" s="178" t="s">
        <v>40</v>
      </c>
      <c r="N550" s="168">
        <v>1.19517322811969</v>
      </c>
      <c r="O550" s="168">
        <v>3.1356736242884207</v>
      </c>
      <c r="P550" s="168">
        <v>1.7296604740551038</v>
      </c>
      <c r="Q550" s="168">
        <v>2.4116743471582254</v>
      </c>
      <c r="R550" s="168">
        <v>0.8024603615594398</v>
      </c>
      <c r="S550" s="168">
        <v>0.0</v>
      </c>
      <c r="T550" s="168">
        <v>-0.8204453219260641</v>
      </c>
      <c r="U550" s="168">
        <v>2.297526143962017</v>
      </c>
      <c r="V550" s="168">
        <v>1.1205597933434068</v>
      </c>
      <c r="W550" s="179">
        <v>1.3505930441357237</v>
      </c>
      <c r="X550" s="168"/>
      <c r="Y550" s="168"/>
      <c r="Z550" s="180" t="s">
        <v>40</v>
      </c>
      <c r="AA550" s="168">
        <v>11.719505947976542</v>
      </c>
      <c r="AB550" s="168">
        <v>4.6547996872269115</v>
      </c>
      <c r="AC550" s="168">
        <v>4.471032745591936</v>
      </c>
      <c r="AD550" s="168">
        <v>2.2948852557372064</v>
      </c>
      <c r="AE550" s="168">
        <v>-5.443031483950368</v>
      </c>
      <c r="AF550" s="168">
        <v>0.0</v>
      </c>
      <c r="AG550" s="168">
        <v>0.1548295768728849</v>
      </c>
      <c r="AH550" s="168">
        <v>6.445942486560284</v>
      </c>
      <c r="AI550" s="168">
        <v>1.3943729692713418</v>
      </c>
      <c r="AJ550" s="179">
        <v>1.3943729692713418</v>
      </c>
      <c r="AK550" s="168"/>
      <c r="AL550" s="178" t="s">
        <v>40</v>
      </c>
    </row>
    <row r="551">
      <c r="A551" s="181">
        <v>44569.0</v>
      </c>
      <c r="B551" s="176">
        <v>1890.35</v>
      </c>
      <c r="C551" s="176">
        <v>2172.35</v>
      </c>
      <c r="D551" s="168">
        <v>80.55</v>
      </c>
      <c r="E551" s="168">
        <v>334.7</v>
      </c>
      <c r="F551" s="176">
        <v>3855.65</v>
      </c>
      <c r="G551" s="168"/>
      <c r="H551" s="176">
        <v>2260.15</v>
      </c>
      <c r="I551" s="176">
        <v>3188.05</v>
      </c>
      <c r="J551" s="168">
        <v>17340.05</v>
      </c>
      <c r="K551" s="177">
        <v>5.2838398650000006E7</v>
      </c>
      <c r="L551" s="173"/>
      <c r="M551" s="181">
        <v>44569.0</v>
      </c>
      <c r="N551" s="168">
        <v>7.595765268370415</v>
      </c>
      <c r="O551" s="168">
        <v>-0.0804930775953268</v>
      </c>
      <c r="P551" s="168">
        <v>1.4483627204030118</v>
      </c>
      <c r="Q551" s="168">
        <v>0.40497975101243916</v>
      </c>
      <c r="R551" s="168">
        <v>-1.1473182237719208</v>
      </c>
      <c r="S551" s="168">
        <v>0.0</v>
      </c>
      <c r="T551" s="168">
        <v>-0.017694808785476586</v>
      </c>
      <c r="U551" s="168">
        <v>8.816451915692472</v>
      </c>
      <c r="V551" s="168">
        <v>1.5388595006055705</v>
      </c>
      <c r="W551" s="179">
        <v>1.0595486136406642</v>
      </c>
      <c r="X551" s="168"/>
      <c r="Y551" s="168"/>
      <c r="Z551" s="182">
        <v>44569.0</v>
      </c>
      <c r="AJ551" s="158"/>
      <c r="AK551" s="109"/>
      <c r="AL551" s="181">
        <v>44569.0</v>
      </c>
      <c r="AM551" s="168">
        <v>16.385854471394186</v>
      </c>
      <c r="AN551" s="168">
        <v>-3.049692729072203</v>
      </c>
      <c r="AO551" s="168">
        <v>7.324643078833031</v>
      </c>
      <c r="AP551" s="168">
        <v>12.518673438900517</v>
      </c>
      <c r="AQ551" s="168">
        <v>-2.7984905268891134</v>
      </c>
      <c r="AR551" s="168">
        <v>0.0</v>
      </c>
      <c r="AS551" s="168">
        <v>4.7740194234895945</v>
      </c>
      <c r="AT551" s="168">
        <v>-6.918021988362797</v>
      </c>
      <c r="AU551" s="168">
        <v>2.2375898592831236</v>
      </c>
      <c r="AV551" s="168">
        <v>2.417813097424748</v>
      </c>
    </row>
    <row r="552">
      <c r="A552" s="181">
        <v>44600.0</v>
      </c>
      <c r="B552" s="176">
        <v>1936.8</v>
      </c>
      <c r="C552" s="176">
        <v>2196.2</v>
      </c>
      <c r="D552" s="168">
        <v>80.95</v>
      </c>
      <c r="E552" s="168">
        <v>336.25</v>
      </c>
      <c r="F552" s="176">
        <v>3788.15</v>
      </c>
      <c r="G552" s="168"/>
      <c r="H552" s="176">
        <v>2269.85</v>
      </c>
      <c r="I552" s="176">
        <v>3139.1</v>
      </c>
      <c r="J552" s="168">
        <v>17345.45</v>
      </c>
      <c r="K552" s="177">
        <v>5.277154535E7</v>
      </c>
      <c r="L552" s="173"/>
      <c r="M552" s="181">
        <v>44600.0</v>
      </c>
      <c r="N552" s="168">
        <v>2.4572169175020524</v>
      </c>
      <c r="O552" s="168">
        <v>1.097889382465989</v>
      </c>
      <c r="P552" s="168">
        <v>0.4965859714463138</v>
      </c>
      <c r="Q552" s="168">
        <v>0.4631012847325998</v>
      </c>
      <c r="R552" s="168">
        <v>-1.7506775770622331</v>
      </c>
      <c r="S552" s="168">
        <v>0.0</v>
      </c>
      <c r="T552" s="168">
        <v>0.42917505475299506</v>
      </c>
      <c r="U552" s="168">
        <v>-1.535421339063072</v>
      </c>
      <c r="V552" s="168">
        <v>-0.12652408420406294</v>
      </c>
      <c r="W552" s="179">
        <v>0.03114177871460264</v>
      </c>
      <c r="X552" s="168"/>
      <c r="Y552" s="168"/>
      <c r="Z552" s="182">
        <v>44600.0</v>
      </c>
      <c r="AJ552" s="158"/>
      <c r="AK552" s="109"/>
      <c r="AL552" s="181">
        <v>44600.0</v>
      </c>
    </row>
    <row r="553">
      <c r="A553" s="181">
        <v>44628.0</v>
      </c>
      <c r="B553" s="176">
        <v>1982.5</v>
      </c>
      <c r="C553" s="176">
        <v>2290.5</v>
      </c>
      <c r="D553" s="168">
        <v>80.95</v>
      </c>
      <c r="E553" s="168">
        <v>334.5</v>
      </c>
      <c r="F553" s="176">
        <v>3770.0</v>
      </c>
      <c r="G553" s="168"/>
      <c r="H553" s="176">
        <v>2266.45</v>
      </c>
      <c r="I553" s="176">
        <v>3036.4</v>
      </c>
      <c r="J553" s="168">
        <v>17388.15</v>
      </c>
      <c r="K553" s="177">
        <v>5.284281099999999E7</v>
      </c>
      <c r="L553" s="173"/>
      <c r="M553" s="181">
        <v>44628.0</v>
      </c>
      <c r="N553" s="168">
        <v>2.3595621643948803</v>
      </c>
      <c r="O553" s="168">
        <v>4.293780165740833</v>
      </c>
      <c r="P553" s="168">
        <v>0.0</v>
      </c>
      <c r="Q553" s="168">
        <v>-0.5204460966542751</v>
      </c>
      <c r="R553" s="168">
        <v>-0.479125694600269</v>
      </c>
      <c r="S553" s="168">
        <v>0.0</v>
      </c>
      <c r="T553" s="168">
        <v>-0.14978963367623813</v>
      </c>
      <c r="U553" s="168">
        <v>-3.2716383676849996</v>
      </c>
      <c r="V553" s="168">
        <v>0.13504559991057957</v>
      </c>
      <c r="W553" s="179">
        <v>0.2461740687039006</v>
      </c>
      <c r="X553" s="168"/>
      <c r="Y553" s="168"/>
      <c r="Z553" s="182">
        <v>44628.0</v>
      </c>
      <c r="AJ553" s="158"/>
      <c r="AK553" s="109"/>
      <c r="AL553" s="181">
        <v>44628.0</v>
      </c>
    </row>
    <row r="554">
      <c r="A554" s="181">
        <v>44659.0</v>
      </c>
      <c r="B554" s="176">
        <v>1985.6</v>
      </c>
      <c r="C554" s="176">
        <v>2283.65</v>
      </c>
      <c r="D554" s="168">
        <v>81.9</v>
      </c>
      <c r="E554" s="168">
        <v>332.0</v>
      </c>
      <c r="F554" s="176">
        <v>3775.05</v>
      </c>
      <c r="G554" s="168"/>
      <c r="H554" s="176">
        <v>2316.65</v>
      </c>
      <c r="I554" s="176">
        <v>3119.25</v>
      </c>
      <c r="J554" s="168">
        <v>17382.0</v>
      </c>
      <c r="K554" s="177">
        <v>5.319324695E7</v>
      </c>
      <c r="L554" s="173"/>
      <c r="M554" s="181">
        <v>44659.0</v>
      </c>
      <c r="N554" s="168">
        <v>0.15636822194198785</v>
      </c>
      <c r="O554" s="168">
        <v>-0.29906134031870374</v>
      </c>
      <c r="P554" s="168">
        <v>1.1735639283508374</v>
      </c>
      <c r="Q554" s="168">
        <v>-0.7473841554559043</v>
      </c>
      <c r="R554" s="168">
        <v>0.13395225464191463</v>
      </c>
      <c r="S554" s="168">
        <v>0.0</v>
      </c>
      <c r="T554" s="168">
        <v>2.2149176024178905</v>
      </c>
      <c r="U554" s="168">
        <v>2.728560137004344</v>
      </c>
      <c r="V554" s="168">
        <v>0.6631667456146694</v>
      </c>
      <c r="W554" s="179">
        <v>-0.035368915036973196</v>
      </c>
      <c r="X554" s="168"/>
      <c r="Y554" s="168"/>
      <c r="Z554" s="182">
        <v>44659.0</v>
      </c>
      <c r="AJ554" s="158"/>
      <c r="AK554" s="109"/>
      <c r="AL554" s="181">
        <v>44659.0</v>
      </c>
    </row>
    <row r="555">
      <c r="A555" s="181">
        <v>44689.0</v>
      </c>
      <c r="B555" s="176">
        <v>1962.8</v>
      </c>
      <c r="C555" s="176">
        <v>2275.3</v>
      </c>
      <c r="D555" s="168">
        <v>82.95</v>
      </c>
      <c r="E555" s="168">
        <v>341.0</v>
      </c>
      <c r="F555" s="176">
        <v>3688.1</v>
      </c>
      <c r="G555" s="168"/>
      <c r="H555" s="176">
        <v>2264.05</v>
      </c>
      <c r="I555" s="176">
        <v>3118.6</v>
      </c>
      <c r="J555" s="168">
        <v>17397.5</v>
      </c>
      <c r="K555" s="177">
        <v>5.27724774E7</v>
      </c>
      <c r="L555" s="173"/>
      <c r="M555" s="181">
        <v>44689.0</v>
      </c>
      <c r="N555" s="168">
        <v>-1.1482675261885555</v>
      </c>
      <c r="O555" s="168">
        <v>-0.3656427210824736</v>
      </c>
      <c r="P555" s="168">
        <v>1.2820512820512786</v>
      </c>
      <c r="Q555" s="168">
        <v>2.710843373493976</v>
      </c>
      <c r="R555" s="168">
        <v>-2.303280751248335</v>
      </c>
      <c r="S555" s="168">
        <v>0.0</v>
      </c>
      <c r="T555" s="168">
        <v>-2.2705199317980664</v>
      </c>
      <c r="U555" s="168">
        <v>-0.020838342550295454</v>
      </c>
      <c r="V555" s="168">
        <v>-0.7910206165747219</v>
      </c>
      <c r="W555" s="179">
        <v>0.08917270739845817</v>
      </c>
      <c r="X555" s="168"/>
      <c r="Y555" s="168"/>
      <c r="Z555" s="182">
        <v>44689.0</v>
      </c>
      <c r="AA555" s="168">
        <v>1.869777868351337</v>
      </c>
      <c r="AB555" s="168">
        <v>-2.771063156506842</v>
      </c>
      <c r="AC555" s="168">
        <v>0.8438818565400877</v>
      </c>
      <c r="AD555" s="168">
        <v>-1.3782991202346007</v>
      </c>
      <c r="AE555" s="168">
        <v>-0.7686884845855565</v>
      </c>
      <c r="AF555" s="168"/>
      <c r="AG555" s="168">
        <v>4.454406925642097</v>
      </c>
      <c r="AH555" s="168">
        <v>-1.2730071185788436</v>
      </c>
      <c r="AI555" s="168">
        <v>1.7281218565885987</v>
      </c>
      <c r="AJ555" s="179">
        <v>1.7281218565885987</v>
      </c>
      <c r="AK555" s="109"/>
      <c r="AL555" s="181">
        <v>44689.0</v>
      </c>
    </row>
    <row r="556">
      <c r="A556" s="181">
        <v>44781.0</v>
      </c>
      <c r="B556" s="176">
        <v>1997.9</v>
      </c>
      <c r="C556" s="176">
        <v>2304.55</v>
      </c>
      <c r="D556" s="168">
        <v>81.7</v>
      </c>
      <c r="E556" s="168">
        <v>341.2</v>
      </c>
      <c r="F556" s="176">
        <v>3631.4</v>
      </c>
      <c r="G556" s="168"/>
      <c r="H556" s="176">
        <v>2328.45</v>
      </c>
      <c r="I556" s="176">
        <v>3069.4</v>
      </c>
      <c r="J556" s="168">
        <v>17525.1</v>
      </c>
      <c r="K556" s="177">
        <v>5.2852011449999996E7</v>
      </c>
      <c r="L556" s="173"/>
      <c r="M556" s="181">
        <v>44781.0</v>
      </c>
      <c r="N556" s="168">
        <v>1.7882616670063245</v>
      </c>
      <c r="O556" s="168">
        <v>1.2855447633279127</v>
      </c>
      <c r="P556" s="168">
        <v>-1.506931886678722</v>
      </c>
      <c r="Q556" s="168">
        <v>0.05865102639295855</v>
      </c>
      <c r="R556" s="168">
        <v>-1.537376969171113</v>
      </c>
      <c r="S556" s="168">
        <v>0.0</v>
      </c>
      <c r="T556" s="168">
        <v>2.8444601488482864</v>
      </c>
      <c r="U556" s="168">
        <v>-1.5776309882639588</v>
      </c>
      <c r="V556" s="168">
        <v>0.15071123039601134</v>
      </c>
      <c r="W556" s="179">
        <v>0.7334387124586782</v>
      </c>
      <c r="X556" s="168"/>
      <c r="Y556" s="168"/>
      <c r="Z556" s="182">
        <v>44781.0</v>
      </c>
      <c r="AJ556" s="158"/>
      <c r="AK556" s="109"/>
      <c r="AL556" s="181">
        <v>44781.0</v>
      </c>
    </row>
    <row r="557">
      <c r="A557" s="181">
        <v>44842.0</v>
      </c>
      <c r="B557" s="176">
        <v>2000.15</v>
      </c>
      <c r="C557" s="176">
        <v>2144.0</v>
      </c>
      <c r="D557" s="168">
        <v>81.0</v>
      </c>
      <c r="E557" s="168">
        <v>343.25</v>
      </c>
      <c r="F557" s="176">
        <v>3647.75</v>
      </c>
      <c r="G557" s="168"/>
      <c r="H557" s="176">
        <v>2307.65</v>
      </c>
      <c r="I557" s="176">
        <v>3061.75</v>
      </c>
      <c r="J557" s="168">
        <v>17534.75</v>
      </c>
      <c r="K557" s="177">
        <v>5.241772655E7</v>
      </c>
      <c r="L557" s="173"/>
      <c r="M557" s="181">
        <v>44842.0</v>
      </c>
      <c r="N557" s="168">
        <v>0.11261824916161968</v>
      </c>
      <c r="O557" s="168">
        <v>-6.966652925733882</v>
      </c>
      <c r="P557" s="168">
        <v>-0.8567931456548381</v>
      </c>
      <c r="Q557" s="168">
        <v>0.6008206330597924</v>
      </c>
      <c r="R557" s="168">
        <v>0.45023957702263334</v>
      </c>
      <c r="S557" s="168">
        <v>0.0</v>
      </c>
      <c r="T557" s="168">
        <v>-0.893298116772949</v>
      </c>
      <c r="U557" s="168">
        <v>-0.2492343780543458</v>
      </c>
      <c r="V557" s="168">
        <v>-0.8216998522579382</v>
      </c>
      <c r="W557" s="179">
        <v>0.05506387980668559</v>
      </c>
      <c r="X557" s="168"/>
      <c r="Y557" s="168"/>
      <c r="Z557" s="182">
        <v>44842.0</v>
      </c>
      <c r="AJ557" s="158"/>
      <c r="AK557" s="109"/>
      <c r="AL557" s="181">
        <v>44842.0</v>
      </c>
    </row>
    <row r="558">
      <c r="A558" s="181">
        <v>44873.0</v>
      </c>
      <c r="B558" s="176">
        <v>1987.85</v>
      </c>
      <c r="C558" s="176">
        <v>2162.8</v>
      </c>
      <c r="D558" s="168">
        <v>82.65</v>
      </c>
      <c r="E558" s="168">
        <v>333.5</v>
      </c>
      <c r="F558" s="176">
        <v>3640.3</v>
      </c>
      <c r="G558" s="168"/>
      <c r="H558" s="176">
        <v>2348.1</v>
      </c>
      <c r="I558" s="176">
        <v>3075.15</v>
      </c>
      <c r="J558" s="168">
        <v>17659.0</v>
      </c>
      <c r="K558" s="177">
        <v>5.24763829E7</v>
      </c>
      <c r="L558" s="173"/>
      <c r="M558" s="181">
        <v>44873.0</v>
      </c>
      <c r="N558" s="168">
        <v>-0.6149538784591246</v>
      </c>
      <c r="O558" s="168">
        <v>0.8768656716417996</v>
      </c>
      <c r="P558" s="168">
        <v>2.0370370370370443</v>
      </c>
      <c r="Q558" s="168">
        <v>-2.8404952658412235</v>
      </c>
      <c r="R558" s="168">
        <v>-0.20423548762935556</v>
      </c>
      <c r="S558" s="168">
        <v>0.0</v>
      </c>
      <c r="T558" s="168">
        <v>1.7528654692002605</v>
      </c>
      <c r="U558" s="168">
        <v>0.4376582020086581</v>
      </c>
      <c r="V558" s="168">
        <v>0.11190174366690746</v>
      </c>
      <c r="W558" s="179">
        <v>0.7085929368824762</v>
      </c>
      <c r="X558" s="168"/>
      <c r="Y558" s="168"/>
      <c r="Z558" s="182">
        <v>44873.0</v>
      </c>
      <c r="AJ558" s="158"/>
      <c r="AK558" s="109"/>
      <c r="AL558" s="181">
        <v>44873.0</v>
      </c>
    </row>
    <row r="559">
      <c r="A559" s="181">
        <v>44903.0</v>
      </c>
      <c r="B559" s="176">
        <v>1999.5</v>
      </c>
      <c r="C559" s="176">
        <v>2212.25</v>
      </c>
      <c r="D559" s="168">
        <v>83.65</v>
      </c>
      <c r="E559" s="168">
        <v>336.3</v>
      </c>
      <c r="F559" s="176">
        <v>3659.75</v>
      </c>
      <c r="G559" s="168"/>
      <c r="H559" s="176">
        <v>2364.9</v>
      </c>
      <c r="I559" s="176">
        <v>3078.9</v>
      </c>
      <c r="J559" s="168">
        <v>17698.15</v>
      </c>
      <c r="K559" s="177">
        <v>5.285667565E7</v>
      </c>
      <c r="L559" s="173"/>
      <c r="M559" s="181">
        <v>44903.0</v>
      </c>
      <c r="N559" s="168">
        <v>0.5860603164222699</v>
      </c>
      <c r="O559" s="168">
        <v>2.286388015535408</v>
      </c>
      <c r="P559" s="168">
        <v>1.2099213551119177</v>
      </c>
      <c r="Q559" s="168">
        <v>0.8395802098950559</v>
      </c>
      <c r="R559" s="168">
        <v>0.5342966239046182</v>
      </c>
      <c r="S559" s="168">
        <v>0.0</v>
      </c>
      <c r="T559" s="168">
        <v>0.7154720838124519</v>
      </c>
      <c r="U559" s="168">
        <v>0.12194527096239208</v>
      </c>
      <c r="V559" s="168">
        <v>0.7246931457236547</v>
      </c>
      <c r="W559" s="179">
        <v>0.2216999830115038</v>
      </c>
      <c r="X559" s="168"/>
      <c r="Y559" s="168"/>
      <c r="Z559" s="182">
        <v>44903.0</v>
      </c>
      <c r="AA559" s="168">
        <v>3.0432608152037965</v>
      </c>
      <c r="AB559" s="168">
        <v>1.9143406034580137</v>
      </c>
      <c r="AC559" s="168">
        <v>4.781829049611476</v>
      </c>
      <c r="AD559" s="168">
        <v>0.5798394290811741</v>
      </c>
      <c r="AE559" s="168">
        <v>0.07650795819387067</v>
      </c>
      <c r="AF559" s="168"/>
      <c r="AG559" s="168">
        <v>1.9747135185420024</v>
      </c>
      <c r="AH559" s="168">
        <v>-2.07866445808568</v>
      </c>
      <c r="AI559" s="168">
        <v>0.340713577407804</v>
      </c>
      <c r="AJ559" s="179">
        <v>0.340713577407804</v>
      </c>
      <c r="AK559" s="109"/>
      <c r="AL559" s="181">
        <v>44903.0</v>
      </c>
    </row>
    <row r="560">
      <c r="A560" s="178" t="s">
        <v>41</v>
      </c>
      <c r="B560" s="176">
        <v>2057.65</v>
      </c>
      <c r="C560" s="176">
        <v>2219.55</v>
      </c>
      <c r="D560" s="168">
        <v>85.15</v>
      </c>
      <c r="E560" s="168">
        <v>336.05</v>
      </c>
      <c r="F560" s="176">
        <v>3690.45</v>
      </c>
      <c r="G560" s="168"/>
      <c r="H560" s="176">
        <v>2338.15</v>
      </c>
      <c r="I560" s="176">
        <v>3045.4</v>
      </c>
      <c r="J560" s="168">
        <v>17825.25</v>
      </c>
      <c r="K560" s="177">
        <v>5.30379652E7</v>
      </c>
      <c r="L560" s="173"/>
      <c r="M560" s="178" t="s">
        <v>41</v>
      </c>
      <c r="N560" s="168">
        <v>2.9082270567641952</v>
      </c>
      <c r="O560" s="168">
        <v>0.329980788789702</v>
      </c>
      <c r="P560" s="168">
        <v>1.7931858936043037</v>
      </c>
      <c r="Q560" s="168">
        <v>-0.07433838834374071</v>
      </c>
      <c r="R560" s="168">
        <v>0.8388551130541653</v>
      </c>
      <c r="S560" s="168">
        <v>0.0</v>
      </c>
      <c r="T560" s="168">
        <v>-1.1311260518415154</v>
      </c>
      <c r="U560" s="168">
        <v>-1.0880509272792231</v>
      </c>
      <c r="V560" s="168">
        <v>0.3429832613773251</v>
      </c>
      <c r="W560" s="179">
        <v>0.7181541573554215</v>
      </c>
      <c r="X560" s="168"/>
      <c r="Y560" s="168"/>
      <c r="Z560" s="180" t="s">
        <v>41</v>
      </c>
      <c r="AJ560" s="158"/>
      <c r="AK560" s="168"/>
      <c r="AL560" s="178" t="s">
        <v>41</v>
      </c>
    </row>
    <row r="561">
      <c r="A561" s="178" t="s">
        <v>42</v>
      </c>
      <c r="B561" s="176">
        <v>2056.95</v>
      </c>
      <c r="C561" s="176">
        <v>2235.15</v>
      </c>
      <c r="D561" s="168">
        <v>85.95</v>
      </c>
      <c r="E561" s="168">
        <v>338.55</v>
      </c>
      <c r="F561" s="176">
        <v>3705.2</v>
      </c>
      <c r="G561" s="168"/>
      <c r="H561" s="176">
        <v>2370.05</v>
      </c>
      <c r="I561" s="176">
        <v>3058.55</v>
      </c>
      <c r="J561" s="168">
        <v>17944.25</v>
      </c>
      <c r="K561" s="177">
        <v>5.33397663E7</v>
      </c>
      <c r="L561" s="173"/>
      <c r="M561" s="178" t="s">
        <v>42</v>
      </c>
      <c r="N561" s="168">
        <v>-0.03401939105291341</v>
      </c>
      <c r="O561" s="168">
        <v>0.7028451713185063</v>
      </c>
      <c r="P561" s="168">
        <v>0.9395184967704019</v>
      </c>
      <c r="Q561" s="168">
        <v>0.7439369141496801</v>
      </c>
      <c r="R561" s="168">
        <v>0.3996802557953637</v>
      </c>
      <c r="S561" s="168">
        <v>0.0</v>
      </c>
      <c r="T561" s="168">
        <v>1.3643264974445648</v>
      </c>
      <c r="U561" s="168">
        <v>0.4317987784855878</v>
      </c>
      <c r="V561" s="168">
        <v>0.5690284287150481</v>
      </c>
      <c r="W561" s="179">
        <v>0.6675923198833116</v>
      </c>
      <c r="X561" s="168"/>
      <c r="Y561" s="168"/>
      <c r="Z561" s="180" t="s">
        <v>42</v>
      </c>
      <c r="AJ561" s="158"/>
      <c r="AK561" s="168"/>
      <c r="AL561" s="178" t="s">
        <v>42</v>
      </c>
    </row>
    <row r="562">
      <c r="A562" s="178" t="s">
        <v>43</v>
      </c>
      <c r="B562" s="176">
        <v>2067.0</v>
      </c>
      <c r="C562" s="176">
        <v>2253.45</v>
      </c>
      <c r="D562" s="168">
        <v>84.9</v>
      </c>
      <c r="E562" s="168">
        <v>342.25</v>
      </c>
      <c r="F562" s="176">
        <v>3693.05</v>
      </c>
      <c r="G562" s="168"/>
      <c r="H562" s="176">
        <v>2399.0</v>
      </c>
      <c r="I562" s="176">
        <v>3045.5</v>
      </c>
      <c r="J562" s="168">
        <v>17956.5</v>
      </c>
      <c r="K562" s="177">
        <v>5.3480194650000006E7</v>
      </c>
      <c r="L562" s="173"/>
      <c r="M562" s="178" t="s">
        <v>43</v>
      </c>
      <c r="N562" s="168">
        <v>0.4885874717421514</v>
      </c>
      <c r="O562" s="168">
        <v>0.8187369975169329</v>
      </c>
      <c r="P562" s="168">
        <v>-1.2216404886561922</v>
      </c>
      <c r="Q562" s="168">
        <v>1.0928961748633845</v>
      </c>
      <c r="R562" s="168">
        <v>-0.32791752132137636</v>
      </c>
      <c r="S562" s="168">
        <v>0.0</v>
      </c>
      <c r="T562" s="168">
        <v>1.2214932174426623</v>
      </c>
      <c r="U562" s="168">
        <v>-0.426672769776534</v>
      </c>
      <c r="V562" s="168">
        <v>0.26327140094726836</v>
      </c>
      <c r="W562" s="179">
        <v>0.06826699360519387</v>
      </c>
      <c r="X562" s="168"/>
      <c r="Y562" s="168"/>
      <c r="Z562" s="180" t="s">
        <v>43</v>
      </c>
      <c r="AJ562" s="158"/>
      <c r="AK562" s="168"/>
      <c r="AL562" s="178" t="s">
        <v>43</v>
      </c>
    </row>
    <row r="563">
      <c r="A563" s="178" t="s">
        <v>44</v>
      </c>
      <c r="B563" s="176">
        <v>2060.35</v>
      </c>
      <c r="C563" s="176">
        <v>2254.6</v>
      </c>
      <c r="D563" s="168">
        <v>87.65</v>
      </c>
      <c r="E563" s="168">
        <v>338.25</v>
      </c>
      <c r="F563" s="176">
        <v>3662.55</v>
      </c>
      <c r="G563" s="168"/>
      <c r="H563" s="176">
        <v>2411.6</v>
      </c>
      <c r="I563" s="176">
        <v>3014.9</v>
      </c>
      <c r="J563" s="168">
        <v>17758.45</v>
      </c>
      <c r="K563" s="177">
        <v>5.336379785E7</v>
      </c>
      <c r="L563" s="173"/>
      <c r="M563" s="178" t="s">
        <v>44</v>
      </c>
      <c r="N563" s="168">
        <v>-0.32172230285438275</v>
      </c>
      <c r="O563" s="168">
        <v>0.051032860724670656</v>
      </c>
      <c r="P563" s="168">
        <v>3.239104829210836</v>
      </c>
      <c r="Q563" s="168">
        <v>-1.1687363038714391</v>
      </c>
      <c r="R563" s="168">
        <v>-0.8258756312533</v>
      </c>
      <c r="S563" s="168">
        <v>0.0</v>
      </c>
      <c r="T563" s="168">
        <v>0.5252188411838228</v>
      </c>
      <c r="U563" s="168">
        <v>-1.0047611229683109</v>
      </c>
      <c r="V563" s="168">
        <v>-0.21764468278726518</v>
      </c>
      <c r="W563" s="179">
        <v>-1.1029432239022041</v>
      </c>
      <c r="X563" s="168"/>
      <c r="Y563" s="168"/>
      <c r="Z563" s="180" t="s">
        <v>44</v>
      </c>
      <c r="AA563" s="168">
        <v>7.770524425461689</v>
      </c>
      <c r="AB563" s="168">
        <v>-2.432804045063422</v>
      </c>
      <c r="AC563" s="168">
        <v>-1.9395322304620681</v>
      </c>
      <c r="AD563" s="168">
        <v>7.745750184774573</v>
      </c>
      <c r="AE563" s="168">
        <v>-0.3385619308951438</v>
      </c>
      <c r="AF563" s="168"/>
      <c r="AG563" s="168">
        <v>-0.9889699784375481</v>
      </c>
      <c r="AH563" s="168">
        <v>-0.3880725728879987</v>
      </c>
      <c r="AI563" s="168">
        <v>-1.123690412169977</v>
      </c>
      <c r="AJ563" s="179">
        <v>-1.123690412169977</v>
      </c>
      <c r="AK563" s="168"/>
      <c r="AL563" s="178" t="s">
        <v>44</v>
      </c>
    </row>
    <row r="564">
      <c r="A564" s="178" t="s">
        <v>45</v>
      </c>
      <c r="B564" s="176">
        <v>2096.45</v>
      </c>
      <c r="C564" s="176">
        <v>2230.25</v>
      </c>
      <c r="D564" s="168">
        <v>86.7</v>
      </c>
      <c r="E564" s="168">
        <v>332.0</v>
      </c>
      <c r="F564" s="176">
        <v>3676.45</v>
      </c>
      <c r="G564" s="168"/>
      <c r="H564" s="176">
        <v>2369.9</v>
      </c>
      <c r="I564" s="176">
        <v>2945.45</v>
      </c>
      <c r="J564" s="168">
        <v>17490.7</v>
      </c>
      <c r="K564" s="177">
        <v>5.3034626150000006E7</v>
      </c>
      <c r="L564" s="173"/>
      <c r="M564" s="178" t="s">
        <v>45</v>
      </c>
      <c r="N564" s="168">
        <v>1.752129492561939</v>
      </c>
      <c r="O564" s="168">
        <v>-1.0800141932049991</v>
      </c>
      <c r="P564" s="168">
        <v>-1.0838562464346866</v>
      </c>
      <c r="Q564" s="168">
        <v>-1.8477457501847747</v>
      </c>
      <c r="R564" s="168">
        <v>0.379517003180834</v>
      </c>
      <c r="S564" s="168">
        <v>0.0</v>
      </c>
      <c r="T564" s="168">
        <v>-1.729142478022882</v>
      </c>
      <c r="U564" s="168">
        <v>-2.3035589903479474</v>
      </c>
      <c r="V564" s="168">
        <v>-0.6168445898945618</v>
      </c>
      <c r="W564" s="179">
        <v>-1.507732938403971</v>
      </c>
      <c r="X564" s="168"/>
      <c r="Y564" s="168"/>
      <c r="Z564" s="180" t="s">
        <v>45</v>
      </c>
      <c r="AJ564" s="158"/>
      <c r="AK564" s="168"/>
      <c r="AL564" s="178" t="s">
        <v>45</v>
      </c>
    </row>
    <row r="565">
      <c r="A565" s="178" t="s">
        <v>46</v>
      </c>
      <c r="B565" s="176">
        <v>2165.95</v>
      </c>
      <c r="C565" s="176">
        <v>2230.35</v>
      </c>
      <c r="D565" s="168">
        <v>86.1</v>
      </c>
      <c r="E565" s="168">
        <v>337.65</v>
      </c>
      <c r="F565" s="176">
        <v>3678.7</v>
      </c>
      <c r="G565" s="168"/>
      <c r="H565" s="176">
        <v>2353.6</v>
      </c>
      <c r="I565" s="176">
        <v>2922.25</v>
      </c>
      <c r="J565" s="168">
        <v>17577.5</v>
      </c>
      <c r="K565" s="177">
        <v>5.321437249999999E7</v>
      </c>
      <c r="L565" s="173"/>
      <c r="M565" s="178" t="s">
        <v>46</v>
      </c>
      <c r="N565" s="168">
        <v>3.3151279543991037</v>
      </c>
      <c r="O565" s="168">
        <v>0.004483802264316066</v>
      </c>
      <c r="P565" s="168">
        <v>-0.6920415224913593</v>
      </c>
      <c r="Q565" s="168">
        <v>1.7018072289156558</v>
      </c>
      <c r="R565" s="168">
        <v>0.06120034272191925</v>
      </c>
      <c r="S565" s="168">
        <v>0.0</v>
      </c>
      <c r="T565" s="168">
        <v>-0.6877927338706351</v>
      </c>
      <c r="U565" s="168">
        <v>-0.7876555365054515</v>
      </c>
      <c r="V565" s="168">
        <v>0.3389226304558132</v>
      </c>
      <c r="W565" s="179">
        <v>0.49626372872440366</v>
      </c>
      <c r="X565" s="168"/>
      <c r="Y565" s="168"/>
      <c r="Z565" s="180" t="s">
        <v>46</v>
      </c>
      <c r="AJ565" s="158"/>
      <c r="AK565" s="168"/>
      <c r="AL565" s="178" t="s">
        <v>46</v>
      </c>
    </row>
    <row r="566">
      <c r="A566" s="178" t="s">
        <v>47</v>
      </c>
      <c r="B566" s="176">
        <v>2184.5</v>
      </c>
      <c r="C566" s="176">
        <v>2251.25</v>
      </c>
      <c r="D566" s="168">
        <v>86.2</v>
      </c>
      <c r="E566" s="168">
        <v>340.75</v>
      </c>
      <c r="F566" s="176">
        <v>3659.15</v>
      </c>
      <c r="G566" s="168"/>
      <c r="H566" s="176">
        <v>2398.95</v>
      </c>
      <c r="I566" s="176">
        <v>3003.0</v>
      </c>
      <c r="J566" s="168">
        <v>17604.95</v>
      </c>
      <c r="K566" s="177">
        <v>5.36345715E7</v>
      </c>
      <c r="L566" s="173"/>
      <c r="M566" s="178" t="s">
        <v>47</v>
      </c>
      <c r="N566" s="168">
        <v>0.8564371292042837</v>
      </c>
      <c r="O566" s="168">
        <v>0.9370726567579121</v>
      </c>
      <c r="P566" s="168">
        <v>0.11614401858305289</v>
      </c>
      <c r="Q566" s="168">
        <v>0.9181104694210049</v>
      </c>
      <c r="R566" s="168">
        <v>-0.5314377361567871</v>
      </c>
      <c r="S566" s="168">
        <v>0.0</v>
      </c>
      <c r="T566" s="168">
        <v>1.926835486063898</v>
      </c>
      <c r="U566" s="168">
        <v>2.763281717854393</v>
      </c>
      <c r="V566" s="168">
        <v>0.7896344169049583</v>
      </c>
      <c r="W566" s="179">
        <v>0.1561655525529838</v>
      </c>
      <c r="X566" s="168"/>
      <c r="Y566" s="168"/>
      <c r="Z566" s="180" t="s">
        <v>47</v>
      </c>
      <c r="AJ566" s="158"/>
      <c r="AK566" s="168"/>
      <c r="AL566" s="178" t="s">
        <v>47</v>
      </c>
    </row>
    <row r="567">
      <c r="A567" s="178" t="s">
        <v>48</v>
      </c>
      <c r="B567" s="176">
        <v>2230.5</v>
      </c>
      <c r="C567" s="176">
        <v>2203.85</v>
      </c>
      <c r="D567" s="168">
        <v>85.9</v>
      </c>
      <c r="E567" s="168">
        <v>351.15</v>
      </c>
      <c r="F567" s="176">
        <v>3646.6</v>
      </c>
      <c r="G567" s="168"/>
      <c r="H567" s="176">
        <v>2399.8</v>
      </c>
      <c r="I567" s="176">
        <v>3020.0</v>
      </c>
      <c r="J567" s="168">
        <v>17522.45</v>
      </c>
      <c r="K567" s="177">
        <v>5.379661575E7</v>
      </c>
      <c r="L567" s="173"/>
      <c r="M567" s="178" t="s">
        <v>48</v>
      </c>
      <c r="N567" s="168">
        <v>2.1057450217441063</v>
      </c>
      <c r="O567" s="168">
        <v>-2.1054969461410367</v>
      </c>
      <c r="P567" s="168">
        <v>-0.3480278422273749</v>
      </c>
      <c r="Q567" s="168">
        <v>3.0520909757886945</v>
      </c>
      <c r="R567" s="168">
        <v>-0.3429758277195573</v>
      </c>
      <c r="S567" s="168">
        <v>0.0</v>
      </c>
      <c r="T567" s="168">
        <v>0.03543216824028695</v>
      </c>
      <c r="U567" s="168">
        <v>0.5661005661005661</v>
      </c>
      <c r="V567" s="168">
        <v>0.3021264931705477</v>
      </c>
      <c r="W567" s="179">
        <v>-0.46861820113093194</v>
      </c>
      <c r="X567" s="168"/>
      <c r="Y567" s="168"/>
      <c r="Z567" s="180" t="s">
        <v>48</v>
      </c>
      <c r="AJ567" s="158"/>
      <c r="AK567" s="168"/>
      <c r="AL567" s="178" t="s">
        <v>48</v>
      </c>
    </row>
    <row r="568">
      <c r="A568" s="178" t="s">
        <v>49</v>
      </c>
      <c r="B568" s="176">
        <v>2220.45</v>
      </c>
      <c r="C568" s="176">
        <v>2199.75</v>
      </c>
      <c r="D568" s="168">
        <v>85.95</v>
      </c>
      <c r="E568" s="168">
        <v>364.45</v>
      </c>
      <c r="F568" s="176">
        <v>3650.15</v>
      </c>
      <c r="G568" s="168"/>
      <c r="H568" s="176">
        <v>2387.75</v>
      </c>
      <c r="I568" s="176">
        <v>3003.2</v>
      </c>
      <c r="J568" s="168">
        <v>17558.9</v>
      </c>
      <c r="K568" s="177">
        <v>5.3905877400000006E7</v>
      </c>
      <c r="L568" s="173"/>
      <c r="M568" s="178" t="s">
        <v>49</v>
      </c>
      <c r="N568" s="168">
        <v>-0.4505716207128528</v>
      </c>
      <c r="O568" s="168">
        <v>-0.18603806974158446</v>
      </c>
      <c r="P568" s="168">
        <v>0.05820721769499087</v>
      </c>
      <c r="Q568" s="168">
        <v>3.787555175850779</v>
      </c>
      <c r="R568" s="168">
        <v>0.09735095705589267</v>
      </c>
      <c r="S568" s="168">
        <v>0.0</v>
      </c>
      <c r="T568" s="168">
        <v>-0.5021251770980991</v>
      </c>
      <c r="U568" s="168">
        <v>-0.5562913907284828</v>
      </c>
      <c r="V568" s="168">
        <v>0.20310134471610503</v>
      </c>
      <c r="W568" s="179">
        <v>0.2080188558106927</v>
      </c>
      <c r="X568" s="168"/>
      <c r="Y568" s="168"/>
      <c r="Z568" s="180" t="s">
        <v>49</v>
      </c>
      <c r="AA568" s="168">
        <v>-0.9525096264270593</v>
      </c>
      <c r="AB568" s="168">
        <v>-2.202523013978853</v>
      </c>
      <c r="AC568" s="168">
        <v>1.0471204188481575</v>
      </c>
      <c r="AD568" s="168">
        <v>4.088352311702575</v>
      </c>
      <c r="AE568" s="168">
        <v>1.4821308713340522</v>
      </c>
      <c r="AF568" s="168"/>
      <c r="AG568" s="168">
        <v>7.469374934561823</v>
      </c>
      <c r="AH568" s="168">
        <v>-0.15150506126797175</v>
      </c>
      <c r="AI568" s="168">
        <v>-0.11077003684741485</v>
      </c>
      <c r="AJ568" s="179">
        <v>-0.11077003684741485</v>
      </c>
      <c r="AK568" s="168"/>
      <c r="AL568" s="178" t="s">
        <v>49</v>
      </c>
    </row>
    <row r="569">
      <c r="A569" s="178" t="s">
        <v>50</v>
      </c>
      <c r="B569" s="176">
        <v>2178.15</v>
      </c>
      <c r="C569" s="176">
        <v>2149.0</v>
      </c>
      <c r="D569" s="168">
        <v>87.0</v>
      </c>
      <c r="E569" s="168">
        <v>375.8</v>
      </c>
      <c r="F569" s="176">
        <v>3707.65</v>
      </c>
      <c r="G569" s="168"/>
      <c r="H569" s="176">
        <v>2341.7</v>
      </c>
      <c r="I569" s="176">
        <v>2955.4</v>
      </c>
      <c r="J569" s="168">
        <v>17312.9</v>
      </c>
      <c r="K569" s="177">
        <v>5.3805948449999996E7</v>
      </c>
      <c r="L569" s="173"/>
      <c r="M569" s="178" t="s">
        <v>50</v>
      </c>
      <c r="N569" s="168">
        <v>-1.9050192528541392</v>
      </c>
      <c r="O569" s="168">
        <v>-2.307080350039777</v>
      </c>
      <c r="P569" s="168">
        <v>1.2216404886561922</v>
      </c>
      <c r="Q569" s="168">
        <v>3.114281794484847</v>
      </c>
      <c r="R569" s="168">
        <v>1.5752777283125352</v>
      </c>
      <c r="S569" s="168">
        <v>0.0</v>
      </c>
      <c r="T569" s="168">
        <v>-1.9285938645168124</v>
      </c>
      <c r="U569" s="168">
        <v>-1.591635588705372</v>
      </c>
      <c r="V569" s="168">
        <v>-0.18537672480220202</v>
      </c>
      <c r="W569" s="179">
        <v>-1.400998923622778</v>
      </c>
      <c r="X569" s="168"/>
      <c r="Y569" s="168"/>
      <c r="Z569" s="180" t="s">
        <v>50</v>
      </c>
      <c r="AJ569" s="158"/>
      <c r="AK569" s="168"/>
      <c r="AL569" s="178" t="s">
        <v>50</v>
      </c>
    </row>
    <row r="570">
      <c r="A570" s="178" t="s">
        <v>51</v>
      </c>
      <c r="B570" s="176">
        <v>2200.1</v>
      </c>
      <c r="C570" s="176">
        <v>2106.1</v>
      </c>
      <c r="D570" s="168">
        <v>86.45</v>
      </c>
      <c r="E570" s="168">
        <v>376.6</v>
      </c>
      <c r="F570" s="176">
        <v>3747.75</v>
      </c>
      <c r="G570" s="168"/>
      <c r="H570" s="176">
        <v>2368.05</v>
      </c>
      <c r="I570" s="176">
        <v>2967.5</v>
      </c>
      <c r="J570" s="168">
        <v>17759.3</v>
      </c>
      <c r="K570" s="177">
        <v>5.40207053E7</v>
      </c>
      <c r="L570" s="173"/>
      <c r="M570" s="178" t="s">
        <v>51</v>
      </c>
      <c r="N570" s="168">
        <v>1.0077359226866751</v>
      </c>
      <c r="O570" s="168">
        <v>-1.9962773382968864</v>
      </c>
      <c r="P570" s="168">
        <v>-0.6321839080459737</v>
      </c>
      <c r="Q570" s="168">
        <v>0.212879191059077</v>
      </c>
      <c r="R570" s="168">
        <v>1.0815476110204554</v>
      </c>
      <c r="S570" s="168">
        <v>0.0</v>
      </c>
      <c r="T570" s="168">
        <v>1.1252508861083985</v>
      </c>
      <c r="U570" s="168">
        <v>0.4094200446640018</v>
      </c>
      <c r="V570" s="168">
        <v>0.39913217067359685</v>
      </c>
      <c r="W570" s="179">
        <v>2.578424180813138</v>
      </c>
      <c r="X570" s="168"/>
      <c r="Y570" s="168"/>
      <c r="Z570" s="180" t="s">
        <v>51</v>
      </c>
      <c r="AJ570" s="158"/>
      <c r="AK570" s="168"/>
      <c r="AL570" s="178" t="s">
        <v>51</v>
      </c>
    </row>
    <row r="571">
      <c r="A571" s="181">
        <v>44570.0</v>
      </c>
      <c r="B571" s="176">
        <v>2217.4</v>
      </c>
      <c r="C571" s="176">
        <v>2121.8</v>
      </c>
      <c r="D571" s="168">
        <v>86.9</v>
      </c>
      <c r="E571" s="168">
        <v>379.7</v>
      </c>
      <c r="F571" s="176">
        <v>3718.15</v>
      </c>
      <c r="G571" s="168"/>
      <c r="H571" s="176">
        <v>2501.35</v>
      </c>
      <c r="I571" s="176">
        <v>3019.0</v>
      </c>
      <c r="J571" s="168">
        <v>17542.8</v>
      </c>
      <c r="K571" s="177">
        <v>5.466610485E7</v>
      </c>
      <c r="L571" s="173"/>
      <c r="M571" s="181">
        <v>44570.0</v>
      </c>
      <c r="N571" s="168">
        <v>0.7863278941866362</v>
      </c>
      <c r="O571" s="168">
        <v>0.7454536821613539</v>
      </c>
      <c r="P571" s="168">
        <v>0.5205320994794712</v>
      </c>
      <c r="Q571" s="168">
        <v>0.8231545406266505</v>
      </c>
      <c r="R571" s="168">
        <v>-0.7898072176639293</v>
      </c>
      <c r="S571" s="168">
        <v>0.0</v>
      </c>
      <c r="T571" s="168">
        <v>5.629104115200258</v>
      </c>
      <c r="U571" s="168">
        <v>1.7354675652906486</v>
      </c>
      <c r="V571" s="168">
        <v>1.194726256193483</v>
      </c>
      <c r="W571" s="179">
        <v>-1.2190795808393349</v>
      </c>
      <c r="X571" s="168"/>
      <c r="Y571" s="168"/>
      <c r="Z571" s="182">
        <v>44570.0</v>
      </c>
      <c r="AJ571" s="158"/>
      <c r="AK571" s="109"/>
      <c r="AL571" s="181">
        <v>44570.0</v>
      </c>
      <c r="AM571" s="168">
        <v>-6.911247406872914</v>
      </c>
      <c r="AN571" s="168">
        <v>-32.851823923084176</v>
      </c>
      <c r="AO571" s="168">
        <v>0.28768699654775604</v>
      </c>
      <c r="AP571" s="168">
        <v>16.14432446668423</v>
      </c>
      <c r="AQ571" s="168">
        <v>3.359197450344932</v>
      </c>
      <c r="AR571" s="168">
        <v>0.0</v>
      </c>
      <c r="AS571" s="168">
        <v>-16.331181162172427</v>
      </c>
      <c r="AT571" s="168">
        <v>-4.97018880423982</v>
      </c>
      <c r="AU571" s="168">
        <v>-4.826610213476742</v>
      </c>
      <c r="AV571" s="168">
        <v>-2.5563194016918667</v>
      </c>
    </row>
    <row r="572">
      <c r="A572" s="181">
        <v>44601.0</v>
      </c>
      <c r="B572" s="176">
        <v>2199.3</v>
      </c>
      <c r="C572" s="176">
        <v>2151.3</v>
      </c>
      <c r="D572" s="168">
        <v>86.85</v>
      </c>
      <c r="E572" s="168">
        <v>379.35</v>
      </c>
      <c r="F572" s="176">
        <v>3704.25</v>
      </c>
      <c r="G572" s="168"/>
      <c r="H572" s="176">
        <v>2566.1</v>
      </c>
      <c r="I572" s="176">
        <v>2998.65</v>
      </c>
      <c r="J572" s="168">
        <v>17539.45</v>
      </c>
      <c r="K572" s="177">
        <v>5.48310228E7</v>
      </c>
      <c r="L572" s="173"/>
      <c r="M572" s="181">
        <v>44601.0</v>
      </c>
      <c r="N572" s="168">
        <v>-0.8162713087399616</v>
      </c>
      <c r="O572" s="168">
        <v>1.3903289659722877</v>
      </c>
      <c r="P572" s="168">
        <v>-0.05753739930956429</v>
      </c>
      <c r="Q572" s="168">
        <v>-0.09217803529101025</v>
      </c>
      <c r="R572" s="168">
        <v>-0.37384182994231246</v>
      </c>
      <c r="S572" s="168">
        <v>0.0</v>
      </c>
      <c r="T572" s="168">
        <v>2.5886021548363884</v>
      </c>
      <c r="U572" s="168">
        <v>-0.6740642596886356</v>
      </c>
      <c r="V572" s="168">
        <v>0.30168227725849306</v>
      </c>
      <c r="W572" s="179">
        <v>-0.01909615340765753</v>
      </c>
      <c r="X572" s="168"/>
      <c r="Y572" s="168"/>
      <c r="Z572" s="182">
        <v>44601.0</v>
      </c>
      <c r="AA572" s="168">
        <v>4.410494248169872</v>
      </c>
      <c r="AB572" s="168">
        <v>3.530423464881691</v>
      </c>
      <c r="AC572" s="168">
        <v>6.850892343120325</v>
      </c>
      <c r="AD572" s="168">
        <v>1.5157506260709106</v>
      </c>
      <c r="AE572" s="168">
        <v>-1.4780319902814334</v>
      </c>
      <c r="AF572" s="168"/>
      <c r="AG572" s="168">
        <v>-6.833326838392889</v>
      </c>
      <c r="AH572" s="168">
        <v>0.5419105264035482</v>
      </c>
      <c r="AI572" s="168">
        <v>1.6756511749228042</v>
      </c>
      <c r="AJ572" s="179">
        <v>1.6756511749228042</v>
      </c>
      <c r="AK572" s="109"/>
      <c r="AL572" s="181">
        <v>44601.0</v>
      </c>
    </row>
    <row r="573">
      <c r="A573" s="181">
        <v>44690.0</v>
      </c>
      <c r="B573" s="176">
        <v>2168.0</v>
      </c>
      <c r="C573" s="176">
        <v>2159.2</v>
      </c>
      <c r="D573" s="168">
        <v>84.9</v>
      </c>
      <c r="E573" s="168">
        <v>377.0</v>
      </c>
      <c r="F573" s="176">
        <v>3662.6</v>
      </c>
      <c r="G573" s="168"/>
      <c r="H573" s="176">
        <v>2472.8</v>
      </c>
      <c r="I573" s="176">
        <v>2971.25</v>
      </c>
      <c r="J573" s="168">
        <v>17665.8</v>
      </c>
      <c r="K573" s="177">
        <v>5.4108134E7</v>
      </c>
      <c r="L573" s="173"/>
      <c r="M573" s="181">
        <v>44690.0</v>
      </c>
      <c r="N573" s="168">
        <v>-1.4231801027599773</v>
      </c>
      <c r="O573" s="168">
        <v>0.3672198205735897</v>
      </c>
      <c r="P573" s="168">
        <v>-2.245250431778916</v>
      </c>
      <c r="Q573" s="168">
        <v>-0.6194806906550738</v>
      </c>
      <c r="R573" s="168">
        <v>-1.124384153337385</v>
      </c>
      <c r="S573" s="168">
        <v>0.0</v>
      </c>
      <c r="T573" s="168">
        <v>-3.635867659093556</v>
      </c>
      <c r="U573" s="168">
        <v>-0.9137445183666014</v>
      </c>
      <c r="V573" s="168">
        <v>-1.3183937907501464</v>
      </c>
      <c r="W573" s="179">
        <v>0.7203760665243125</v>
      </c>
      <c r="X573" s="168"/>
      <c r="Y573" s="168"/>
      <c r="Z573" s="182">
        <v>44690.0</v>
      </c>
      <c r="AJ573" s="158"/>
      <c r="AK573" s="109"/>
      <c r="AL573" s="181">
        <v>44690.0</v>
      </c>
    </row>
    <row r="574">
      <c r="A574" s="181">
        <v>44721.0</v>
      </c>
      <c r="B574" s="176">
        <v>2204.9</v>
      </c>
      <c r="C574" s="176">
        <v>2147.05</v>
      </c>
      <c r="D574" s="168">
        <v>85.9</v>
      </c>
      <c r="E574" s="168">
        <v>373.25</v>
      </c>
      <c r="F574" s="176">
        <v>3608.8</v>
      </c>
      <c r="G574" s="168"/>
      <c r="H574" s="176">
        <v>2454.75</v>
      </c>
      <c r="I574" s="176">
        <v>2982.1</v>
      </c>
      <c r="J574" s="168">
        <v>17655.6</v>
      </c>
      <c r="K574" s="177">
        <v>5.3918950800000004E7</v>
      </c>
      <c r="L574" s="173"/>
      <c r="M574" s="181">
        <v>44721.0</v>
      </c>
      <c r="N574" s="168">
        <v>1.7020295202952074</v>
      </c>
      <c r="O574" s="168">
        <v>-0.562708410522399</v>
      </c>
      <c r="P574" s="168">
        <v>1.1778563015312131</v>
      </c>
      <c r="Q574" s="168">
        <v>-0.9946949602122015</v>
      </c>
      <c r="R574" s="168">
        <v>-1.4689018729863956</v>
      </c>
      <c r="S574" s="168">
        <v>0.0</v>
      </c>
      <c r="T574" s="168">
        <v>-0.7299417664186421</v>
      </c>
      <c r="U574" s="168">
        <v>0.36516617585191113</v>
      </c>
      <c r="V574" s="168">
        <v>-0.349639113409447</v>
      </c>
      <c r="W574" s="179">
        <v>-0.057738681520229644</v>
      </c>
      <c r="X574" s="168"/>
      <c r="Y574" s="168"/>
      <c r="Z574" s="182">
        <v>44721.0</v>
      </c>
      <c r="AJ574" s="158"/>
      <c r="AK574" s="109"/>
      <c r="AL574" s="181">
        <v>44721.0</v>
      </c>
    </row>
    <row r="575">
      <c r="A575" s="181">
        <v>44751.0</v>
      </c>
      <c r="B575" s="176">
        <v>2275.8</v>
      </c>
      <c r="C575" s="176">
        <v>2175.2</v>
      </c>
      <c r="D575" s="168">
        <v>86.7</v>
      </c>
      <c r="E575" s="168">
        <v>388.35</v>
      </c>
      <c r="F575" s="176">
        <v>3667.9</v>
      </c>
      <c r="G575" s="168"/>
      <c r="H575" s="176">
        <v>2488.35</v>
      </c>
      <c r="I575" s="176">
        <v>2970.4</v>
      </c>
      <c r="J575" s="168">
        <v>17624.4</v>
      </c>
      <c r="K575" s="177">
        <v>5.4785138E7</v>
      </c>
      <c r="L575" s="173"/>
      <c r="M575" s="181">
        <v>44751.0</v>
      </c>
      <c r="N575" s="168">
        <v>3.215565331761082</v>
      </c>
      <c r="O575" s="168">
        <v>1.3111012784983878</v>
      </c>
      <c r="P575" s="168">
        <v>0.9313154831199035</v>
      </c>
      <c r="Q575" s="168">
        <v>4.045545880776965</v>
      </c>
      <c r="R575" s="168">
        <v>1.6376634892485011</v>
      </c>
      <c r="S575" s="168">
        <v>0.0</v>
      </c>
      <c r="T575" s="168">
        <v>1.3687748243201918</v>
      </c>
      <c r="U575" s="168">
        <v>-0.3923409677743811</v>
      </c>
      <c r="V575" s="168">
        <v>1.6064615263247952</v>
      </c>
      <c r="W575" s="179">
        <v>-0.17671447019640846</v>
      </c>
      <c r="X575" s="168"/>
      <c r="Y575" s="168"/>
      <c r="Z575" s="182">
        <v>44751.0</v>
      </c>
      <c r="AJ575" s="158"/>
      <c r="AK575" s="109"/>
      <c r="AL575" s="181">
        <v>44751.0</v>
      </c>
    </row>
    <row r="576">
      <c r="A576" s="181">
        <v>44782.0</v>
      </c>
      <c r="B576" s="176">
        <v>2299.6</v>
      </c>
      <c r="C576" s="176">
        <v>2215.4</v>
      </c>
      <c r="D576" s="168">
        <v>89.9</v>
      </c>
      <c r="E576" s="168">
        <v>396.1</v>
      </c>
      <c r="F576" s="176">
        <v>3672.65</v>
      </c>
      <c r="G576" s="168"/>
      <c r="H576" s="176">
        <v>2440.9</v>
      </c>
      <c r="I576" s="176">
        <v>3045.3</v>
      </c>
      <c r="J576" s="168">
        <v>17798.75</v>
      </c>
      <c r="K576" s="177">
        <v>5.51782722E7</v>
      </c>
      <c r="L576" s="173"/>
      <c r="M576" s="181">
        <v>44782.0</v>
      </c>
      <c r="N576" s="168">
        <v>1.0457860971965782</v>
      </c>
      <c r="O576" s="168">
        <v>1.8481059212946065</v>
      </c>
      <c r="P576" s="168">
        <v>3.6908881199538666</v>
      </c>
      <c r="Q576" s="168">
        <v>1.9956225054718681</v>
      </c>
      <c r="R576" s="168">
        <v>0.12950189481719784</v>
      </c>
      <c r="S576" s="168">
        <v>0.0</v>
      </c>
      <c r="T576" s="168">
        <v>-1.906886089175551</v>
      </c>
      <c r="U576" s="168">
        <v>2.5215459197414516</v>
      </c>
      <c r="V576" s="168">
        <v>0.7175927894897389</v>
      </c>
      <c r="W576" s="179">
        <v>0.9892535348721008</v>
      </c>
      <c r="X576" s="168"/>
      <c r="Y576" s="168"/>
      <c r="Z576" s="182">
        <v>44782.0</v>
      </c>
      <c r="AJ576" s="158"/>
      <c r="AK576" s="109"/>
      <c r="AL576" s="181">
        <v>44782.0</v>
      </c>
    </row>
    <row r="577">
      <c r="A577" s="181">
        <v>44813.0</v>
      </c>
      <c r="B577" s="176">
        <v>2296.3</v>
      </c>
      <c r="C577" s="176">
        <v>2227.25</v>
      </c>
      <c r="D577" s="168">
        <v>92.8</v>
      </c>
      <c r="E577" s="168">
        <v>385.1</v>
      </c>
      <c r="F577" s="176">
        <v>3649.5</v>
      </c>
      <c r="G577" s="168"/>
      <c r="H577" s="176">
        <v>2390.75</v>
      </c>
      <c r="I577" s="176">
        <v>3014.9</v>
      </c>
      <c r="J577" s="168">
        <v>17833.35</v>
      </c>
      <c r="K577" s="177">
        <v>5.478690315E7</v>
      </c>
      <c r="L577" s="173"/>
      <c r="M577" s="181">
        <v>44813.0</v>
      </c>
      <c r="N577" s="168">
        <v>-0.14350321795093612</v>
      </c>
      <c r="O577" s="168">
        <v>0.5348921188047264</v>
      </c>
      <c r="P577" s="168">
        <v>3.2258064516128933</v>
      </c>
      <c r="Q577" s="168">
        <v>-2.777076495834385</v>
      </c>
      <c r="R577" s="168">
        <v>-0.6303350441779121</v>
      </c>
      <c r="S577" s="168">
        <v>0.0</v>
      </c>
      <c r="T577" s="168">
        <v>-2.0545700356425947</v>
      </c>
      <c r="U577" s="168">
        <v>-0.9982596131744028</v>
      </c>
      <c r="V577" s="168">
        <v>-0.7092810890878247</v>
      </c>
      <c r="W577" s="179">
        <v>0.19439567385349277</v>
      </c>
      <c r="X577" s="168"/>
      <c r="Y577" s="168"/>
      <c r="Z577" s="182">
        <v>44813.0</v>
      </c>
      <c r="AA577" s="168">
        <v>-4.032574141009466</v>
      </c>
      <c r="AB577" s="168">
        <v>0.6016387922325779</v>
      </c>
      <c r="AC577" s="168">
        <v>-3.87931034482758</v>
      </c>
      <c r="AD577" s="168">
        <v>-0.42846014022332746</v>
      </c>
      <c r="AE577" s="168">
        <v>-0.2726400876832393</v>
      </c>
      <c r="AF577" s="168"/>
      <c r="AG577" s="168">
        <v>-4.065669768900965</v>
      </c>
      <c r="AH577" s="168">
        <v>0.8491160569173076</v>
      </c>
      <c r="AI577" s="168">
        <v>-1.6962600969531805</v>
      </c>
      <c r="AJ577" s="179">
        <v>-1.6962600969531805</v>
      </c>
      <c r="AK577" s="109"/>
      <c r="AL577" s="181">
        <v>44813.0</v>
      </c>
    </row>
    <row r="578">
      <c r="A578" s="181">
        <v>44904.0</v>
      </c>
      <c r="B578" s="176">
        <v>2186.65</v>
      </c>
      <c r="C578" s="176">
        <v>2231.05</v>
      </c>
      <c r="D578" s="168">
        <v>94.05</v>
      </c>
      <c r="E578" s="168">
        <v>390.05</v>
      </c>
      <c r="F578" s="176">
        <v>3671.85</v>
      </c>
      <c r="G578" s="168"/>
      <c r="H578" s="176">
        <v>2361.4</v>
      </c>
      <c r="I578" s="176">
        <v>3030.5</v>
      </c>
      <c r="J578" s="168">
        <v>17936.35</v>
      </c>
      <c r="K578" s="177">
        <v>5.459367875E7</v>
      </c>
      <c r="L578" s="173"/>
      <c r="M578" s="181">
        <v>44904.0</v>
      </c>
      <c r="N578" s="168">
        <v>-4.77507294343074</v>
      </c>
      <c r="O578" s="168">
        <v>0.1706139858570067</v>
      </c>
      <c r="P578" s="168">
        <v>1.3469827586206897</v>
      </c>
      <c r="Q578" s="168">
        <v>1.2853804206699528</v>
      </c>
      <c r="R578" s="168">
        <v>0.6124126592683904</v>
      </c>
      <c r="S578" s="168">
        <v>0.0</v>
      </c>
      <c r="T578" s="168">
        <v>-1.227648227543654</v>
      </c>
      <c r="U578" s="168">
        <v>0.5174300971839831</v>
      </c>
      <c r="V578" s="168">
        <v>-0.3526835591910957</v>
      </c>
      <c r="W578" s="179">
        <v>0.5775695536733144</v>
      </c>
      <c r="X578" s="168"/>
      <c r="Y578" s="168"/>
      <c r="Z578" s="182">
        <v>44904.0</v>
      </c>
      <c r="AJ578" s="158"/>
      <c r="AK578" s="109"/>
      <c r="AL578" s="181">
        <v>44904.0</v>
      </c>
    </row>
    <row r="579">
      <c r="A579" s="178" t="s">
        <v>52</v>
      </c>
      <c r="B579" s="176">
        <v>2185.7</v>
      </c>
      <c r="C579" s="176">
        <v>2310.25</v>
      </c>
      <c r="D579" s="168">
        <v>98.95</v>
      </c>
      <c r="E579" s="168">
        <v>387.4</v>
      </c>
      <c r="F579" s="176">
        <v>3757.7</v>
      </c>
      <c r="G579" s="168"/>
      <c r="H579" s="176">
        <v>2437.65</v>
      </c>
      <c r="I579" s="176">
        <v>3132.25</v>
      </c>
      <c r="J579" s="168">
        <v>18070.05</v>
      </c>
      <c r="K579" s="177">
        <v>5.57063976E7</v>
      </c>
      <c r="L579" s="173"/>
      <c r="M579" s="178" t="s">
        <v>52</v>
      </c>
      <c r="N579" s="168">
        <v>-0.043445453090356155</v>
      </c>
      <c r="O579" s="168">
        <v>3.5498980300755165</v>
      </c>
      <c r="P579" s="168">
        <v>5.209994683678901</v>
      </c>
      <c r="Q579" s="168">
        <v>-0.679400076913225</v>
      </c>
      <c r="R579" s="168">
        <v>2.3380584718874657</v>
      </c>
      <c r="S579" s="168">
        <v>0.0</v>
      </c>
      <c r="T579" s="168">
        <v>3.229016685017363</v>
      </c>
      <c r="U579" s="168">
        <v>3.3575317604355717</v>
      </c>
      <c r="V579" s="168">
        <v>2.0381825798833924</v>
      </c>
      <c r="W579" s="179">
        <v>0.7454136432440309</v>
      </c>
      <c r="X579" s="168"/>
      <c r="Y579" s="168"/>
      <c r="Z579" s="180" t="s">
        <v>52</v>
      </c>
      <c r="AJ579" s="158"/>
      <c r="AK579" s="168"/>
      <c r="AL579" s="178" t="s">
        <v>52</v>
      </c>
    </row>
    <row r="580">
      <c r="A580" s="178" t="s">
        <v>53</v>
      </c>
      <c r="B580" s="176">
        <v>2219.4</v>
      </c>
      <c r="C580" s="176">
        <v>2309.4</v>
      </c>
      <c r="D580" s="168">
        <v>93.35</v>
      </c>
      <c r="E580" s="168">
        <v>378.55</v>
      </c>
      <c r="F580" s="176">
        <v>3747.0</v>
      </c>
      <c r="G580" s="168"/>
      <c r="H580" s="176">
        <v>2376.7</v>
      </c>
      <c r="I580" s="176">
        <v>3120.35</v>
      </c>
      <c r="J580" s="168">
        <v>18003.75</v>
      </c>
      <c r="K580" s="177">
        <v>5.5194023300000004E7</v>
      </c>
      <c r="L580" s="173"/>
      <c r="M580" s="178" t="s">
        <v>53</v>
      </c>
      <c r="N580" s="168">
        <v>1.5418401427460438</v>
      </c>
      <c r="O580" s="168">
        <v>-0.03679255491829495</v>
      </c>
      <c r="P580" s="168">
        <v>-5.65942395149066</v>
      </c>
      <c r="Q580" s="168">
        <v>-2.284460505937007</v>
      </c>
      <c r="R580" s="168">
        <v>-0.2847486494398121</v>
      </c>
      <c r="S580" s="168">
        <v>0.0</v>
      </c>
      <c r="T580" s="168">
        <v>-2.500358952269615</v>
      </c>
      <c r="U580" s="168">
        <v>-0.37991858887381563</v>
      </c>
      <c r="V580" s="168">
        <v>-0.9197764028453296</v>
      </c>
      <c r="W580" s="179">
        <v>-0.3669054595864388</v>
      </c>
      <c r="X580" s="168"/>
      <c r="Y580" s="168"/>
      <c r="Z580" s="180" t="s">
        <v>53</v>
      </c>
      <c r="AJ580" s="158"/>
      <c r="AK580" s="168"/>
      <c r="AL580" s="178" t="s">
        <v>53</v>
      </c>
    </row>
    <row r="581">
      <c r="A581" s="178" t="s">
        <v>54</v>
      </c>
      <c r="B581" s="176">
        <v>2225.0</v>
      </c>
      <c r="C581" s="176">
        <v>2303.4</v>
      </c>
      <c r="D581" s="168">
        <v>87.65</v>
      </c>
      <c r="E581" s="168">
        <v>375.9</v>
      </c>
      <c r="F581" s="176">
        <v>3721.55</v>
      </c>
      <c r="G581" s="168"/>
      <c r="H581" s="176">
        <v>2322.8</v>
      </c>
      <c r="I581" s="176">
        <v>3131.25</v>
      </c>
      <c r="J581" s="168">
        <v>17877.4</v>
      </c>
      <c r="K581" s="177">
        <v>5.4699168150000006E7</v>
      </c>
      <c r="L581" s="173"/>
      <c r="M581" s="178" t="s">
        <v>54</v>
      </c>
      <c r="N581" s="168">
        <v>0.25232044696764483</v>
      </c>
      <c r="O581" s="168">
        <v>-0.2598077422707197</v>
      </c>
      <c r="P581" s="168">
        <v>-6.106052490626662</v>
      </c>
      <c r="Q581" s="168">
        <v>-0.7000396248844364</v>
      </c>
      <c r="R581" s="168">
        <v>-0.6792100346944173</v>
      </c>
      <c r="S581" s="168">
        <v>0.0</v>
      </c>
      <c r="T581" s="168">
        <v>-2.267850380780058</v>
      </c>
      <c r="U581" s="168">
        <v>0.3493197878443153</v>
      </c>
      <c r="V581" s="168">
        <v>-0.8965737962428959</v>
      </c>
      <c r="W581" s="179">
        <v>-0.7017982364785034</v>
      </c>
      <c r="X581" s="168"/>
      <c r="Y581" s="168"/>
      <c r="Z581" s="180" t="s">
        <v>54</v>
      </c>
      <c r="AJ581" s="158"/>
      <c r="AK581" s="168"/>
      <c r="AL581" s="178" t="s">
        <v>54</v>
      </c>
    </row>
    <row r="582">
      <c r="A582" s="178" t="s">
        <v>55</v>
      </c>
      <c r="B582" s="176">
        <v>2203.7</v>
      </c>
      <c r="C582" s="176">
        <v>2240.65</v>
      </c>
      <c r="D582" s="168">
        <v>89.2</v>
      </c>
      <c r="E582" s="168">
        <v>383.45</v>
      </c>
      <c r="F582" s="176">
        <v>3639.55</v>
      </c>
      <c r="G582" s="168"/>
      <c r="H582" s="176">
        <v>2293.55</v>
      </c>
      <c r="I582" s="176">
        <v>3040.5</v>
      </c>
      <c r="J582" s="168">
        <v>17530.85</v>
      </c>
      <c r="K582" s="177">
        <v>5.4059386E7</v>
      </c>
      <c r="L582" s="173"/>
      <c r="M582" s="178" t="s">
        <v>55</v>
      </c>
      <c r="N582" s="168">
        <v>-0.957303370786525</v>
      </c>
      <c r="O582" s="168">
        <v>-2.724233741425718</v>
      </c>
      <c r="P582" s="168">
        <v>1.7683970336565853</v>
      </c>
      <c r="Q582" s="168">
        <v>2.008512902367654</v>
      </c>
      <c r="R582" s="168">
        <v>-2.2033829990192255</v>
      </c>
      <c r="S582" s="168">
        <v>0.0</v>
      </c>
      <c r="T582" s="168">
        <v>-1.2592560702600308</v>
      </c>
      <c r="U582" s="168">
        <v>-2.898203592814371</v>
      </c>
      <c r="V582" s="168">
        <v>-1.1696378055431285</v>
      </c>
      <c r="W582" s="179">
        <v>-1.9384809871681725</v>
      </c>
      <c r="X582" s="168"/>
      <c r="Y582" s="168"/>
      <c r="Z582" s="180" t="s">
        <v>55</v>
      </c>
      <c r="AA582" s="168">
        <v>-2.9473158778418034</v>
      </c>
      <c r="AB582" s="168">
        <v>-34.26237922031553</v>
      </c>
      <c r="AC582" s="168">
        <v>-0.22421524663677447</v>
      </c>
      <c r="AD582" s="168">
        <v>11.500847568131443</v>
      </c>
      <c r="AE582" s="168">
        <v>4.317841491393157</v>
      </c>
      <c r="AF582" s="168"/>
      <c r="AG582" s="168">
        <v>-6.544439842166089</v>
      </c>
      <c r="AH582" s="168">
        <v>-2.1246505508962312</v>
      </c>
      <c r="AI582" s="168">
        <v>-1.1608107992481826</v>
      </c>
      <c r="AJ582" s="179">
        <v>-1.1608107992481826</v>
      </c>
      <c r="AK582" s="168"/>
      <c r="AL582" s="178" t="s">
        <v>55</v>
      </c>
    </row>
    <row r="583">
      <c r="A583" s="178" t="s">
        <v>56</v>
      </c>
      <c r="B583" s="176">
        <v>2196.8</v>
      </c>
      <c r="C583" s="176">
        <v>2148.6</v>
      </c>
      <c r="D583" s="168">
        <v>92.9</v>
      </c>
      <c r="E583" s="168">
        <v>400.65</v>
      </c>
      <c r="F583" s="176">
        <v>3592.35</v>
      </c>
      <c r="G583" s="168"/>
      <c r="H583" s="176">
        <v>2246.85</v>
      </c>
      <c r="I583" s="176">
        <v>2963.5</v>
      </c>
      <c r="J583" s="168">
        <v>17622.25</v>
      </c>
      <c r="K583" s="177">
        <v>5.36984081E7</v>
      </c>
      <c r="L583" s="173"/>
      <c r="M583" s="178" t="s">
        <v>56</v>
      </c>
      <c r="N583" s="168">
        <v>-0.31310976993236994</v>
      </c>
      <c r="O583" s="168">
        <v>-4.1081828933568465</v>
      </c>
      <c r="P583" s="168">
        <v>4.147982062780272</v>
      </c>
      <c r="Q583" s="168">
        <v>4.485591341765547</v>
      </c>
      <c r="R583" s="168">
        <v>-1.2968636232501345</v>
      </c>
      <c r="S583" s="168">
        <v>0.0</v>
      </c>
      <c r="T583" s="168">
        <v>-2.0361448409670713</v>
      </c>
      <c r="U583" s="168">
        <v>-2.5324782108205888</v>
      </c>
      <c r="V583" s="168">
        <v>-0.6677432481382577</v>
      </c>
      <c r="W583" s="179">
        <v>0.5213666194166368</v>
      </c>
      <c r="X583" s="168"/>
      <c r="Y583" s="168"/>
      <c r="Z583" s="180" t="s">
        <v>56</v>
      </c>
      <c r="AJ583" s="158"/>
      <c r="AK583" s="168"/>
      <c r="AL583" s="178" t="s">
        <v>56</v>
      </c>
    </row>
    <row r="584">
      <c r="A584" s="178" t="s">
        <v>57</v>
      </c>
      <c r="B584" s="176">
        <v>2190.45</v>
      </c>
      <c r="C584" s="176">
        <v>2173.45</v>
      </c>
      <c r="D584" s="168">
        <v>89.35</v>
      </c>
      <c r="E584" s="168">
        <v>418.55</v>
      </c>
      <c r="F584" s="176">
        <v>3650.6</v>
      </c>
      <c r="G584" s="168"/>
      <c r="H584" s="176">
        <v>2231.9</v>
      </c>
      <c r="I584" s="176">
        <v>2985.2</v>
      </c>
      <c r="J584" s="168">
        <v>17816.25</v>
      </c>
      <c r="K584" s="177">
        <v>5.411475995E7</v>
      </c>
      <c r="L584" s="173"/>
      <c r="M584" s="178" t="s">
        <v>57</v>
      </c>
      <c r="N584" s="168">
        <v>-0.2890568099053334</v>
      </c>
      <c r="O584" s="168">
        <v>1.1565670669272974</v>
      </c>
      <c r="P584" s="168">
        <v>-3.8213132400430694</v>
      </c>
      <c r="Q584" s="168">
        <v>4.467739922625742</v>
      </c>
      <c r="R584" s="168">
        <v>1.6215012457026736</v>
      </c>
      <c r="S584" s="168">
        <v>0.0</v>
      </c>
      <c r="T584" s="168">
        <v>-0.6653759708035614</v>
      </c>
      <c r="U584" s="168">
        <v>0.7322422810865469</v>
      </c>
      <c r="V584" s="168">
        <v>0.7753523144012932</v>
      </c>
      <c r="W584" s="179">
        <v>1.100880988523032</v>
      </c>
      <c r="X584" s="168"/>
      <c r="Y584" s="168"/>
      <c r="Z584" s="180" t="s">
        <v>57</v>
      </c>
      <c r="AJ584" s="158"/>
      <c r="AK584" s="168"/>
      <c r="AL584" s="178" t="s">
        <v>57</v>
      </c>
    </row>
    <row r="585">
      <c r="A585" s="178" t="s">
        <v>58</v>
      </c>
      <c r="B585" s="176">
        <v>2193.45</v>
      </c>
      <c r="C585" s="176">
        <v>1523.1</v>
      </c>
      <c r="D585" s="168">
        <v>88.9</v>
      </c>
      <c r="E585" s="168">
        <v>427.0</v>
      </c>
      <c r="F585" s="176">
        <v>3765.65</v>
      </c>
      <c r="G585" s="168"/>
      <c r="H585" s="176">
        <v>2166.05</v>
      </c>
      <c r="I585" s="176">
        <v>2979.7</v>
      </c>
      <c r="J585" s="168">
        <v>17718.35</v>
      </c>
      <c r="K585" s="177">
        <v>5.27114378E7</v>
      </c>
      <c r="L585" s="173"/>
      <c r="M585" s="178" t="s">
        <v>58</v>
      </c>
      <c r="N585" s="168">
        <v>0.13695815928233926</v>
      </c>
      <c r="O585" s="168">
        <v>-29.922473486852695</v>
      </c>
      <c r="P585" s="168">
        <v>-0.5036373810856057</v>
      </c>
      <c r="Q585" s="168">
        <v>2.0188746864173908</v>
      </c>
      <c r="R585" s="168">
        <v>3.1515367336876183</v>
      </c>
      <c r="S585" s="168">
        <v>0.0</v>
      </c>
      <c r="T585" s="168">
        <v>-2.9504010036291906</v>
      </c>
      <c r="U585" s="168">
        <v>-0.18424226182500336</v>
      </c>
      <c r="V585" s="168">
        <v>-2.5932336229461663</v>
      </c>
      <c r="W585" s="179">
        <v>-0.5494983512243118</v>
      </c>
      <c r="X585" s="168"/>
      <c r="Y585" s="168"/>
      <c r="Z585" s="180" t="s">
        <v>58</v>
      </c>
      <c r="AJ585" s="158"/>
      <c r="AK585" s="168"/>
      <c r="AL585" s="178" t="s">
        <v>58</v>
      </c>
    </row>
    <row r="586">
      <c r="A586" s="178" t="s">
        <v>59</v>
      </c>
      <c r="B586" s="176">
        <v>2194.6</v>
      </c>
      <c r="C586" s="176">
        <v>1492.8</v>
      </c>
      <c r="D586" s="168">
        <v>88.95</v>
      </c>
      <c r="E586" s="168">
        <v>432.95</v>
      </c>
      <c r="F586" s="176">
        <v>3825.95</v>
      </c>
      <c r="G586" s="168"/>
      <c r="H586" s="176">
        <v>2175.05</v>
      </c>
      <c r="I586" s="176">
        <v>2997.4</v>
      </c>
      <c r="J586" s="168">
        <v>17629.8</v>
      </c>
      <c r="K586" s="177">
        <v>5.301891204999999E7</v>
      </c>
      <c r="L586" s="173"/>
      <c r="M586" s="178" t="s">
        <v>59</v>
      </c>
      <c r="N586" s="168">
        <v>0.052428822175116414</v>
      </c>
      <c r="O586" s="168">
        <v>-1.9893637975182166</v>
      </c>
      <c r="P586" s="168">
        <v>0.056242969628793195</v>
      </c>
      <c r="Q586" s="168">
        <v>1.393442622950817</v>
      </c>
      <c r="R586" s="168">
        <v>1.6013171696785344</v>
      </c>
      <c r="S586" s="168">
        <v>0.0</v>
      </c>
      <c r="T586" s="168">
        <v>0.4155028738948777</v>
      </c>
      <c r="U586" s="168">
        <v>0.5940195321676771</v>
      </c>
      <c r="V586" s="168">
        <v>0.5833159990183242</v>
      </c>
      <c r="W586" s="179">
        <v>-0.4997643685783342</v>
      </c>
      <c r="X586" s="168"/>
      <c r="Y586" s="168"/>
      <c r="Z586" s="180" t="s">
        <v>59</v>
      </c>
      <c r="AJ586" s="158"/>
      <c r="AK586" s="168"/>
      <c r="AL586" s="178" t="s">
        <v>59</v>
      </c>
    </row>
    <row r="587">
      <c r="A587" s="178" t="s">
        <v>60</v>
      </c>
      <c r="B587" s="176">
        <v>2138.75</v>
      </c>
      <c r="C587" s="176">
        <v>1472.95</v>
      </c>
      <c r="D587" s="168">
        <v>89.0</v>
      </c>
      <c r="E587" s="168">
        <v>427.55</v>
      </c>
      <c r="F587" s="176">
        <v>3796.7</v>
      </c>
      <c r="G587" s="168"/>
      <c r="H587" s="176">
        <v>2143.45</v>
      </c>
      <c r="I587" s="176">
        <v>2975.9</v>
      </c>
      <c r="J587" s="168">
        <v>17327.35</v>
      </c>
      <c r="K587" s="177">
        <v>5.245115665E7</v>
      </c>
      <c r="L587" s="173"/>
      <c r="M587" s="178" t="s">
        <v>60</v>
      </c>
      <c r="N587" s="168">
        <v>-2.5448828943771034</v>
      </c>
      <c r="O587" s="168">
        <v>-1.3297159699892758</v>
      </c>
      <c r="P587" s="168">
        <v>0.05621135469364492</v>
      </c>
      <c r="Q587" s="168">
        <v>-1.2472571890518485</v>
      </c>
      <c r="R587" s="168">
        <v>-0.7645160025614554</v>
      </c>
      <c r="S587" s="168">
        <v>0.0</v>
      </c>
      <c r="T587" s="168">
        <v>-1.452840164593934</v>
      </c>
      <c r="U587" s="168">
        <v>-0.7172883165410022</v>
      </c>
      <c r="V587" s="168">
        <v>-1.0708544895537726</v>
      </c>
      <c r="W587" s="179">
        <v>-1.7155611521401306</v>
      </c>
      <c r="X587" s="168"/>
      <c r="Y587" s="168"/>
      <c r="Z587" s="180" t="s">
        <v>60</v>
      </c>
      <c r="AA587" s="168">
        <v>-3.488018702513146</v>
      </c>
      <c r="AB587" s="168">
        <v>-3.2723446145490374</v>
      </c>
      <c r="AC587" s="168">
        <v>-2.078651685393252</v>
      </c>
      <c r="AD587" s="168">
        <v>3.1458308969711117</v>
      </c>
      <c r="AE587" s="168">
        <v>1.220797007927947</v>
      </c>
      <c r="AF587" s="168"/>
      <c r="AG587" s="168">
        <v>-2.3606802118080625</v>
      </c>
      <c r="AH587" s="168">
        <v>-3.5938707617863592</v>
      </c>
      <c r="AI587" s="168">
        <v>-1.3446949475828676</v>
      </c>
      <c r="AJ587" s="179">
        <v>-1.3446949475828676</v>
      </c>
      <c r="AK587" s="168"/>
      <c r="AL587" s="178" t="s">
        <v>60</v>
      </c>
    </row>
    <row r="588">
      <c r="A588" s="178" t="s">
        <v>61</v>
      </c>
      <c r="B588" s="176">
        <v>2076.9</v>
      </c>
      <c r="C588" s="176">
        <v>1469.05</v>
      </c>
      <c r="D588" s="168">
        <v>90.2</v>
      </c>
      <c r="E588" s="168">
        <v>416.7</v>
      </c>
      <c r="F588" s="176">
        <v>3787.5</v>
      </c>
      <c r="G588" s="168"/>
      <c r="H588" s="176">
        <v>2063.95</v>
      </c>
      <c r="I588" s="176">
        <v>2900.65</v>
      </c>
      <c r="J588" s="168">
        <v>17016.3</v>
      </c>
      <c r="K588" s="177">
        <v>5.164503305E7</v>
      </c>
      <c r="L588" s="173"/>
      <c r="M588" s="178" t="s">
        <v>61</v>
      </c>
      <c r="N588" s="168">
        <v>-2.8918760958503755</v>
      </c>
      <c r="O588" s="168">
        <v>-0.2647747717166293</v>
      </c>
      <c r="P588" s="168">
        <v>1.348314606741576</v>
      </c>
      <c r="Q588" s="168">
        <v>-2.5377148871477075</v>
      </c>
      <c r="R588" s="168">
        <v>-0.24231569520899252</v>
      </c>
      <c r="S588" s="168">
        <v>0.0</v>
      </c>
      <c r="T588" s="168">
        <v>-3.70897385056801</v>
      </c>
      <c r="U588" s="168">
        <v>-2.5286467959272825</v>
      </c>
      <c r="V588" s="168">
        <v>-1.53690338113831</v>
      </c>
      <c r="W588" s="179">
        <v>-1.7951388989083692</v>
      </c>
      <c r="X588" s="168"/>
      <c r="Y588" s="168"/>
      <c r="Z588" s="180" t="s">
        <v>61</v>
      </c>
      <c r="AJ588" s="158"/>
      <c r="AK588" s="168"/>
      <c r="AL588" s="178" t="s">
        <v>61</v>
      </c>
    </row>
    <row r="589">
      <c r="A589" s="178" t="s">
        <v>62</v>
      </c>
      <c r="B589" s="176">
        <v>2096.7</v>
      </c>
      <c r="C589" s="176">
        <v>1491.45</v>
      </c>
      <c r="D589" s="168">
        <v>91.25</v>
      </c>
      <c r="E589" s="168">
        <v>422.9</v>
      </c>
      <c r="F589" s="176">
        <v>3824.15</v>
      </c>
      <c r="G589" s="168"/>
      <c r="H589" s="176">
        <v>2060.45</v>
      </c>
      <c r="I589" s="176">
        <v>2862.75</v>
      </c>
      <c r="J589" s="168">
        <v>17007.4</v>
      </c>
      <c r="K589" s="177">
        <v>5.19394285E7</v>
      </c>
      <c r="L589" s="173"/>
      <c r="M589" s="178" t="s">
        <v>62</v>
      </c>
      <c r="N589" s="168">
        <v>0.9533439260436096</v>
      </c>
      <c r="O589" s="168">
        <v>1.5247949355025419</v>
      </c>
      <c r="P589" s="168">
        <v>1.1640798226164049</v>
      </c>
      <c r="Q589" s="168">
        <v>1.4878809695224355</v>
      </c>
      <c r="R589" s="168">
        <v>0.9676567656765701</v>
      </c>
      <c r="S589" s="168">
        <v>0.0</v>
      </c>
      <c r="T589" s="168">
        <v>-0.16957775139901646</v>
      </c>
      <c r="U589" s="168">
        <v>-1.3066036922758724</v>
      </c>
      <c r="V589" s="168">
        <v>0.570036328014322</v>
      </c>
      <c r="W589" s="179">
        <v>-0.052302792028806604</v>
      </c>
      <c r="X589" s="168"/>
      <c r="Y589" s="168"/>
      <c r="Z589" s="180" t="s">
        <v>62</v>
      </c>
      <c r="AJ589" s="158"/>
      <c r="AK589" s="168"/>
      <c r="AL589" s="178" t="s">
        <v>62</v>
      </c>
    </row>
    <row r="590">
      <c r="A590" s="178" t="s">
        <v>63</v>
      </c>
      <c r="B590" s="176">
        <v>2046.95</v>
      </c>
      <c r="C590" s="176">
        <v>1455.9</v>
      </c>
      <c r="D590" s="168">
        <v>92.15</v>
      </c>
      <c r="E590" s="168">
        <v>419.3</v>
      </c>
      <c r="F590" s="176">
        <v>3853.2</v>
      </c>
      <c r="G590" s="168"/>
      <c r="H590" s="176">
        <v>2051.05</v>
      </c>
      <c r="I590" s="176">
        <v>2838.95</v>
      </c>
      <c r="J590" s="168">
        <v>16858.6</v>
      </c>
      <c r="K590" s="177">
        <v>5.169301285000001E7</v>
      </c>
      <c r="L590" s="173"/>
      <c r="M590" s="178" t="s">
        <v>63</v>
      </c>
      <c r="N590" s="168">
        <v>-2.3727762674679154</v>
      </c>
      <c r="O590" s="168">
        <v>-2.383586442723521</v>
      </c>
      <c r="P590" s="168">
        <v>0.9863013698630199</v>
      </c>
      <c r="Q590" s="168">
        <v>-0.851265074485686</v>
      </c>
      <c r="R590" s="168">
        <v>0.7596459343906417</v>
      </c>
      <c r="S590" s="168">
        <v>0.0</v>
      </c>
      <c r="T590" s="168">
        <v>-0.4562110218641383</v>
      </c>
      <c r="U590" s="168">
        <v>-0.8313684394376101</v>
      </c>
      <c r="V590" s="168">
        <v>-0.4744288820967506</v>
      </c>
      <c r="W590" s="179">
        <v>-0.8749132730458676</v>
      </c>
      <c r="X590" s="168"/>
      <c r="Y590" s="168"/>
      <c r="Z590" s="180" t="s">
        <v>63</v>
      </c>
      <c r="AJ590" s="158"/>
      <c r="AK590" s="168"/>
      <c r="AL590" s="178" t="s">
        <v>63</v>
      </c>
    </row>
    <row r="591">
      <c r="A591" s="178" t="s">
        <v>64</v>
      </c>
      <c r="B591" s="176">
        <v>2051.7</v>
      </c>
      <c r="C591" s="176">
        <v>1453.95</v>
      </c>
      <c r="D591" s="168">
        <v>87.15</v>
      </c>
      <c r="E591" s="168">
        <v>432.85</v>
      </c>
      <c r="F591" s="176">
        <v>3864.5</v>
      </c>
      <c r="G591" s="168"/>
      <c r="H591" s="176">
        <v>2087.85</v>
      </c>
      <c r="I591" s="176">
        <v>2882.5</v>
      </c>
      <c r="J591" s="168">
        <v>16818.1</v>
      </c>
      <c r="K591" s="177">
        <v>5.202165275000001E7</v>
      </c>
      <c r="L591" s="173"/>
      <c r="M591" s="178" t="s">
        <v>64</v>
      </c>
      <c r="N591" s="168">
        <v>0.2320525660128373</v>
      </c>
      <c r="O591" s="168">
        <v>-0.13393777045127037</v>
      </c>
      <c r="P591" s="168">
        <v>-5.425935973955507</v>
      </c>
      <c r="Q591" s="168">
        <v>3.231576436918677</v>
      </c>
      <c r="R591" s="168">
        <v>0.29326274265545993</v>
      </c>
      <c r="S591" s="168">
        <v>0.0</v>
      </c>
      <c r="T591" s="168">
        <v>1.7942029692108785</v>
      </c>
      <c r="U591" s="168">
        <v>1.5340178587153765</v>
      </c>
      <c r="V591" s="168">
        <v>0.6357530387203933</v>
      </c>
      <c r="W591" s="179">
        <v>-0.24023347134400247</v>
      </c>
      <c r="X591" s="168"/>
      <c r="Y591" s="168"/>
      <c r="Z591" s="180" t="s">
        <v>64</v>
      </c>
      <c r="AJ591" s="158"/>
      <c r="AK591" s="168"/>
      <c r="AL591" s="178" t="s">
        <v>64</v>
      </c>
    </row>
    <row r="592">
      <c r="A592" s="178" t="s">
        <v>65</v>
      </c>
      <c r="B592" s="176">
        <v>2064.15</v>
      </c>
      <c r="C592" s="176">
        <v>1424.75</v>
      </c>
      <c r="D592" s="168">
        <v>87.15</v>
      </c>
      <c r="E592" s="168">
        <v>441.0</v>
      </c>
      <c r="F592" s="176">
        <v>3843.05</v>
      </c>
      <c r="G592" s="168"/>
      <c r="H592" s="176">
        <v>2092.85</v>
      </c>
      <c r="I592" s="176">
        <v>2868.95</v>
      </c>
      <c r="J592" s="168">
        <v>17094.35</v>
      </c>
      <c r="K592" s="177">
        <v>5.202758505E7</v>
      </c>
      <c r="L592" s="173"/>
      <c r="M592" s="178" t="s">
        <v>65</v>
      </c>
      <c r="N592" s="168">
        <v>0.606813861675697</v>
      </c>
      <c r="O592" s="168">
        <v>-2.008322156882977</v>
      </c>
      <c r="P592" s="168">
        <v>0.0</v>
      </c>
      <c r="Q592" s="168">
        <v>1.8828693542797683</v>
      </c>
      <c r="R592" s="168">
        <v>-0.5550524000517484</v>
      </c>
      <c r="S592" s="168">
        <v>0.0</v>
      </c>
      <c r="T592" s="168">
        <v>0.23948080561343008</v>
      </c>
      <c r="U592" s="168">
        <v>-0.4700780572419838</v>
      </c>
      <c r="V592" s="168">
        <v>0.011403520815646459</v>
      </c>
      <c r="W592" s="179">
        <v>1.64257555847569</v>
      </c>
      <c r="X592" s="168"/>
      <c r="Y592" s="168"/>
      <c r="Z592" s="180" t="s">
        <v>65</v>
      </c>
      <c r="AA592" s="168">
        <v>-0.04844609161155924</v>
      </c>
      <c r="AB592" s="168">
        <v>2.5197403053167284</v>
      </c>
      <c r="AC592" s="168">
        <v>3.2702237521514563</v>
      </c>
      <c r="AD592" s="168">
        <v>19.070294784580504</v>
      </c>
      <c r="AE592" s="168">
        <v>-1.493605339508986</v>
      </c>
      <c r="AF592" s="168"/>
      <c r="AG592" s="168">
        <v>-0.7764531619561842</v>
      </c>
      <c r="AH592" s="168">
        <v>1.7619686644939851</v>
      </c>
      <c r="AI592" s="168">
        <v>1.288729901985176</v>
      </c>
      <c r="AJ592" s="179">
        <v>1.288729901985176</v>
      </c>
      <c r="AK592" s="168"/>
      <c r="AL592" s="178" t="s">
        <v>65</v>
      </c>
    </row>
    <row r="593">
      <c r="A593" s="181">
        <v>44630.0</v>
      </c>
      <c r="B593" s="176">
        <v>2064.15</v>
      </c>
      <c r="C593" s="176">
        <v>1392.55</v>
      </c>
      <c r="D593" s="168">
        <v>86.75</v>
      </c>
      <c r="E593" s="168">
        <v>485.4</v>
      </c>
      <c r="F593" s="176">
        <v>3768.95</v>
      </c>
      <c r="G593" s="168"/>
      <c r="H593" s="176">
        <v>2132.65</v>
      </c>
      <c r="I593" s="176">
        <v>2912.05</v>
      </c>
      <c r="J593" s="168">
        <v>16887.35</v>
      </c>
      <c r="K593" s="177">
        <v>5.2608753650000006E7</v>
      </c>
      <c r="L593" s="173"/>
      <c r="M593" s="181">
        <v>44630.0</v>
      </c>
      <c r="N593" s="168">
        <v>0.0</v>
      </c>
      <c r="O593" s="168">
        <v>-2.260045622038957</v>
      </c>
      <c r="P593" s="168">
        <v>-0.45897877223179073</v>
      </c>
      <c r="Q593" s="168">
        <v>10.068027210884349</v>
      </c>
      <c r="R593" s="168">
        <v>-1.9281560219096903</v>
      </c>
      <c r="S593" s="168">
        <v>0.0</v>
      </c>
      <c r="T593" s="168">
        <v>1.901712975129617</v>
      </c>
      <c r="U593" s="168">
        <v>1.5022917792223764</v>
      </c>
      <c r="V593" s="168">
        <v>1.1170393541070363</v>
      </c>
      <c r="W593" s="179">
        <v>-1.210926417208025</v>
      </c>
      <c r="X593" s="168"/>
      <c r="Y593" s="168"/>
      <c r="Z593" s="182">
        <v>44630.0</v>
      </c>
      <c r="AJ593" s="158"/>
      <c r="AK593" s="109"/>
      <c r="AL593" s="181">
        <v>44630.0</v>
      </c>
      <c r="AM593" s="168">
        <v>1.8821306591090718</v>
      </c>
      <c r="AN593" s="168">
        <v>-5.231410003231476</v>
      </c>
      <c r="AO593" s="168">
        <v>-0.8645533141210375</v>
      </c>
      <c r="AP593" s="168">
        <v>10.949732179645649</v>
      </c>
      <c r="AQ593" s="168">
        <v>-0.06367821276481875</v>
      </c>
      <c r="AR593" s="168">
        <v>0.0</v>
      </c>
      <c r="AS593" s="168">
        <v>-16.331793777694426</v>
      </c>
      <c r="AT593" s="168">
        <v>1.411376865095033</v>
      </c>
      <c r="AU593" s="168">
        <v>-0.8781138459835001</v>
      </c>
      <c r="AV593" s="168">
        <v>6.660902983594243</v>
      </c>
    </row>
    <row r="594">
      <c r="A594" s="181">
        <v>44661.0</v>
      </c>
      <c r="B594" s="176">
        <v>2068.5</v>
      </c>
      <c r="C594" s="176">
        <v>1392.8</v>
      </c>
      <c r="D594" s="168">
        <v>88.5</v>
      </c>
      <c r="E594" s="168">
        <v>496.65</v>
      </c>
      <c r="F594" s="176">
        <v>3818.15</v>
      </c>
      <c r="G594" s="168"/>
      <c r="H594" s="176">
        <v>2131.9</v>
      </c>
      <c r="I594" s="176">
        <v>2916.05</v>
      </c>
      <c r="J594" s="168">
        <v>17274.3</v>
      </c>
      <c r="K594" s="177">
        <v>5.304178795E7</v>
      </c>
      <c r="L594" s="173"/>
      <c r="M594" s="181">
        <v>44661.0</v>
      </c>
      <c r="N594" s="168">
        <v>0.21074049851027826</v>
      </c>
      <c r="O594" s="168">
        <v>0.017952676744102548</v>
      </c>
      <c r="P594" s="168">
        <v>2.0172910662824206</v>
      </c>
      <c r="Q594" s="168">
        <v>2.3176761433868975</v>
      </c>
      <c r="R594" s="168">
        <v>1.3054033616789895</v>
      </c>
      <c r="S594" s="168">
        <v>0.0</v>
      </c>
      <c r="T594" s="168">
        <v>-0.035167514594518556</v>
      </c>
      <c r="U594" s="168">
        <v>0.13736027884136603</v>
      </c>
      <c r="V594" s="168">
        <v>0.8231221421456294</v>
      </c>
      <c r="W594" s="179">
        <v>2.2913601009039355</v>
      </c>
      <c r="X594" s="168"/>
      <c r="Y594" s="168"/>
      <c r="Z594" s="182">
        <v>44661.0</v>
      </c>
      <c r="AJ594" s="158"/>
      <c r="AK594" s="109"/>
      <c r="AL594" s="181">
        <v>44661.0</v>
      </c>
    </row>
    <row r="595">
      <c r="A595" s="181">
        <v>44722.0</v>
      </c>
      <c r="B595" s="176">
        <v>2080.85</v>
      </c>
      <c r="C595" s="176">
        <v>1423.75</v>
      </c>
      <c r="D595" s="168">
        <v>90.2</v>
      </c>
      <c r="E595" s="168">
        <v>507.8</v>
      </c>
      <c r="F595" s="176">
        <v>3767.55</v>
      </c>
      <c r="G595" s="168"/>
      <c r="H595" s="176">
        <v>2074.8</v>
      </c>
      <c r="I595" s="176">
        <v>2921.7</v>
      </c>
      <c r="J595" s="168">
        <v>17331.8</v>
      </c>
      <c r="K595" s="177">
        <v>5.301016385000001E7</v>
      </c>
      <c r="L595" s="173"/>
      <c r="M595" s="181">
        <v>44722.0</v>
      </c>
      <c r="N595" s="168">
        <v>0.5970510031423693</v>
      </c>
      <c r="O595" s="168">
        <v>2.2221424468696185</v>
      </c>
      <c r="P595" s="168">
        <v>1.920903954802263</v>
      </c>
      <c r="Q595" s="168">
        <v>2.245041779925508</v>
      </c>
      <c r="R595" s="168">
        <v>-1.3252491389809176</v>
      </c>
      <c r="S595" s="168">
        <v>0.0</v>
      </c>
      <c r="T595" s="168">
        <v>-2.6783620244851964</v>
      </c>
      <c r="U595" s="168">
        <v>0.19375525111022227</v>
      </c>
      <c r="V595" s="168">
        <v>-0.05962110483493616</v>
      </c>
      <c r="W595" s="179">
        <v>0.3328644286599168</v>
      </c>
      <c r="X595" s="168"/>
      <c r="Y595" s="168"/>
      <c r="Z595" s="182">
        <v>44722.0</v>
      </c>
      <c r="AJ595" s="158"/>
      <c r="AK595" s="109"/>
      <c r="AL595" s="181">
        <v>44722.0</v>
      </c>
    </row>
    <row r="596">
      <c r="A596" s="183">
        <v>44752.0</v>
      </c>
      <c r="B596" s="176">
        <v>2063.15</v>
      </c>
      <c r="C596" s="176">
        <v>1460.65</v>
      </c>
      <c r="D596" s="168">
        <v>90.0</v>
      </c>
      <c r="E596" s="168">
        <v>525.1</v>
      </c>
      <c r="F596" s="176">
        <v>3785.65</v>
      </c>
      <c r="G596" s="168"/>
      <c r="H596" s="176">
        <v>2076.6</v>
      </c>
      <c r="I596" s="176">
        <v>2919.5</v>
      </c>
      <c r="J596" s="168">
        <v>17314.65</v>
      </c>
      <c r="K596" s="177">
        <v>5.339228785E7</v>
      </c>
      <c r="L596" s="173"/>
      <c r="M596" s="183">
        <v>44752.0</v>
      </c>
      <c r="N596" s="168">
        <v>-0.850613931806705</v>
      </c>
      <c r="O596" s="168">
        <v>2.5917471466198485</v>
      </c>
      <c r="P596" s="168">
        <v>-0.22172949002217607</v>
      </c>
      <c r="Q596" s="168">
        <v>3.406853091768415</v>
      </c>
      <c r="R596" s="168">
        <v>0.4804183089806348</v>
      </c>
      <c r="S596" s="168">
        <v>0.0</v>
      </c>
      <c r="T596" s="168">
        <v>0.08675534991323149</v>
      </c>
      <c r="U596" s="168">
        <v>-0.07529862751137414</v>
      </c>
      <c r="V596" s="168">
        <v>0.7208504412121195</v>
      </c>
      <c r="W596" s="179">
        <v>-0.09895106105538846</v>
      </c>
      <c r="X596" s="168"/>
      <c r="Y596" s="168"/>
      <c r="Z596" s="184">
        <v>44752.0</v>
      </c>
      <c r="AA596" s="168">
        <v>-0.685844461139524</v>
      </c>
      <c r="AB596" s="168">
        <v>-10.283093143463528</v>
      </c>
      <c r="AC596" s="168">
        <v>-4.833333333333327</v>
      </c>
      <c r="AD596" s="168">
        <v>-0.6284517234812547</v>
      </c>
      <c r="AE596" s="168">
        <v>0.2800047547977206</v>
      </c>
      <c r="AF596" s="168"/>
      <c r="AG596" s="168">
        <v>4.01377251276124</v>
      </c>
      <c r="AH596" s="168">
        <v>-1.2108237711936944</v>
      </c>
      <c r="AI596" s="168">
        <v>-0.7447450569315621</v>
      </c>
      <c r="AJ596" s="179">
        <v>-0.7447450569315621</v>
      </c>
      <c r="AK596" s="185"/>
      <c r="AL596" s="183">
        <v>44752.0</v>
      </c>
    </row>
    <row r="597">
      <c r="A597" s="183">
        <v>44844.0</v>
      </c>
      <c r="B597" s="176">
        <v>2019.35</v>
      </c>
      <c r="C597" s="176">
        <v>1428.45</v>
      </c>
      <c r="D597" s="168">
        <v>89.0</v>
      </c>
      <c r="E597" s="168">
        <v>527.1</v>
      </c>
      <c r="F597" s="176">
        <v>3797.85</v>
      </c>
      <c r="G597" s="168"/>
      <c r="H597" s="176">
        <v>2051.1</v>
      </c>
      <c r="I597" s="176">
        <v>2884.75</v>
      </c>
      <c r="J597" s="168">
        <v>17241.0</v>
      </c>
      <c r="K597" s="177">
        <v>5.305875845E7</v>
      </c>
      <c r="L597" s="173"/>
      <c r="M597" s="183">
        <v>44844.0</v>
      </c>
      <c r="N597" s="168">
        <v>-2.122967307272868</v>
      </c>
      <c r="O597" s="168">
        <v>-2.204497997466884</v>
      </c>
      <c r="P597" s="168">
        <v>-1.1111111111111112</v>
      </c>
      <c r="Q597" s="168">
        <v>0.3808798324128737</v>
      </c>
      <c r="R597" s="168">
        <v>0.32226962344643106</v>
      </c>
      <c r="S597" s="168">
        <v>0.0</v>
      </c>
      <c r="T597" s="168">
        <v>-1.2279687951459115</v>
      </c>
      <c r="U597" s="168">
        <v>-1.1902723069018668</v>
      </c>
      <c r="V597" s="168">
        <v>-0.6246771086809657</v>
      </c>
      <c r="W597" s="179">
        <v>-0.42536233767359694</v>
      </c>
      <c r="X597" s="168"/>
      <c r="Y597" s="168"/>
      <c r="Z597" s="184">
        <v>44844.0</v>
      </c>
      <c r="AJ597" s="158"/>
      <c r="AK597" s="185"/>
      <c r="AL597" s="183">
        <v>44844.0</v>
      </c>
    </row>
    <row r="598">
      <c r="A598" s="183">
        <v>44875.0</v>
      </c>
      <c r="B598" s="176">
        <v>1998.5</v>
      </c>
      <c r="C598" s="176">
        <v>1361.5</v>
      </c>
      <c r="D598" s="168">
        <v>86.6</v>
      </c>
      <c r="E598" s="168">
        <v>507.75</v>
      </c>
      <c r="F598" s="176">
        <v>3727.9</v>
      </c>
      <c r="G598" s="168"/>
      <c r="H598" s="176">
        <v>2083.6</v>
      </c>
      <c r="I598" s="176">
        <v>2860.7</v>
      </c>
      <c r="J598" s="168">
        <v>16983.55</v>
      </c>
      <c r="K598" s="177">
        <v>5.2254992650000006E7</v>
      </c>
      <c r="L598" s="173"/>
      <c r="M598" s="183">
        <v>44875.0</v>
      </c>
      <c r="N598" s="168">
        <v>-1.0325104612870433</v>
      </c>
      <c r="O598" s="168">
        <v>-4.686898386362843</v>
      </c>
      <c r="P598" s="168">
        <v>-2.696629213483152</v>
      </c>
      <c r="Q598" s="168">
        <v>-3.6710301650540735</v>
      </c>
      <c r="R598" s="168">
        <v>-1.8418315625946213</v>
      </c>
      <c r="S598" s="168">
        <v>0.0</v>
      </c>
      <c r="T598" s="168">
        <v>1.5845156257617863</v>
      </c>
      <c r="U598" s="168">
        <v>-0.8336944275933853</v>
      </c>
      <c r="V598" s="168">
        <v>-1.5148597959702108</v>
      </c>
      <c r="W598" s="179">
        <v>-1.4932428513427338</v>
      </c>
      <c r="X598" s="168"/>
      <c r="Y598" s="168"/>
      <c r="Z598" s="184">
        <v>44875.0</v>
      </c>
      <c r="AJ598" s="158"/>
      <c r="AK598" s="185"/>
      <c r="AL598" s="183">
        <v>44875.0</v>
      </c>
    </row>
    <row r="599">
      <c r="A599" s="183">
        <v>44905.0</v>
      </c>
      <c r="B599" s="176">
        <v>2003.85</v>
      </c>
      <c r="C599" s="176">
        <v>1349.3</v>
      </c>
      <c r="D599" s="168">
        <v>86.35</v>
      </c>
      <c r="E599" s="168">
        <v>527.5</v>
      </c>
      <c r="F599" s="176">
        <v>3763.0</v>
      </c>
      <c r="G599" s="168"/>
      <c r="H599" s="176">
        <v>2132.75</v>
      </c>
      <c r="I599" s="176">
        <v>2830.75</v>
      </c>
      <c r="J599" s="168">
        <v>17123.6</v>
      </c>
      <c r="K599" s="177">
        <v>5.279686325E7</v>
      </c>
      <c r="L599" s="173"/>
      <c r="M599" s="183">
        <v>44905.0</v>
      </c>
      <c r="N599" s="168">
        <v>0.2677007755816817</v>
      </c>
      <c r="O599" s="168">
        <v>-0.8960705104664007</v>
      </c>
      <c r="P599" s="168">
        <v>-0.28868360277136257</v>
      </c>
      <c r="Q599" s="168">
        <v>3.8897095027080253</v>
      </c>
      <c r="R599" s="168">
        <v>0.9415488612891952</v>
      </c>
      <c r="S599" s="168">
        <v>0.0</v>
      </c>
      <c r="T599" s="168">
        <v>2.3588980610481904</v>
      </c>
      <c r="U599" s="168">
        <v>-1.0469465515433223</v>
      </c>
      <c r="V599" s="168">
        <v>1.0369738325855338</v>
      </c>
      <c r="W599" s="179">
        <v>0.8246214719537391</v>
      </c>
      <c r="X599" s="168"/>
      <c r="Y599" s="168"/>
      <c r="Z599" s="184">
        <v>44905.0</v>
      </c>
      <c r="AJ599" s="158"/>
      <c r="AK599" s="185"/>
      <c r="AL599" s="183">
        <v>44905.0</v>
      </c>
    </row>
    <row r="600">
      <c r="A600" s="178" t="s">
        <v>66</v>
      </c>
      <c r="B600" s="176">
        <v>2021.6</v>
      </c>
      <c r="C600" s="176">
        <v>1317.3</v>
      </c>
      <c r="D600" s="168">
        <v>85.4</v>
      </c>
      <c r="E600" s="168">
        <v>542.05</v>
      </c>
      <c r="F600" s="176">
        <v>3784.6</v>
      </c>
      <c r="G600" s="168"/>
      <c r="H600" s="176">
        <v>2149.85</v>
      </c>
      <c r="I600" s="176">
        <v>2845.2</v>
      </c>
      <c r="J600" s="168">
        <v>17014.35</v>
      </c>
      <c r="K600" s="177">
        <v>5.31389163E7</v>
      </c>
      <c r="L600" s="173"/>
      <c r="M600" s="178" t="s">
        <v>66</v>
      </c>
      <c r="N600" s="168">
        <v>0.8857948449235222</v>
      </c>
      <c r="O600" s="168">
        <v>-2.3716000889350037</v>
      </c>
      <c r="P600" s="168">
        <v>-1.1001737116386667</v>
      </c>
      <c r="Q600" s="168">
        <v>2.7582938388625506</v>
      </c>
      <c r="R600" s="168">
        <v>0.5740100983258014</v>
      </c>
      <c r="S600" s="168">
        <v>0.0</v>
      </c>
      <c r="T600" s="168">
        <v>0.8017817371937597</v>
      </c>
      <c r="U600" s="168">
        <v>0.510465424357496</v>
      </c>
      <c r="V600" s="168">
        <v>0.6478662347426427</v>
      </c>
      <c r="W600" s="179">
        <v>-0.638008362727464</v>
      </c>
      <c r="X600" s="168"/>
      <c r="Y600" s="168"/>
      <c r="Z600" s="180" t="s">
        <v>66</v>
      </c>
      <c r="AJ600" s="158"/>
      <c r="AK600" s="168"/>
      <c r="AL600" s="178" t="s">
        <v>66</v>
      </c>
    </row>
    <row r="601">
      <c r="A601" s="178" t="s">
        <v>67</v>
      </c>
      <c r="B601" s="176">
        <v>2049.0</v>
      </c>
      <c r="C601" s="176">
        <v>1310.45</v>
      </c>
      <c r="D601" s="168">
        <v>85.65</v>
      </c>
      <c r="E601" s="168">
        <v>521.8</v>
      </c>
      <c r="F601" s="176">
        <v>3796.25</v>
      </c>
      <c r="G601" s="168"/>
      <c r="H601" s="176">
        <v>2159.95</v>
      </c>
      <c r="I601" s="176">
        <v>2884.15</v>
      </c>
      <c r="J601" s="168">
        <v>17185.7</v>
      </c>
      <c r="K601" s="177">
        <v>5.304245799999999E7</v>
      </c>
      <c r="L601" s="173"/>
      <c r="M601" s="178" t="s">
        <v>67</v>
      </c>
      <c r="N601" s="168">
        <v>1.355362089434116</v>
      </c>
      <c r="O601" s="168">
        <v>-0.520003036514075</v>
      </c>
      <c r="P601" s="168">
        <v>0.2927400468384075</v>
      </c>
      <c r="Q601" s="168">
        <v>-3.735817728991791</v>
      </c>
      <c r="R601" s="168">
        <v>0.3078264545790861</v>
      </c>
      <c r="S601" s="168">
        <v>0.0</v>
      </c>
      <c r="T601" s="168">
        <v>0.4698002186198995</v>
      </c>
      <c r="U601" s="168">
        <v>1.3689723042316981</v>
      </c>
      <c r="V601" s="168">
        <v>-0.18152101457139516</v>
      </c>
      <c r="W601" s="179">
        <v>1.007091073123582</v>
      </c>
      <c r="X601" s="168"/>
      <c r="Y601" s="168"/>
      <c r="Z601" s="180" t="s">
        <v>67</v>
      </c>
      <c r="AA601" s="168">
        <v>-1.1127379209370403</v>
      </c>
      <c r="AB601" s="168">
        <v>-1.7970926017780116</v>
      </c>
      <c r="AC601" s="168">
        <v>-3.327495621716297</v>
      </c>
      <c r="AD601" s="168">
        <v>-0.8336527405135894</v>
      </c>
      <c r="AE601" s="168">
        <v>-0.09351333552848684</v>
      </c>
      <c r="AF601" s="168"/>
      <c r="AG601" s="168">
        <v>1.4028102502372826</v>
      </c>
      <c r="AH601" s="168">
        <v>2.2623649948858415</v>
      </c>
      <c r="AI601" s="168">
        <v>2.2728198444055145</v>
      </c>
      <c r="AJ601" s="179">
        <v>2.2728198444055145</v>
      </c>
      <c r="AK601" s="168"/>
      <c r="AL601" s="178" t="s">
        <v>67</v>
      </c>
    </row>
    <row r="602">
      <c r="A602" s="178" t="s">
        <v>68</v>
      </c>
      <c r="B602" s="176">
        <v>2028.35</v>
      </c>
      <c r="C602" s="176">
        <v>1310.55</v>
      </c>
      <c r="D602" s="168">
        <v>85.2</v>
      </c>
      <c r="E602" s="168">
        <v>525.55</v>
      </c>
      <c r="F602" s="176">
        <v>3777.7</v>
      </c>
      <c r="G602" s="168"/>
      <c r="H602" s="176">
        <v>2157.0</v>
      </c>
      <c r="I602" s="176">
        <v>2893.8</v>
      </c>
      <c r="J602" s="168">
        <v>17311.8</v>
      </c>
      <c r="K602" s="177">
        <v>5.296837E7</v>
      </c>
      <c r="L602" s="173"/>
      <c r="M602" s="178" t="s">
        <v>68</v>
      </c>
      <c r="N602" s="168">
        <v>-1.007808687164475</v>
      </c>
      <c r="O602" s="168">
        <v>0.007630966461895459</v>
      </c>
      <c r="P602" s="168">
        <v>-0.5253940455341539</v>
      </c>
      <c r="Q602" s="168">
        <v>0.7186661556151783</v>
      </c>
      <c r="R602" s="168">
        <v>-0.4886401053671434</v>
      </c>
      <c r="S602" s="168">
        <v>0.0</v>
      </c>
      <c r="T602" s="168">
        <v>-0.13657723558414864</v>
      </c>
      <c r="U602" s="168">
        <v>0.33458731341990156</v>
      </c>
      <c r="V602" s="168">
        <v>-0.13967678496345806</v>
      </c>
      <c r="W602" s="179">
        <v>0.7337495708641402</v>
      </c>
      <c r="X602" s="168"/>
      <c r="Y602" s="168"/>
      <c r="Z602" s="180" t="s">
        <v>68</v>
      </c>
      <c r="AJ602" s="158"/>
      <c r="AK602" s="168"/>
      <c r="AL602" s="178" t="s">
        <v>68</v>
      </c>
    </row>
    <row r="603">
      <c r="A603" s="178" t="s">
        <v>69</v>
      </c>
      <c r="B603" s="176">
        <v>2071.85</v>
      </c>
      <c r="C603" s="176">
        <v>1312.4</v>
      </c>
      <c r="D603" s="168">
        <v>87.3</v>
      </c>
      <c r="E603" s="168">
        <v>515.5</v>
      </c>
      <c r="F603" s="176">
        <v>3766.85</v>
      </c>
      <c r="G603" s="168"/>
      <c r="H603" s="176">
        <v>2157.35</v>
      </c>
      <c r="I603" s="176">
        <v>2918.05</v>
      </c>
      <c r="J603" s="168">
        <v>17486.95</v>
      </c>
      <c r="K603" s="177">
        <v>5.30192423E7</v>
      </c>
      <c r="L603" s="173"/>
      <c r="M603" s="178" t="s">
        <v>69</v>
      </c>
      <c r="N603" s="168">
        <v>2.1446002908768214</v>
      </c>
      <c r="O603" s="168">
        <v>0.14116210751212366</v>
      </c>
      <c r="P603" s="168">
        <v>2.4647887323943594</v>
      </c>
      <c r="Q603" s="168">
        <v>-1.9122823708495778</v>
      </c>
      <c r="R603" s="168">
        <v>-0.2872117955369645</v>
      </c>
      <c r="S603" s="168">
        <v>0.0</v>
      </c>
      <c r="T603" s="168">
        <v>0.016226240148349978</v>
      </c>
      <c r="U603" s="168">
        <v>0.8379984795079134</v>
      </c>
      <c r="V603" s="168">
        <v>0.09604278930991651</v>
      </c>
      <c r="W603" s="179">
        <v>1.0117376587067866</v>
      </c>
      <c r="X603" s="168"/>
      <c r="Y603" s="168"/>
      <c r="Z603" s="180" t="s">
        <v>69</v>
      </c>
      <c r="AJ603" s="158"/>
      <c r="AK603" s="168"/>
      <c r="AL603" s="178" t="s">
        <v>69</v>
      </c>
    </row>
    <row r="604">
      <c r="A604" s="178" t="s">
        <v>70</v>
      </c>
      <c r="B604" s="176">
        <v>2074.55</v>
      </c>
      <c r="C604" s="176">
        <v>1294.45</v>
      </c>
      <c r="D604" s="168">
        <v>86.3</v>
      </c>
      <c r="E604" s="168">
        <v>521.4</v>
      </c>
      <c r="F604" s="176">
        <v>3768.5</v>
      </c>
      <c r="G604" s="168"/>
      <c r="H604" s="176">
        <v>2188.3</v>
      </c>
      <c r="I604" s="176">
        <v>2928.35</v>
      </c>
      <c r="J604" s="168">
        <v>17512.25</v>
      </c>
      <c r="K604" s="177">
        <v>5.318387875000001E7</v>
      </c>
      <c r="L604" s="173"/>
      <c r="M604" s="178" t="s">
        <v>70</v>
      </c>
      <c r="N604" s="168">
        <v>0.13031831454981166</v>
      </c>
      <c r="O604" s="168">
        <v>-1.3677232551051541</v>
      </c>
      <c r="P604" s="168">
        <v>-1.1454753722794961</v>
      </c>
      <c r="Q604" s="168">
        <v>1.144519883608143</v>
      </c>
      <c r="R604" s="168">
        <v>0.04380317772144075</v>
      </c>
      <c r="S604" s="168">
        <v>0.0</v>
      </c>
      <c r="T604" s="168">
        <v>1.434630449393945</v>
      </c>
      <c r="U604" s="168">
        <v>0.3529754459313489</v>
      </c>
      <c r="V604" s="168">
        <v>0.31052207247407315</v>
      </c>
      <c r="W604" s="179">
        <v>0.14467931800570866</v>
      </c>
      <c r="X604" s="168"/>
      <c r="Y604" s="168"/>
      <c r="Z604" s="180" t="s">
        <v>70</v>
      </c>
      <c r="AJ604" s="158"/>
      <c r="AK604" s="168"/>
      <c r="AL604" s="178" t="s">
        <v>70</v>
      </c>
    </row>
    <row r="605">
      <c r="A605" s="178" t="s">
        <v>71</v>
      </c>
      <c r="B605" s="176">
        <v>2109.95</v>
      </c>
      <c r="C605" s="176">
        <v>1278.95</v>
      </c>
      <c r="D605" s="168">
        <v>81.7</v>
      </c>
      <c r="E605" s="168">
        <v>529.35</v>
      </c>
      <c r="F605" s="176">
        <v>3790.15</v>
      </c>
      <c r="G605" s="168"/>
      <c r="H605" s="176">
        <v>2200.35</v>
      </c>
      <c r="I605" s="176">
        <v>2976.0</v>
      </c>
      <c r="J605" s="168">
        <v>17563.95</v>
      </c>
      <c r="K605" s="177">
        <v>5.344522575E7</v>
      </c>
      <c r="L605" s="173"/>
      <c r="M605" s="178" t="s">
        <v>71</v>
      </c>
      <c r="N605" s="168">
        <v>1.706394157769137</v>
      </c>
      <c r="O605" s="168">
        <v>-1.1974197535632896</v>
      </c>
      <c r="P605" s="168">
        <v>-5.330243337195823</v>
      </c>
      <c r="Q605" s="168">
        <v>1.5247410817031157</v>
      </c>
      <c r="R605" s="168">
        <v>0.5744991375879022</v>
      </c>
      <c r="S605" s="168">
        <v>0.0</v>
      </c>
      <c r="T605" s="168">
        <v>0.550655760179122</v>
      </c>
      <c r="U605" s="168">
        <v>1.6271962026397149</v>
      </c>
      <c r="V605" s="168">
        <v>0.49140266964825785</v>
      </c>
      <c r="W605" s="179">
        <v>0.29522191608731446</v>
      </c>
      <c r="X605" s="168"/>
      <c r="Y605" s="168"/>
      <c r="Z605" s="180" t="s">
        <v>71</v>
      </c>
      <c r="AJ605" s="158"/>
      <c r="AK605" s="168"/>
      <c r="AL605" s="178" t="s">
        <v>71</v>
      </c>
    </row>
    <row r="606">
      <c r="A606" s="178" t="s">
        <v>72</v>
      </c>
      <c r="B606" s="176">
        <v>2026.2</v>
      </c>
      <c r="C606" s="176">
        <v>1286.9</v>
      </c>
      <c r="D606" s="168">
        <v>82.8</v>
      </c>
      <c r="E606" s="168">
        <v>517.45</v>
      </c>
      <c r="F606" s="176">
        <v>3792.7</v>
      </c>
      <c r="G606" s="168"/>
      <c r="H606" s="176">
        <v>2190.25</v>
      </c>
      <c r="I606" s="176">
        <v>2949.4</v>
      </c>
      <c r="J606" s="168">
        <v>17576.3</v>
      </c>
      <c r="K606" s="177">
        <v>5.2980666699999996E7</v>
      </c>
      <c r="L606" s="173"/>
      <c r="M606" s="178" t="s">
        <v>72</v>
      </c>
      <c r="N606" s="168">
        <v>-3.9692883717623535</v>
      </c>
      <c r="O606" s="168">
        <v>0.6216036592517336</v>
      </c>
      <c r="P606" s="168">
        <v>1.3463892288861619</v>
      </c>
      <c r="Q606" s="168">
        <v>-2.2480400491168373</v>
      </c>
      <c r="R606" s="168">
        <v>0.06727965911638661</v>
      </c>
      <c r="S606" s="168">
        <v>0.0</v>
      </c>
      <c r="T606" s="168">
        <v>-0.459017883518527</v>
      </c>
      <c r="U606" s="168">
        <v>-0.8938172043010723</v>
      </c>
      <c r="V606" s="168">
        <v>-0.8692246004780033</v>
      </c>
      <c r="W606" s="179">
        <v>0.07031447937393664</v>
      </c>
      <c r="X606" s="168"/>
      <c r="Y606" s="168"/>
      <c r="Z606" s="180" t="s">
        <v>72</v>
      </c>
      <c r="AA606" s="168">
        <v>1.961800414569133</v>
      </c>
      <c r="AB606" s="168">
        <v>-1.1345092858808092</v>
      </c>
      <c r="AC606" s="168">
        <v>2.3550724637681193</v>
      </c>
      <c r="AD606" s="168">
        <v>5.633394530872543</v>
      </c>
      <c r="AE606" s="168">
        <v>-0.39549661191235796</v>
      </c>
      <c r="AF606" s="168"/>
      <c r="AG606" s="168">
        <v>-14.541718981851387</v>
      </c>
      <c r="AH606" s="168">
        <v>0.6425035600461049</v>
      </c>
      <c r="AI606" s="168">
        <v>1.1976354522851795</v>
      </c>
      <c r="AJ606" s="179">
        <v>1.1976354522851795</v>
      </c>
      <c r="AK606" s="168"/>
      <c r="AL606" s="178" t="s">
        <v>72</v>
      </c>
    </row>
    <row r="607">
      <c r="A607" s="178" t="s">
        <v>73</v>
      </c>
      <c r="B607" s="176">
        <v>2045.9</v>
      </c>
      <c r="C607" s="176">
        <v>1296.95</v>
      </c>
      <c r="D607" s="168">
        <v>83.15</v>
      </c>
      <c r="E607" s="168">
        <v>517.4</v>
      </c>
      <c r="F607" s="176">
        <v>3801.85</v>
      </c>
      <c r="G607" s="168"/>
      <c r="H607" s="176">
        <v>2193.85</v>
      </c>
      <c r="I607" s="176">
        <v>2973.15</v>
      </c>
      <c r="J607" s="168">
        <v>17730.75</v>
      </c>
      <c r="K607" s="177">
        <v>5.31693325E7</v>
      </c>
      <c r="L607" s="173"/>
      <c r="M607" s="178" t="s">
        <v>73</v>
      </c>
      <c r="N607" s="168">
        <v>0.9722633501135152</v>
      </c>
      <c r="O607" s="168">
        <v>0.7809464604864367</v>
      </c>
      <c r="P607" s="168">
        <v>0.42270531400967215</v>
      </c>
      <c r="Q607" s="168">
        <v>-0.009662769349708803</v>
      </c>
      <c r="R607" s="168">
        <v>0.24125293326654074</v>
      </c>
      <c r="S607" s="168">
        <v>0.0</v>
      </c>
      <c r="T607" s="168">
        <v>0.16436479853897543</v>
      </c>
      <c r="U607" s="168">
        <v>0.8052485251237539</v>
      </c>
      <c r="V607" s="168">
        <v>0.3561031065696357</v>
      </c>
      <c r="W607" s="179">
        <v>0.8787401216410776</v>
      </c>
      <c r="X607" s="168"/>
      <c r="Y607" s="168"/>
      <c r="Z607" s="180" t="s">
        <v>73</v>
      </c>
      <c r="AJ607" s="158"/>
      <c r="AK607" s="168"/>
      <c r="AL607" s="178" t="s">
        <v>73</v>
      </c>
    </row>
    <row r="608">
      <c r="A608" s="178" t="s">
        <v>74</v>
      </c>
      <c r="B608" s="176">
        <v>2020.6</v>
      </c>
      <c r="C608" s="176">
        <v>1299.9</v>
      </c>
      <c r="D608" s="168">
        <v>83.2</v>
      </c>
      <c r="E608" s="168">
        <v>542.15</v>
      </c>
      <c r="F608" s="176">
        <v>3713.1</v>
      </c>
      <c r="G608" s="168"/>
      <c r="H608" s="176">
        <v>2225.3</v>
      </c>
      <c r="I608" s="176">
        <v>2975.8</v>
      </c>
      <c r="J608" s="168">
        <v>17656.35</v>
      </c>
      <c r="K608" s="177">
        <v>5.330210145E7</v>
      </c>
      <c r="L608" s="173"/>
      <c r="M608" s="178" t="s">
        <v>74</v>
      </c>
      <c r="N608" s="168">
        <v>-1.2366195806246727</v>
      </c>
      <c r="O608" s="168">
        <v>0.2274567253941976</v>
      </c>
      <c r="P608" s="168">
        <v>0.06013229104028521</v>
      </c>
      <c r="Q608" s="168">
        <v>4.783533049864708</v>
      </c>
      <c r="R608" s="168">
        <v>-2.334389836526954</v>
      </c>
      <c r="S608" s="168">
        <v>0.0</v>
      </c>
      <c r="T608" s="168">
        <v>1.4335528864781217</v>
      </c>
      <c r="U608" s="168">
        <v>0.08913105628710596</v>
      </c>
      <c r="V608" s="168">
        <v>0.24970964230179676</v>
      </c>
      <c r="W608" s="179">
        <v>-0.4196099995770143</v>
      </c>
      <c r="X608" s="168"/>
      <c r="Y608" s="168"/>
      <c r="Z608" s="180" t="s">
        <v>74</v>
      </c>
      <c r="AJ608" s="158"/>
      <c r="AK608" s="168"/>
      <c r="AL608" s="178" t="s">
        <v>74</v>
      </c>
    </row>
    <row r="609">
      <c r="A609" s="178" t="s">
        <v>75</v>
      </c>
      <c r="B609" s="176">
        <v>2059.8</v>
      </c>
      <c r="C609" s="176">
        <v>1285.15</v>
      </c>
      <c r="D609" s="168">
        <v>83.85</v>
      </c>
      <c r="E609" s="168">
        <v>560.2</v>
      </c>
      <c r="F609" s="176">
        <v>3755.3</v>
      </c>
      <c r="G609" s="168"/>
      <c r="H609" s="176">
        <v>1901.4</v>
      </c>
      <c r="I609" s="176">
        <v>2976.15</v>
      </c>
      <c r="J609" s="168">
        <v>17736.95</v>
      </c>
      <c r="K609" s="177">
        <v>5.264476415E7</v>
      </c>
      <c r="L609" s="173"/>
      <c r="M609" s="178" t="s">
        <v>75</v>
      </c>
      <c r="N609" s="168">
        <v>1.9400178164901651</v>
      </c>
      <c r="O609" s="168">
        <v>-1.1347026694361104</v>
      </c>
      <c r="P609" s="168">
        <v>0.7812499999999898</v>
      </c>
      <c r="Q609" s="168">
        <v>3.329336899382102</v>
      </c>
      <c r="R609" s="168">
        <v>1.136516657240588</v>
      </c>
      <c r="S609" s="168">
        <v>0.0</v>
      </c>
      <c r="T609" s="168">
        <v>-14.555340852918711</v>
      </c>
      <c r="U609" s="168">
        <v>0.011761543114453559</v>
      </c>
      <c r="V609" s="168">
        <v>-1.2332296140643146</v>
      </c>
      <c r="W609" s="179">
        <v>0.4564929897742296</v>
      </c>
      <c r="X609" s="168"/>
      <c r="Y609" s="168"/>
      <c r="Z609" s="180" t="s">
        <v>75</v>
      </c>
      <c r="AJ609" s="158"/>
      <c r="AK609" s="168"/>
      <c r="AL609" s="178" t="s">
        <v>75</v>
      </c>
    </row>
    <row r="610">
      <c r="A610" s="178" t="s">
        <v>76</v>
      </c>
      <c r="B610" s="176">
        <v>2065.95</v>
      </c>
      <c r="C610" s="176">
        <v>1272.3</v>
      </c>
      <c r="D610" s="168">
        <v>84.75</v>
      </c>
      <c r="E610" s="168">
        <v>546.6</v>
      </c>
      <c r="F610" s="176">
        <v>3777.7</v>
      </c>
      <c r="G610" s="168"/>
      <c r="H610" s="176">
        <v>1871.75</v>
      </c>
      <c r="I610" s="176">
        <v>2968.35</v>
      </c>
      <c r="J610" s="168">
        <v>17786.8</v>
      </c>
      <c r="K610" s="177">
        <v>5.2395979050000004E7</v>
      </c>
      <c r="L610" s="173"/>
      <c r="M610" s="178" t="s">
        <v>76</v>
      </c>
      <c r="N610" s="168">
        <v>0.2985726769589104</v>
      </c>
      <c r="O610" s="168">
        <v>-0.9998832821071576</v>
      </c>
      <c r="P610" s="168">
        <v>1.0733452593917778</v>
      </c>
      <c r="Q610" s="168">
        <v>-2.4277043912888296</v>
      </c>
      <c r="R610" s="168">
        <v>0.5964902937182018</v>
      </c>
      <c r="S610" s="168">
        <v>0.0</v>
      </c>
      <c r="T610" s="168">
        <v>-1.5593773009361571</v>
      </c>
      <c r="U610" s="168">
        <v>-0.26208356433648106</v>
      </c>
      <c r="V610" s="168">
        <v>-0.47257330147996124</v>
      </c>
      <c r="W610" s="179">
        <v>0.2810517028012062</v>
      </c>
      <c r="X610" s="168"/>
      <c r="Y610" s="168"/>
      <c r="Z610" s="180" t="s">
        <v>76</v>
      </c>
      <c r="AA610" s="168">
        <v>2.2556209007962615</v>
      </c>
      <c r="AB610" s="168">
        <v>6.048101862768219</v>
      </c>
      <c r="AC610" s="168">
        <v>4.778761061946899</v>
      </c>
      <c r="AD610" s="168">
        <v>10.583607757043545</v>
      </c>
      <c r="AE610" s="168">
        <v>0.7014850305741589</v>
      </c>
      <c r="AF610" s="168"/>
      <c r="AG610" s="168">
        <v>-3.2349405636436463</v>
      </c>
      <c r="AH610" s="168">
        <v>1.4839894217326186</v>
      </c>
      <c r="AI610" s="168">
        <v>1.8572761823374762</v>
      </c>
      <c r="AJ610" s="179">
        <v>1.8572761823374762</v>
      </c>
      <c r="AK610" s="168"/>
      <c r="AL610" s="178" t="s">
        <v>76</v>
      </c>
    </row>
    <row r="611">
      <c r="A611" s="178" t="s">
        <v>77</v>
      </c>
      <c r="B611" s="176">
        <v>2103.0</v>
      </c>
      <c r="C611" s="176">
        <v>1319.7</v>
      </c>
      <c r="D611" s="168">
        <v>86.0</v>
      </c>
      <c r="E611" s="168">
        <v>538.55</v>
      </c>
      <c r="F611" s="176">
        <v>3766.55</v>
      </c>
      <c r="G611" s="168"/>
      <c r="H611" s="176">
        <v>1784.35</v>
      </c>
      <c r="I611" s="176">
        <v>2953.15</v>
      </c>
      <c r="J611" s="168">
        <v>18012.2</v>
      </c>
      <c r="K611" s="177">
        <v>5.2146788900000006E7</v>
      </c>
      <c r="L611" s="173"/>
      <c r="M611" s="178" t="s">
        <v>77</v>
      </c>
      <c r="N611" s="168">
        <v>1.793363827778997</v>
      </c>
      <c r="O611" s="168">
        <v>3.7255364300872507</v>
      </c>
      <c r="P611" s="168">
        <v>1.4749262536873156</v>
      </c>
      <c r="Q611" s="168">
        <v>-1.4727405781192953</v>
      </c>
      <c r="R611" s="168">
        <v>-0.2951531355057214</v>
      </c>
      <c r="S611" s="168">
        <v>0.0</v>
      </c>
      <c r="T611" s="168">
        <v>-4.669427006811812</v>
      </c>
      <c r="U611" s="168">
        <v>-0.5120689945592608</v>
      </c>
      <c r="V611" s="168">
        <v>-0.4755902161160179</v>
      </c>
      <c r="W611" s="179">
        <v>1.2672318798209992</v>
      </c>
      <c r="X611" s="168"/>
      <c r="Y611" s="168"/>
      <c r="Z611" s="180" t="s">
        <v>77</v>
      </c>
      <c r="AJ611" s="158"/>
      <c r="AK611" s="168"/>
      <c r="AL611" s="178" t="s">
        <v>77</v>
      </c>
    </row>
    <row r="612">
      <c r="A612" s="181">
        <v>44572.0</v>
      </c>
      <c r="B612" s="176">
        <v>2140.15</v>
      </c>
      <c r="C612" s="176">
        <v>1330.95</v>
      </c>
      <c r="D612" s="168">
        <v>87.2</v>
      </c>
      <c r="E612" s="168">
        <v>550.35</v>
      </c>
      <c r="F612" s="176">
        <v>3788.0</v>
      </c>
      <c r="G612" s="168"/>
      <c r="H612" s="176">
        <v>1786.25</v>
      </c>
      <c r="I612" s="176">
        <v>2959.45</v>
      </c>
      <c r="J612" s="168">
        <v>18145.4</v>
      </c>
      <c r="K612" s="177">
        <v>5.2611317150000006E7</v>
      </c>
      <c r="L612" s="173"/>
      <c r="M612" s="181">
        <v>44572.0</v>
      </c>
      <c r="N612" s="168">
        <v>1.7665240133143172</v>
      </c>
      <c r="O612" s="168">
        <v>0.8524664696521936</v>
      </c>
      <c r="P612" s="168">
        <v>1.3953488372093057</v>
      </c>
      <c r="Q612" s="168">
        <v>2.1910686101569157</v>
      </c>
      <c r="R612" s="168">
        <v>0.5694866655161837</v>
      </c>
      <c r="S612" s="168">
        <v>0.0</v>
      </c>
      <c r="T612" s="168">
        <v>0.10648135175274419</v>
      </c>
      <c r="U612" s="168">
        <v>0.21333152735214014</v>
      </c>
      <c r="V612" s="168">
        <v>0.8908089257246671</v>
      </c>
      <c r="W612" s="179">
        <v>0.7394987841574084</v>
      </c>
      <c r="X612" s="168"/>
      <c r="Y612" s="168"/>
      <c r="Z612" s="182">
        <v>44572.0</v>
      </c>
      <c r="AJ612" s="158"/>
      <c r="AK612" s="109"/>
      <c r="AL612" s="181">
        <v>44572.0</v>
      </c>
      <c r="AM612" s="168">
        <v>-10.314697567927482</v>
      </c>
      <c r="AN612" s="168">
        <v>8.820767121229187</v>
      </c>
      <c r="AO612" s="168">
        <v>4.357798165137612</v>
      </c>
      <c r="AP612" s="168">
        <v>21.204687925865347</v>
      </c>
      <c r="AQ612" s="168">
        <v>15.161034846884904</v>
      </c>
      <c r="AR612" s="168">
        <v>0.0</v>
      </c>
      <c r="AS612" s="168">
        <v>-0.3694891532540187</v>
      </c>
      <c r="AT612" s="168">
        <v>-4.659649597053495</v>
      </c>
      <c r="AU612" s="168">
        <v>6.494755568004256</v>
      </c>
      <c r="AV612" s="168">
        <v>3.377991116205744</v>
      </c>
    </row>
    <row r="613">
      <c r="A613" s="181">
        <v>44603.0</v>
      </c>
      <c r="B613" s="176">
        <v>2166.5</v>
      </c>
      <c r="C613" s="176">
        <v>1311.5</v>
      </c>
      <c r="D613" s="168">
        <v>86.55</v>
      </c>
      <c r="E613" s="168">
        <v>582.4</v>
      </c>
      <c r="F613" s="176">
        <v>3723.95</v>
      </c>
      <c r="G613" s="168"/>
      <c r="H613" s="176">
        <v>1879.95</v>
      </c>
      <c r="I613" s="176">
        <v>2971.8</v>
      </c>
      <c r="J613" s="168">
        <v>18082.85</v>
      </c>
      <c r="K613" s="177">
        <v>5.32724617E7</v>
      </c>
      <c r="L613" s="173"/>
      <c r="M613" s="181">
        <v>44603.0</v>
      </c>
      <c r="N613" s="168">
        <v>1.23122211059972</v>
      </c>
      <c r="O613" s="168">
        <v>-1.461362184905522</v>
      </c>
      <c r="P613" s="168">
        <v>-0.7454128440367037</v>
      </c>
      <c r="Q613" s="168">
        <v>5.823566821113828</v>
      </c>
      <c r="R613" s="168">
        <v>-1.6908658922914515</v>
      </c>
      <c r="S613" s="168">
        <v>0.0</v>
      </c>
      <c r="T613" s="168">
        <v>5.245626312106371</v>
      </c>
      <c r="U613" s="168">
        <v>0.41730726993192535</v>
      </c>
      <c r="V613" s="168">
        <v>1.2566584260093876</v>
      </c>
      <c r="W613" s="179">
        <v>-0.3447154650765643</v>
      </c>
      <c r="X613" s="168"/>
      <c r="Y613" s="168"/>
      <c r="Z613" s="182">
        <v>44603.0</v>
      </c>
      <c r="AJ613" s="158"/>
      <c r="AK613" s="109"/>
      <c r="AL613" s="181">
        <v>44603.0</v>
      </c>
    </row>
    <row r="614">
      <c r="A614" s="181">
        <v>44631.0</v>
      </c>
      <c r="B614" s="176">
        <v>2106.45</v>
      </c>
      <c r="C614" s="176">
        <v>1321.05</v>
      </c>
      <c r="D614" s="168">
        <v>87.1</v>
      </c>
      <c r="E614" s="168">
        <v>590.15</v>
      </c>
      <c r="F614" s="176">
        <v>3748.05</v>
      </c>
      <c r="G614" s="168"/>
      <c r="H614" s="176">
        <v>1845.35</v>
      </c>
      <c r="I614" s="176">
        <v>3032.45</v>
      </c>
      <c r="J614" s="168">
        <v>18052.7</v>
      </c>
      <c r="K614" s="177">
        <v>5.3340270349999994E7</v>
      </c>
      <c r="L614" s="173"/>
      <c r="M614" s="181">
        <v>44631.0</v>
      </c>
      <c r="N614" s="168">
        <v>-2.7717516732056398</v>
      </c>
      <c r="O614" s="168">
        <v>0.7281738467403701</v>
      </c>
      <c r="P614" s="168">
        <v>0.6354708261120707</v>
      </c>
      <c r="Q614" s="168">
        <v>1.3307005494505495</v>
      </c>
      <c r="R614" s="168">
        <v>0.6471622873561773</v>
      </c>
      <c r="S614" s="168">
        <v>0.0</v>
      </c>
      <c r="T614" s="168">
        <v>-1.8404744807042812</v>
      </c>
      <c r="U614" s="168">
        <v>2.0408506628978946</v>
      </c>
      <c r="V614" s="168">
        <v>0.1272864963174605</v>
      </c>
      <c r="W614" s="179">
        <v>-0.16673256704555875</v>
      </c>
      <c r="X614" s="168"/>
      <c r="Y614" s="168"/>
      <c r="Z614" s="182">
        <v>44631.0</v>
      </c>
      <c r="AJ614" s="158"/>
      <c r="AK614" s="109"/>
      <c r="AL614" s="181">
        <v>44631.0</v>
      </c>
    </row>
    <row r="615">
      <c r="A615" s="181">
        <v>44662.0</v>
      </c>
      <c r="B615" s="176">
        <v>2112.55</v>
      </c>
      <c r="C615" s="176">
        <v>1349.25</v>
      </c>
      <c r="D615" s="168">
        <v>88.8</v>
      </c>
      <c r="E615" s="168">
        <v>604.45</v>
      </c>
      <c r="F615" s="176">
        <v>3804.2</v>
      </c>
      <c r="G615" s="168"/>
      <c r="H615" s="176">
        <v>1811.2</v>
      </c>
      <c r="I615" s="176">
        <v>3012.4</v>
      </c>
      <c r="J615" s="168">
        <v>18117.15</v>
      </c>
      <c r="K615" s="177">
        <v>5.37522839E7</v>
      </c>
      <c r="L615" s="173"/>
      <c r="M615" s="181">
        <v>44662.0</v>
      </c>
      <c r="N615" s="168">
        <v>0.2895867454722573</v>
      </c>
      <c r="O615" s="168">
        <v>2.134665606903603</v>
      </c>
      <c r="P615" s="168">
        <v>1.9517795637198656</v>
      </c>
      <c r="Q615" s="168">
        <v>2.4231127679403657</v>
      </c>
      <c r="R615" s="168">
        <v>1.498112351756237</v>
      </c>
      <c r="S615" s="168">
        <v>0.0</v>
      </c>
      <c r="T615" s="168">
        <v>-1.8505974476386522</v>
      </c>
      <c r="U615" s="168">
        <v>-0.6611815528697828</v>
      </c>
      <c r="V615" s="168">
        <v>0.7724249376625151</v>
      </c>
      <c r="W615" s="179">
        <v>0.3570103087072888</v>
      </c>
      <c r="X615" s="168"/>
      <c r="Y615" s="168"/>
      <c r="Z615" s="182">
        <v>44662.0</v>
      </c>
      <c r="AA615" s="168">
        <v>-1.8532105748976397</v>
      </c>
      <c r="AB615" s="168">
        <v>3.9577543079488673</v>
      </c>
      <c r="AC615" s="168">
        <v>7.713963963963974</v>
      </c>
      <c r="AD615" s="168">
        <v>5.616676317313249</v>
      </c>
      <c r="AE615" s="168">
        <v>7.7401293307397045</v>
      </c>
      <c r="AF615" s="168"/>
      <c r="AG615" s="168">
        <v>-4.444567137809187</v>
      </c>
      <c r="AH615" s="168">
        <v>-4.768623024830703</v>
      </c>
      <c r="AI615" s="168">
        <v>1.2835904101914444</v>
      </c>
      <c r="AJ615" s="179">
        <v>1.2835904101914444</v>
      </c>
      <c r="AK615" s="109"/>
      <c r="AL615" s="181">
        <v>44662.0</v>
      </c>
    </row>
    <row r="616">
      <c r="A616" s="181">
        <v>44753.0</v>
      </c>
      <c r="B616" s="176">
        <v>2128.15</v>
      </c>
      <c r="C616" s="176">
        <v>1340.25</v>
      </c>
      <c r="D616" s="168">
        <v>88.35</v>
      </c>
      <c r="E616" s="168">
        <v>598.65</v>
      </c>
      <c r="F616" s="176">
        <v>4139.25</v>
      </c>
      <c r="G616" s="168"/>
      <c r="H616" s="176">
        <v>1805.05</v>
      </c>
      <c r="I616" s="176">
        <v>2952.65</v>
      </c>
      <c r="J616" s="168">
        <v>18202.8</v>
      </c>
      <c r="K616" s="177">
        <v>5.4734416699999996E7</v>
      </c>
      <c r="L616" s="173"/>
      <c r="M616" s="181">
        <v>44753.0</v>
      </c>
      <c r="N616" s="168">
        <v>0.7384440604956052</v>
      </c>
      <c r="O616" s="168">
        <v>-0.6670372429127293</v>
      </c>
      <c r="P616" s="168">
        <v>-0.50675675675676</v>
      </c>
      <c r="Q616" s="168">
        <v>-0.9595500041360027</v>
      </c>
      <c r="R616" s="168">
        <v>8.807370800693976</v>
      </c>
      <c r="S616" s="168">
        <v>0.0</v>
      </c>
      <c r="T616" s="168">
        <v>-0.3395538869258001</v>
      </c>
      <c r="U616" s="168">
        <v>-1.983468330898951</v>
      </c>
      <c r="V616" s="168">
        <v>1.8271461763878596</v>
      </c>
      <c r="W616" s="179">
        <v>0.47275647659812836</v>
      </c>
      <c r="X616" s="168"/>
      <c r="Y616" s="168"/>
      <c r="Z616" s="182">
        <v>44753.0</v>
      </c>
      <c r="AJ616" s="158"/>
      <c r="AK616" s="109"/>
      <c r="AL616" s="181">
        <v>44753.0</v>
      </c>
    </row>
    <row r="617">
      <c r="A617" s="181">
        <v>44815.0</v>
      </c>
      <c r="B617" s="176">
        <v>2116.7</v>
      </c>
      <c r="C617" s="176">
        <v>1363.95</v>
      </c>
      <c r="D617" s="168">
        <v>88.85</v>
      </c>
      <c r="E617" s="168">
        <v>583.6</v>
      </c>
      <c r="F617" s="176">
        <v>4175.35</v>
      </c>
      <c r="G617" s="168"/>
      <c r="H617" s="176">
        <v>1771.65</v>
      </c>
      <c r="I617" s="176">
        <v>2904.1</v>
      </c>
      <c r="J617" s="168">
        <v>18157.0</v>
      </c>
      <c r="K617" s="177">
        <v>5.44469579E7</v>
      </c>
      <c r="L617" s="173"/>
      <c r="M617" s="181">
        <v>44815.0</v>
      </c>
      <c r="N617" s="168">
        <v>-0.5380259850104678</v>
      </c>
      <c r="O617" s="168">
        <v>1.7683268047006189</v>
      </c>
      <c r="P617" s="168">
        <v>0.5659309564233164</v>
      </c>
      <c r="Q617" s="168">
        <v>-2.5139898104067413</v>
      </c>
      <c r="R617" s="168">
        <v>0.8721386724648273</v>
      </c>
      <c r="S617" s="168">
        <v>0.0</v>
      </c>
      <c r="T617" s="168">
        <v>-1.850364255837781</v>
      </c>
      <c r="U617" s="168">
        <v>-1.644285641711689</v>
      </c>
      <c r="V617" s="168">
        <v>-0.5251883866335184</v>
      </c>
      <c r="W617" s="179">
        <v>-0.25160964247258266</v>
      </c>
      <c r="X617" s="168"/>
      <c r="Y617" s="168"/>
      <c r="Z617" s="182">
        <v>44815.0</v>
      </c>
      <c r="AJ617" s="158"/>
      <c r="AK617" s="109"/>
      <c r="AL617" s="181">
        <v>44815.0</v>
      </c>
    </row>
    <row r="618">
      <c r="A618" s="183">
        <v>44845.0</v>
      </c>
      <c r="B618" s="176">
        <v>2134.05</v>
      </c>
      <c r="C618" s="176">
        <v>1374.35</v>
      </c>
      <c r="D618" s="168">
        <v>95.4</v>
      </c>
      <c r="E618" s="168">
        <v>586.7</v>
      </c>
      <c r="F618" s="176">
        <v>4134.65</v>
      </c>
      <c r="G618" s="168"/>
      <c r="H618" s="176">
        <v>1694.05</v>
      </c>
      <c r="I618" s="176">
        <v>2871.2</v>
      </c>
      <c r="J618" s="168">
        <v>18028.2</v>
      </c>
      <c r="K618" s="177">
        <v>5.4287164599999994E7</v>
      </c>
      <c r="L618" s="173"/>
      <c r="M618" s="183">
        <v>44845.0</v>
      </c>
      <c r="N618" s="168">
        <v>0.8196721311475582</v>
      </c>
      <c r="O618" s="168">
        <v>0.7624912936691127</v>
      </c>
      <c r="P618" s="168">
        <v>7.371975239167148</v>
      </c>
      <c r="Q618" s="168">
        <v>0.531185743660045</v>
      </c>
      <c r="R618" s="168">
        <v>-0.9747685822745572</v>
      </c>
      <c r="S618" s="168">
        <v>0.0</v>
      </c>
      <c r="T618" s="168">
        <v>-4.3800976490841945</v>
      </c>
      <c r="U618" s="168">
        <v>-1.132881099135708</v>
      </c>
      <c r="V618" s="168">
        <v>-0.29348434910447857</v>
      </c>
      <c r="W618" s="179">
        <v>-0.7093682877127239</v>
      </c>
      <c r="X618" s="168"/>
      <c r="Y618" s="168"/>
      <c r="Z618" s="184">
        <v>44845.0</v>
      </c>
      <c r="AJ618" s="158"/>
      <c r="AK618" s="185"/>
      <c r="AL618" s="183">
        <v>44845.0</v>
      </c>
    </row>
    <row r="619">
      <c r="A619" s="183">
        <v>44876.0</v>
      </c>
      <c r="B619" s="176">
        <v>2073.4</v>
      </c>
      <c r="C619" s="176">
        <v>1402.65</v>
      </c>
      <c r="D619" s="168">
        <v>95.65</v>
      </c>
      <c r="E619" s="168">
        <v>638.4</v>
      </c>
      <c r="F619" s="176">
        <v>4098.65</v>
      </c>
      <c r="G619" s="168"/>
      <c r="H619" s="176">
        <v>1730.7</v>
      </c>
      <c r="I619" s="176">
        <v>2868.75</v>
      </c>
      <c r="J619" s="168">
        <v>18349.7</v>
      </c>
      <c r="K619" s="177">
        <v>5.5019005550000004E7</v>
      </c>
      <c r="L619" s="173"/>
      <c r="M619" s="183">
        <v>44876.0</v>
      </c>
      <c r="N619" s="168">
        <v>-2.842014010918211</v>
      </c>
      <c r="O619" s="168">
        <v>2.0591552370211508</v>
      </c>
      <c r="P619" s="168">
        <v>0.26205450733752617</v>
      </c>
      <c r="Q619" s="168">
        <v>8.811999318220543</v>
      </c>
      <c r="R619" s="168">
        <v>-0.8706903849177078</v>
      </c>
      <c r="S619" s="168">
        <v>0.0</v>
      </c>
      <c r="T619" s="168">
        <v>2.163454443493409</v>
      </c>
      <c r="U619" s="168">
        <v>-0.08533017553635477</v>
      </c>
      <c r="V619" s="168">
        <v>1.348092049736579</v>
      </c>
      <c r="W619" s="179">
        <v>1.7833172474234809</v>
      </c>
      <c r="X619" s="168"/>
      <c r="Y619" s="168"/>
      <c r="Z619" s="184">
        <v>44876.0</v>
      </c>
      <c r="AA619" s="168">
        <v>-6.527925147101386</v>
      </c>
      <c r="AB619" s="168">
        <v>-0.2530923608883315</v>
      </c>
      <c r="AC619" s="168">
        <v>-3.50235232618924</v>
      </c>
      <c r="AD619" s="168">
        <v>3.078007518796989</v>
      </c>
      <c r="AE619" s="168">
        <v>0.18054725336392582</v>
      </c>
      <c r="AF619" s="168"/>
      <c r="AG619" s="168">
        <v>0.1011151557173398</v>
      </c>
      <c r="AH619" s="168">
        <v>-2.2971677559912886</v>
      </c>
      <c r="AI619" s="168">
        <v>-0.22915905982113752</v>
      </c>
      <c r="AJ619" s="179">
        <v>-0.22915905982113752</v>
      </c>
      <c r="AK619" s="185"/>
      <c r="AL619" s="183">
        <v>44876.0</v>
      </c>
    </row>
    <row r="620">
      <c r="A620" s="178" t="s">
        <v>78</v>
      </c>
      <c r="B620" s="176">
        <v>2057.15</v>
      </c>
      <c r="C620" s="176">
        <v>1420.5</v>
      </c>
      <c r="D620" s="168">
        <v>95.9</v>
      </c>
      <c r="E620" s="168">
        <v>669.5</v>
      </c>
      <c r="F620" s="176">
        <v>4103.95</v>
      </c>
      <c r="G620" s="168"/>
      <c r="H620" s="176">
        <v>1736.15</v>
      </c>
      <c r="I620" s="176">
        <v>2857.1</v>
      </c>
      <c r="J620" s="168">
        <v>18329.15</v>
      </c>
      <c r="K620" s="177">
        <v>5.5540287900000006E7</v>
      </c>
      <c r="L620" s="173"/>
      <c r="M620" s="178" t="s">
        <v>78</v>
      </c>
      <c r="N620" s="168">
        <v>-0.783736857335777</v>
      </c>
      <c r="O620" s="168">
        <v>1.2725911667201302</v>
      </c>
      <c r="P620" s="168">
        <v>0.26136957658128596</v>
      </c>
      <c r="Q620" s="168">
        <v>4.871553884711783</v>
      </c>
      <c r="R620" s="168">
        <v>0.12931087065253638</v>
      </c>
      <c r="S620" s="168">
        <v>0.0</v>
      </c>
      <c r="T620" s="168">
        <v>0.31490148494828946</v>
      </c>
      <c r="U620" s="168">
        <v>-0.4061002178649269</v>
      </c>
      <c r="V620" s="168">
        <v>0.9474586913903271</v>
      </c>
      <c r="W620" s="179">
        <v>-0.11199093173184994</v>
      </c>
      <c r="X620" s="168"/>
      <c r="Y620" s="168"/>
      <c r="Z620" s="180" t="s">
        <v>78</v>
      </c>
      <c r="AJ620" s="158"/>
      <c r="AK620" s="168"/>
      <c r="AL620" s="178" t="s">
        <v>78</v>
      </c>
    </row>
    <row r="621">
      <c r="A621" s="178" t="s">
        <v>79</v>
      </c>
      <c r="B621" s="176">
        <v>2049.1</v>
      </c>
      <c r="C621" s="176">
        <v>1421.8</v>
      </c>
      <c r="D621" s="168">
        <v>93.25</v>
      </c>
      <c r="E621" s="168">
        <v>677.5</v>
      </c>
      <c r="F621" s="176">
        <v>4139.35</v>
      </c>
      <c r="G621" s="168"/>
      <c r="H621" s="176">
        <v>1725.7</v>
      </c>
      <c r="I621" s="176">
        <v>2848.1</v>
      </c>
      <c r="J621" s="168">
        <v>18403.4</v>
      </c>
      <c r="K621" s="177">
        <v>5.563375945E7</v>
      </c>
      <c r="L621" s="173"/>
      <c r="M621" s="178" t="s">
        <v>79</v>
      </c>
      <c r="N621" s="168">
        <v>-0.39131808570110016</v>
      </c>
      <c r="O621" s="168">
        <v>0.09151707145371027</v>
      </c>
      <c r="P621" s="168">
        <v>-2.763295099061528</v>
      </c>
      <c r="Q621" s="168">
        <v>1.194921583271098</v>
      </c>
      <c r="R621" s="168">
        <v>0.8625836084747756</v>
      </c>
      <c r="S621" s="168">
        <v>0.0</v>
      </c>
      <c r="T621" s="168">
        <v>-0.6019065172940152</v>
      </c>
      <c r="U621" s="168">
        <v>-0.31500472507087607</v>
      </c>
      <c r="V621" s="168">
        <v>0.16829504047276825</v>
      </c>
      <c r="W621" s="179">
        <v>0.40509243472828793</v>
      </c>
      <c r="X621" s="168"/>
      <c r="Y621" s="168"/>
      <c r="Z621" s="180" t="s">
        <v>79</v>
      </c>
      <c r="AJ621" s="158"/>
      <c r="AK621" s="168"/>
      <c r="AL621" s="178" t="s">
        <v>79</v>
      </c>
    </row>
    <row r="622">
      <c r="A622" s="178" t="s">
        <v>80</v>
      </c>
      <c r="B622" s="176">
        <v>2059.55</v>
      </c>
      <c r="C622" s="176">
        <v>1438.35</v>
      </c>
      <c r="D622" s="168">
        <v>92.55</v>
      </c>
      <c r="E622" s="168">
        <v>666.7</v>
      </c>
      <c r="F622" s="176">
        <v>4131.5</v>
      </c>
      <c r="G622" s="168"/>
      <c r="H622" s="176">
        <v>1744.45</v>
      </c>
      <c r="I622" s="176">
        <v>2825.1</v>
      </c>
      <c r="J622" s="168">
        <v>18409.65</v>
      </c>
      <c r="K622" s="177">
        <v>5.5507502550000004E7</v>
      </c>
      <c r="L622" s="173"/>
      <c r="M622" s="178" t="s">
        <v>80</v>
      </c>
      <c r="N622" s="168">
        <v>0.509979991215669</v>
      </c>
      <c r="O622" s="168">
        <v>1.1640174426782919</v>
      </c>
      <c r="P622" s="168">
        <v>-0.7506702412868663</v>
      </c>
      <c r="Q622" s="168">
        <v>-1.594095940959403</v>
      </c>
      <c r="R622" s="168">
        <v>-0.18964330148454137</v>
      </c>
      <c r="S622" s="168">
        <v>0.0</v>
      </c>
      <c r="T622" s="168">
        <v>1.086515616851133</v>
      </c>
      <c r="U622" s="168">
        <v>-0.8075559144692953</v>
      </c>
      <c r="V622" s="168">
        <v>-0.22694295918195134</v>
      </c>
      <c r="W622" s="179">
        <v>0.03396111588076116</v>
      </c>
      <c r="X622" s="168"/>
      <c r="Y622" s="168"/>
      <c r="Z622" s="180" t="s">
        <v>80</v>
      </c>
      <c r="AJ622" s="158"/>
      <c r="AK622" s="168"/>
      <c r="AL622" s="178" t="s">
        <v>80</v>
      </c>
    </row>
    <row r="623">
      <c r="A623" s="178" t="s">
        <v>81</v>
      </c>
      <c r="B623" s="176">
        <v>2006.6</v>
      </c>
      <c r="C623" s="176">
        <v>1424.45</v>
      </c>
      <c r="D623" s="168">
        <v>91.75</v>
      </c>
      <c r="E623" s="168">
        <v>674.9</v>
      </c>
      <c r="F623" s="176">
        <v>4125.2</v>
      </c>
      <c r="G623" s="168"/>
      <c r="H623" s="176">
        <v>1735.05</v>
      </c>
      <c r="I623" s="176">
        <v>2824.6</v>
      </c>
      <c r="J623" s="168">
        <v>18343.9</v>
      </c>
      <c r="K623" s="177">
        <v>5.53612389E7</v>
      </c>
      <c r="L623" s="173"/>
      <c r="M623" s="178" t="s">
        <v>81</v>
      </c>
      <c r="N623" s="168">
        <v>-2.5709499647981486</v>
      </c>
      <c r="O623" s="168">
        <v>-0.9663850940313459</v>
      </c>
      <c r="P623" s="168">
        <v>-0.8643976229065339</v>
      </c>
      <c r="Q623" s="168">
        <v>1.229938503074836</v>
      </c>
      <c r="R623" s="168">
        <v>-0.15248699019726933</v>
      </c>
      <c r="S623" s="168">
        <v>0.0</v>
      </c>
      <c r="T623" s="168">
        <v>-0.5388517870962246</v>
      </c>
      <c r="U623" s="168">
        <v>-0.01769848854907791</v>
      </c>
      <c r="V623" s="168">
        <v>-0.26350248755698336</v>
      </c>
      <c r="W623" s="179">
        <v>-0.3571496470601016</v>
      </c>
      <c r="X623" s="168"/>
      <c r="Y623" s="168"/>
      <c r="Z623" s="180" t="s">
        <v>81</v>
      </c>
      <c r="AJ623" s="158"/>
      <c r="AK623" s="168"/>
      <c r="AL623" s="178" t="s">
        <v>81</v>
      </c>
    </row>
    <row r="624">
      <c r="A624" s="178" t="s">
        <v>82</v>
      </c>
      <c r="B624" s="176">
        <v>1938.05</v>
      </c>
      <c r="C624" s="176">
        <v>1399.1</v>
      </c>
      <c r="D624" s="168">
        <v>92.3</v>
      </c>
      <c r="E624" s="168">
        <v>658.05</v>
      </c>
      <c r="F624" s="176">
        <v>4106.05</v>
      </c>
      <c r="G624" s="168"/>
      <c r="H624" s="176">
        <v>1732.45</v>
      </c>
      <c r="I624" s="176">
        <v>2802.85</v>
      </c>
      <c r="J624" s="168">
        <v>18307.65</v>
      </c>
      <c r="K624" s="177">
        <v>5.471713195E7</v>
      </c>
      <c r="L624" s="173"/>
      <c r="M624" s="178" t="s">
        <v>82</v>
      </c>
      <c r="N624" s="168">
        <v>-3.4162264527060677</v>
      </c>
      <c r="O624" s="168">
        <v>-1.7796342447962465</v>
      </c>
      <c r="P624" s="168">
        <v>0.5994550408719315</v>
      </c>
      <c r="Q624" s="168">
        <v>-2.4966661727663393</v>
      </c>
      <c r="R624" s="168">
        <v>-0.46421991661009493</v>
      </c>
      <c r="S624" s="168">
        <v>0.0</v>
      </c>
      <c r="T624" s="168">
        <v>-0.14985158929136966</v>
      </c>
      <c r="U624" s="168">
        <v>-0.7700205338809035</v>
      </c>
      <c r="V624" s="168">
        <v>-1.1634619506320252</v>
      </c>
      <c r="W624" s="179">
        <v>-0.1976133755635388</v>
      </c>
      <c r="X624" s="168"/>
      <c r="Y624" s="168"/>
      <c r="Z624" s="180" t="s">
        <v>82</v>
      </c>
      <c r="AA624" s="168">
        <v>-0.31474936147157756</v>
      </c>
      <c r="AB624" s="168">
        <v>2.1370881280823455</v>
      </c>
      <c r="AC624" s="168">
        <v>-2.4377031419284942</v>
      </c>
      <c r="AD624" s="168">
        <v>-4.604513334852968</v>
      </c>
      <c r="AE624" s="168">
        <v>1.8911118958609767</v>
      </c>
      <c r="AF624" s="168"/>
      <c r="AG624" s="168">
        <v>-2.271349822505708</v>
      </c>
      <c r="AH624" s="168">
        <v>2.4278859018499093</v>
      </c>
      <c r="AI624" s="168">
        <v>1.1202967065680114</v>
      </c>
      <c r="AJ624" s="179">
        <v>1.1202967065680114</v>
      </c>
      <c r="AK624" s="168"/>
      <c r="AL624" s="178" t="s">
        <v>82</v>
      </c>
    </row>
    <row r="625">
      <c r="A625" s="178" t="s">
        <v>83</v>
      </c>
      <c r="B625" s="176">
        <v>1964.65</v>
      </c>
      <c r="C625" s="176">
        <v>1399.4</v>
      </c>
      <c r="D625" s="168">
        <v>91.2</v>
      </c>
      <c r="E625" s="168">
        <v>611.75</v>
      </c>
      <c r="F625" s="176">
        <v>4120.05</v>
      </c>
      <c r="G625" s="168"/>
      <c r="H625" s="176">
        <v>1716.1</v>
      </c>
      <c r="I625" s="176">
        <v>2780.7</v>
      </c>
      <c r="J625" s="168">
        <v>18159.95</v>
      </c>
      <c r="K625" s="177">
        <v>5.39647655E7</v>
      </c>
      <c r="L625" s="173"/>
      <c r="M625" s="178" t="s">
        <v>83</v>
      </c>
      <c r="N625" s="168">
        <v>1.3725136090400216</v>
      </c>
      <c r="O625" s="168">
        <v>0.021442355800170246</v>
      </c>
      <c r="P625" s="168">
        <v>-1.191765980498369</v>
      </c>
      <c r="Q625" s="168">
        <v>-7.03593951827368</v>
      </c>
      <c r="R625" s="168">
        <v>0.34096029030333286</v>
      </c>
      <c r="S625" s="168">
        <v>0.0</v>
      </c>
      <c r="T625" s="168">
        <v>-0.9437501803803939</v>
      </c>
      <c r="U625" s="168">
        <v>-0.7902670496102213</v>
      </c>
      <c r="V625" s="168">
        <v>-1.3750107565716498</v>
      </c>
      <c r="W625" s="179">
        <v>-0.8067665702588848</v>
      </c>
      <c r="X625" s="168"/>
      <c r="Y625" s="168"/>
      <c r="Z625" s="180" t="s">
        <v>83</v>
      </c>
      <c r="AJ625" s="158"/>
      <c r="AK625" s="168"/>
      <c r="AL625" s="178" t="s">
        <v>83</v>
      </c>
    </row>
    <row r="626">
      <c r="A626" s="178" t="s">
        <v>84</v>
      </c>
      <c r="B626" s="176">
        <v>1942.45</v>
      </c>
      <c r="C626" s="176">
        <v>1400.85</v>
      </c>
      <c r="D626" s="168">
        <v>89.4</v>
      </c>
      <c r="E626" s="168">
        <v>648.7</v>
      </c>
      <c r="F626" s="176">
        <v>4157.6</v>
      </c>
      <c r="G626" s="168"/>
      <c r="H626" s="176">
        <v>1710.2</v>
      </c>
      <c r="I626" s="176">
        <v>2867.3</v>
      </c>
      <c r="J626" s="168">
        <v>18244.2</v>
      </c>
      <c r="K626" s="177">
        <v>5.472283045E7</v>
      </c>
      <c r="L626" s="173"/>
      <c r="M626" s="178" t="s">
        <v>84</v>
      </c>
      <c r="N626" s="168">
        <v>-1.1299722596900235</v>
      </c>
      <c r="O626" s="168">
        <v>0.10361583535799758</v>
      </c>
      <c r="P626" s="168">
        <v>-1.9736842105263126</v>
      </c>
      <c r="Q626" s="168">
        <v>6.040049039640383</v>
      </c>
      <c r="R626" s="168">
        <v>0.9113967063506555</v>
      </c>
      <c r="S626" s="168">
        <v>0.0</v>
      </c>
      <c r="T626" s="168">
        <v>-0.3438028086941241</v>
      </c>
      <c r="U626" s="168">
        <v>3.114323731434544</v>
      </c>
      <c r="V626" s="168">
        <v>1.4047405616911333</v>
      </c>
      <c r="W626" s="179">
        <v>0.46393299541022964</v>
      </c>
      <c r="X626" s="168"/>
      <c r="Y626" s="168"/>
      <c r="Z626" s="180" t="s">
        <v>84</v>
      </c>
      <c r="AJ626" s="158"/>
      <c r="AK626" s="168"/>
      <c r="AL626" s="178" t="s">
        <v>84</v>
      </c>
    </row>
    <row r="627">
      <c r="A627" s="178" t="s">
        <v>85</v>
      </c>
      <c r="B627" s="176">
        <v>1962.05</v>
      </c>
      <c r="C627" s="176">
        <v>1411.45</v>
      </c>
      <c r="D627" s="168">
        <v>91.05</v>
      </c>
      <c r="E627" s="168">
        <v>647.65</v>
      </c>
      <c r="F627" s="176">
        <v>4155.15</v>
      </c>
      <c r="G627" s="168"/>
      <c r="H627" s="176">
        <v>1700.55</v>
      </c>
      <c r="I627" s="176">
        <v>2854.95</v>
      </c>
      <c r="J627" s="168">
        <v>18267.25</v>
      </c>
      <c r="K627" s="177">
        <v>5.4775936E7</v>
      </c>
      <c r="L627" s="173"/>
      <c r="M627" s="178" t="s">
        <v>85</v>
      </c>
      <c r="N627" s="168">
        <v>1.0090349815954032</v>
      </c>
      <c r="O627" s="168">
        <v>0.7566834421958195</v>
      </c>
      <c r="P627" s="168">
        <v>1.8456375838926078</v>
      </c>
      <c r="Q627" s="168">
        <v>-0.1618621859102926</v>
      </c>
      <c r="R627" s="168">
        <v>-0.05892822782376197</v>
      </c>
      <c r="S627" s="168">
        <v>0.0</v>
      </c>
      <c r="T627" s="168">
        <v>-0.5642614898842294</v>
      </c>
      <c r="U627" s="168">
        <v>-0.43071879468490787</v>
      </c>
      <c r="V627" s="168">
        <v>0.0970445964934495</v>
      </c>
      <c r="W627" s="179">
        <v>0.12634152223720016</v>
      </c>
      <c r="X627" s="168"/>
      <c r="Y627" s="168"/>
      <c r="Z627" s="180" t="s">
        <v>85</v>
      </c>
      <c r="AJ627" s="158"/>
      <c r="AK627" s="168"/>
      <c r="AL627" s="178" t="s">
        <v>85</v>
      </c>
    </row>
    <row r="628">
      <c r="A628" s="178" t="s">
        <v>86</v>
      </c>
      <c r="B628" s="176">
        <v>1941.45</v>
      </c>
      <c r="C628" s="176">
        <v>1431.9</v>
      </c>
      <c r="D628" s="168">
        <v>91.25</v>
      </c>
      <c r="E628" s="168">
        <v>645.7</v>
      </c>
      <c r="F628" s="176">
        <v>4191.2</v>
      </c>
      <c r="G628" s="168"/>
      <c r="H628" s="176">
        <v>1697.5</v>
      </c>
      <c r="I628" s="176">
        <v>2817.15</v>
      </c>
      <c r="J628" s="168">
        <v>18484.1</v>
      </c>
      <c r="K628" s="177">
        <v>5.47867901E7</v>
      </c>
      <c r="L628" s="173"/>
      <c r="M628" s="178" t="s">
        <v>86</v>
      </c>
      <c r="N628" s="168">
        <v>-1.0499222751713724</v>
      </c>
      <c r="O628" s="168">
        <v>1.4488646427432814</v>
      </c>
      <c r="P628" s="168">
        <v>0.2196595277320185</v>
      </c>
      <c r="Q628" s="168">
        <v>-0.30108855091483544</v>
      </c>
      <c r="R628" s="168">
        <v>0.8675980409852877</v>
      </c>
      <c r="S628" s="168">
        <v>0.0</v>
      </c>
      <c r="T628" s="168">
        <v>-0.17935373849636616</v>
      </c>
      <c r="U628" s="168">
        <v>-1.3240161824199979</v>
      </c>
      <c r="V628" s="168">
        <v>0.019815453267656605</v>
      </c>
      <c r="W628" s="179">
        <v>1.1870971273727493</v>
      </c>
      <c r="X628" s="168"/>
      <c r="Y628" s="168"/>
      <c r="Z628" s="180" t="s">
        <v>86</v>
      </c>
      <c r="AJ628" s="158"/>
      <c r="AK628" s="168"/>
      <c r="AL628" s="178" t="s">
        <v>86</v>
      </c>
    </row>
    <row r="629">
      <c r="A629" s="178" t="s">
        <v>87</v>
      </c>
      <c r="B629" s="176">
        <v>1931.95</v>
      </c>
      <c r="C629" s="176">
        <v>1429.0</v>
      </c>
      <c r="D629" s="168">
        <v>90.05</v>
      </c>
      <c r="E629" s="168">
        <v>627.75</v>
      </c>
      <c r="F629" s="176">
        <v>4183.7</v>
      </c>
      <c r="G629" s="168"/>
      <c r="H629" s="176">
        <v>1693.1</v>
      </c>
      <c r="I629" s="176">
        <v>2870.9</v>
      </c>
      <c r="J629" s="168">
        <v>18512.75</v>
      </c>
      <c r="K629" s="177">
        <v>5.448781175E7</v>
      </c>
      <c r="L629" s="173"/>
      <c r="M629" s="178" t="s">
        <v>87</v>
      </c>
      <c r="N629" s="168">
        <v>-0.4893249890545726</v>
      </c>
      <c r="O629" s="168">
        <v>-0.20252810950486003</v>
      </c>
      <c r="P629" s="168">
        <v>-1.315068493150688</v>
      </c>
      <c r="Q629" s="168">
        <v>-2.7799287594858364</v>
      </c>
      <c r="R629" s="168">
        <v>-0.17894636380988738</v>
      </c>
      <c r="S629" s="168">
        <v>0.0</v>
      </c>
      <c r="T629" s="168">
        <v>-0.2592047128129656</v>
      </c>
      <c r="U629" s="168">
        <v>1.9079566228280351</v>
      </c>
      <c r="V629" s="168">
        <v>-0.545712478234788</v>
      </c>
      <c r="W629" s="179">
        <v>0.15499807943043728</v>
      </c>
      <c r="X629" s="168"/>
      <c r="Y629" s="168"/>
      <c r="Z629" s="180" t="s">
        <v>87</v>
      </c>
      <c r="AA629" s="168">
        <v>0.30797898496338133</v>
      </c>
      <c r="AB629" s="168">
        <v>1.4730580825752242</v>
      </c>
      <c r="AC629" s="168">
        <v>2.2765130483064935</v>
      </c>
      <c r="AD629" s="168">
        <v>5.185185185185178</v>
      </c>
      <c r="AE629" s="168">
        <v>5.956450032268084</v>
      </c>
      <c r="AF629" s="168"/>
      <c r="AG629" s="168">
        <v>1.6330990490815718</v>
      </c>
      <c r="AH629" s="168">
        <v>-1.4577310251140725</v>
      </c>
      <c r="AI629" s="168">
        <v>0.9903985091355879</v>
      </c>
      <c r="AJ629" s="179">
        <v>0.9903985091355879</v>
      </c>
      <c r="AK629" s="168"/>
      <c r="AL629" s="178" t="s">
        <v>87</v>
      </c>
    </row>
    <row r="630">
      <c r="A630" s="178" t="s">
        <v>88</v>
      </c>
      <c r="B630" s="176">
        <v>1931.9</v>
      </c>
      <c r="C630" s="176">
        <v>1457.55</v>
      </c>
      <c r="D630" s="168">
        <v>91.1</v>
      </c>
      <c r="E630" s="168">
        <v>655.3</v>
      </c>
      <c r="F630" s="176">
        <v>4213.05</v>
      </c>
      <c r="G630" s="168"/>
      <c r="H630" s="176">
        <v>1745.1</v>
      </c>
      <c r="I630" s="176">
        <v>2812.45</v>
      </c>
      <c r="J630" s="168">
        <v>18562.75</v>
      </c>
      <c r="K630" s="177">
        <v>5.52199922E7</v>
      </c>
      <c r="L630" s="173"/>
      <c r="M630" s="178" t="s">
        <v>88</v>
      </c>
      <c r="N630" s="168">
        <v>-0.002588058697168898</v>
      </c>
      <c r="O630" s="168">
        <v>1.9979006298110533</v>
      </c>
      <c r="P630" s="168">
        <v>1.1660188784008854</v>
      </c>
      <c r="Q630" s="168">
        <v>4.388689765033844</v>
      </c>
      <c r="R630" s="168">
        <v>0.7015321366254837</v>
      </c>
      <c r="S630" s="168">
        <v>0.0</v>
      </c>
      <c r="T630" s="168">
        <v>3.0712893508948085</v>
      </c>
      <c r="U630" s="168">
        <v>-2.0359469156013885</v>
      </c>
      <c r="V630" s="168">
        <v>1.3437508802140563</v>
      </c>
      <c r="W630" s="179">
        <v>0.2700841312068709</v>
      </c>
      <c r="X630" s="168"/>
      <c r="Y630" s="168"/>
      <c r="Z630" s="180" t="s">
        <v>88</v>
      </c>
      <c r="AJ630" s="158"/>
      <c r="AK630" s="168"/>
      <c r="AL630" s="178" t="s">
        <v>88</v>
      </c>
    </row>
    <row r="631">
      <c r="A631" s="178" t="s">
        <v>89</v>
      </c>
      <c r="B631" s="176">
        <v>1927.9</v>
      </c>
      <c r="C631" s="176">
        <v>1426.3</v>
      </c>
      <c r="D631" s="168">
        <v>90.85</v>
      </c>
      <c r="E631" s="168">
        <v>640.6</v>
      </c>
      <c r="F631" s="176">
        <v>4285.35</v>
      </c>
      <c r="G631" s="168"/>
      <c r="H631" s="176">
        <v>1877.95</v>
      </c>
      <c r="I631" s="176">
        <v>2824.65</v>
      </c>
      <c r="J631" s="168">
        <v>18618.05</v>
      </c>
      <c r="K631" s="177">
        <v>5.56594921E7</v>
      </c>
      <c r="L631" s="173"/>
      <c r="M631" s="178" t="s">
        <v>89</v>
      </c>
      <c r="N631" s="168">
        <v>-0.20705005435063925</v>
      </c>
      <c r="O631" s="168">
        <v>-2.1440087818599705</v>
      </c>
      <c r="P631" s="168">
        <v>-0.27442371020856204</v>
      </c>
      <c r="Q631" s="168">
        <v>-2.2432473676178746</v>
      </c>
      <c r="R631" s="168">
        <v>1.7160964147114366</v>
      </c>
      <c r="S631" s="168">
        <v>0.0</v>
      </c>
      <c r="T631" s="168">
        <v>7.612744255343541</v>
      </c>
      <c r="U631" s="168">
        <v>0.43378548951982343</v>
      </c>
      <c r="V631" s="168">
        <v>0.7959072113016317</v>
      </c>
      <c r="W631" s="179">
        <v>0.29790844567749536</v>
      </c>
      <c r="X631" s="168"/>
      <c r="Y631" s="168"/>
      <c r="Z631" s="180" t="s">
        <v>89</v>
      </c>
      <c r="AJ631" s="158"/>
      <c r="AK631" s="168"/>
      <c r="AL631" s="178" t="s">
        <v>89</v>
      </c>
    </row>
    <row r="632">
      <c r="A632" s="178" t="s">
        <v>90</v>
      </c>
      <c r="B632" s="176">
        <v>1919.4</v>
      </c>
      <c r="C632" s="176">
        <v>1448.35</v>
      </c>
      <c r="D632" s="168">
        <v>91.0</v>
      </c>
      <c r="E632" s="168">
        <v>667.05</v>
      </c>
      <c r="F632" s="176">
        <v>4362.3</v>
      </c>
      <c r="G632" s="168"/>
      <c r="H632" s="176">
        <v>1779.65</v>
      </c>
      <c r="I632" s="176">
        <v>2821.55</v>
      </c>
      <c r="J632" s="168">
        <v>18758.35</v>
      </c>
      <c r="K632" s="177">
        <v>5.602829360000001E7</v>
      </c>
      <c r="L632" s="173"/>
      <c r="M632" s="178" t="s">
        <v>90</v>
      </c>
      <c r="N632" s="168">
        <v>-0.44089423725296956</v>
      </c>
      <c r="O632" s="168">
        <v>1.545958073336602</v>
      </c>
      <c r="P632" s="168">
        <v>0.16510731975784887</v>
      </c>
      <c r="Q632" s="168">
        <v>4.128941617233832</v>
      </c>
      <c r="R632" s="168">
        <v>1.7956526304735858</v>
      </c>
      <c r="S632" s="168">
        <v>0.0</v>
      </c>
      <c r="T632" s="168">
        <v>-5.2344311616390184</v>
      </c>
      <c r="U632" s="168">
        <v>-0.10974811038535424</v>
      </c>
      <c r="V632" s="168">
        <v>0.6626030638896316</v>
      </c>
      <c r="W632" s="179">
        <v>0.7535697884579711</v>
      </c>
      <c r="X632" s="168"/>
      <c r="Y632" s="168"/>
      <c r="Z632" s="180" t="s">
        <v>90</v>
      </c>
      <c r="AJ632" s="158"/>
      <c r="AK632" s="168"/>
      <c r="AL632" s="178" t="s">
        <v>90</v>
      </c>
    </row>
    <row r="633">
      <c r="A633" s="181">
        <v>44573.0</v>
      </c>
      <c r="B633" s="176">
        <v>1945.7</v>
      </c>
      <c r="C633" s="176">
        <v>1447.45</v>
      </c>
      <c r="D633" s="168">
        <v>91.65</v>
      </c>
      <c r="E633" s="168">
        <v>670.0</v>
      </c>
      <c r="F633" s="176">
        <v>4401.25</v>
      </c>
      <c r="G633" s="168"/>
      <c r="H633" s="176">
        <v>1752.95</v>
      </c>
      <c r="I633" s="176">
        <v>2829.25</v>
      </c>
      <c r="J633" s="168">
        <v>18812.5</v>
      </c>
      <c r="K633" s="177">
        <v>5.62292915E7</v>
      </c>
      <c r="L633" s="173"/>
      <c r="M633" s="181">
        <v>44573.0</v>
      </c>
      <c r="N633" s="168">
        <v>1.3702198603730307</v>
      </c>
      <c r="O633" s="168">
        <v>-0.06213967618323359</v>
      </c>
      <c r="P633" s="168">
        <v>0.7142857142857205</v>
      </c>
      <c r="Q633" s="168">
        <v>0.4422457087174943</v>
      </c>
      <c r="R633" s="168">
        <v>0.8928776104348581</v>
      </c>
      <c r="S633" s="168">
        <v>0.0</v>
      </c>
      <c r="T633" s="168">
        <v>-1.5002950018262042</v>
      </c>
      <c r="U633" s="168">
        <v>0.2728996473569427</v>
      </c>
      <c r="V633" s="168">
        <v>0.35874356880287184</v>
      </c>
      <c r="W633" s="179">
        <v>0.28867144498317526</v>
      </c>
      <c r="X633" s="168"/>
      <c r="Y633" s="168"/>
      <c r="Z633" s="182">
        <v>44573.0</v>
      </c>
      <c r="AJ633" s="158"/>
      <c r="AK633" s="109"/>
      <c r="AL633" s="181">
        <v>44573.0</v>
      </c>
      <c r="AM633" s="168">
        <v>-8.328622089736339</v>
      </c>
      <c r="AN633" s="168">
        <v>-11.613527237555711</v>
      </c>
      <c r="AO633" s="168">
        <v>9.819967266775777</v>
      </c>
      <c r="AP633" s="168">
        <v>-20.261194029850746</v>
      </c>
      <c r="AQ633" s="168">
        <v>-2.131212723658056</v>
      </c>
      <c r="AR633" s="168">
        <v>0.0</v>
      </c>
      <c r="AS633" s="168">
        <v>-10.063036595453385</v>
      </c>
      <c r="AT633" s="168">
        <v>-5.9185296456658065</v>
      </c>
      <c r="AU633" s="168">
        <v>-7.345407508824843</v>
      </c>
      <c r="AV633" s="168">
        <v>-3.759202657807313</v>
      </c>
    </row>
    <row r="634">
      <c r="A634" s="181">
        <v>44604.0</v>
      </c>
      <c r="B634" s="176">
        <v>1937.9</v>
      </c>
      <c r="C634" s="176">
        <v>1450.05</v>
      </c>
      <c r="D634" s="168">
        <v>92.1</v>
      </c>
      <c r="E634" s="168">
        <v>660.3</v>
      </c>
      <c r="F634" s="176">
        <v>4432.9</v>
      </c>
      <c r="G634" s="168"/>
      <c r="H634" s="176">
        <v>1720.75</v>
      </c>
      <c r="I634" s="176">
        <v>2829.05</v>
      </c>
      <c r="J634" s="168">
        <v>18696.1</v>
      </c>
      <c r="K634" s="177">
        <v>5.606635755E7</v>
      </c>
      <c r="L634" s="173"/>
      <c r="M634" s="181">
        <v>44604.0</v>
      </c>
      <c r="N634" s="168">
        <v>-0.4008840006167423</v>
      </c>
      <c r="O634" s="168">
        <v>0.179626239248327</v>
      </c>
      <c r="P634" s="168">
        <v>0.49099836333877644</v>
      </c>
      <c r="Q634" s="168">
        <v>-1.4477611940298574</v>
      </c>
      <c r="R634" s="168">
        <v>0.7191138880999633</v>
      </c>
      <c r="S634" s="168">
        <v>0.0</v>
      </c>
      <c r="T634" s="168">
        <v>-1.83690350551927</v>
      </c>
      <c r="U634" s="168">
        <v>-0.007069011222048886</v>
      </c>
      <c r="V634" s="168">
        <v>-0.28976703361094813</v>
      </c>
      <c r="W634" s="179">
        <v>-0.6187375415282469</v>
      </c>
      <c r="X634" s="168"/>
      <c r="Y634" s="168"/>
      <c r="Z634" s="182">
        <v>44604.0</v>
      </c>
      <c r="AA634" s="168">
        <v>0.06708292481551961</v>
      </c>
      <c r="AB634" s="168">
        <v>-3.937795248439703</v>
      </c>
      <c r="AC634" s="168">
        <v>-2.5515743756786042</v>
      </c>
      <c r="AD634" s="168">
        <v>-7.428441617446609</v>
      </c>
      <c r="AE634" s="168">
        <v>-0.509824268537514</v>
      </c>
      <c r="AF634" s="168"/>
      <c r="AG634" s="168">
        <v>0.3428737469126887</v>
      </c>
      <c r="AH634" s="168">
        <v>-1.3166964175253175</v>
      </c>
      <c r="AI634" s="168">
        <v>-1.0670674632677404</v>
      </c>
      <c r="AJ634" s="179">
        <v>-1.0670674632677404</v>
      </c>
      <c r="AK634" s="109"/>
      <c r="AL634" s="181">
        <v>44604.0</v>
      </c>
    </row>
    <row r="635">
      <c r="A635" s="181">
        <v>44693.0</v>
      </c>
      <c r="B635" s="176">
        <v>1927.35</v>
      </c>
      <c r="C635" s="176">
        <v>1439.45</v>
      </c>
      <c r="D635" s="168">
        <v>91.45</v>
      </c>
      <c r="E635" s="168">
        <v>661.1</v>
      </c>
      <c r="F635" s="176">
        <v>4403.35</v>
      </c>
      <c r="G635" s="168"/>
      <c r="H635" s="176">
        <v>1748.55</v>
      </c>
      <c r="I635" s="176">
        <v>2798.55</v>
      </c>
      <c r="J635" s="168">
        <v>18701.05</v>
      </c>
      <c r="K635" s="177">
        <v>5.5935047349999994E7</v>
      </c>
      <c r="L635" s="173"/>
      <c r="M635" s="181">
        <v>44693.0</v>
      </c>
      <c r="N635" s="168">
        <v>-0.544403736002899</v>
      </c>
      <c r="O635" s="168">
        <v>-0.7310092755422165</v>
      </c>
      <c r="P635" s="168">
        <v>-0.7057546145493936</v>
      </c>
      <c r="Q635" s="168">
        <v>0.12115704982584709</v>
      </c>
      <c r="R635" s="168">
        <v>-0.6666065104107757</v>
      </c>
      <c r="S635" s="168">
        <v>0.0</v>
      </c>
      <c r="T635" s="168">
        <v>1.615574604097048</v>
      </c>
      <c r="U635" s="168">
        <v>-1.0781004224032802</v>
      </c>
      <c r="V635" s="168">
        <v>-0.23420497734831536</v>
      </c>
      <c r="W635" s="179">
        <v>0.026476109990857602</v>
      </c>
      <c r="X635" s="168"/>
      <c r="Y635" s="168"/>
      <c r="Z635" s="182">
        <v>44693.0</v>
      </c>
      <c r="AJ635" s="158"/>
      <c r="AK635" s="109"/>
      <c r="AL635" s="181">
        <v>44693.0</v>
      </c>
    </row>
    <row r="636">
      <c r="A636" s="181">
        <v>44724.0</v>
      </c>
      <c r="B636" s="176">
        <v>1929.45</v>
      </c>
      <c r="C636" s="176">
        <v>1417.95</v>
      </c>
      <c r="D636" s="168">
        <v>90.15</v>
      </c>
      <c r="E636" s="168">
        <v>642.4</v>
      </c>
      <c r="F636" s="176">
        <v>4424.35</v>
      </c>
      <c r="G636" s="168"/>
      <c r="H636" s="176">
        <v>1734.35</v>
      </c>
      <c r="I636" s="176">
        <v>2817.05</v>
      </c>
      <c r="J636" s="168">
        <v>18642.75</v>
      </c>
      <c r="K636" s="177">
        <v>5.560333845E7</v>
      </c>
      <c r="L636" s="173"/>
      <c r="M636" s="181">
        <v>44724.0</v>
      </c>
      <c r="N636" s="168">
        <v>0.10895789555608149</v>
      </c>
      <c r="O636" s="168">
        <v>-1.4936260377227413</v>
      </c>
      <c r="P636" s="168">
        <v>-1.4215418261344965</v>
      </c>
      <c r="Q636" s="168">
        <v>-2.82861896838603</v>
      </c>
      <c r="R636" s="168">
        <v>0.47690962562594386</v>
      </c>
      <c r="S636" s="168">
        <v>0.0</v>
      </c>
      <c r="T636" s="168">
        <v>-0.8121014554916958</v>
      </c>
      <c r="U636" s="168">
        <v>0.6610566186060638</v>
      </c>
      <c r="V636" s="168">
        <v>-0.5930251527712188</v>
      </c>
      <c r="W636" s="179">
        <v>-0.31174720136034756</v>
      </c>
      <c r="X636" s="168"/>
      <c r="Y636" s="168"/>
      <c r="Z636" s="182">
        <v>44724.0</v>
      </c>
      <c r="AJ636" s="158"/>
      <c r="AK636" s="109"/>
      <c r="AL636" s="181">
        <v>44724.0</v>
      </c>
    </row>
    <row r="637">
      <c r="A637" s="181">
        <v>44754.0</v>
      </c>
      <c r="B637" s="176">
        <v>1931.45</v>
      </c>
      <c r="C637" s="176">
        <v>1408.7</v>
      </c>
      <c r="D637" s="168">
        <v>88.6</v>
      </c>
      <c r="E637" s="168">
        <v>625.35</v>
      </c>
      <c r="F637" s="176">
        <v>4393.55</v>
      </c>
      <c r="G637" s="168"/>
      <c r="H637" s="176">
        <v>1699.85</v>
      </c>
      <c r="I637" s="176">
        <v>2793.7</v>
      </c>
      <c r="J637" s="168">
        <v>18560.5</v>
      </c>
      <c r="K637" s="177">
        <v>5.497660464999999E7</v>
      </c>
      <c r="L637" s="173"/>
      <c r="M637" s="181">
        <v>44754.0</v>
      </c>
      <c r="N637" s="168">
        <v>0.10365648241726917</v>
      </c>
      <c r="O637" s="168">
        <v>-0.6523502239148066</v>
      </c>
      <c r="P637" s="168">
        <v>-1.719356627842497</v>
      </c>
      <c r="Q637" s="168">
        <v>-2.654109589041089</v>
      </c>
      <c r="R637" s="168">
        <v>-0.6961474566885572</v>
      </c>
      <c r="S637" s="168">
        <v>0.0</v>
      </c>
      <c r="T637" s="168">
        <v>-1.9892178625998216</v>
      </c>
      <c r="U637" s="168">
        <v>-0.8288812765126768</v>
      </c>
      <c r="V637" s="168">
        <v>-1.127151385997421</v>
      </c>
      <c r="W637" s="179">
        <v>-0.44119027503989483</v>
      </c>
      <c r="X637" s="168"/>
      <c r="Y637" s="168"/>
      <c r="Z637" s="182">
        <v>44754.0</v>
      </c>
      <c r="AJ637" s="158"/>
      <c r="AK637" s="109"/>
      <c r="AL637" s="181">
        <v>44754.0</v>
      </c>
    </row>
    <row r="638">
      <c r="A638" s="183">
        <v>44785.0</v>
      </c>
      <c r="B638" s="176">
        <v>1914.55</v>
      </c>
      <c r="C638" s="176">
        <v>1409.85</v>
      </c>
      <c r="D638" s="168">
        <v>90.3</v>
      </c>
      <c r="E638" s="168">
        <v>632.25</v>
      </c>
      <c r="F638" s="176">
        <v>4394.9</v>
      </c>
      <c r="G638" s="168"/>
      <c r="H638" s="176">
        <v>1715.6</v>
      </c>
      <c r="I638" s="176">
        <v>2782.9</v>
      </c>
      <c r="J638" s="168">
        <v>18609.35</v>
      </c>
      <c r="K638" s="177">
        <v>5.5136585199999996E7</v>
      </c>
      <c r="L638" s="173"/>
      <c r="M638" s="183">
        <v>44785.0</v>
      </c>
      <c r="N638" s="168">
        <v>-0.8749902922674722</v>
      </c>
      <c r="O638" s="168">
        <v>0.08163555050755048</v>
      </c>
      <c r="P638" s="168">
        <v>1.918735891647859</v>
      </c>
      <c r="Q638" s="168">
        <v>1.1033821060206248</v>
      </c>
      <c r="R638" s="168">
        <v>0.030726860966631867</v>
      </c>
      <c r="S638" s="168">
        <v>0.0</v>
      </c>
      <c r="T638" s="168">
        <v>0.9265523428537812</v>
      </c>
      <c r="U638" s="168">
        <v>-0.38658409993913906</v>
      </c>
      <c r="V638" s="168">
        <v>0.29099750888308906</v>
      </c>
      <c r="W638" s="179">
        <v>0.26319334069663286</v>
      </c>
      <c r="X638" s="168"/>
      <c r="Y638" s="168"/>
      <c r="Z638" s="184">
        <v>44785.0</v>
      </c>
      <c r="AJ638" s="158"/>
      <c r="AK638" s="185"/>
      <c r="AL638" s="183">
        <v>44785.0</v>
      </c>
    </row>
    <row r="639">
      <c r="A639" s="183">
        <v>44816.0</v>
      </c>
      <c r="B639" s="176">
        <v>1939.2</v>
      </c>
      <c r="C639" s="176">
        <v>1392.95</v>
      </c>
      <c r="D639" s="168">
        <v>89.75</v>
      </c>
      <c r="E639" s="168">
        <v>611.25</v>
      </c>
      <c r="F639" s="176">
        <v>4410.3</v>
      </c>
      <c r="G639" s="168"/>
      <c r="H639" s="176">
        <v>1726.65</v>
      </c>
      <c r="I639" s="176">
        <v>2791.8</v>
      </c>
      <c r="J639" s="168">
        <v>18496.6</v>
      </c>
      <c r="K639" s="177">
        <v>5.492532525E7</v>
      </c>
      <c r="L639" s="173"/>
      <c r="M639" s="183">
        <v>44816.0</v>
      </c>
      <c r="N639" s="168">
        <v>1.2875088140816429</v>
      </c>
      <c r="O639" s="168">
        <v>-1.1987090825265003</v>
      </c>
      <c r="P639" s="168">
        <v>-0.6090808416389781</v>
      </c>
      <c r="Q639" s="168">
        <v>-3.3214709371292996</v>
      </c>
      <c r="R639" s="168">
        <v>0.3504061525859643</v>
      </c>
      <c r="S639" s="168">
        <v>0.0</v>
      </c>
      <c r="T639" s="168">
        <v>0.6440895313593018</v>
      </c>
      <c r="U639" s="168">
        <v>0.31981026986237704</v>
      </c>
      <c r="V639" s="168">
        <v>-0.3831574792557076</v>
      </c>
      <c r="W639" s="179">
        <v>-0.6058782278800712</v>
      </c>
      <c r="X639" s="168"/>
      <c r="Y639" s="168"/>
      <c r="Z639" s="184">
        <v>44816.0</v>
      </c>
      <c r="AA639" s="168">
        <v>0.149546204620455</v>
      </c>
      <c r="AB639" s="168">
        <v>-1.0086507053375895</v>
      </c>
      <c r="AC639" s="168">
        <v>8.07799442896936</v>
      </c>
      <c r="AD639" s="168">
        <v>0.417177914110422</v>
      </c>
      <c r="AE639" s="168">
        <v>0.779992290773862</v>
      </c>
      <c r="AF639" s="168"/>
      <c r="AG639" s="168">
        <v>-2.1110242376856942</v>
      </c>
      <c r="AH639" s="168">
        <v>-0.9348807221147777</v>
      </c>
      <c r="AI639" s="168">
        <v>-1.230496415557446</v>
      </c>
      <c r="AJ639" s="179">
        <v>-1.230496415557446</v>
      </c>
      <c r="AK639" s="185"/>
      <c r="AL639" s="183">
        <v>44816.0</v>
      </c>
    </row>
    <row r="640">
      <c r="A640" s="183">
        <v>44907.0</v>
      </c>
      <c r="B640" s="176">
        <v>1908.8</v>
      </c>
      <c r="C640" s="176">
        <v>1395.4</v>
      </c>
      <c r="D640" s="168">
        <v>92.05</v>
      </c>
      <c r="E640" s="168">
        <v>609.1</v>
      </c>
      <c r="F640" s="176">
        <v>4432.55</v>
      </c>
      <c r="G640" s="168"/>
      <c r="H640" s="176">
        <v>1714.4</v>
      </c>
      <c r="I640" s="176">
        <v>2774.7</v>
      </c>
      <c r="J640" s="168">
        <v>18497.15</v>
      </c>
      <c r="K640" s="177">
        <v>5.488197925E7</v>
      </c>
      <c r="L640" s="173"/>
      <c r="M640" s="183">
        <v>44907.0</v>
      </c>
      <c r="N640" s="168">
        <v>-1.5676567656765723</v>
      </c>
      <c r="O640" s="168">
        <v>0.1758857101834269</v>
      </c>
      <c r="P640" s="168">
        <v>2.5626740947075177</v>
      </c>
      <c r="Q640" s="168">
        <v>-0.3517382413087898</v>
      </c>
      <c r="R640" s="168">
        <v>0.5045008276080992</v>
      </c>
      <c r="S640" s="168">
        <v>0.0</v>
      </c>
      <c r="T640" s="168">
        <v>-0.7094663075898415</v>
      </c>
      <c r="U640" s="168">
        <v>-0.6125080593165829</v>
      </c>
      <c r="V640" s="168">
        <v>-0.07891805793175526</v>
      </c>
      <c r="W640" s="179">
        <v>0.002973519457645786</v>
      </c>
      <c r="X640" s="168"/>
      <c r="Y640" s="168"/>
      <c r="Z640" s="184">
        <v>44907.0</v>
      </c>
      <c r="AJ640" s="158"/>
      <c r="AK640" s="185"/>
      <c r="AL640" s="183">
        <v>44907.0</v>
      </c>
    </row>
    <row r="641">
      <c r="A641" s="178" t="s">
        <v>91</v>
      </c>
      <c r="B641" s="176">
        <v>1926.45</v>
      </c>
      <c r="C641" s="176">
        <v>1381.4</v>
      </c>
      <c r="D641" s="168">
        <v>91.45</v>
      </c>
      <c r="E641" s="168">
        <v>630.8</v>
      </c>
      <c r="F641" s="176">
        <v>4426.55</v>
      </c>
      <c r="G641" s="168"/>
      <c r="H641" s="176">
        <v>1734.8</v>
      </c>
      <c r="I641" s="176">
        <v>2791.95</v>
      </c>
      <c r="J641" s="168">
        <v>18608.0</v>
      </c>
      <c r="K641" s="177">
        <v>5.53148318E7</v>
      </c>
      <c r="L641" s="173"/>
      <c r="M641" s="178" t="s">
        <v>91</v>
      </c>
      <c r="N641" s="168">
        <v>0.924664710813081</v>
      </c>
      <c r="O641" s="168">
        <v>-1.0032965457933207</v>
      </c>
      <c r="P641" s="168">
        <v>-0.6518196632265012</v>
      </c>
      <c r="Q641" s="168">
        <v>3.5626333935314287</v>
      </c>
      <c r="R641" s="168">
        <v>-0.13536226325704165</v>
      </c>
      <c r="S641" s="168">
        <v>0.0</v>
      </c>
      <c r="T641" s="168">
        <v>1.189920671955195</v>
      </c>
      <c r="U641" s="168">
        <v>0.6216888312249974</v>
      </c>
      <c r="V641" s="168">
        <v>0.7886970475832412</v>
      </c>
      <c r="W641" s="179">
        <v>0.5992815109354606</v>
      </c>
      <c r="X641" s="168"/>
      <c r="Y641" s="168"/>
      <c r="Z641" s="180" t="s">
        <v>91</v>
      </c>
      <c r="AJ641" s="158"/>
      <c r="AK641" s="168"/>
      <c r="AL641" s="178" t="s">
        <v>91</v>
      </c>
    </row>
    <row r="642">
      <c r="A642" s="178" t="s">
        <v>92</v>
      </c>
      <c r="B642" s="176">
        <v>1915.65</v>
      </c>
      <c r="C642" s="176">
        <v>1397.65</v>
      </c>
      <c r="D642" s="168">
        <v>94.8</v>
      </c>
      <c r="E642" s="168">
        <v>626.8</v>
      </c>
      <c r="F642" s="176">
        <v>4409.7</v>
      </c>
      <c r="G642" s="168"/>
      <c r="H642" s="176">
        <v>1765.75</v>
      </c>
      <c r="I642" s="176">
        <v>2791.15</v>
      </c>
      <c r="J642" s="168">
        <v>18660.3</v>
      </c>
      <c r="K642" s="177">
        <v>5.542108599999999E7</v>
      </c>
      <c r="L642" s="173"/>
      <c r="M642" s="178" t="s">
        <v>92</v>
      </c>
      <c r="N642" s="168">
        <v>-0.5606166783461785</v>
      </c>
      <c r="O642" s="168">
        <v>1.1763428405964962</v>
      </c>
      <c r="P642" s="168">
        <v>3.663203936577358</v>
      </c>
      <c r="Q642" s="168">
        <v>-0.6341154090044389</v>
      </c>
      <c r="R642" s="168">
        <v>-0.3806576227536199</v>
      </c>
      <c r="S642" s="168">
        <v>0.0</v>
      </c>
      <c r="T642" s="168">
        <v>1.784067327645841</v>
      </c>
      <c r="U642" s="168">
        <v>-0.028653808270195643</v>
      </c>
      <c r="V642" s="168">
        <v>0.19208989079850286</v>
      </c>
      <c r="W642" s="179">
        <v>0.2810619088564019</v>
      </c>
      <c r="X642" s="168"/>
      <c r="Y642" s="168"/>
      <c r="Z642" s="180" t="s">
        <v>92</v>
      </c>
      <c r="AJ642" s="158"/>
      <c r="AK642" s="168"/>
      <c r="AL642" s="178" t="s">
        <v>92</v>
      </c>
    </row>
    <row r="643">
      <c r="A643" s="178" t="s">
        <v>93</v>
      </c>
      <c r="B643" s="176">
        <v>1920.0</v>
      </c>
      <c r="C643" s="176">
        <v>1378.7</v>
      </c>
      <c r="D643" s="168">
        <v>96.75</v>
      </c>
      <c r="E643" s="168">
        <v>615.4</v>
      </c>
      <c r="F643" s="176">
        <v>4465.45</v>
      </c>
      <c r="G643" s="168"/>
      <c r="H643" s="176">
        <v>1749.6</v>
      </c>
      <c r="I643" s="176">
        <v>2818.5</v>
      </c>
      <c r="J643" s="168">
        <v>18414.9</v>
      </c>
      <c r="K643" s="177">
        <v>5.546023925000001E7</v>
      </c>
      <c r="L643" s="173"/>
      <c r="M643" s="178" t="s">
        <v>93</v>
      </c>
      <c r="N643" s="168">
        <v>0.227076971263013</v>
      </c>
      <c r="O643" s="168">
        <v>-1.3558473151361246</v>
      </c>
      <c r="P643" s="168">
        <v>2.0569620253164587</v>
      </c>
      <c r="Q643" s="168">
        <v>-1.8187619655392433</v>
      </c>
      <c r="R643" s="168">
        <v>1.2642583395695854</v>
      </c>
      <c r="S643" s="168">
        <v>0.0</v>
      </c>
      <c r="T643" s="168">
        <v>-0.9146255132380061</v>
      </c>
      <c r="U643" s="168">
        <v>0.9798828439890335</v>
      </c>
      <c r="V643" s="168">
        <v>0.07064684730287477</v>
      </c>
      <c r="W643" s="179">
        <v>-1.3150913972444056</v>
      </c>
      <c r="X643" s="168"/>
      <c r="Y643" s="168"/>
      <c r="Z643" s="180" t="s">
        <v>93</v>
      </c>
      <c r="AJ643" s="158"/>
      <c r="AK643" s="168"/>
      <c r="AL643" s="178" t="s">
        <v>93</v>
      </c>
    </row>
    <row r="644">
      <c r="A644" s="178" t="s">
        <v>94</v>
      </c>
      <c r="B644" s="176">
        <v>1942.1</v>
      </c>
      <c r="C644" s="176">
        <v>1378.9</v>
      </c>
      <c r="D644" s="168">
        <v>97.0</v>
      </c>
      <c r="E644" s="168">
        <v>613.8</v>
      </c>
      <c r="F644" s="176">
        <v>4444.7</v>
      </c>
      <c r="G644" s="168"/>
      <c r="H644" s="176">
        <v>1690.2</v>
      </c>
      <c r="I644" s="176">
        <v>2765.7</v>
      </c>
      <c r="J644" s="168">
        <v>18269.0</v>
      </c>
      <c r="K644" s="177">
        <v>5.510928810000001E7</v>
      </c>
      <c r="L644" s="173"/>
      <c r="M644" s="178" t="s">
        <v>94</v>
      </c>
      <c r="N644" s="168">
        <v>1.1510416666666619</v>
      </c>
      <c r="O644" s="168">
        <v>0.014506419090450822</v>
      </c>
      <c r="P644" s="168">
        <v>0.2583979328165375</v>
      </c>
      <c r="Q644" s="168">
        <v>-0.25999350016249967</v>
      </c>
      <c r="R644" s="168">
        <v>-0.46467881176589143</v>
      </c>
      <c r="S644" s="168">
        <v>0.0</v>
      </c>
      <c r="T644" s="168">
        <v>-3.3950617283950537</v>
      </c>
      <c r="U644" s="168">
        <v>-1.8733368813198574</v>
      </c>
      <c r="V644" s="168">
        <v>-0.6327977569984942</v>
      </c>
      <c r="W644" s="179">
        <v>-0.7922931973564964</v>
      </c>
      <c r="X644" s="168"/>
      <c r="Y644" s="168"/>
      <c r="Z644" s="180" t="s">
        <v>94</v>
      </c>
      <c r="AA644" s="168">
        <v>-5.939446990371243</v>
      </c>
      <c r="AB644" s="168">
        <v>-0.7832330118210299</v>
      </c>
      <c r="AC644" s="168">
        <v>-8.762886597938145</v>
      </c>
      <c r="AD644" s="168">
        <v>-19.020853698273047</v>
      </c>
      <c r="AE644" s="168">
        <v>-2.5378540733907844</v>
      </c>
      <c r="AF644" s="168"/>
      <c r="AG644" s="168">
        <v>-6.434149804756833</v>
      </c>
      <c r="AH644" s="168">
        <v>-5.517590483421915</v>
      </c>
      <c r="AI644" s="168">
        <v>-2.5299687996058937</v>
      </c>
      <c r="AJ644" s="179">
        <v>-2.5299687996058937</v>
      </c>
      <c r="AK644" s="168"/>
      <c r="AL644" s="178" t="s">
        <v>94</v>
      </c>
    </row>
    <row r="645">
      <c r="A645" s="178" t="s">
        <v>95</v>
      </c>
      <c r="B645" s="176">
        <v>1907.6</v>
      </c>
      <c r="C645" s="176">
        <v>1360.15</v>
      </c>
      <c r="D645" s="168">
        <v>96.1</v>
      </c>
      <c r="E645" s="168">
        <v>617.6</v>
      </c>
      <c r="F645" s="176">
        <v>4526.5</v>
      </c>
      <c r="G645" s="168"/>
      <c r="H645" s="176">
        <v>1676.5</v>
      </c>
      <c r="I645" s="176">
        <v>2754.95</v>
      </c>
      <c r="J645" s="168">
        <v>18420.45</v>
      </c>
      <c r="K645" s="177">
        <v>5.52128237E7</v>
      </c>
      <c r="L645" s="173"/>
      <c r="M645" s="178" t="s">
        <v>95</v>
      </c>
      <c r="N645" s="168">
        <v>-1.7764275783945214</v>
      </c>
      <c r="O645" s="168">
        <v>-1.3597795344114874</v>
      </c>
      <c r="P645" s="168">
        <v>-0.9278350515463977</v>
      </c>
      <c r="Q645" s="168">
        <v>0.6190941674812754</v>
      </c>
      <c r="R645" s="168">
        <v>1.8403941773348074</v>
      </c>
      <c r="S645" s="168">
        <v>0.0</v>
      </c>
      <c r="T645" s="168">
        <v>-0.8105549639095991</v>
      </c>
      <c r="U645" s="168">
        <v>-0.3886900242253318</v>
      </c>
      <c r="V645" s="168">
        <v>0.18787323075580434</v>
      </c>
      <c r="W645" s="179">
        <v>0.8289999452624705</v>
      </c>
      <c r="X645" s="168"/>
      <c r="Y645" s="168"/>
      <c r="Z645" s="180" t="s">
        <v>95</v>
      </c>
      <c r="AJ645" s="158"/>
      <c r="AK645" s="168"/>
      <c r="AL645" s="178" t="s">
        <v>95</v>
      </c>
    </row>
    <row r="646">
      <c r="A646" s="178" t="s">
        <v>96</v>
      </c>
      <c r="B646" s="176">
        <v>1928.7</v>
      </c>
      <c r="C646" s="176">
        <v>1339.9</v>
      </c>
      <c r="D646" s="168">
        <v>97.25</v>
      </c>
      <c r="E646" s="168">
        <v>622.25</v>
      </c>
      <c r="F646" s="176">
        <v>4509.05</v>
      </c>
      <c r="G646" s="168"/>
      <c r="H646" s="176">
        <v>1638.25</v>
      </c>
      <c r="I646" s="176">
        <v>2743.5</v>
      </c>
      <c r="J646" s="168">
        <v>18385.3</v>
      </c>
      <c r="K646" s="177">
        <v>5.510721635E7</v>
      </c>
      <c r="L646" s="173"/>
      <c r="M646" s="178" t="s">
        <v>96</v>
      </c>
      <c r="N646" s="168">
        <v>1.1061019081568535</v>
      </c>
      <c r="O646" s="168">
        <v>-1.4888063816490829</v>
      </c>
      <c r="P646" s="168">
        <v>1.1966701352757605</v>
      </c>
      <c r="Q646" s="168">
        <v>0.752914507772017</v>
      </c>
      <c r="R646" s="168">
        <v>-0.38550756655252</v>
      </c>
      <c r="S646" s="168">
        <v>0.0</v>
      </c>
      <c r="T646" s="168">
        <v>-2.281538920369818</v>
      </c>
      <c r="U646" s="168">
        <v>-0.4156155284124873</v>
      </c>
      <c r="V646" s="168">
        <v>-0.19127322770851418</v>
      </c>
      <c r="W646" s="179">
        <v>-0.1908205282715756</v>
      </c>
      <c r="X646" s="168"/>
      <c r="Y646" s="168"/>
      <c r="Z646" s="180" t="s">
        <v>96</v>
      </c>
      <c r="AJ646" s="158"/>
      <c r="AK646" s="168"/>
      <c r="AL646" s="178" t="s">
        <v>96</v>
      </c>
    </row>
    <row r="647">
      <c r="A647" s="178" t="s">
        <v>97</v>
      </c>
      <c r="B647" s="176">
        <v>1914.25</v>
      </c>
      <c r="C647" s="176">
        <v>1353.4</v>
      </c>
      <c r="D647" s="168">
        <v>92.5</v>
      </c>
      <c r="E647" s="168">
        <v>598.0</v>
      </c>
      <c r="F647" s="176">
        <v>4418.85</v>
      </c>
      <c r="G647" s="168"/>
      <c r="H647" s="176">
        <v>1612.3</v>
      </c>
      <c r="I647" s="176">
        <v>2723.5</v>
      </c>
      <c r="J647" s="168">
        <v>18199.1</v>
      </c>
      <c r="K647" s="177">
        <v>5.409629725E7</v>
      </c>
      <c r="L647" s="173"/>
      <c r="M647" s="178" t="s">
        <v>97</v>
      </c>
      <c r="N647" s="168">
        <v>-0.7492093119717969</v>
      </c>
      <c r="O647" s="168">
        <v>1.0075378759608926</v>
      </c>
      <c r="P647" s="168">
        <v>-4.884318766066838</v>
      </c>
      <c r="Q647" s="168">
        <v>-3.8971474487746085</v>
      </c>
      <c r="R647" s="168">
        <v>-2.0004213747906943</v>
      </c>
      <c r="S647" s="168">
        <v>0.0</v>
      </c>
      <c r="T647" s="168">
        <v>-1.5840073248893667</v>
      </c>
      <c r="U647" s="168">
        <v>-0.7289958082741024</v>
      </c>
      <c r="V647" s="168">
        <v>-1.8344586552501512</v>
      </c>
      <c r="W647" s="179">
        <v>-1.012765633413655</v>
      </c>
      <c r="X647" s="168"/>
      <c r="Y647" s="168"/>
      <c r="Z647" s="180" t="s">
        <v>97</v>
      </c>
      <c r="AJ647" s="158"/>
      <c r="AK647" s="168"/>
      <c r="AL647" s="178" t="s">
        <v>97</v>
      </c>
    </row>
    <row r="648">
      <c r="A648" s="178" t="s">
        <v>98</v>
      </c>
      <c r="B648" s="176">
        <v>1899.8</v>
      </c>
      <c r="C648" s="176">
        <v>1385.3</v>
      </c>
      <c r="D648" s="168">
        <v>89.5</v>
      </c>
      <c r="E648" s="168">
        <v>544.25</v>
      </c>
      <c r="F648" s="176">
        <v>4391.45</v>
      </c>
      <c r="G648" s="168"/>
      <c r="H648" s="176">
        <v>1605.15</v>
      </c>
      <c r="I648" s="176">
        <v>2708.6</v>
      </c>
      <c r="J648" s="168">
        <v>18127.35</v>
      </c>
      <c r="K648" s="177">
        <v>5.30226612E7</v>
      </c>
      <c r="L648" s="173"/>
      <c r="M648" s="178" t="s">
        <v>98</v>
      </c>
      <c r="N648" s="168">
        <v>-0.7548648295677183</v>
      </c>
      <c r="O648" s="168">
        <v>2.3570267474508544</v>
      </c>
      <c r="P648" s="168">
        <v>-3.2432432432432434</v>
      </c>
      <c r="Q648" s="168">
        <v>-8.988294314381271</v>
      </c>
      <c r="R648" s="168">
        <v>-0.6200708329090271</v>
      </c>
      <c r="S648" s="168">
        <v>0.0</v>
      </c>
      <c r="T648" s="168">
        <v>-0.4434658562302216</v>
      </c>
      <c r="U648" s="168">
        <v>-0.547090141362221</v>
      </c>
      <c r="V648" s="168">
        <v>-1.984675670200324</v>
      </c>
      <c r="W648" s="179">
        <v>-0.3942502651230006</v>
      </c>
      <c r="X648" s="168"/>
      <c r="Y648" s="168"/>
      <c r="Z648" s="180" t="s">
        <v>98</v>
      </c>
      <c r="AJ648" s="158"/>
      <c r="AK648" s="168"/>
      <c r="AL648" s="178" t="s">
        <v>98</v>
      </c>
    </row>
    <row r="649">
      <c r="A649" s="178" t="s">
        <v>99</v>
      </c>
      <c r="B649" s="176">
        <v>1826.75</v>
      </c>
      <c r="C649" s="176">
        <v>1368.1</v>
      </c>
      <c r="D649" s="168">
        <v>88.5</v>
      </c>
      <c r="E649" s="168">
        <v>497.05</v>
      </c>
      <c r="F649" s="176">
        <v>4331.9</v>
      </c>
      <c r="G649" s="168"/>
      <c r="H649" s="176">
        <v>1581.45</v>
      </c>
      <c r="I649" s="176">
        <v>2613.1</v>
      </c>
      <c r="J649" s="168">
        <v>17806.8</v>
      </c>
      <c r="K649" s="177">
        <v>5.147935465E7</v>
      </c>
      <c r="L649" s="173"/>
      <c r="M649" s="178" t="s">
        <v>99</v>
      </c>
      <c r="N649" s="168">
        <v>-3.845141593851982</v>
      </c>
      <c r="O649" s="168">
        <v>-1.2416083158882585</v>
      </c>
      <c r="P649" s="168">
        <v>-1.1173184357541899</v>
      </c>
      <c r="Q649" s="168">
        <v>-8.672485071198896</v>
      </c>
      <c r="R649" s="168">
        <v>-1.3560441312095135</v>
      </c>
      <c r="S649" s="168">
        <v>0.0</v>
      </c>
      <c r="T649" s="168">
        <v>-1.4764975235959283</v>
      </c>
      <c r="U649" s="168">
        <v>-3.52580668980285</v>
      </c>
      <c r="V649" s="168">
        <v>-2.910654642886925</v>
      </c>
      <c r="W649" s="179">
        <v>-1.7683224519855318</v>
      </c>
      <c r="X649" s="168"/>
      <c r="Y649" s="168"/>
      <c r="Z649" s="180" t="s">
        <v>99</v>
      </c>
      <c r="AA649" s="168">
        <v>-2.359381415081424</v>
      </c>
      <c r="AB649" s="168">
        <v>-6.487098896279512</v>
      </c>
      <c r="AC649" s="168">
        <v>13.728813559322038</v>
      </c>
      <c r="AD649" s="168">
        <v>7.484156523488581</v>
      </c>
      <c r="AE649" s="168">
        <v>-0.5644174611602257</v>
      </c>
      <c r="AF649" s="168"/>
      <c r="AG649" s="168">
        <v>-0.30984223339341055</v>
      </c>
      <c r="AH649" s="168">
        <v>1.8636868087712017</v>
      </c>
      <c r="AI649" s="168">
        <v>1.6763258979715614</v>
      </c>
      <c r="AJ649" s="179">
        <v>1.6763258979715614</v>
      </c>
      <c r="AK649" s="168"/>
      <c r="AL649" s="178" t="s">
        <v>99</v>
      </c>
    </row>
    <row r="650">
      <c r="A650" s="178" t="s">
        <v>100</v>
      </c>
      <c r="B650" s="176">
        <v>1803.1</v>
      </c>
      <c r="C650" s="176">
        <v>1330.45</v>
      </c>
      <c r="D650" s="168">
        <v>91.85</v>
      </c>
      <c r="E650" s="168">
        <v>552.8</v>
      </c>
      <c r="F650" s="176">
        <v>4375.35</v>
      </c>
      <c r="G650" s="168"/>
      <c r="H650" s="176">
        <v>1580.95</v>
      </c>
      <c r="I650" s="176">
        <v>2692.8</v>
      </c>
      <c r="J650" s="168">
        <v>18014.6</v>
      </c>
      <c r="K650" s="177">
        <v>5.2626444E7</v>
      </c>
      <c r="L650" s="173"/>
      <c r="M650" s="178" t="s">
        <v>100</v>
      </c>
      <c r="N650" s="168">
        <v>-1.294648966744223</v>
      </c>
      <c r="O650" s="168">
        <v>-2.7519918134639183</v>
      </c>
      <c r="P650" s="168">
        <v>3.78531073446327</v>
      </c>
      <c r="Q650" s="168">
        <v>11.216175435066884</v>
      </c>
      <c r="R650" s="168">
        <v>1.0030240771947811</v>
      </c>
      <c r="S650" s="168">
        <v>0.0</v>
      </c>
      <c r="T650" s="168">
        <v>-0.03161655442789845</v>
      </c>
      <c r="U650" s="168">
        <v>3.050017220925348</v>
      </c>
      <c r="V650" s="168">
        <v>2.2282512238136643</v>
      </c>
      <c r="W650" s="179">
        <v>1.1669699216029792</v>
      </c>
      <c r="X650" s="168"/>
      <c r="Y650" s="168"/>
      <c r="Z650" s="180" t="s">
        <v>100</v>
      </c>
      <c r="AJ650" s="158"/>
      <c r="AK650" s="168"/>
      <c r="AL650" s="178" t="s">
        <v>100</v>
      </c>
    </row>
    <row r="651">
      <c r="A651" s="178" t="s">
        <v>101</v>
      </c>
      <c r="B651" s="176">
        <v>1796.75</v>
      </c>
      <c r="C651" s="176">
        <v>1315.5</v>
      </c>
      <c r="D651" s="168">
        <v>91.55</v>
      </c>
      <c r="E651" s="168">
        <v>549.8</v>
      </c>
      <c r="F651" s="176">
        <v>4369.25</v>
      </c>
      <c r="G651" s="168"/>
      <c r="H651" s="176">
        <v>1583.6</v>
      </c>
      <c r="I651" s="176">
        <v>2725.6</v>
      </c>
      <c r="J651" s="168">
        <v>18132.3</v>
      </c>
      <c r="K651" s="177">
        <v>5.25638061E7</v>
      </c>
      <c r="L651" s="173"/>
      <c r="M651" s="178" t="s">
        <v>101</v>
      </c>
      <c r="N651" s="168">
        <v>-0.3521712606067278</v>
      </c>
      <c r="O651" s="168">
        <v>-1.1236799579089816</v>
      </c>
      <c r="P651" s="168">
        <v>-0.3266194882961319</v>
      </c>
      <c r="Q651" s="168">
        <v>-0.5426917510853836</v>
      </c>
      <c r="R651" s="168">
        <v>-0.13941741803513694</v>
      </c>
      <c r="S651" s="168">
        <v>0.0</v>
      </c>
      <c r="T651" s="168">
        <v>0.16762073436856723</v>
      </c>
      <c r="U651" s="168">
        <v>1.218062982768855</v>
      </c>
      <c r="V651" s="168">
        <v>-0.11902362242069502</v>
      </c>
      <c r="W651" s="179">
        <v>0.6533589421913377</v>
      </c>
      <c r="X651" s="168"/>
      <c r="Y651" s="168"/>
      <c r="Z651" s="180" t="s">
        <v>101</v>
      </c>
      <c r="AJ651" s="158"/>
      <c r="AK651" s="168"/>
      <c r="AL651" s="178" t="s">
        <v>101</v>
      </c>
    </row>
    <row r="652">
      <c r="A652" s="178" t="s">
        <v>102</v>
      </c>
      <c r="B652" s="176">
        <v>1795.3</v>
      </c>
      <c r="C652" s="176">
        <v>1297.55</v>
      </c>
      <c r="D652" s="168">
        <v>93.25</v>
      </c>
      <c r="E652" s="168">
        <v>541.75</v>
      </c>
      <c r="F652" s="176">
        <v>4385.95</v>
      </c>
      <c r="G652" s="168"/>
      <c r="H652" s="176">
        <v>1573.35</v>
      </c>
      <c r="I652" s="176">
        <v>2692.4</v>
      </c>
      <c r="J652" s="168">
        <v>18122.5</v>
      </c>
      <c r="K652" s="177">
        <v>5.239477895E7</v>
      </c>
      <c r="L652" s="173"/>
      <c r="M652" s="178" t="s">
        <v>102</v>
      </c>
      <c r="N652" s="168">
        <v>-0.0807012661750408</v>
      </c>
      <c r="O652" s="168">
        <v>-1.3645001900418126</v>
      </c>
      <c r="P652" s="168">
        <v>1.8569087930092876</v>
      </c>
      <c r="Q652" s="168">
        <v>-1.4641687886504102</v>
      </c>
      <c r="R652" s="168">
        <v>0.3822166275676562</v>
      </c>
      <c r="S652" s="168">
        <v>0.0</v>
      </c>
      <c r="T652" s="168">
        <v>-0.647259408941652</v>
      </c>
      <c r="U652" s="168">
        <v>-1.2180804226592243</v>
      </c>
      <c r="V652" s="168">
        <v>-0.321565659987469</v>
      </c>
      <c r="W652" s="179">
        <v>-0.054047197542503006</v>
      </c>
      <c r="X652" s="168"/>
      <c r="Y652" s="168"/>
      <c r="Z652" s="180" t="s">
        <v>102</v>
      </c>
      <c r="AJ652" s="158"/>
      <c r="AK652" s="168"/>
      <c r="AL652" s="178" t="s">
        <v>102</v>
      </c>
    </row>
    <row r="653">
      <c r="A653" s="178" t="s">
        <v>103</v>
      </c>
      <c r="B653" s="176">
        <v>1805.5</v>
      </c>
      <c r="C653" s="176">
        <v>1277.5</v>
      </c>
      <c r="D653" s="168">
        <v>93.55</v>
      </c>
      <c r="E653" s="168">
        <v>534.8</v>
      </c>
      <c r="F653" s="176">
        <v>4348.3</v>
      </c>
      <c r="G653" s="168"/>
      <c r="H653" s="176">
        <v>1578.3</v>
      </c>
      <c r="I653" s="176">
        <v>2648.7</v>
      </c>
      <c r="J653" s="168">
        <v>18191.0</v>
      </c>
      <c r="K653" s="177">
        <v>5.206682495E7</v>
      </c>
      <c r="L653" s="173"/>
      <c r="M653" s="178" t="s">
        <v>103</v>
      </c>
      <c r="N653" s="168">
        <v>0.5681501698880436</v>
      </c>
      <c r="O653" s="168">
        <v>-1.545219837385839</v>
      </c>
      <c r="P653" s="168">
        <v>0.3217158176943669</v>
      </c>
      <c r="Q653" s="168">
        <v>-1.2828795569912406</v>
      </c>
      <c r="R653" s="168">
        <v>-0.8584229186379151</v>
      </c>
      <c r="S653" s="168">
        <v>0.0</v>
      </c>
      <c r="T653" s="168">
        <v>0.31461531127848513</v>
      </c>
      <c r="U653" s="168">
        <v>-1.623087208438578</v>
      </c>
      <c r="V653" s="168">
        <v>-0.6259287787299654</v>
      </c>
      <c r="W653" s="179">
        <v>0.37798317009242655</v>
      </c>
      <c r="X653" s="168"/>
      <c r="Y653" s="168"/>
      <c r="Z653" s="180" t="s">
        <v>103</v>
      </c>
      <c r="AJ653" s="158"/>
      <c r="AK653" s="168"/>
      <c r="AL653" s="178" t="s">
        <v>103</v>
      </c>
    </row>
    <row r="654">
      <c r="A654" s="178" t="s">
        <v>104</v>
      </c>
      <c r="B654" s="176">
        <v>1783.65</v>
      </c>
      <c r="C654" s="176">
        <v>1279.35</v>
      </c>
      <c r="D654" s="168">
        <v>100.65</v>
      </c>
      <c r="E654" s="168">
        <v>534.25</v>
      </c>
      <c r="F654" s="176">
        <v>4307.45</v>
      </c>
      <c r="G654" s="168"/>
      <c r="H654" s="176">
        <v>1576.55</v>
      </c>
      <c r="I654" s="176">
        <v>2661.8</v>
      </c>
      <c r="J654" s="168">
        <v>18105.3</v>
      </c>
      <c r="K654" s="177">
        <v>5.209902089999999E7</v>
      </c>
      <c r="L654" s="173"/>
      <c r="M654" s="178" t="s">
        <v>104</v>
      </c>
      <c r="N654" s="168">
        <v>-1.2101910828025428</v>
      </c>
      <c r="O654" s="168">
        <v>0.14481409001956236</v>
      </c>
      <c r="P654" s="168">
        <v>7.589524318546241</v>
      </c>
      <c r="Q654" s="168">
        <v>-0.10284218399400796</v>
      </c>
      <c r="R654" s="168">
        <v>-0.9394476002115854</v>
      </c>
      <c r="S654" s="168">
        <v>0.0</v>
      </c>
      <c r="T654" s="168">
        <v>-0.11087879363872521</v>
      </c>
      <c r="U654" s="168">
        <v>0.49458224789520766</v>
      </c>
      <c r="V654" s="168">
        <v>0.061835823541969356</v>
      </c>
      <c r="W654" s="179">
        <v>-0.4711120883953644</v>
      </c>
      <c r="X654" s="168"/>
      <c r="Y654" s="168"/>
      <c r="Z654" s="180" t="s">
        <v>104</v>
      </c>
      <c r="AA654" s="168">
        <v>8.549883665517338</v>
      </c>
      <c r="AB654" s="168">
        <v>-0.8441786844882132</v>
      </c>
      <c r="AC654" s="168">
        <v>-4.520615996025843</v>
      </c>
      <c r="AD654" s="168">
        <v>-6.120729995320541</v>
      </c>
      <c r="AE654" s="168">
        <v>1.197924526111745</v>
      </c>
      <c r="AF654" s="168"/>
      <c r="AG654" s="168">
        <v>-0.7230979036503672</v>
      </c>
      <c r="AH654" s="168">
        <v>2.1282590728078605</v>
      </c>
      <c r="AI654" s="168">
        <v>-1.3578896787128552</v>
      </c>
      <c r="AJ654" s="179">
        <v>-1.3578896787128552</v>
      </c>
      <c r="AK654" s="168"/>
      <c r="AL654" s="178" t="s">
        <v>104</v>
      </c>
    </row>
    <row r="655">
      <c r="A655" s="181">
        <v>44958.0</v>
      </c>
      <c r="B655" s="176">
        <v>1828.65</v>
      </c>
      <c r="C655" s="176">
        <v>1276.65</v>
      </c>
      <c r="D655" s="168">
        <v>103.25</v>
      </c>
      <c r="E655" s="168">
        <v>529.95</v>
      </c>
      <c r="F655" s="176">
        <v>4292.15</v>
      </c>
      <c r="G655" s="168"/>
      <c r="H655" s="176">
        <v>1575.9</v>
      </c>
      <c r="I655" s="176">
        <v>2661.7</v>
      </c>
      <c r="J655" s="168">
        <v>18197.45</v>
      </c>
      <c r="K655" s="177">
        <v>5.218274895E7</v>
      </c>
      <c r="L655" s="173"/>
      <c r="M655" s="181">
        <v>44958.0</v>
      </c>
      <c r="N655" s="168">
        <v>2.5229164914641324</v>
      </c>
      <c r="O655" s="168">
        <v>-0.21104467112203995</v>
      </c>
      <c r="P655" s="168">
        <v>2.5832091405861837</v>
      </c>
      <c r="Q655" s="168">
        <v>-0.804866635470277</v>
      </c>
      <c r="R655" s="168">
        <v>-0.35519855134708894</v>
      </c>
      <c r="S655" s="168">
        <v>0.0</v>
      </c>
      <c r="T655" s="168">
        <v>-0.04122926643619699</v>
      </c>
      <c r="U655" s="168">
        <v>-0.003756856262693057</v>
      </c>
      <c r="V655" s="168">
        <v>0.1607094501079423</v>
      </c>
      <c r="W655" s="179">
        <v>0.5089669875671845</v>
      </c>
      <c r="X655" s="168"/>
      <c r="Y655" s="168"/>
      <c r="Z655" s="182">
        <v>44958.0</v>
      </c>
      <c r="AJ655" s="158"/>
      <c r="AK655" s="109"/>
      <c r="AL655" s="181">
        <v>44958.0</v>
      </c>
      <c r="AM655" s="168">
        <v>9.206245044158255</v>
      </c>
      <c r="AN655" s="168">
        <v>13.78216425801902</v>
      </c>
      <c r="AO655" s="168">
        <v>-9.007263922518158</v>
      </c>
      <c r="AP655" s="168">
        <v>-3.396546844041901</v>
      </c>
      <c r="AQ655" s="168">
        <v>0.5929429306990839</v>
      </c>
      <c r="AR655" s="168">
        <v>0.0</v>
      </c>
      <c r="AS655" s="168">
        <v>-17.444000253823216</v>
      </c>
      <c r="AT655" s="168">
        <v>-1.217267160085646</v>
      </c>
      <c r="AU655" s="168">
        <v>-1.1884752384245503</v>
      </c>
      <c r="AV655" s="168">
        <v>-2.941620941395631</v>
      </c>
    </row>
    <row r="656">
      <c r="A656" s="181">
        <v>44986.0</v>
      </c>
      <c r="B656" s="176">
        <v>1847.2</v>
      </c>
      <c r="C656" s="176">
        <v>1278.55</v>
      </c>
      <c r="D656" s="168">
        <v>104.2</v>
      </c>
      <c r="E656" s="168">
        <v>534.4</v>
      </c>
      <c r="F656" s="176">
        <v>4241.85</v>
      </c>
      <c r="G656" s="168"/>
      <c r="H656" s="176">
        <v>1575.75</v>
      </c>
      <c r="I656" s="176">
        <v>2686.85</v>
      </c>
      <c r="J656" s="168">
        <v>18232.55</v>
      </c>
      <c r="K656" s="177">
        <v>5.2212827150000006E7</v>
      </c>
      <c r="L656" s="173"/>
      <c r="M656" s="181">
        <v>44986.0</v>
      </c>
      <c r="N656" s="168">
        <v>1.0144095370902007</v>
      </c>
      <c r="O656" s="168">
        <v>0.14882700818547476</v>
      </c>
      <c r="P656" s="168">
        <v>0.9200968523002448</v>
      </c>
      <c r="Q656" s="168">
        <v>0.839701858665899</v>
      </c>
      <c r="R656" s="168">
        <v>-1.171906853208748</v>
      </c>
      <c r="S656" s="168">
        <v>0.0</v>
      </c>
      <c r="T656" s="168">
        <v>-0.009518370454983879</v>
      </c>
      <c r="U656" s="168">
        <v>0.9448848480294583</v>
      </c>
      <c r="V656" s="168">
        <v>0.057640121697733936</v>
      </c>
      <c r="W656" s="179">
        <v>0.1928841678366944</v>
      </c>
      <c r="X656" s="168"/>
      <c r="Y656" s="168"/>
      <c r="Z656" s="182">
        <v>44986.0</v>
      </c>
      <c r="AJ656" s="158"/>
      <c r="AK656" s="109"/>
      <c r="AL656" s="181">
        <v>44986.0</v>
      </c>
    </row>
    <row r="657">
      <c r="A657" s="181">
        <v>45017.0</v>
      </c>
      <c r="B657" s="176">
        <v>1894.45</v>
      </c>
      <c r="C657" s="176">
        <v>1274.25</v>
      </c>
      <c r="D657" s="168">
        <v>102.3</v>
      </c>
      <c r="E657" s="168">
        <v>521.5</v>
      </c>
      <c r="F657" s="176">
        <v>4235.0</v>
      </c>
      <c r="G657" s="168"/>
      <c r="H657" s="176">
        <v>1587.95</v>
      </c>
      <c r="I657" s="176">
        <v>2693.75</v>
      </c>
      <c r="J657" s="168">
        <v>18042.95</v>
      </c>
      <c r="K657" s="177">
        <v>5.2107985E7</v>
      </c>
      <c r="L657" s="173"/>
      <c r="M657" s="181">
        <v>45017.0</v>
      </c>
      <c r="N657" s="168">
        <v>2.557925508878302</v>
      </c>
      <c r="O657" s="168">
        <v>-0.33631848578467444</v>
      </c>
      <c r="P657" s="168">
        <v>-1.8234165067178558</v>
      </c>
      <c r="Q657" s="168">
        <v>-2.4139221556886183</v>
      </c>
      <c r="R657" s="168">
        <v>-0.16148614401735947</v>
      </c>
      <c r="S657" s="168">
        <v>0.0</v>
      </c>
      <c r="T657" s="168">
        <v>0.7742344915119813</v>
      </c>
      <c r="U657" s="168">
        <v>0.25680629733703375</v>
      </c>
      <c r="V657" s="168">
        <v>-0.20079768846611085</v>
      </c>
      <c r="W657" s="179">
        <v>-1.0398984234240332</v>
      </c>
      <c r="X657" s="168"/>
      <c r="Y657" s="168"/>
      <c r="Z657" s="182">
        <v>45017.0</v>
      </c>
      <c r="AJ657" s="158"/>
      <c r="AK657" s="109"/>
      <c r="AL657" s="181">
        <v>45017.0</v>
      </c>
    </row>
    <row r="658">
      <c r="A658" s="181">
        <v>45047.0</v>
      </c>
      <c r="B658" s="176">
        <v>1919.8</v>
      </c>
      <c r="C658" s="176">
        <v>1275.0</v>
      </c>
      <c r="D658" s="168">
        <v>99.45</v>
      </c>
      <c r="E658" s="168">
        <v>517.8</v>
      </c>
      <c r="F658" s="176">
        <v>4313.2</v>
      </c>
      <c r="G658" s="168"/>
      <c r="H658" s="176">
        <v>1584.1</v>
      </c>
      <c r="I658" s="176">
        <v>2707.3</v>
      </c>
      <c r="J658" s="168">
        <v>17992.15</v>
      </c>
      <c r="K658" s="177">
        <v>5.232867635000001E7</v>
      </c>
      <c r="L658" s="173"/>
      <c r="M658" s="181">
        <v>45047.0</v>
      </c>
      <c r="N658" s="168">
        <v>1.3381192430520683</v>
      </c>
      <c r="O658" s="168">
        <v>0.05885815185403178</v>
      </c>
      <c r="P658" s="168">
        <v>-2.7859237536656836</v>
      </c>
      <c r="Q658" s="168">
        <v>-0.7094918504314565</v>
      </c>
      <c r="R658" s="168">
        <v>1.8465171192443877</v>
      </c>
      <c r="S658" s="168">
        <v>0.0</v>
      </c>
      <c r="T658" s="168">
        <v>-0.2424509587833456</v>
      </c>
      <c r="U658" s="168">
        <v>0.5030162412993107</v>
      </c>
      <c r="V658" s="168">
        <v>0.4235269316209577</v>
      </c>
      <c r="W658" s="179">
        <v>-0.2815504116566264</v>
      </c>
      <c r="X658" s="168"/>
      <c r="Y658" s="168"/>
      <c r="Z658" s="182">
        <v>45047.0</v>
      </c>
      <c r="AJ658" s="158"/>
      <c r="AK658" s="109"/>
      <c r="AL658" s="181">
        <v>45047.0</v>
      </c>
    </row>
    <row r="659">
      <c r="A659" s="181">
        <v>45078.0</v>
      </c>
      <c r="B659" s="176">
        <v>1936.15</v>
      </c>
      <c r="C659" s="176">
        <v>1268.55</v>
      </c>
      <c r="D659" s="168">
        <v>96.1</v>
      </c>
      <c r="E659" s="168">
        <v>501.55</v>
      </c>
      <c r="F659" s="176">
        <v>4359.05</v>
      </c>
      <c r="G659" s="168"/>
      <c r="H659" s="176">
        <v>1565.15</v>
      </c>
      <c r="I659" s="176">
        <v>2718.45</v>
      </c>
      <c r="J659" s="168">
        <v>17859.45</v>
      </c>
      <c r="K659" s="177">
        <v>5.210914125E7</v>
      </c>
      <c r="L659" s="173"/>
      <c r="M659" s="181">
        <v>45078.0</v>
      </c>
      <c r="N659" s="168">
        <v>0.8516512136680976</v>
      </c>
      <c r="O659" s="168">
        <v>-0.50588235294118</v>
      </c>
      <c r="P659" s="168">
        <v>-3.3685268979386707</v>
      </c>
      <c r="Q659" s="168">
        <v>-3.1382773271533306</v>
      </c>
      <c r="R659" s="168">
        <v>1.0630158582954736</v>
      </c>
      <c r="S659" s="168">
        <v>0.0</v>
      </c>
      <c r="T659" s="168">
        <v>-1.196262862193032</v>
      </c>
      <c r="U659" s="168">
        <v>0.4118494440955799</v>
      </c>
      <c r="V659" s="168">
        <v>-0.41953115445085953</v>
      </c>
      <c r="W659" s="179">
        <v>-0.7375438733003045</v>
      </c>
      <c r="X659" s="168"/>
      <c r="Y659" s="168"/>
      <c r="Z659" s="182">
        <v>45078.0</v>
      </c>
      <c r="AA659" s="168">
        <v>-0.0025824445420128553</v>
      </c>
      <c r="AB659" s="168">
        <v>10.665720704741632</v>
      </c>
      <c r="AC659" s="168">
        <v>-1.6129032258064488</v>
      </c>
      <c r="AD659" s="168">
        <v>-1.7246535739208522</v>
      </c>
      <c r="AE659" s="168">
        <v>-0.5264908638350058</v>
      </c>
      <c r="AF659" s="168"/>
      <c r="AG659" s="168">
        <v>-7.056831613583364</v>
      </c>
      <c r="AH659" s="168">
        <v>-0.5738564255366077</v>
      </c>
      <c r="AI659" s="168">
        <v>0.5439697191122784</v>
      </c>
      <c r="AJ659" s="179">
        <v>0.5439697191122784</v>
      </c>
      <c r="AK659" s="109"/>
      <c r="AL659" s="181">
        <v>45078.0</v>
      </c>
    </row>
    <row r="660">
      <c r="A660" s="181">
        <v>45170.0</v>
      </c>
      <c r="B660" s="176">
        <v>1950.85</v>
      </c>
      <c r="C660" s="176">
        <v>1293.6</v>
      </c>
      <c r="D660" s="168">
        <v>95.45</v>
      </c>
      <c r="E660" s="168">
        <v>502.2</v>
      </c>
      <c r="F660" s="176">
        <v>4364.3</v>
      </c>
      <c r="G660" s="168"/>
      <c r="H660" s="176">
        <v>1559.5</v>
      </c>
      <c r="I660" s="176">
        <v>2683.1</v>
      </c>
      <c r="J660" s="168">
        <v>18101.2</v>
      </c>
      <c r="K660" s="177">
        <v>5.213533350000001E7</v>
      </c>
      <c r="L660" s="173"/>
      <c r="M660" s="181">
        <v>45170.0</v>
      </c>
      <c r="N660" s="168">
        <v>0.759238695349008</v>
      </c>
      <c r="O660" s="168">
        <v>1.9746955185053767</v>
      </c>
      <c r="P660" s="168">
        <v>-0.6763787721123741</v>
      </c>
      <c r="Q660" s="168">
        <v>0.12959824543913415</v>
      </c>
      <c r="R660" s="168">
        <v>0.12043908649820487</v>
      </c>
      <c r="S660" s="168">
        <v>0.0</v>
      </c>
      <c r="T660" s="168">
        <v>-0.36098776475098815</v>
      </c>
      <c r="U660" s="168">
        <v>-1.3003733745332786</v>
      </c>
      <c r="V660" s="168">
        <v>0.050264213479064866</v>
      </c>
      <c r="W660" s="179">
        <v>1.3536251116355766</v>
      </c>
      <c r="X660" s="168"/>
      <c r="Y660" s="168"/>
      <c r="Z660" s="182">
        <v>45170.0</v>
      </c>
      <c r="AJ660" s="158"/>
      <c r="AK660" s="109"/>
      <c r="AL660" s="181">
        <v>45170.0</v>
      </c>
    </row>
    <row r="661">
      <c r="A661" s="181">
        <v>45200.0</v>
      </c>
      <c r="B661" s="176">
        <v>1937.7</v>
      </c>
      <c r="C661" s="176">
        <v>1338.2</v>
      </c>
      <c r="D661" s="168">
        <v>93.75</v>
      </c>
      <c r="E661" s="168">
        <v>486.5</v>
      </c>
      <c r="F661" s="176">
        <v>4326.85</v>
      </c>
      <c r="G661" s="168"/>
      <c r="H661" s="176">
        <v>1547.5</v>
      </c>
      <c r="I661" s="176">
        <v>2728.25</v>
      </c>
      <c r="J661" s="168">
        <v>17914.15</v>
      </c>
      <c r="K661" s="177">
        <v>5.181596785E7</v>
      </c>
      <c r="L661" s="173"/>
      <c r="M661" s="181">
        <v>45200.0</v>
      </c>
      <c r="N661" s="168">
        <v>-0.6740651510879803</v>
      </c>
      <c r="O661" s="168">
        <v>3.44774273345703</v>
      </c>
      <c r="P661" s="168">
        <v>-1.7810371922472528</v>
      </c>
      <c r="Q661" s="168">
        <v>-3.1262445240939845</v>
      </c>
      <c r="R661" s="168">
        <v>-0.858098664161488</v>
      </c>
      <c r="S661" s="168">
        <v>0.0</v>
      </c>
      <c r="T661" s="168">
        <v>-0.7694773966014749</v>
      </c>
      <c r="U661" s="168">
        <v>1.682755022175845</v>
      </c>
      <c r="V661" s="168">
        <v>-0.6125704556968181</v>
      </c>
      <c r="W661" s="179">
        <v>-1.0333569045146138</v>
      </c>
      <c r="X661" s="168"/>
      <c r="Y661" s="168"/>
      <c r="Z661" s="182">
        <v>45200.0</v>
      </c>
      <c r="AJ661" s="158"/>
      <c r="AK661" s="109"/>
      <c r="AL661" s="181">
        <v>45200.0</v>
      </c>
    </row>
    <row r="662">
      <c r="A662" s="181">
        <v>45231.0</v>
      </c>
      <c r="B662" s="176">
        <v>1937.1</v>
      </c>
      <c r="C662" s="176">
        <v>1399.0</v>
      </c>
      <c r="D662" s="168">
        <v>95.05</v>
      </c>
      <c r="E662" s="168">
        <v>478.35</v>
      </c>
      <c r="F662" s="176">
        <v>4314.3</v>
      </c>
      <c r="G662" s="168"/>
      <c r="H662" s="176">
        <v>1592.1</v>
      </c>
      <c r="I662" s="176">
        <v>2731.1</v>
      </c>
      <c r="J662" s="168">
        <v>17895.7</v>
      </c>
      <c r="K662" s="177">
        <v>5.2009151800000004E7</v>
      </c>
      <c r="L662" s="173"/>
      <c r="M662" s="181">
        <v>45231.0</v>
      </c>
      <c r="N662" s="168">
        <v>-0.03096454559530043</v>
      </c>
      <c r="O662" s="168">
        <v>4.543416529666713</v>
      </c>
      <c r="P662" s="168">
        <v>1.3866666666666636</v>
      </c>
      <c r="Q662" s="168">
        <v>-1.6752312435765626</v>
      </c>
      <c r="R662" s="168">
        <v>-0.2900493430555758</v>
      </c>
      <c r="S662" s="168">
        <v>0.0</v>
      </c>
      <c r="T662" s="168">
        <v>2.8820678513731766</v>
      </c>
      <c r="U662" s="168">
        <v>0.1044625675799472</v>
      </c>
      <c r="V662" s="168">
        <v>0.3728270608767621</v>
      </c>
      <c r="W662" s="179">
        <v>-0.10299121085845951</v>
      </c>
      <c r="X662" s="168"/>
      <c r="Y662" s="168"/>
      <c r="Z662" s="182">
        <v>45231.0</v>
      </c>
      <c r="AJ662" s="158"/>
      <c r="AK662" s="109"/>
      <c r="AL662" s="181">
        <v>45231.0</v>
      </c>
    </row>
    <row r="663">
      <c r="A663" s="181">
        <v>45261.0</v>
      </c>
      <c r="B663" s="176">
        <v>1960.0</v>
      </c>
      <c r="C663" s="176">
        <v>1408.9</v>
      </c>
      <c r="D663" s="168">
        <v>96.0</v>
      </c>
      <c r="E663" s="168">
        <v>486.05</v>
      </c>
      <c r="F663" s="176">
        <v>4299.25</v>
      </c>
      <c r="G663" s="168"/>
      <c r="H663" s="176">
        <v>1498.4</v>
      </c>
      <c r="I663" s="176">
        <v>2750.75</v>
      </c>
      <c r="J663" s="168">
        <v>17858.2</v>
      </c>
      <c r="K663" s="177">
        <v>5.189507905E7</v>
      </c>
      <c r="L663" s="173"/>
      <c r="M663" s="181">
        <v>45261.0</v>
      </c>
      <c r="N663" s="168">
        <v>1.1821795467451393</v>
      </c>
      <c r="O663" s="168">
        <v>0.7076483202287414</v>
      </c>
      <c r="P663" s="168">
        <v>0.9994739610731225</v>
      </c>
      <c r="Q663" s="168">
        <v>1.6097000104525951</v>
      </c>
      <c r="R663" s="168">
        <v>-0.34883990450363167</v>
      </c>
      <c r="S663" s="168">
        <v>0.0</v>
      </c>
      <c r="T663" s="168">
        <v>-5.885308711764326</v>
      </c>
      <c r="U663" s="168">
        <v>0.7194903152575919</v>
      </c>
      <c r="V663" s="168">
        <v>-0.21933207147594252</v>
      </c>
      <c r="W663" s="179">
        <v>-0.20954754494096348</v>
      </c>
      <c r="X663" s="168"/>
      <c r="Y663" s="168"/>
      <c r="Z663" s="182">
        <v>45261.0</v>
      </c>
      <c r="AJ663" s="158"/>
      <c r="AK663" s="109"/>
      <c r="AL663" s="181">
        <v>45261.0</v>
      </c>
    </row>
    <row r="664">
      <c r="A664" s="178" t="s">
        <v>105</v>
      </c>
      <c r="B664" s="176">
        <v>1936.1</v>
      </c>
      <c r="C664" s="176">
        <v>1403.85</v>
      </c>
      <c r="D664" s="168">
        <v>94.55</v>
      </c>
      <c r="E664" s="168">
        <v>492.9</v>
      </c>
      <c r="F664" s="176">
        <v>4336.1</v>
      </c>
      <c r="G664" s="168"/>
      <c r="H664" s="176">
        <v>1454.7</v>
      </c>
      <c r="I664" s="176">
        <v>2702.85</v>
      </c>
      <c r="J664" s="168">
        <v>17956.6</v>
      </c>
      <c r="K664" s="177">
        <v>5.1750077150000006E7</v>
      </c>
      <c r="L664" s="173"/>
      <c r="M664" s="178" t="s">
        <v>105</v>
      </c>
      <c r="N664" s="168">
        <v>-1.2193877551020453</v>
      </c>
      <c r="O664" s="168">
        <v>-0.35843565902478397</v>
      </c>
      <c r="P664" s="168">
        <v>-1.5104166666666696</v>
      </c>
      <c r="Q664" s="168">
        <v>1.409320028803614</v>
      </c>
      <c r="R664" s="168">
        <v>0.8571262429493601</v>
      </c>
      <c r="S664" s="168">
        <v>0.0</v>
      </c>
      <c r="T664" s="168">
        <v>-2.9164442071543006</v>
      </c>
      <c r="U664" s="168">
        <v>-1.7413432700172715</v>
      </c>
      <c r="V664" s="168">
        <v>-0.2794135834349231</v>
      </c>
      <c r="W664" s="179">
        <v>0.5510073803630703</v>
      </c>
      <c r="X664" s="168"/>
      <c r="Y664" s="168"/>
      <c r="Z664" s="180" t="s">
        <v>105</v>
      </c>
      <c r="AA664" s="168">
        <v>0.0154950674035526</v>
      </c>
      <c r="AB664" s="168">
        <v>-0.3668483100046204</v>
      </c>
      <c r="AC664" s="168">
        <v>-0.6874669487043802</v>
      </c>
      <c r="AD664" s="168">
        <v>3.1243659971596744</v>
      </c>
      <c r="AE664" s="168">
        <v>-0.39551670856300697</v>
      </c>
      <c r="AF664" s="168"/>
      <c r="AG664" s="168">
        <v>-4.677940468825184</v>
      </c>
      <c r="AH664" s="168">
        <v>-1.6649092624451969</v>
      </c>
      <c r="AI664" s="168">
        <v>0.3956762416047744</v>
      </c>
      <c r="AJ664" s="179">
        <v>0.3956762416047744</v>
      </c>
      <c r="AK664" s="168"/>
      <c r="AL664" s="178" t="s">
        <v>105</v>
      </c>
    </row>
    <row r="665">
      <c r="A665" s="178" t="s">
        <v>106</v>
      </c>
      <c r="B665" s="176">
        <v>1989.45</v>
      </c>
      <c r="C665" s="176">
        <v>1405.85</v>
      </c>
      <c r="D665" s="168">
        <v>94.8</v>
      </c>
      <c r="E665" s="168">
        <v>499.9</v>
      </c>
      <c r="F665" s="176">
        <v>4309.6</v>
      </c>
      <c r="G665" s="168"/>
      <c r="H665" s="176">
        <v>1444.6</v>
      </c>
      <c r="I665" s="176">
        <v>2729.1</v>
      </c>
      <c r="J665" s="168">
        <v>17894.85</v>
      </c>
      <c r="K665" s="177">
        <v>5.1953327650000006E7</v>
      </c>
      <c r="L665" s="173"/>
      <c r="M665" s="178" t="s">
        <v>106</v>
      </c>
      <c r="N665" s="168">
        <v>2.7555394865967737</v>
      </c>
      <c r="O665" s="168">
        <v>0.14246536310859423</v>
      </c>
      <c r="P665" s="168">
        <v>0.26441036488630354</v>
      </c>
      <c r="Q665" s="168">
        <v>1.4201663623453034</v>
      </c>
      <c r="R665" s="168">
        <v>-0.611148266875764</v>
      </c>
      <c r="S665" s="168">
        <v>0.0</v>
      </c>
      <c r="T665" s="168">
        <v>-0.6943012304942694</v>
      </c>
      <c r="U665" s="168">
        <v>0.9711970697596981</v>
      </c>
      <c r="V665" s="168">
        <v>0.3927540038459633</v>
      </c>
      <c r="W665" s="179">
        <v>-0.3438846997761269</v>
      </c>
      <c r="X665" s="168"/>
      <c r="Y665" s="168"/>
      <c r="Z665" s="180" t="s">
        <v>106</v>
      </c>
      <c r="AJ665" s="158"/>
      <c r="AK665" s="168"/>
      <c r="AL665" s="178" t="s">
        <v>106</v>
      </c>
    </row>
    <row r="666">
      <c r="A666" s="178" t="s">
        <v>107</v>
      </c>
      <c r="B666" s="176">
        <v>1963.7</v>
      </c>
      <c r="C666" s="176">
        <v>1402.05</v>
      </c>
      <c r="D666" s="168">
        <v>94.75</v>
      </c>
      <c r="E666" s="168">
        <v>499.85</v>
      </c>
      <c r="F666" s="176">
        <v>4362.05</v>
      </c>
      <c r="G666" s="168"/>
      <c r="H666" s="176">
        <v>1398.35</v>
      </c>
      <c r="I666" s="176">
        <v>2692.0</v>
      </c>
      <c r="J666" s="168">
        <v>18053.3</v>
      </c>
      <c r="K666" s="177">
        <v>5.180879815E7</v>
      </c>
      <c r="L666" s="173"/>
      <c r="M666" s="178" t="s">
        <v>107</v>
      </c>
      <c r="N666" s="168">
        <v>-1.294327577973812</v>
      </c>
      <c r="O666" s="168">
        <v>-0.2702991073016292</v>
      </c>
      <c r="P666" s="168">
        <v>-0.05274261603375228</v>
      </c>
      <c r="Q666" s="168">
        <v>-0.01000200040007092</v>
      </c>
      <c r="R666" s="168">
        <v>1.217050306292923</v>
      </c>
      <c r="S666" s="168">
        <v>0.0</v>
      </c>
      <c r="T666" s="168">
        <v>-3.2015782915686004</v>
      </c>
      <c r="U666" s="168">
        <v>-1.359422520244766</v>
      </c>
      <c r="V666" s="168">
        <v>-0.2781910351800294</v>
      </c>
      <c r="W666" s="179">
        <v>0.885450283182037</v>
      </c>
      <c r="X666" s="168"/>
      <c r="Y666" s="168"/>
      <c r="Z666" s="180" t="s">
        <v>107</v>
      </c>
      <c r="AJ666" s="158"/>
      <c r="AK666" s="168"/>
      <c r="AL666" s="178" t="s">
        <v>107</v>
      </c>
    </row>
    <row r="667">
      <c r="A667" s="178" t="s">
        <v>108</v>
      </c>
      <c r="B667" s="176">
        <v>1940.3</v>
      </c>
      <c r="C667" s="176">
        <v>1423.15</v>
      </c>
      <c r="D667" s="168">
        <v>96.4</v>
      </c>
      <c r="E667" s="168">
        <v>507.45</v>
      </c>
      <c r="F667" s="176">
        <v>4393.7</v>
      </c>
      <c r="G667" s="168"/>
      <c r="H667" s="176">
        <v>1423.45</v>
      </c>
      <c r="I667" s="176">
        <v>2692.25</v>
      </c>
      <c r="J667" s="168">
        <v>18165.35</v>
      </c>
      <c r="K667" s="177">
        <v>5.2176845300000004E7</v>
      </c>
      <c r="L667" s="173"/>
      <c r="M667" s="178" t="s">
        <v>108</v>
      </c>
      <c r="N667" s="168">
        <v>-1.1916280490910063</v>
      </c>
      <c r="O667" s="168">
        <v>1.5049391961770364</v>
      </c>
      <c r="P667" s="168">
        <v>1.741424802110824</v>
      </c>
      <c r="Q667" s="168">
        <v>1.5204561368410454</v>
      </c>
      <c r="R667" s="168">
        <v>0.725576277209102</v>
      </c>
      <c r="S667" s="168">
        <v>0.0</v>
      </c>
      <c r="T667" s="168">
        <v>1.7949726463331883</v>
      </c>
      <c r="U667" s="168">
        <v>0.009286775631500743</v>
      </c>
      <c r="V667" s="168">
        <v>0.7103950740845472</v>
      </c>
      <c r="W667" s="179">
        <v>0.6206621504101703</v>
      </c>
      <c r="X667" s="168"/>
      <c r="Y667" s="168"/>
      <c r="Z667" s="180" t="s">
        <v>108</v>
      </c>
      <c r="AJ667" s="158"/>
      <c r="AK667" s="168"/>
      <c r="AL667" s="178" t="s">
        <v>108</v>
      </c>
    </row>
    <row r="668">
      <c r="A668" s="178" t="s">
        <v>109</v>
      </c>
      <c r="B668" s="176">
        <v>1959.4</v>
      </c>
      <c r="C668" s="176">
        <v>1429.1</v>
      </c>
      <c r="D668" s="168">
        <v>96.2</v>
      </c>
      <c r="E668" s="168">
        <v>496.9</v>
      </c>
      <c r="F668" s="176">
        <v>4372.4</v>
      </c>
      <c r="G668" s="168"/>
      <c r="H668" s="176">
        <v>1395.65</v>
      </c>
      <c r="I668" s="176">
        <v>2674.1</v>
      </c>
      <c r="J668" s="168">
        <v>18107.85</v>
      </c>
      <c r="K668" s="177">
        <v>5.185766375E7</v>
      </c>
      <c r="L668" s="173"/>
      <c r="M668" s="178" t="s">
        <v>109</v>
      </c>
      <c r="N668" s="168">
        <v>0.9843838581662699</v>
      </c>
      <c r="O668" s="168">
        <v>0.41808663879421126</v>
      </c>
      <c r="P668" s="168">
        <v>-0.20746887966805275</v>
      </c>
      <c r="Q668" s="168">
        <v>-2.0790225637993913</v>
      </c>
      <c r="R668" s="168">
        <v>-0.4847850331156015</v>
      </c>
      <c r="S668" s="168">
        <v>0.0</v>
      </c>
      <c r="T668" s="168">
        <v>-1.953001510414834</v>
      </c>
      <c r="U668" s="168">
        <v>-0.6741573033707899</v>
      </c>
      <c r="V668" s="168">
        <v>-0.6117302572909759</v>
      </c>
      <c r="W668" s="179">
        <v>-0.31653670311884996</v>
      </c>
      <c r="X668" s="168"/>
      <c r="Y668" s="168"/>
      <c r="Z668" s="180" t="s">
        <v>109</v>
      </c>
      <c r="AJ668" s="158"/>
      <c r="AK668" s="168"/>
      <c r="AL668" s="178" t="s">
        <v>109</v>
      </c>
    </row>
    <row r="669">
      <c r="A669" s="178" t="s">
        <v>110</v>
      </c>
      <c r="B669" s="176">
        <v>1936.4</v>
      </c>
      <c r="C669" s="176">
        <v>1398.7</v>
      </c>
      <c r="D669" s="168">
        <v>93.9</v>
      </c>
      <c r="E669" s="168">
        <v>508.3</v>
      </c>
      <c r="F669" s="176">
        <v>4318.95</v>
      </c>
      <c r="G669" s="168"/>
      <c r="H669" s="176">
        <v>1386.65</v>
      </c>
      <c r="I669" s="176">
        <v>2657.85</v>
      </c>
      <c r="J669" s="168">
        <v>18027.65</v>
      </c>
      <c r="K669" s="177">
        <v>5.156056925E7</v>
      </c>
      <c r="L669" s="173"/>
      <c r="M669" s="178" t="s">
        <v>110</v>
      </c>
      <c r="N669" s="168">
        <v>-1.1738287230784934</v>
      </c>
      <c r="O669" s="168">
        <v>-2.127212931215441</v>
      </c>
      <c r="P669" s="168">
        <v>-2.390852390852388</v>
      </c>
      <c r="Q669" s="168">
        <v>2.2942241899778697</v>
      </c>
      <c r="R669" s="168">
        <v>-1.2224407647973612</v>
      </c>
      <c r="S669" s="168">
        <v>0.0</v>
      </c>
      <c r="T669" s="168">
        <v>-0.6448608175402142</v>
      </c>
      <c r="U669" s="168">
        <v>-0.6076810889645115</v>
      </c>
      <c r="V669" s="168">
        <v>-0.5729037494482192</v>
      </c>
      <c r="W669" s="179">
        <v>-0.4429018353918168</v>
      </c>
      <c r="X669" s="168"/>
      <c r="Y669" s="168"/>
      <c r="Z669" s="180" t="s">
        <v>110</v>
      </c>
      <c r="AA669" s="168">
        <v>0.9063210080561843</v>
      </c>
      <c r="AB669" s="168">
        <v>0.582683920783575</v>
      </c>
      <c r="AC669" s="168">
        <v>-3.6208732694355756</v>
      </c>
      <c r="AD669" s="168">
        <v>-6.561085972850683</v>
      </c>
      <c r="AE669" s="168">
        <v>1.4227995230322144</v>
      </c>
      <c r="AF669" s="168"/>
      <c r="AG669" s="168">
        <v>-2.1743049796271654</v>
      </c>
      <c r="AH669" s="168">
        <v>-1.9056756400850345</v>
      </c>
      <c r="AI669" s="168">
        <v>-2.348059785939947</v>
      </c>
      <c r="AJ669" s="179">
        <v>-2.348059785939947</v>
      </c>
      <c r="AK669" s="168"/>
      <c r="AL669" s="178" t="s">
        <v>110</v>
      </c>
    </row>
    <row r="670">
      <c r="A670" s="178" t="s">
        <v>111</v>
      </c>
      <c r="B670" s="176">
        <v>1930.9</v>
      </c>
      <c r="C670" s="176">
        <v>1386.45</v>
      </c>
      <c r="D670" s="168">
        <v>94.3</v>
      </c>
      <c r="E670" s="168">
        <v>505.75</v>
      </c>
      <c r="F670" s="176">
        <v>4337.85</v>
      </c>
      <c r="G670" s="168"/>
      <c r="H670" s="176">
        <v>1375.65</v>
      </c>
      <c r="I670" s="176">
        <v>2605.1</v>
      </c>
      <c r="J670" s="168">
        <v>18118.55</v>
      </c>
      <c r="K670" s="177">
        <v>5.1407000900000006E7</v>
      </c>
      <c r="L670" s="173"/>
      <c r="M670" s="178" t="s">
        <v>111</v>
      </c>
      <c r="N670" s="168">
        <v>-0.2840322247469531</v>
      </c>
      <c r="O670" s="168">
        <v>-0.8758132551655109</v>
      </c>
      <c r="P670" s="168">
        <v>0.42598509052182265</v>
      </c>
      <c r="Q670" s="168">
        <v>-0.5016722408026778</v>
      </c>
      <c r="R670" s="168">
        <v>0.437606362657603</v>
      </c>
      <c r="S670" s="168">
        <v>0.0</v>
      </c>
      <c r="T670" s="168">
        <v>-0.7932787653697762</v>
      </c>
      <c r="U670" s="168">
        <v>-1.9846868709671353</v>
      </c>
      <c r="V670" s="168">
        <v>-0.29784067987184615</v>
      </c>
      <c r="W670" s="179">
        <v>0.5042254536780879</v>
      </c>
      <c r="X670" s="168"/>
      <c r="Y670" s="168"/>
      <c r="Z670" s="180" t="s">
        <v>111</v>
      </c>
      <c r="AJ670" s="158"/>
      <c r="AK670" s="168"/>
      <c r="AL670" s="178" t="s">
        <v>111</v>
      </c>
    </row>
    <row r="671">
      <c r="A671" s="178" t="s">
        <v>112</v>
      </c>
      <c r="B671" s="176">
        <v>1945.15</v>
      </c>
      <c r="C671" s="176">
        <v>1414.3</v>
      </c>
      <c r="D671" s="168">
        <v>94.1</v>
      </c>
      <c r="E671" s="168">
        <v>496.3</v>
      </c>
      <c r="F671" s="176">
        <v>4396.05</v>
      </c>
      <c r="G671" s="168"/>
      <c r="H671" s="176">
        <v>1354.95</v>
      </c>
      <c r="I671" s="176">
        <v>2616.15</v>
      </c>
      <c r="J671" s="168">
        <v>18118.3</v>
      </c>
      <c r="K671" s="177">
        <v>5.1519028E7</v>
      </c>
      <c r="L671" s="173"/>
      <c r="M671" s="178" t="s">
        <v>112</v>
      </c>
      <c r="N671" s="168">
        <v>0.7379978248485162</v>
      </c>
      <c r="O671" s="168">
        <v>2.0087273251830147</v>
      </c>
      <c r="P671" s="168">
        <v>-0.21208907741251626</v>
      </c>
      <c r="Q671" s="168">
        <v>-1.8685121107266414</v>
      </c>
      <c r="R671" s="168">
        <v>1.341678481275282</v>
      </c>
      <c r="S671" s="168">
        <v>0.0</v>
      </c>
      <c r="T671" s="168">
        <v>-1.5047432122996434</v>
      </c>
      <c r="U671" s="168">
        <v>0.42416797819662133</v>
      </c>
      <c r="V671" s="168">
        <v>0.21792187452817158</v>
      </c>
      <c r="W671" s="179">
        <v>-0.001379801363795668</v>
      </c>
      <c r="X671" s="168"/>
      <c r="Y671" s="168"/>
      <c r="Z671" s="180" t="s">
        <v>112</v>
      </c>
      <c r="AJ671" s="158"/>
      <c r="AK671" s="168"/>
      <c r="AL671" s="178" t="s">
        <v>112</v>
      </c>
    </row>
    <row r="672">
      <c r="A672" s="178" t="s">
        <v>113</v>
      </c>
      <c r="B672" s="176">
        <v>1969.25</v>
      </c>
      <c r="C672" s="176">
        <v>1431.9</v>
      </c>
      <c r="D672" s="168">
        <v>92.1</v>
      </c>
      <c r="E672" s="168">
        <v>482.95</v>
      </c>
      <c r="F672" s="176">
        <v>4388.15</v>
      </c>
      <c r="G672" s="168"/>
      <c r="H672" s="176">
        <v>1342.35</v>
      </c>
      <c r="I672" s="176">
        <v>2634.95</v>
      </c>
      <c r="J672" s="168">
        <v>17891.95</v>
      </c>
      <c r="K672" s="177">
        <v>5.132005495E7</v>
      </c>
      <c r="L672" s="173"/>
      <c r="M672" s="178" t="s">
        <v>113</v>
      </c>
      <c r="N672" s="168">
        <v>1.2389789990489117</v>
      </c>
      <c r="O672" s="168">
        <v>1.2444318744255205</v>
      </c>
      <c r="P672" s="168">
        <v>-2.1253985122210417</v>
      </c>
      <c r="Q672" s="168">
        <v>-2.6899052992141894</v>
      </c>
      <c r="R672" s="168">
        <v>-0.17970678222496433</v>
      </c>
      <c r="S672" s="168">
        <v>0.0</v>
      </c>
      <c r="T672" s="168">
        <v>-0.9299236134174793</v>
      </c>
      <c r="U672" s="168">
        <v>0.7186132293637493</v>
      </c>
      <c r="V672" s="168">
        <v>-0.38621274065962</v>
      </c>
      <c r="W672" s="179">
        <v>-1.2492893924926651</v>
      </c>
      <c r="X672" s="168"/>
      <c r="Y672" s="168"/>
      <c r="Z672" s="180" t="s">
        <v>113</v>
      </c>
      <c r="AJ672" s="158"/>
      <c r="AK672" s="168"/>
      <c r="AL672" s="178" t="s">
        <v>113</v>
      </c>
    </row>
    <row r="673">
      <c r="A673" s="178" t="s">
        <v>114</v>
      </c>
      <c r="B673" s="176">
        <v>1953.95</v>
      </c>
      <c r="C673" s="176">
        <v>1406.85</v>
      </c>
      <c r="D673" s="168">
        <v>90.5</v>
      </c>
      <c r="E673" s="168">
        <v>474.95</v>
      </c>
      <c r="F673" s="176">
        <v>4380.4</v>
      </c>
      <c r="G673" s="168"/>
      <c r="H673" s="176">
        <v>1356.5</v>
      </c>
      <c r="I673" s="176">
        <v>2607.2</v>
      </c>
      <c r="J673" s="168">
        <v>17604.35</v>
      </c>
      <c r="K673" s="177">
        <v>5.0998772400000006E7</v>
      </c>
      <c r="L673" s="173"/>
      <c r="M673" s="178" t="s">
        <v>114</v>
      </c>
      <c r="N673" s="168">
        <v>-0.7769455376412316</v>
      </c>
      <c r="O673" s="168">
        <v>-1.749423842447111</v>
      </c>
      <c r="P673" s="168">
        <v>-1.7372421281216008</v>
      </c>
      <c r="Q673" s="168">
        <v>-1.6564861786934466</v>
      </c>
      <c r="R673" s="168">
        <v>-0.17661201189567358</v>
      </c>
      <c r="S673" s="168">
        <v>0.0</v>
      </c>
      <c r="T673" s="168">
        <v>1.0541215033337126</v>
      </c>
      <c r="U673" s="168">
        <v>-1.0531509136795765</v>
      </c>
      <c r="V673" s="168">
        <v>-0.6260370342802936</v>
      </c>
      <c r="W673" s="179">
        <v>-1.6074268036742902</v>
      </c>
      <c r="X673" s="168"/>
      <c r="Y673" s="168"/>
      <c r="Z673" s="180" t="s">
        <v>114</v>
      </c>
      <c r="AA673" s="168">
        <v>3.9049105657770133</v>
      </c>
      <c r="AB673" s="168">
        <v>6.32974375377618</v>
      </c>
      <c r="AC673" s="168">
        <v>-1.823204419889509</v>
      </c>
      <c r="AD673" s="168">
        <v>-0.600063164543629</v>
      </c>
      <c r="AE673" s="168">
        <v>5.671856451465636</v>
      </c>
      <c r="AF673" s="168"/>
      <c r="AG673" s="168">
        <v>-10.704017692591231</v>
      </c>
      <c r="AH673" s="168">
        <v>1.1794262043571648</v>
      </c>
      <c r="AI673" s="168">
        <v>1.418399429686417</v>
      </c>
      <c r="AJ673" s="179">
        <v>1.418399429686417</v>
      </c>
      <c r="AK673" s="168"/>
      <c r="AL673" s="178" t="s">
        <v>114</v>
      </c>
    </row>
    <row r="674">
      <c r="A674" s="178" t="s">
        <v>115</v>
      </c>
      <c r="B674" s="176">
        <v>1942.95</v>
      </c>
      <c r="C674" s="176">
        <v>1422.6</v>
      </c>
      <c r="D674" s="168">
        <v>91.6</v>
      </c>
      <c r="E674" s="168">
        <v>487.3</v>
      </c>
      <c r="F674" s="176">
        <v>4406.75</v>
      </c>
      <c r="G674" s="168"/>
      <c r="H674" s="176">
        <v>1310.55</v>
      </c>
      <c r="I674" s="176">
        <v>2599.55</v>
      </c>
      <c r="J674" s="168">
        <v>17648.95</v>
      </c>
      <c r="K674" s="177">
        <v>5.115043569999999E7</v>
      </c>
      <c r="L674" s="173"/>
      <c r="M674" s="178" t="s">
        <v>115</v>
      </c>
      <c r="N674" s="168">
        <v>-0.5629622047647074</v>
      </c>
      <c r="O674" s="168">
        <v>1.1195223371361553</v>
      </c>
      <c r="P674" s="168">
        <v>1.2154696132596623</v>
      </c>
      <c r="Q674" s="168">
        <v>2.6002737130224283</v>
      </c>
      <c r="R674" s="168">
        <v>0.6015432380604595</v>
      </c>
      <c r="S674" s="168">
        <v>0.0</v>
      </c>
      <c r="T674" s="168">
        <v>-3.3873940287504642</v>
      </c>
      <c r="U674" s="168">
        <v>-0.2934182264498173</v>
      </c>
      <c r="V674" s="168">
        <v>0.2973861778680424</v>
      </c>
      <c r="W674" s="179">
        <v>0.25334647402489835</v>
      </c>
      <c r="X674" s="168"/>
      <c r="Y674" s="168"/>
      <c r="Z674" s="180" t="s">
        <v>115</v>
      </c>
      <c r="AJ674" s="158"/>
      <c r="AK674" s="168"/>
      <c r="AL674" s="178" t="s">
        <v>115</v>
      </c>
    </row>
    <row r="675">
      <c r="A675" s="178" t="s">
        <v>116</v>
      </c>
      <c r="B675" s="176">
        <v>1997.0</v>
      </c>
      <c r="C675" s="176">
        <v>1452.6</v>
      </c>
      <c r="D675" s="168">
        <v>93.95</v>
      </c>
      <c r="E675" s="168">
        <v>511.95</v>
      </c>
      <c r="F675" s="176">
        <v>4317.6</v>
      </c>
      <c r="G675" s="168"/>
      <c r="H675" s="176">
        <v>1301.0</v>
      </c>
      <c r="I675" s="176">
        <v>2629.3</v>
      </c>
      <c r="J675" s="168">
        <v>17662.15</v>
      </c>
      <c r="K675" s="177">
        <v>5.1562569900000006E7</v>
      </c>
      <c r="L675" s="173"/>
      <c r="M675" s="178" t="s">
        <v>116</v>
      </c>
      <c r="N675" s="168">
        <v>2.7818523379397284</v>
      </c>
      <c r="O675" s="168">
        <v>2.108814846056516</v>
      </c>
      <c r="P675" s="168">
        <v>2.565502183406123</v>
      </c>
      <c r="Q675" s="168">
        <v>5.05848553252616</v>
      </c>
      <c r="R675" s="168">
        <v>-2.0230328473364643</v>
      </c>
      <c r="S675" s="168">
        <v>0.0</v>
      </c>
      <c r="T675" s="168">
        <v>-0.7287016901300946</v>
      </c>
      <c r="U675" s="168">
        <v>1.1444288434536745</v>
      </c>
      <c r="V675" s="168">
        <v>0.8057295981156578</v>
      </c>
      <c r="W675" s="179">
        <v>0.07479198479230055</v>
      </c>
      <c r="X675" s="168"/>
      <c r="Y675" s="168"/>
      <c r="Z675" s="180" t="s">
        <v>116</v>
      </c>
      <c r="AJ675" s="158"/>
      <c r="AK675" s="168"/>
      <c r="AL675" s="178" t="s">
        <v>116</v>
      </c>
    </row>
    <row r="676">
      <c r="A676" s="181">
        <v>44928.0</v>
      </c>
      <c r="B676" s="176">
        <v>1986.9</v>
      </c>
      <c r="C676" s="176">
        <v>1465.5</v>
      </c>
      <c r="D676" s="168">
        <v>92.4</v>
      </c>
      <c r="E676" s="168">
        <v>484.05</v>
      </c>
      <c r="F676" s="176">
        <v>4370.95</v>
      </c>
      <c r="G676" s="168"/>
      <c r="H676" s="176">
        <v>1262.4</v>
      </c>
      <c r="I676" s="176">
        <v>2667.05</v>
      </c>
      <c r="J676" s="168">
        <v>17616.3</v>
      </c>
      <c r="K676" s="177">
        <v>5.1193136150000006E7</v>
      </c>
      <c r="L676" s="173"/>
      <c r="M676" s="181">
        <v>44928.0</v>
      </c>
      <c r="N676" s="168">
        <v>-0.5057586379569309</v>
      </c>
      <c r="O676" s="168">
        <v>0.888062783973571</v>
      </c>
      <c r="P676" s="168">
        <v>-1.6498137307078202</v>
      </c>
      <c r="Q676" s="168">
        <v>-5.449750952241426</v>
      </c>
      <c r="R676" s="168">
        <v>1.2356401704650604</v>
      </c>
      <c r="S676" s="168">
        <v>0.0</v>
      </c>
      <c r="T676" s="168">
        <v>-2.9669485011529524</v>
      </c>
      <c r="U676" s="168">
        <v>1.4357433537443427</v>
      </c>
      <c r="V676" s="168">
        <v>-0.7164766044758369</v>
      </c>
      <c r="W676" s="179">
        <v>-0.2595946699580865</v>
      </c>
      <c r="X676" s="168"/>
      <c r="Y676" s="168"/>
      <c r="Z676" s="182">
        <v>44928.0</v>
      </c>
      <c r="AJ676" s="158"/>
      <c r="AK676" s="109"/>
      <c r="AL676" s="181">
        <v>44928.0</v>
      </c>
      <c r="AM676" s="168">
        <v>-9.170063918667273</v>
      </c>
      <c r="AN676" s="168">
        <v>-4.824292050494715</v>
      </c>
      <c r="AO676" s="168">
        <v>13.582251082251078</v>
      </c>
      <c r="AP676" s="168">
        <v>-6.610887305030472</v>
      </c>
      <c r="AQ676" s="168">
        <v>2.0773516054862258</v>
      </c>
      <c r="AR676" s="168">
        <v>0.0</v>
      </c>
      <c r="AS676" s="168">
        <v>4.408269961977175</v>
      </c>
      <c r="AT676" s="168">
        <v>-6.195984327252957</v>
      </c>
      <c r="AU676" s="168">
        <v>-1.22859771309401</v>
      </c>
      <c r="AV676" s="168">
        <v>-1.773073800968413</v>
      </c>
    </row>
    <row r="677">
      <c r="A677" s="181">
        <v>44959.0</v>
      </c>
      <c r="B677" s="176">
        <v>1980.2</v>
      </c>
      <c r="C677" s="176">
        <v>1452.75</v>
      </c>
      <c r="D677" s="168">
        <v>91.35</v>
      </c>
      <c r="E677" s="168">
        <v>485.15</v>
      </c>
      <c r="F677" s="176">
        <v>4573.05</v>
      </c>
      <c r="G677" s="168"/>
      <c r="H677" s="176">
        <v>1276.1</v>
      </c>
      <c r="I677" s="176">
        <v>2685.3</v>
      </c>
      <c r="J677" s="168">
        <v>17610.4</v>
      </c>
      <c r="K677" s="177">
        <v>5.19395465E7</v>
      </c>
      <c r="L677" s="173"/>
      <c r="M677" s="181">
        <v>44959.0</v>
      </c>
      <c r="N677" s="168">
        <v>-0.3372087170969875</v>
      </c>
      <c r="O677" s="168">
        <v>-0.8700102354145343</v>
      </c>
      <c r="P677" s="168">
        <v>-1.1363636363636485</v>
      </c>
      <c r="Q677" s="168">
        <v>0.22724925111041544</v>
      </c>
      <c r="R677" s="168">
        <v>4.623708804722094</v>
      </c>
      <c r="S677" s="168">
        <v>0.0</v>
      </c>
      <c r="T677" s="168">
        <v>1.0852344740177293</v>
      </c>
      <c r="U677" s="168">
        <v>0.6842766352336851</v>
      </c>
      <c r="V677" s="168">
        <v>1.458028177474714</v>
      </c>
      <c r="W677" s="179">
        <v>-0.03349170938277514</v>
      </c>
      <c r="X677" s="168"/>
      <c r="Y677" s="168"/>
      <c r="Z677" s="182">
        <v>44959.0</v>
      </c>
      <c r="AJ677" s="158"/>
      <c r="AK677" s="109"/>
      <c r="AL677" s="181">
        <v>44959.0</v>
      </c>
    </row>
    <row r="678">
      <c r="A678" s="181">
        <v>44987.0</v>
      </c>
      <c r="B678" s="176">
        <v>2030.25</v>
      </c>
      <c r="C678" s="176">
        <v>1495.9</v>
      </c>
      <c r="D678" s="168">
        <v>88.85</v>
      </c>
      <c r="E678" s="168">
        <v>472.1</v>
      </c>
      <c r="F678" s="176">
        <v>4628.85</v>
      </c>
      <c r="G678" s="168"/>
      <c r="H678" s="176">
        <v>1211.3</v>
      </c>
      <c r="I678" s="176">
        <v>2637.95</v>
      </c>
      <c r="J678" s="168">
        <v>17854.05</v>
      </c>
      <c r="K678" s="177">
        <v>5.1778033E7</v>
      </c>
      <c r="L678" s="173"/>
      <c r="M678" s="181">
        <v>44987.0</v>
      </c>
      <c r="N678" s="168">
        <v>2.5275224724775254</v>
      </c>
      <c r="O678" s="168">
        <v>2.970228876269151</v>
      </c>
      <c r="P678" s="168">
        <v>-2.736726874657909</v>
      </c>
      <c r="Q678" s="168">
        <v>-2.6898897248273634</v>
      </c>
      <c r="R678" s="168">
        <v>1.2201922130744292</v>
      </c>
      <c r="S678" s="168">
        <v>0.0</v>
      </c>
      <c r="T678" s="168">
        <v>-5.077971945772272</v>
      </c>
      <c r="U678" s="168">
        <v>-1.763303913901626</v>
      </c>
      <c r="V678" s="168">
        <v>-0.3109644016626137</v>
      </c>
      <c r="W678" s="179">
        <v>1.3835574433289295</v>
      </c>
      <c r="X678" s="168"/>
      <c r="Y678" s="168"/>
      <c r="Z678" s="182">
        <v>44987.0</v>
      </c>
      <c r="AA678" s="168">
        <v>-0.28075360177318287</v>
      </c>
      <c r="AB678" s="168">
        <v>-1.3837823383916066</v>
      </c>
      <c r="AC678" s="168">
        <v>14.293753517163763</v>
      </c>
      <c r="AD678" s="168">
        <v>1.387417919932208</v>
      </c>
      <c r="AE678" s="168">
        <v>-0.13286237402379739</v>
      </c>
      <c r="AF678" s="168"/>
      <c r="AG678" s="168">
        <v>8.503260959299926</v>
      </c>
      <c r="AH678" s="168">
        <v>-1.2358081085691508</v>
      </c>
      <c r="AI678" s="168">
        <v>0.013722376715651225</v>
      </c>
      <c r="AJ678" s="179">
        <v>0.013722376715651225</v>
      </c>
      <c r="AK678" s="109"/>
      <c r="AL678" s="181">
        <v>44987.0</v>
      </c>
    </row>
    <row r="679">
      <c r="A679" s="181">
        <v>45079.0</v>
      </c>
      <c r="B679" s="176">
        <v>2084.1</v>
      </c>
      <c r="C679" s="176">
        <v>1504.45</v>
      </c>
      <c r="D679" s="168">
        <v>90.15</v>
      </c>
      <c r="E679" s="168">
        <v>478.15</v>
      </c>
      <c r="F679" s="176">
        <v>4625.65</v>
      </c>
      <c r="G679" s="168"/>
      <c r="H679" s="176">
        <v>1172.7</v>
      </c>
      <c r="I679" s="176">
        <v>2653.95</v>
      </c>
      <c r="J679" s="168">
        <v>17764.6</v>
      </c>
      <c r="K679" s="177">
        <v>5.1976619900000006E7</v>
      </c>
      <c r="L679" s="173"/>
      <c r="M679" s="181">
        <v>45079.0</v>
      </c>
      <c r="N679" s="168">
        <v>2.652382711488728</v>
      </c>
      <c r="O679" s="168">
        <v>0.5715622702052245</v>
      </c>
      <c r="P679" s="168">
        <v>1.4631401238041772</v>
      </c>
      <c r="Q679" s="168">
        <v>1.281508155051886</v>
      </c>
      <c r="R679" s="168">
        <v>-0.06913164176848952</v>
      </c>
      <c r="S679" s="168">
        <v>0.0</v>
      </c>
      <c r="T679" s="168">
        <v>-3.1866589614463723</v>
      </c>
      <c r="U679" s="168">
        <v>0.6065315870278057</v>
      </c>
      <c r="V679" s="168">
        <v>0.3835350408154863</v>
      </c>
      <c r="W679" s="179">
        <v>-0.5010067743733255</v>
      </c>
      <c r="X679" s="168"/>
      <c r="Y679" s="168"/>
      <c r="Z679" s="182">
        <v>45079.0</v>
      </c>
      <c r="AJ679" s="158"/>
      <c r="AK679" s="109"/>
      <c r="AL679" s="181">
        <v>45079.0</v>
      </c>
    </row>
    <row r="680">
      <c r="A680" s="181">
        <v>45109.0</v>
      </c>
      <c r="B680" s="176">
        <v>2130.3</v>
      </c>
      <c r="C680" s="176">
        <v>1512.45</v>
      </c>
      <c r="D680" s="168">
        <v>90.65</v>
      </c>
      <c r="E680" s="168">
        <v>485.4</v>
      </c>
      <c r="F680" s="176">
        <v>4606.85</v>
      </c>
      <c r="G680" s="168"/>
      <c r="H680" s="176">
        <v>1306.85</v>
      </c>
      <c r="I680" s="176">
        <v>2639.1</v>
      </c>
      <c r="J680" s="168">
        <v>17721.5</v>
      </c>
      <c r="K680" s="177">
        <v>5.266633210000001E7</v>
      </c>
      <c r="L680" s="173"/>
      <c r="M680" s="181">
        <v>45109.0</v>
      </c>
      <c r="N680" s="168">
        <v>2.2167842234057997</v>
      </c>
      <c r="O680" s="168">
        <v>0.531755791152913</v>
      </c>
      <c r="P680" s="168">
        <v>0.5546311702717692</v>
      </c>
      <c r="Q680" s="168">
        <v>1.51626058768169</v>
      </c>
      <c r="R680" s="168">
        <v>-0.4064293666835855</v>
      </c>
      <c r="S680" s="168">
        <v>0.0</v>
      </c>
      <c r="T680" s="168">
        <v>11.439413319689592</v>
      </c>
      <c r="U680" s="168">
        <v>-0.5595433222178229</v>
      </c>
      <c r="V680" s="168">
        <v>1.3269662423739157</v>
      </c>
      <c r="W680" s="179">
        <v>-0.24261734010334346</v>
      </c>
      <c r="X680" s="168"/>
      <c r="Y680" s="168"/>
      <c r="Z680" s="182">
        <v>45109.0</v>
      </c>
      <c r="AJ680" s="158"/>
      <c r="AK680" s="109"/>
      <c r="AL680" s="181">
        <v>45109.0</v>
      </c>
    </row>
    <row r="681">
      <c r="A681" s="181">
        <v>45140.0</v>
      </c>
      <c r="B681" s="176">
        <v>2141.2</v>
      </c>
      <c r="C681" s="176">
        <v>1488.4</v>
      </c>
      <c r="D681" s="168">
        <v>92.45</v>
      </c>
      <c r="E681" s="168">
        <v>494.5</v>
      </c>
      <c r="F681" s="176">
        <v>4594.8</v>
      </c>
      <c r="G681" s="168"/>
      <c r="H681" s="176">
        <v>1338.55</v>
      </c>
      <c r="I681" s="176">
        <v>2618.4</v>
      </c>
      <c r="J681" s="168">
        <v>17871.7</v>
      </c>
      <c r="K681" s="177">
        <v>5.2872848699999996E7</v>
      </c>
      <c r="L681" s="173"/>
      <c r="M681" s="181">
        <v>45140.0</v>
      </c>
      <c r="N681" s="168">
        <v>0.5116650237055643</v>
      </c>
      <c r="O681" s="168">
        <v>-1.590135211081355</v>
      </c>
      <c r="P681" s="168">
        <v>1.9856591285162681</v>
      </c>
      <c r="Q681" s="168">
        <v>1.874742480428517</v>
      </c>
      <c r="R681" s="168">
        <v>-0.2615670143373494</v>
      </c>
      <c r="S681" s="168">
        <v>0.0</v>
      </c>
      <c r="T681" s="168">
        <v>2.4256800703982897</v>
      </c>
      <c r="U681" s="168">
        <v>-0.7843583039672548</v>
      </c>
      <c r="V681" s="168">
        <v>0.3921226175535899</v>
      </c>
      <c r="W681" s="179">
        <v>0.8475580509550588</v>
      </c>
      <c r="X681" s="168"/>
      <c r="Y681" s="168"/>
      <c r="Z681" s="182">
        <v>45140.0</v>
      </c>
      <c r="AJ681" s="158"/>
      <c r="AK681" s="109"/>
      <c r="AL681" s="181">
        <v>45140.0</v>
      </c>
    </row>
    <row r="682">
      <c r="A682" s="181">
        <v>45171.0</v>
      </c>
      <c r="B682" s="176">
        <v>2070.15</v>
      </c>
      <c r="C682" s="176">
        <v>1470.15</v>
      </c>
      <c r="D682" s="168">
        <v>98.45</v>
      </c>
      <c r="E682" s="168">
        <v>484.05</v>
      </c>
      <c r="F682" s="176">
        <v>4637.35</v>
      </c>
      <c r="G682" s="168"/>
      <c r="H682" s="176">
        <v>1301.0</v>
      </c>
      <c r="I682" s="176">
        <v>2606.85</v>
      </c>
      <c r="J682" s="168">
        <v>17893.45</v>
      </c>
      <c r="K682" s="177">
        <v>5.263155415E7</v>
      </c>
      <c r="L682" s="173"/>
      <c r="M682" s="181">
        <v>45171.0</v>
      </c>
      <c r="N682" s="168">
        <v>-3.3182327666728817</v>
      </c>
      <c r="O682" s="168">
        <v>-1.2261488847084117</v>
      </c>
      <c r="P682" s="168">
        <v>6.489994591671174</v>
      </c>
      <c r="Q682" s="168">
        <v>-2.113245702730028</v>
      </c>
      <c r="R682" s="168">
        <v>0.9260468355532381</v>
      </c>
      <c r="S682" s="168">
        <v>0.0</v>
      </c>
      <c r="T682" s="168">
        <v>-2.8052743640506486</v>
      </c>
      <c r="U682" s="168">
        <v>-0.44110907424381995</v>
      </c>
      <c r="V682" s="168">
        <v>-0.45636759874448957</v>
      </c>
      <c r="W682" s="179">
        <v>0.12170078951638623</v>
      </c>
      <c r="X682" s="168"/>
      <c r="Y682" s="168"/>
      <c r="Z682" s="182">
        <v>45171.0</v>
      </c>
      <c r="AJ682" s="158"/>
      <c r="AK682" s="109"/>
      <c r="AL682" s="181">
        <v>45171.0</v>
      </c>
    </row>
    <row r="683">
      <c r="A683" s="181">
        <v>45201.0</v>
      </c>
      <c r="B683" s="176">
        <v>2024.55</v>
      </c>
      <c r="C683" s="176">
        <v>1475.2</v>
      </c>
      <c r="D683" s="168">
        <v>101.55</v>
      </c>
      <c r="E683" s="168">
        <v>478.65</v>
      </c>
      <c r="F683" s="176">
        <v>4622.7</v>
      </c>
      <c r="G683" s="168"/>
      <c r="H683" s="176">
        <v>1314.3</v>
      </c>
      <c r="I683" s="176">
        <v>2605.35</v>
      </c>
      <c r="J683" s="168">
        <v>17856.5</v>
      </c>
      <c r="K683" s="177">
        <v>5.2515956449999996E7</v>
      </c>
      <c r="L683" s="173"/>
      <c r="M683" s="181">
        <v>45201.0</v>
      </c>
      <c r="N683" s="168">
        <v>-2.2027389319614588</v>
      </c>
      <c r="O683" s="168">
        <v>0.3435023637043808</v>
      </c>
      <c r="P683" s="168">
        <v>3.148806500761802</v>
      </c>
      <c r="Q683" s="168">
        <v>-1.1155872327238991</v>
      </c>
      <c r="R683" s="168">
        <v>-0.3159131831757479</v>
      </c>
      <c r="S683" s="168">
        <v>0.0</v>
      </c>
      <c r="T683" s="168">
        <v>1.0222905457340472</v>
      </c>
      <c r="U683" s="168">
        <v>-0.05754071005236205</v>
      </c>
      <c r="V683" s="168">
        <v>-0.2196357334813815</v>
      </c>
      <c r="W683" s="179">
        <v>-0.2065001439074115</v>
      </c>
      <c r="X683" s="168"/>
      <c r="Y683" s="168"/>
      <c r="Z683" s="182">
        <v>45201.0</v>
      </c>
      <c r="AA683" s="168">
        <v>-2.41288187498456</v>
      </c>
      <c r="AB683" s="168">
        <v>-1.2337310195227795</v>
      </c>
      <c r="AC683" s="168">
        <v>-2.1664204825209286</v>
      </c>
      <c r="AD683" s="168">
        <v>1.9951948187611015</v>
      </c>
      <c r="AE683" s="168">
        <v>-1.935016332446402</v>
      </c>
      <c r="AF683" s="168"/>
      <c r="AG683" s="168">
        <v>-0.5554287453397211</v>
      </c>
      <c r="AH683" s="168">
        <v>-2.5581975550309974</v>
      </c>
      <c r="AI683" s="168">
        <v>0.4911376809565185</v>
      </c>
      <c r="AJ683" s="179">
        <v>0.4911376809565185</v>
      </c>
      <c r="AK683" s="109"/>
      <c r="AL683" s="181">
        <v>45201.0</v>
      </c>
    </row>
    <row r="684">
      <c r="A684" s="178" t="s">
        <v>117</v>
      </c>
      <c r="B684" s="176">
        <v>1974.55</v>
      </c>
      <c r="C684" s="176">
        <v>1479.4</v>
      </c>
      <c r="D684" s="168">
        <v>97.6</v>
      </c>
      <c r="E684" s="168">
        <v>472.35</v>
      </c>
      <c r="F684" s="176">
        <v>4588.0</v>
      </c>
      <c r="G684" s="168"/>
      <c r="H684" s="176">
        <v>1365.0</v>
      </c>
      <c r="I684" s="176">
        <v>2561.05</v>
      </c>
      <c r="J684" s="168">
        <v>17770.9</v>
      </c>
      <c r="K684" s="177">
        <v>5.21244815E7</v>
      </c>
      <c r="L684" s="173"/>
      <c r="M684" s="178" t="s">
        <v>117</v>
      </c>
      <c r="N684" s="168">
        <v>-2.4696846212738635</v>
      </c>
      <c r="O684" s="168">
        <v>0.284707158351413</v>
      </c>
      <c r="P684" s="168">
        <v>-3.8897095027080284</v>
      </c>
      <c r="Q684" s="168">
        <v>-1.3162018176120245</v>
      </c>
      <c r="R684" s="168">
        <v>-0.7506435632855218</v>
      </c>
      <c r="S684" s="168">
        <v>0.0</v>
      </c>
      <c r="T684" s="168">
        <v>3.8575667655786385</v>
      </c>
      <c r="U684" s="168">
        <v>-1.7003473621586247</v>
      </c>
      <c r="V684" s="168">
        <v>-0.7454400080720525</v>
      </c>
      <c r="W684" s="179">
        <v>-0.47937725758126476</v>
      </c>
      <c r="X684" s="168"/>
      <c r="Y684" s="168"/>
      <c r="Z684" s="180" t="s">
        <v>117</v>
      </c>
      <c r="AJ684" s="158"/>
      <c r="AK684" s="168"/>
      <c r="AL684" s="178" t="s">
        <v>117</v>
      </c>
    </row>
    <row r="685">
      <c r="A685" s="178" t="s">
        <v>118</v>
      </c>
      <c r="B685" s="176">
        <v>1992.6</v>
      </c>
      <c r="C685" s="176">
        <v>1474.25</v>
      </c>
      <c r="D685" s="168">
        <v>95.85</v>
      </c>
      <c r="E685" s="168">
        <v>495.0</v>
      </c>
      <c r="F685" s="176">
        <v>4599.85</v>
      </c>
      <c r="G685" s="168"/>
      <c r="H685" s="176">
        <v>1361.8</v>
      </c>
      <c r="I685" s="176">
        <v>2518.85</v>
      </c>
      <c r="J685" s="168">
        <v>17929.85</v>
      </c>
      <c r="K685" s="177">
        <v>5.241869005E7</v>
      </c>
      <c r="L685" s="173"/>
      <c r="M685" s="178" t="s">
        <v>118</v>
      </c>
      <c r="N685" s="168">
        <v>0.9141323339495052</v>
      </c>
      <c r="O685" s="168">
        <v>-0.348114100310943</v>
      </c>
      <c r="P685" s="168">
        <v>-1.7930327868852463</v>
      </c>
      <c r="Q685" s="168">
        <v>4.795173070816127</v>
      </c>
      <c r="R685" s="168">
        <v>0.25828247602441945</v>
      </c>
      <c r="S685" s="168">
        <v>0.0</v>
      </c>
      <c r="T685" s="168">
        <v>-0.23443223443223776</v>
      </c>
      <c r="U685" s="168">
        <v>-1.647761660256546</v>
      </c>
      <c r="V685" s="168">
        <v>0.5644344874682293</v>
      </c>
      <c r="W685" s="179">
        <v>0.8944397863923441</v>
      </c>
      <c r="X685" s="168"/>
      <c r="Y685" s="168"/>
      <c r="Z685" s="180" t="s">
        <v>118</v>
      </c>
      <c r="AJ685" s="158"/>
      <c r="AK685" s="168"/>
      <c r="AL685" s="178" t="s">
        <v>118</v>
      </c>
    </row>
    <row r="686">
      <c r="A686" s="178" t="s">
        <v>119</v>
      </c>
      <c r="B686" s="176">
        <v>1966.5</v>
      </c>
      <c r="C686" s="176">
        <v>1405.95</v>
      </c>
      <c r="D686" s="168">
        <v>98.45</v>
      </c>
      <c r="E686" s="168">
        <v>492.95</v>
      </c>
      <c r="F686" s="176">
        <v>4588.45</v>
      </c>
      <c r="G686" s="168"/>
      <c r="H686" s="176">
        <v>1339.4</v>
      </c>
      <c r="I686" s="176">
        <v>2506.25</v>
      </c>
      <c r="J686" s="168">
        <v>18015.85</v>
      </c>
      <c r="K686" s="177">
        <v>5.20651915E7</v>
      </c>
      <c r="L686" s="173"/>
      <c r="M686" s="178" t="s">
        <v>119</v>
      </c>
      <c r="N686" s="168">
        <v>-1.3098464317976468</v>
      </c>
      <c r="O686" s="168">
        <v>-4.6328641682211265</v>
      </c>
      <c r="P686" s="168">
        <v>2.712571726656243</v>
      </c>
      <c r="Q686" s="168">
        <v>-0.4141414141414165</v>
      </c>
      <c r="R686" s="168">
        <v>-0.24783416850550657</v>
      </c>
      <c r="S686" s="168">
        <v>0.0</v>
      </c>
      <c r="T686" s="168">
        <v>-1.6448817741224748</v>
      </c>
      <c r="U686" s="168">
        <v>-0.5002282787780101</v>
      </c>
      <c r="V686" s="168">
        <v>-0.6743750171223462</v>
      </c>
      <c r="W686" s="179">
        <v>0.47964706899388454</v>
      </c>
      <c r="X686" s="168"/>
      <c r="Y686" s="168"/>
      <c r="Z686" s="180" t="s">
        <v>119</v>
      </c>
      <c r="AJ686" s="158"/>
      <c r="AK686" s="168"/>
      <c r="AL686" s="178" t="s">
        <v>119</v>
      </c>
    </row>
    <row r="687">
      <c r="A687" s="178" t="s">
        <v>120</v>
      </c>
      <c r="B687" s="176">
        <v>1935.8</v>
      </c>
      <c r="C687" s="176">
        <v>1471.6</v>
      </c>
      <c r="D687" s="168">
        <v>98.05</v>
      </c>
      <c r="E687" s="168">
        <v>503.1</v>
      </c>
      <c r="F687" s="176">
        <v>4572.0</v>
      </c>
      <c r="G687" s="168"/>
      <c r="H687" s="176">
        <v>1327.75</v>
      </c>
      <c r="I687" s="176">
        <v>2522.05</v>
      </c>
      <c r="J687" s="168">
        <v>18035.85</v>
      </c>
      <c r="K687" s="177">
        <v>5.22237992E7</v>
      </c>
      <c r="L687" s="173"/>
      <c r="M687" s="178" t="s">
        <v>120</v>
      </c>
      <c r="N687" s="168">
        <v>-1.5611492499364377</v>
      </c>
      <c r="O687" s="168">
        <v>4.6694405917706785</v>
      </c>
      <c r="P687" s="168">
        <v>-0.4062976130015294</v>
      </c>
      <c r="Q687" s="168">
        <v>2.0590323562227475</v>
      </c>
      <c r="R687" s="168">
        <v>-0.3585088646492785</v>
      </c>
      <c r="S687" s="168">
        <v>0.0</v>
      </c>
      <c r="T687" s="168">
        <v>-0.8697924443780866</v>
      </c>
      <c r="U687" s="168">
        <v>0.6304239401496331</v>
      </c>
      <c r="V687" s="168">
        <v>0.3046328947047145</v>
      </c>
      <c r="W687" s="179">
        <v>0.11101335768226313</v>
      </c>
      <c r="X687" s="168"/>
      <c r="Y687" s="168"/>
      <c r="Z687" s="180" t="s">
        <v>120</v>
      </c>
      <c r="AJ687" s="158"/>
      <c r="AK687" s="168"/>
      <c r="AL687" s="178" t="s">
        <v>120</v>
      </c>
    </row>
    <row r="688">
      <c r="A688" s="178" t="s">
        <v>121</v>
      </c>
      <c r="B688" s="176">
        <v>1975.7</v>
      </c>
      <c r="C688" s="176">
        <v>1457.0</v>
      </c>
      <c r="D688" s="168">
        <v>99.35</v>
      </c>
      <c r="E688" s="168">
        <v>488.2</v>
      </c>
      <c r="F688" s="176">
        <v>4533.25</v>
      </c>
      <c r="G688" s="168"/>
      <c r="H688" s="176">
        <v>1307.0</v>
      </c>
      <c r="I688" s="176">
        <v>2538.7</v>
      </c>
      <c r="J688" s="168">
        <v>17944.2</v>
      </c>
      <c r="K688" s="177">
        <v>5.192375955E7</v>
      </c>
      <c r="L688" s="173"/>
      <c r="M688" s="178" t="s">
        <v>121</v>
      </c>
      <c r="N688" s="168">
        <v>2.0611633433205956</v>
      </c>
      <c r="O688" s="168">
        <v>-0.9921174232128235</v>
      </c>
      <c r="P688" s="168">
        <v>1.3258541560428323</v>
      </c>
      <c r="Q688" s="168">
        <v>-2.961637845358782</v>
      </c>
      <c r="R688" s="168">
        <v>-0.8475503062117236</v>
      </c>
      <c r="S688" s="168">
        <v>0.0</v>
      </c>
      <c r="T688" s="168">
        <v>-1.5627942007154962</v>
      </c>
      <c r="U688" s="168">
        <v>0.6601772367716594</v>
      </c>
      <c r="V688" s="168">
        <v>-0.5745266614000115</v>
      </c>
      <c r="W688" s="179">
        <v>-0.5081545921040473</v>
      </c>
      <c r="X688" s="168"/>
      <c r="Y688" s="168"/>
      <c r="Z688" s="180" t="s">
        <v>121</v>
      </c>
      <c r="AA688" s="168">
        <v>-3.618970491471377</v>
      </c>
      <c r="AB688" s="168">
        <v>0.4118050789293068</v>
      </c>
      <c r="AC688" s="168">
        <v>5.234021137393057</v>
      </c>
      <c r="AD688" s="168">
        <v>-4.834084391642762</v>
      </c>
      <c r="AE688" s="168">
        <v>-2.000772073016044</v>
      </c>
      <c r="AF688" s="168"/>
      <c r="AG688" s="168">
        <v>-1.430757459831679</v>
      </c>
      <c r="AH688" s="168">
        <v>-1.0221767046125898</v>
      </c>
      <c r="AI688" s="168">
        <v>-2.6660425095574136</v>
      </c>
      <c r="AJ688" s="179">
        <v>-2.6660425095574136</v>
      </c>
      <c r="AK688" s="168"/>
      <c r="AL688" s="178" t="s">
        <v>121</v>
      </c>
    </row>
    <row r="689">
      <c r="A689" s="178" t="s">
        <v>122</v>
      </c>
      <c r="B689" s="176">
        <v>1962.0</v>
      </c>
      <c r="C689" s="176">
        <v>1435.55</v>
      </c>
      <c r="D689" s="168">
        <v>100.15</v>
      </c>
      <c r="E689" s="168">
        <v>483.75</v>
      </c>
      <c r="F689" s="176">
        <v>4453.8</v>
      </c>
      <c r="G689" s="168"/>
      <c r="H689" s="176">
        <v>1305.4</v>
      </c>
      <c r="I689" s="176">
        <v>2532.85</v>
      </c>
      <c r="J689" s="168">
        <v>17844.6</v>
      </c>
      <c r="K689" s="177">
        <v>5.14775718E7</v>
      </c>
      <c r="L689" s="173"/>
      <c r="M689" s="178" t="s">
        <v>122</v>
      </c>
      <c r="N689" s="168">
        <v>-0.6934251151490634</v>
      </c>
      <c r="O689" s="168">
        <v>-1.472203157172275</v>
      </c>
      <c r="P689" s="168">
        <v>0.8052340211374045</v>
      </c>
      <c r="Q689" s="168">
        <v>-0.9115116755428081</v>
      </c>
      <c r="R689" s="168">
        <v>-1.7526057464291582</v>
      </c>
      <c r="S689" s="168">
        <v>0.0</v>
      </c>
      <c r="T689" s="168">
        <v>-0.12241775057382624</v>
      </c>
      <c r="U689" s="168">
        <v>-0.23043289872769168</v>
      </c>
      <c r="V689" s="168">
        <v>-0.8593132582596286</v>
      </c>
      <c r="W689" s="179">
        <v>-0.5550540007356258</v>
      </c>
      <c r="X689" s="168"/>
      <c r="Y689" s="168"/>
      <c r="Z689" s="180" t="s">
        <v>122</v>
      </c>
      <c r="AJ689" s="158"/>
      <c r="AK689" s="168"/>
      <c r="AL689" s="178" t="s">
        <v>122</v>
      </c>
    </row>
    <row r="690">
      <c r="A690" s="178" t="s">
        <v>123</v>
      </c>
      <c r="B690" s="176">
        <v>1940.8</v>
      </c>
      <c r="C690" s="176">
        <v>1456.8</v>
      </c>
      <c r="D690" s="168">
        <v>98.8</v>
      </c>
      <c r="E690" s="168">
        <v>490.3</v>
      </c>
      <c r="F690" s="176">
        <v>4503.35</v>
      </c>
      <c r="G690" s="168"/>
      <c r="H690" s="176">
        <v>1329.65</v>
      </c>
      <c r="I690" s="176">
        <v>2536.95</v>
      </c>
      <c r="J690" s="168">
        <v>17826.7</v>
      </c>
      <c r="K690" s="177">
        <v>5.1808039349999994E7</v>
      </c>
      <c r="L690" s="173"/>
      <c r="M690" s="178" t="s">
        <v>123</v>
      </c>
      <c r="N690" s="168">
        <v>-1.0805300713557617</v>
      </c>
      <c r="O690" s="168">
        <v>1.4802688864894988</v>
      </c>
      <c r="P690" s="168">
        <v>-1.3479780329505826</v>
      </c>
      <c r="Q690" s="168">
        <v>1.3540051679586587</v>
      </c>
      <c r="R690" s="168">
        <v>1.1125331177870623</v>
      </c>
      <c r="S690" s="168">
        <v>0.0</v>
      </c>
      <c r="T690" s="168">
        <v>1.8576681476941932</v>
      </c>
      <c r="U690" s="168">
        <v>0.1618729889255151</v>
      </c>
      <c r="V690" s="168">
        <v>0.6419641378655647</v>
      </c>
      <c r="W690" s="179">
        <v>-0.10031045806573316</v>
      </c>
      <c r="X690" s="168"/>
      <c r="Y690" s="168"/>
      <c r="Z690" s="180" t="s">
        <v>123</v>
      </c>
      <c r="AJ690" s="158"/>
      <c r="AK690" s="168"/>
      <c r="AL690" s="178" t="s">
        <v>123</v>
      </c>
    </row>
    <row r="691">
      <c r="A691" s="178" t="s">
        <v>124</v>
      </c>
      <c r="B691" s="176">
        <v>1949.5</v>
      </c>
      <c r="C691" s="176">
        <v>1459.35</v>
      </c>
      <c r="D691" s="168">
        <v>102.85</v>
      </c>
      <c r="E691" s="168">
        <v>469.9</v>
      </c>
      <c r="F691" s="176">
        <v>4484.5</v>
      </c>
      <c r="G691" s="168"/>
      <c r="H691" s="176">
        <v>1326.5</v>
      </c>
      <c r="I691" s="176">
        <v>2511.9</v>
      </c>
      <c r="J691" s="168">
        <v>17554.3</v>
      </c>
      <c r="K691" s="177">
        <v>5.151447015E7</v>
      </c>
      <c r="L691" s="173"/>
      <c r="M691" s="178" t="s">
        <v>124</v>
      </c>
      <c r="N691" s="168">
        <v>0.44826875515251674</v>
      </c>
      <c r="O691" s="168">
        <v>0.17504118616144662</v>
      </c>
      <c r="P691" s="168">
        <v>4.099190283400807</v>
      </c>
      <c r="Q691" s="168">
        <v>-4.160717927799314</v>
      </c>
      <c r="R691" s="168">
        <v>-0.4185772813572199</v>
      </c>
      <c r="S691" s="168">
        <v>0.0</v>
      </c>
      <c r="T691" s="168">
        <v>-0.2369044485390961</v>
      </c>
      <c r="U691" s="168">
        <v>-0.9874061372908307</v>
      </c>
      <c r="V691" s="168">
        <v>-0.5666479636813269</v>
      </c>
      <c r="W691" s="179">
        <v>-1.528045011134991</v>
      </c>
      <c r="X691" s="168"/>
      <c r="Y691" s="168"/>
      <c r="Z691" s="180" t="s">
        <v>124</v>
      </c>
      <c r="AJ691" s="158"/>
      <c r="AK691" s="168"/>
      <c r="AL691" s="178" t="s">
        <v>124</v>
      </c>
    </row>
    <row r="692">
      <c r="A692" s="178" t="s">
        <v>125</v>
      </c>
      <c r="B692" s="176">
        <v>1913.1</v>
      </c>
      <c r="C692" s="176">
        <v>1484.4</v>
      </c>
      <c r="D692" s="168">
        <v>104.7</v>
      </c>
      <c r="E692" s="168">
        <v>461.4</v>
      </c>
      <c r="F692" s="176">
        <v>4451.5</v>
      </c>
      <c r="G692" s="168"/>
      <c r="H692" s="176">
        <v>1315.7</v>
      </c>
      <c r="I692" s="176">
        <v>2529.6</v>
      </c>
      <c r="J692" s="168">
        <v>17511.25</v>
      </c>
      <c r="K692" s="177">
        <v>5.1271029300000004E7</v>
      </c>
      <c r="L692" s="173"/>
      <c r="M692" s="178" t="s">
        <v>125</v>
      </c>
      <c r="N692" s="168">
        <v>-1.8671454219030568</v>
      </c>
      <c r="O692" s="168">
        <v>1.7165176277109797</v>
      </c>
      <c r="P692" s="168">
        <v>1.798736023334962</v>
      </c>
      <c r="Q692" s="168">
        <v>-1.8088955096829114</v>
      </c>
      <c r="R692" s="168">
        <v>-0.7358679897424462</v>
      </c>
      <c r="S692" s="168">
        <v>0.0</v>
      </c>
      <c r="T692" s="168">
        <v>-0.8141726347531063</v>
      </c>
      <c r="U692" s="168">
        <v>0.7046458855846099</v>
      </c>
      <c r="V692" s="168">
        <v>-0.47256790041932334</v>
      </c>
      <c r="W692" s="179">
        <v>-0.24523905823643938</v>
      </c>
      <c r="X692" s="168"/>
      <c r="Y692" s="168"/>
      <c r="Z692" s="180" t="s">
        <v>125</v>
      </c>
      <c r="AJ692" s="158"/>
      <c r="AK692" s="168"/>
      <c r="AL692" s="178" t="s">
        <v>125</v>
      </c>
    </row>
    <row r="693">
      <c r="A693" s="178" t="s">
        <v>126</v>
      </c>
      <c r="B693" s="176">
        <v>1904.2</v>
      </c>
      <c r="C693" s="176">
        <v>1463.0</v>
      </c>
      <c r="D693" s="168">
        <v>104.55</v>
      </c>
      <c r="E693" s="168">
        <v>464.6</v>
      </c>
      <c r="F693" s="176">
        <v>4442.55</v>
      </c>
      <c r="G693" s="168"/>
      <c r="H693" s="176">
        <v>1288.3</v>
      </c>
      <c r="I693" s="176">
        <v>2512.75</v>
      </c>
      <c r="J693" s="168">
        <v>17465.8</v>
      </c>
      <c r="K693" s="177">
        <v>5.106821225E7</v>
      </c>
      <c r="L693" s="173"/>
      <c r="M693" s="178" t="s">
        <v>126</v>
      </c>
      <c r="N693" s="168">
        <v>-0.4652135277821266</v>
      </c>
      <c r="O693" s="168">
        <v>-1.4416599299380282</v>
      </c>
      <c r="P693" s="168">
        <v>-0.14326647564470454</v>
      </c>
      <c r="Q693" s="168">
        <v>0.6935413957520689</v>
      </c>
      <c r="R693" s="168">
        <v>-0.20105582387958706</v>
      </c>
      <c r="S693" s="168">
        <v>0.0</v>
      </c>
      <c r="T693" s="168">
        <v>-2.0825416128296794</v>
      </c>
      <c r="U693" s="168">
        <v>-0.6661132194813374</v>
      </c>
      <c r="V693" s="168">
        <v>-0.3955782686032489</v>
      </c>
      <c r="W693" s="179">
        <v>-0.2595474337925661</v>
      </c>
      <c r="X693" s="168"/>
      <c r="Y693" s="168"/>
      <c r="Z693" s="180" t="s">
        <v>126</v>
      </c>
      <c r="AA693" s="168">
        <v>-4.652872597416246</v>
      </c>
      <c r="AB693" s="168">
        <v>-2.211209842788784</v>
      </c>
      <c r="AC693" s="168">
        <v>3.2042085126733704</v>
      </c>
      <c r="AD693" s="168">
        <v>0.032285837279375215</v>
      </c>
      <c r="AE693" s="168">
        <v>-0.6887935982712713</v>
      </c>
      <c r="AF693" s="168"/>
      <c r="AG693" s="168">
        <v>-0.49289761701466345</v>
      </c>
      <c r="AH693" s="168">
        <v>-0.2606705800417941</v>
      </c>
      <c r="AI693" s="168">
        <v>0.7360098020130729</v>
      </c>
      <c r="AJ693" s="179">
        <v>0.7360098020130729</v>
      </c>
      <c r="AK693" s="168"/>
      <c r="AL693" s="178" t="s">
        <v>126</v>
      </c>
    </row>
    <row r="694">
      <c r="A694" s="178" t="s">
        <v>127</v>
      </c>
      <c r="B694" s="176">
        <v>1845.5</v>
      </c>
      <c r="C694" s="176">
        <v>1424.55</v>
      </c>
      <c r="D694" s="168">
        <v>103.4</v>
      </c>
      <c r="E694" s="168">
        <v>460.9</v>
      </c>
      <c r="F694" s="176">
        <v>4388.25</v>
      </c>
      <c r="G694" s="168"/>
      <c r="H694" s="176">
        <v>1273.3</v>
      </c>
      <c r="I694" s="176">
        <v>2522.1</v>
      </c>
      <c r="J694" s="168">
        <v>17392.7</v>
      </c>
      <c r="K694" s="177">
        <v>5.04645148E7</v>
      </c>
      <c r="L694" s="173"/>
      <c r="M694" s="178" t="s">
        <v>127</v>
      </c>
      <c r="N694" s="168">
        <v>-3.0826593845184354</v>
      </c>
      <c r="O694" s="168">
        <v>-2.6281613123718417</v>
      </c>
      <c r="P694" s="168">
        <v>-1.09995217599234</v>
      </c>
      <c r="Q694" s="168">
        <v>-0.7963839862247193</v>
      </c>
      <c r="R694" s="168">
        <v>-1.222270993010775</v>
      </c>
      <c r="S694" s="168">
        <v>0.0</v>
      </c>
      <c r="T694" s="168">
        <v>-1.1643250795622138</v>
      </c>
      <c r="U694" s="168">
        <v>0.37210227838025706</v>
      </c>
      <c r="V694" s="168">
        <v>-1.1821393845640307</v>
      </c>
      <c r="W694" s="179">
        <v>-0.41853221724741235</v>
      </c>
      <c r="X694" s="168"/>
      <c r="Y694" s="168"/>
      <c r="Z694" s="180" t="s">
        <v>127</v>
      </c>
      <c r="AJ694" s="158"/>
      <c r="AK694" s="168"/>
      <c r="AL694" s="178" t="s">
        <v>127</v>
      </c>
    </row>
    <row r="695">
      <c r="A695" s="178" t="s">
        <v>128</v>
      </c>
      <c r="B695" s="176">
        <v>1804.7</v>
      </c>
      <c r="C695" s="176">
        <v>1394.8</v>
      </c>
      <c r="D695" s="168">
        <v>104.95</v>
      </c>
      <c r="E695" s="168">
        <v>452.05</v>
      </c>
      <c r="F695" s="176">
        <v>4461.75</v>
      </c>
      <c r="G695" s="168"/>
      <c r="H695" s="176">
        <v>1318.05</v>
      </c>
      <c r="I695" s="176">
        <v>2501.8</v>
      </c>
      <c r="J695" s="168">
        <v>17303.95</v>
      </c>
      <c r="K695" s="177">
        <v>5.056417845E7</v>
      </c>
      <c r="L695" s="173"/>
      <c r="M695" s="178" t="s">
        <v>128</v>
      </c>
      <c r="N695" s="168">
        <v>-2.2107829856407455</v>
      </c>
      <c r="O695" s="168">
        <v>-2.088378786283388</v>
      </c>
      <c r="P695" s="168">
        <v>1.4990328820116026</v>
      </c>
      <c r="Q695" s="168">
        <v>-1.9201562160989296</v>
      </c>
      <c r="R695" s="168">
        <v>1.6749273628439583</v>
      </c>
      <c r="S695" s="168">
        <v>0.0</v>
      </c>
      <c r="T695" s="168">
        <v>3.514489908112778</v>
      </c>
      <c r="U695" s="168">
        <v>-0.8048848182070389</v>
      </c>
      <c r="V695" s="168">
        <v>0.19749253588386026</v>
      </c>
      <c r="W695" s="179">
        <v>-0.5102715507080556</v>
      </c>
      <c r="X695" s="168"/>
      <c r="Y695" s="168"/>
      <c r="Z695" s="180" t="s">
        <v>128</v>
      </c>
      <c r="AJ695" s="158"/>
      <c r="AK695" s="168"/>
      <c r="AL695" s="178" t="s">
        <v>128</v>
      </c>
    </row>
    <row r="696">
      <c r="A696" s="181">
        <v>44929.0</v>
      </c>
      <c r="B696" s="176">
        <v>1823.3</v>
      </c>
      <c r="C696" s="176">
        <v>1410.8</v>
      </c>
      <c r="D696" s="168">
        <v>109.1</v>
      </c>
      <c r="E696" s="168">
        <v>464.75</v>
      </c>
      <c r="F696" s="176">
        <v>4379.8</v>
      </c>
      <c r="G696" s="168"/>
      <c r="H696" s="176">
        <v>1292.75</v>
      </c>
      <c r="I696" s="176">
        <v>2507.0</v>
      </c>
      <c r="J696" s="168">
        <v>17450.9</v>
      </c>
      <c r="K696" s="177">
        <v>5.06197875E7</v>
      </c>
      <c r="L696" s="173"/>
      <c r="M696" s="181">
        <v>44929.0</v>
      </c>
      <c r="N696" s="168">
        <v>1.0306422120019898</v>
      </c>
      <c r="O696" s="168">
        <v>1.1471178663607686</v>
      </c>
      <c r="P696" s="168">
        <v>3.9542639352072335</v>
      </c>
      <c r="Q696" s="168">
        <v>2.809423736312352</v>
      </c>
      <c r="R696" s="168">
        <v>-1.8367232588110005</v>
      </c>
      <c r="S696" s="168">
        <v>0.0</v>
      </c>
      <c r="T696" s="168">
        <v>-1.9195022950570886</v>
      </c>
      <c r="U696" s="168">
        <v>0.207850347749613</v>
      </c>
      <c r="V696" s="168">
        <v>0.10997716506950786</v>
      </c>
      <c r="W696" s="179">
        <v>0.8492280664241443</v>
      </c>
      <c r="X696" s="168"/>
      <c r="Y696" s="168"/>
      <c r="Z696" s="182">
        <v>44929.0</v>
      </c>
      <c r="AJ696" s="158"/>
      <c r="AK696" s="109"/>
      <c r="AL696" s="181">
        <v>44929.0</v>
      </c>
      <c r="AM696" s="168">
        <v>3.021993089453197</v>
      </c>
      <c r="AN696" s="168">
        <v>-8.534165012758708</v>
      </c>
      <c r="AO696" s="168">
        <v>6.736938588450971</v>
      </c>
      <c r="AP696" s="168">
        <v>2.366863905325444</v>
      </c>
      <c r="AQ696" s="168">
        <v>-1.3162701493218993</v>
      </c>
      <c r="AR696" s="168">
        <v>0.0</v>
      </c>
      <c r="AS696" s="168">
        <v>-1.8951846838135757</v>
      </c>
      <c r="AT696" s="168">
        <v>-14.024730753889108</v>
      </c>
      <c r="AU696" s="168">
        <v>-1.4485729518323334</v>
      </c>
      <c r="AV696" s="168">
        <v>-0.5223226309244878</v>
      </c>
    </row>
    <row r="697">
      <c r="A697" s="181">
        <v>44960.0</v>
      </c>
      <c r="B697" s="176">
        <v>1810.7</v>
      </c>
      <c r="C697" s="176">
        <v>1446.4</v>
      </c>
      <c r="D697" s="168">
        <v>109.2</v>
      </c>
      <c r="E697" s="168">
        <v>459.2</v>
      </c>
      <c r="F697" s="176">
        <v>4394.2</v>
      </c>
      <c r="G697" s="168"/>
      <c r="H697" s="176">
        <v>1285.45</v>
      </c>
      <c r="I697" s="176">
        <v>2513.05</v>
      </c>
      <c r="J697" s="168">
        <v>17321.9</v>
      </c>
      <c r="K697" s="177">
        <v>5.062617585000001E7</v>
      </c>
      <c r="L697" s="173"/>
      <c r="M697" s="181">
        <v>44960.0</v>
      </c>
      <c r="N697" s="168">
        <v>-0.6910546810727751</v>
      </c>
      <c r="O697" s="168">
        <v>2.5233909838389663</v>
      </c>
      <c r="P697" s="168">
        <v>0.09165902841430663</v>
      </c>
      <c r="Q697" s="168">
        <v>-1.194190424959658</v>
      </c>
      <c r="R697" s="168">
        <v>0.32878213617059304</v>
      </c>
      <c r="S697" s="168">
        <v>0.0</v>
      </c>
      <c r="T697" s="168">
        <v>-0.5646876812995517</v>
      </c>
      <c r="U697" s="168">
        <v>0.24132429198245642</v>
      </c>
      <c r="V697" s="168">
        <v>0.012620262382588903</v>
      </c>
      <c r="W697" s="179">
        <v>-0.7392168885272392</v>
      </c>
      <c r="X697" s="168"/>
      <c r="Y697" s="168"/>
      <c r="Z697" s="182">
        <v>44960.0</v>
      </c>
      <c r="AJ697" s="158"/>
      <c r="AK697" s="109"/>
      <c r="AL697" s="181">
        <v>44960.0</v>
      </c>
    </row>
    <row r="698">
      <c r="A698" s="181">
        <v>44988.0</v>
      </c>
      <c r="B698" s="176">
        <v>1815.6</v>
      </c>
      <c r="C698" s="176">
        <v>1430.65</v>
      </c>
      <c r="D698" s="168">
        <v>107.9</v>
      </c>
      <c r="E698" s="168">
        <v>464.75</v>
      </c>
      <c r="F698" s="176">
        <v>4411.95</v>
      </c>
      <c r="G698" s="168"/>
      <c r="H698" s="176">
        <v>1281.95</v>
      </c>
      <c r="I698" s="176">
        <v>2506.2</v>
      </c>
      <c r="J698" s="168">
        <v>17594.35</v>
      </c>
      <c r="K698" s="177">
        <v>5.068428910000001E7</v>
      </c>
      <c r="L698" s="173"/>
      <c r="M698" s="181">
        <v>44988.0</v>
      </c>
      <c r="N698" s="168">
        <v>0.27061357486054366</v>
      </c>
      <c r="O698" s="168">
        <v>-1.0889103982300883</v>
      </c>
      <c r="P698" s="168">
        <v>-1.1904761904761878</v>
      </c>
      <c r="Q698" s="168">
        <v>1.2086236933797936</v>
      </c>
      <c r="R698" s="168">
        <v>0.4039415593282054</v>
      </c>
      <c r="S698" s="168">
        <v>0.0</v>
      </c>
      <c r="T698" s="168">
        <v>-0.2722781905169396</v>
      </c>
      <c r="U698" s="168">
        <v>-0.27257714729115473</v>
      </c>
      <c r="V698" s="168">
        <v>0.11478893877385365</v>
      </c>
      <c r="W698" s="179">
        <v>1.5728644086387582</v>
      </c>
      <c r="X698" s="168"/>
      <c r="Y698" s="168"/>
      <c r="Z698" s="182">
        <v>44988.0</v>
      </c>
      <c r="AA698" s="168">
        <v>0.5287508261731735</v>
      </c>
      <c r="AB698" s="168">
        <v>3.7884877503232666</v>
      </c>
      <c r="AC698" s="168">
        <v>1.6218721037998145</v>
      </c>
      <c r="AD698" s="168">
        <v>0.6455083378160301</v>
      </c>
      <c r="AE698" s="168">
        <v>-2.2881038996362113</v>
      </c>
      <c r="AF698" s="168"/>
      <c r="AG698" s="168">
        <v>-7.207769413783696</v>
      </c>
      <c r="AH698" s="168">
        <v>-0.4069906631553674</v>
      </c>
      <c r="AI698" s="168">
        <v>-1.0312969788596742</v>
      </c>
      <c r="AJ698" s="179">
        <v>-1.0312969788596742</v>
      </c>
      <c r="AK698" s="109"/>
      <c r="AL698" s="181">
        <v>44988.0</v>
      </c>
    </row>
    <row r="699">
      <c r="A699" s="181">
        <v>45080.0</v>
      </c>
      <c r="B699" s="176">
        <v>1805.05</v>
      </c>
      <c r="C699" s="176">
        <v>1434.65</v>
      </c>
      <c r="D699" s="168">
        <v>111.15</v>
      </c>
      <c r="E699" s="168">
        <v>474.3</v>
      </c>
      <c r="F699" s="176">
        <v>4319.85</v>
      </c>
      <c r="G699" s="168"/>
      <c r="H699" s="176">
        <v>1277.55</v>
      </c>
      <c r="I699" s="176">
        <v>2494.05</v>
      </c>
      <c r="J699" s="168">
        <v>17711.45</v>
      </c>
      <c r="K699" s="177">
        <v>5.054879595E7</v>
      </c>
      <c r="L699" s="173"/>
      <c r="M699" s="181">
        <v>45080.0</v>
      </c>
      <c r="N699" s="168">
        <v>-0.581075126679883</v>
      </c>
      <c r="O699" s="168">
        <v>0.2795931919057771</v>
      </c>
      <c r="P699" s="168">
        <v>3.0120481927710845</v>
      </c>
      <c r="Q699" s="168">
        <v>2.054868208714365</v>
      </c>
      <c r="R699" s="168">
        <v>-2.0875123244823595</v>
      </c>
      <c r="S699" s="168">
        <v>0.0</v>
      </c>
      <c r="T699" s="168">
        <v>-0.3432271149420875</v>
      </c>
      <c r="U699" s="168">
        <v>-0.4847977016997701</v>
      </c>
      <c r="V699" s="168">
        <v>-0.2673277112216731</v>
      </c>
      <c r="W699" s="179">
        <v>0.6655545672332436</v>
      </c>
      <c r="X699" s="168"/>
      <c r="Y699" s="168"/>
      <c r="Z699" s="182">
        <v>45080.0</v>
      </c>
      <c r="AJ699" s="158"/>
      <c r="AK699" s="109"/>
      <c r="AL699" s="181">
        <v>45080.0</v>
      </c>
    </row>
    <row r="700">
      <c r="A700" s="181">
        <v>45141.0</v>
      </c>
      <c r="B700" s="176">
        <v>1801.3</v>
      </c>
      <c r="C700" s="176">
        <v>1442.1</v>
      </c>
      <c r="D700" s="168">
        <v>111.05</v>
      </c>
      <c r="E700" s="168">
        <v>481.35</v>
      </c>
      <c r="F700" s="176">
        <v>4339.65</v>
      </c>
      <c r="G700" s="168"/>
      <c r="H700" s="176">
        <v>1260.8</v>
      </c>
      <c r="I700" s="176">
        <v>2511.5</v>
      </c>
      <c r="J700" s="168">
        <v>17754.4</v>
      </c>
      <c r="K700" s="177">
        <v>5.0710982599999994E7</v>
      </c>
      <c r="L700" s="173"/>
      <c r="M700" s="181">
        <v>45141.0</v>
      </c>
      <c r="N700" s="168">
        <v>-0.20775047782609898</v>
      </c>
      <c r="O700" s="168">
        <v>0.5192904192660104</v>
      </c>
      <c r="P700" s="168">
        <v>-0.08996851102115026</v>
      </c>
      <c r="Q700" s="168">
        <v>1.4864010120177127</v>
      </c>
      <c r="R700" s="168">
        <v>0.4583492482377691</v>
      </c>
      <c r="S700" s="168">
        <v>0.0</v>
      </c>
      <c r="T700" s="168">
        <v>-1.3111032836288208</v>
      </c>
      <c r="U700" s="168">
        <v>0.6996652031835695</v>
      </c>
      <c r="V700" s="168">
        <v>0.3208516581886874</v>
      </c>
      <c r="W700" s="179">
        <v>0.24249849673516696</v>
      </c>
      <c r="X700" s="168"/>
      <c r="Y700" s="168"/>
      <c r="Z700" s="182">
        <v>45141.0</v>
      </c>
      <c r="AJ700" s="158"/>
      <c r="AK700" s="109"/>
      <c r="AL700" s="181">
        <v>45141.0</v>
      </c>
    </row>
    <row r="701">
      <c r="A701" s="181">
        <v>45172.0</v>
      </c>
      <c r="B701" s="176">
        <v>1809.5</v>
      </c>
      <c r="C701" s="176">
        <v>1397.65</v>
      </c>
      <c r="D701" s="168">
        <v>109.65</v>
      </c>
      <c r="E701" s="168">
        <v>470.25</v>
      </c>
      <c r="F701" s="176">
        <v>4291.7</v>
      </c>
      <c r="G701" s="168"/>
      <c r="H701" s="176">
        <v>1236.65</v>
      </c>
      <c r="I701" s="176">
        <v>2503.3</v>
      </c>
      <c r="J701" s="168">
        <v>17589.6</v>
      </c>
      <c r="K701" s="177">
        <v>5.011783805E7</v>
      </c>
      <c r="L701" s="173"/>
      <c r="M701" s="181">
        <v>45172.0</v>
      </c>
      <c r="N701" s="168">
        <v>0.45522678065841593</v>
      </c>
      <c r="O701" s="168">
        <v>-3.082310519381445</v>
      </c>
      <c r="P701" s="168">
        <v>-1.2606933813597403</v>
      </c>
      <c r="Q701" s="168">
        <v>-2.3060143346837068</v>
      </c>
      <c r="R701" s="168">
        <v>-1.104927816759412</v>
      </c>
      <c r="S701" s="168">
        <v>0.0</v>
      </c>
      <c r="T701" s="168">
        <v>-1.9154505076142025</v>
      </c>
      <c r="U701" s="168">
        <v>-0.3264981086999728</v>
      </c>
      <c r="V701" s="168">
        <v>-1.1696569847179359</v>
      </c>
      <c r="W701" s="179">
        <v>-0.9282206101023008</v>
      </c>
      <c r="X701" s="168"/>
      <c r="Y701" s="168"/>
      <c r="Z701" s="182">
        <v>45172.0</v>
      </c>
      <c r="AJ701" s="158"/>
      <c r="AK701" s="109"/>
      <c r="AL701" s="181">
        <v>45172.0</v>
      </c>
    </row>
    <row r="702">
      <c r="A702" s="181">
        <v>45202.0</v>
      </c>
      <c r="B702" s="176">
        <v>1825.2</v>
      </c>
      <c r="C702" s="176">
        <v>1484.85</v>
      </c>
      <c r="D702" s="168">
        <v>109.65</v>
      </c>
      <c r="E702" s="168">
        <v>467.75</v>
      </c>
      <c r="F702" s="176">
        <v>4311.0</v>
      </c>
      <c r="G702" s="168"/>
      <c r="H702" s="176">
        <v>1189.55</v>
      </c>
      <c r="I702" s="176">
        <v>2496.0</v>
      </c>
      <c r="J702" s="168">
        <v>17412.9</v>
      </c>
      <c r="K702" s="177">
        <v>5.0232229949999996E7</v>
      </c>
      <c r="L702" s="173"/>
      <c r="M702" s="181">
        <v>45202.0</v>
      </c>
      <c r="N702" s="168">
        <v>0.8676429953025724</v>
      </c>
      <c r="O702" s="168">
        <v>6.239044109755648</v>
      </c>
      <c r="P702" s="168">
        <v>0.0</v>
      </c>
      <c r="Q702" s="168">
        <v>-0.531632110579479</v>
      </c>
      <c r="R702" s="168">
        <v>0.44970524500781</v>
      </c>
      <c r="S702" s="168">
        <v>0.0</v>
      </c>
      <c r="T702" s="168">
        <v>-3.80867666680145</v>
      </c>
      <c r="U702" s="168">
        <v>-0.2916150681101019</v>
      </c>
      <c r="V702" s="168">
        <v>0.2282458790139263</v>
      </c>
      <c r="W702" s="179">
        <v>-1.004570882794362</v>
      </c>
      <c r="X702" s="168"/>
      <c r="Y702" s="168"/>
      <c r="Z702" s="182">
        <v>45202.0</v>
      </c>
      <c r="AA702" s="168">
        <v>-3.0133683979837826</v>
      </c>
      <c r="AB702" s="168">
        <v>-7.145502912752124</v>
      </c>
      <c r="AC702" s="168">
        <v>2.827177382580934</v>
      </c>
      <c r="AD702" s="168">
        <v>-5.077498663816141</v>
      </c>
      <c r="AE702" s="168">
        <v>1.1957782417072647</v>
      </c>
      <c r="AF702" s="168"/>
      <c r="AG702" s="168">
        <v>-0.25219620865033</v>
      </c>
      <c r="AH702" s="168">
        <v>-7.708333333333337</v>
      </c>
      <c r="AI702" s="168">
        <v>-1.796656501788916</v>
      </c>
      <c r="AJ702" s="179">
        <v>-1.796656501788916</v>
      </c>
      <c r="AK702" s="109"/>
      <c r="AL702" s="181">
        <v>45202.0</v>
      </c>
    </row>
    <row r="703">
      <c r="A703" s="178" t="s">
        <v>129</v>
      </c>
      <c r="B703" s="176">
        <v>1813.75</v>
      </c>
      <c r="C703" s="176">
        <v>1427.75</v>
      </c>
      <c r="D703" s="168">
        <v>109.25</v>
      </c>
      <c r="E703" s="168">
        <v>454.25</v>
      </c>
      <c r="F703" s="176">
        <v>4307.6</v>
      </c>
      <c r="G703" s="168"/>
      <c r="H703" s="176">
        <v>1154.35</v>
      </c>
      <c r="I703" s="176">
        <v>2456.75</v>
      </c>
      <c r="J703" s="168">
        <v>17154.3</v>
      </c>
      <c r="K703" s="177">
        <v>4.95995892E7</v>
      </c>
      <c r="L703" s="173"/>
      <c r="M703" s="178" t="s">
        <v>129</v>
      </c>
      <c r="N703" s="168">
        <v>-0.6273285119438989</v>
      </c>
      <c r="O703" s="168">
        <v>-3.8455062800956266</v>
      </c>
      <c r="P703" s="168">
        <v>-0.36479708162335217</v>
      </c>
      <c r="Q703" s="168">
        <v>-2.8861571352218065</v>
      </c>
      <c r="R703" s="168">
        <v>-0.07886801206215811</v>
      </c>
      <c r="S703" s="168">
        <v>0.0</v>
      </c>
      <c r="T703" s="168">
        <v>-2.959102181497209</v>
      </c>
      <c r="U703" s="168">
        <v>-1.5725160256410255</v>
      </c>
      <c r="V703" s="168">
        <v>-1.259431943653922</v>
      </c>
      <c r="W703" s="179">
        <v>-1.4851058697862054</v>
      </c>
      <c r="X703" s="168"/>
      <c r="Y703" s="168"/>
      <c r="Z703" s="180" t="s">
        <v>129</v>
      </c>
      <c r="AJ703" s="158"/>
      <c r="AK703" s="168"/>
      <c r="AL703" s="178" t="s">
        <v>129</v>
      </c>
    </row>
    <row r="704">
      <c r="A704" s="178" t="s">
        <v>130</v>
      </c>
      <c r="B704" s="176">
        <v>1798.95</v>
      </c>
      <c r="C704" s="176">
        <v>1409.3</v>
      </c>
      <c r="D704" s="168">
        <v>108.3</v>
      </c>
      <c r="E704" s="168">
        <v>447.15</v>
      </c>
      <c r="F704" s="176">
        <v>4292.95</v>
      </c>
      <c r="G704" s="168"/>
      <c r="H704" s="176">
        <v>1186.15</v>
      </c>
      <c r="I704" s="176">
        <v>2376.85</v>
      </c>
      <c r="J704" s="168">
        <v>17043.3</v>
      </c>
      <c r="K704" s="177">
        <v>4.9269240849999994E7</v>
      </c>
      <c r="L704" s="173"/>
      <c r="M704" s="178" t="s">
        <v>130</v>
      </c>
      <c r="N704" s="168">
        <v>-0.8159889731219823</v>
      </c>
      <c r="O704" s="168">
        <v>-1.2922430397478581</v>
      </c>
      <c r="P704" s="168">
        <v>-0.869565217391307</v>
      </c>
      <c r="Q704" s="168">
        <v>-1.5630159603742484</v>
      </c>
      <c r="R704" s="168">
        <v>-0.34009657349801614</v>
      </c>
      <c r="S704" s="168">
        <v>0.0</v>
      </c>
      <c r="T704" s="168">
        <v>2.7547970719452666</v>
      </c>
      <c r="U704" s="168">
        <v>-3.252264170143486</v>
      </c>
      <c r="V704" s="168">
        <v>-0.6660304154293458</v>
      </c>
      <c r="W704" s="179">
        <v>-0.6470680820552281</v>
      </c>
      <c r="X704" s="168"/>
      <c r="Y704" s="168"/>
      <c r="Z704" s="180" t="s">
        <v>130</v>
      </c>
      <c r="AJ704" s="158"/>
      <c r="AK704" s="168"/>
      <c r="AL704" s="178" t="s">
        <v>130</v>
      </c>
    </row>
    <row r="705">
      <c r="A705" s="178" t="s">
        <v>131</v>
      </c>
      <c r="B705" s="176">
        <v>1790.85</v>
      </c>
      <c r="C705" s="176">
        <v>1412.15</v>
      </c>
      <c r="D705" s="168">
        <v>110.65</v>
      </c>
      <c r="E705" s="168">
        <v>441.75</v>
      </c>
      <c r="F705" s="176">
        <v>4243.1</v>
      </c>
      <c r="G705" s="168"/>
      <c r="H705" s="176">
        <v>1214.45</v>
      </c>
      <c r="I705" s="176">
        <v>2365.2</v>
      </c>
      <c r="J705" s="168">
        <v>16972.15</v>
      </c>
      <c r="K705" s="177">
        <v>4.9143575E7</v>
      </c>
      <c r="L705" s="173"/>
      <c r="M705" s="178" t="s">
        <v>131</v>
      </c>
      <c r="N705" s="168">
        <v>-0.45026265321438264</v>
      </c>
      <c r="O705" s="168">
        <v>0.20222805648195105</v>
      </c>
      <c r="P705" s="168">
        <v>2.16989843028625</v>
      </c>
      <c r="Q705" s="168">
        <v>-1.20764844012076</v>
      </c>
      <c r="R705" s="168">
        <v>-1.1612061635937865</v>
      </c>
      <c r="S705" s="168">
        <v>0.0</v>
      </c>
      <c r="T705" s="168">
        <v>2.3858702524975723</v>
      </c>
      <c r="U705" s="168">
        <v>-0.4901445190062516</v>
      </c>
      <c r="V705" s="168">
        <v>-0.25505944039727185</v>
      </c>
      <c r="W705" s="179">
        <v>-0.41746610104849313</v>
      </c>
      <c r="X705" s="168"/>
      <c r="Y705" s="168"/>
      <c r="Z705" s="180" t="s">
        <v>131</v>
      </c>
      <c r="AJ705" s="158"/>
      <c r="AK705" s="168"/>
      <c r="AL705" s="178" t="s">
        <v>131</v>
      </c>
    </row>
    <row r="706">
      <c r="A706" s="178" t="s">
        <v>132</v>
      </c>
      <c r="B706" s="176">
        <v>1775.8</v>
      </c>
      <c r="C706" s="176">
        <v>1388.2</v>
      </c>
      <c r="D706" s="168">
        <v>112.9</v>
      </c>
      <c r="E706" s="168">
        <v>437.0</v>
      </c>
      <c r="F706" s="176">
        <v>4311.2</v>
      </c>
      <c r="G706" s="168"/>
      <c r="H706" s="176">
        <v>1217.75</v>
      </c>
      <c r="I706" s="176">
        <v>2314.0</v>
      </c>
      <c r="J706" s="168">
        <v>16985.6</v>
      </c>
      <c r="K706" s="177">
        <v>4.9188932849999994E7</v>
      </c>
      <c r="L706" s="173"/>
      <c r="M706" s="178" t="s">
        <v>132</v>
      </c>
      <c r="N706" s="168">
        <v>-0.840383058324257</v>
      </c>
      <c r="O706" s="168">
        <v>-1.6959954679035545</v>
      </c>
      <c r="P706" s="168">
        <v>2.033438770899232</v>
      </c>
      <c r="Q706" s="168">
        <v>-1.0752688172043012</v>
      </c>
      <c r="R706" s="168">
        <v>1.6049586387311034</v>
      </c>
      <c r="S706" s="168">
        <v>0.0</v>
      </c>
      <c r="T706" s="168">
        <v>0.27172794269010286</v>
      </c>
      <c r="U706" s="168">
        <v>-2.1647217994249885</v>
      </c>
      <c r="V706" s="168">
        <v>0.09229660235339826</v>
      </c>
      <c r="W706" s="179">
        <v>0.07924747306615301</v>
      </c>
      <c r="X706" s="168"/>
      <c r="Y706" s="168"/>
      <c r="Z706" s="180" t="s">
        <v>132</v>
      </c>
      <c r="AJ706" s="158"/>
      <c r="AK706" s="168"/>
      <c r="AL706" s="178" t="s">
        <v>132</v>
      </c>
    </row>
    <row r="707">
      <c r="A707" s="178" t="s">
        <v>133</v>
      </c>
      <c r="B707" s="176">
        <v>1770.2</v>
      </c>
      <c r="C707" s="176">
        <v>1378.75</v>
      </c>
      <c r="D707" s="168">
        <v>112.75</v>
      </c>
      <c r="E707" s="168">
        <v>444.0</v>
      </c>
      <c r="F707" s="176">
        <v>4362.55</v>
      </c>
      <c r="G707" s="168"/>
      <c r="H707" s="176">
        <v>1186.55</v>
      </c>
      <c r="I707" s="176">
        <v>2303.6</v>
      </c>
      <c r="J707" s="168">
        <v>17100.05</v>
      </c>
      <c r="K707" s="177">
        <v>4.93041814E7</v>
      </c>
      <c r="L707" s="173"/>
      <c r="M707" s="178" t="s">
        <v>133</v>
      </c>
      <c r="N707" s="168">
        <v>-0.31535082779591783</v>
      </c>
      <c r="O707" s="168">
        <v>-0.680737645872356</v>
      </c>
      <c r="P707" s="168">
        <v>-0.13286093888397313</v>
      </c>
      <c r="Q707" s="168">
        <v>1.6018306636155606</v>
      </c>
      <c r="R707" s="168">
        <v>1.1910836889961116</v>
      </c>
      <c r="S707" s="168">
        <v>0.0</v>
      </c>
      <c r="T707" s="168">
        <v>-2.5621022377335287</v>
      </c>
      <c r="U707" s="168">
        <v>-0.44943820224719494</v>
      </c>
      <c r="V707" s="168">
        <v>0.23429772374092983</v>
      </c>
      <c r="W707" s="179">
        <v>0.673806047475513</v>
      </c>
      <c r="X707" s="168"/>
      <c r="Y707" s="168"/>
      <c r="Z707" s="180" t="s">
        <v>133</v>
      </c>
      <c r="AA707" s="168">
        <v>-0.7795729296124706</v>
      </c>
      <c r="AB707" s="168">
        <v>-4.163191296464195</v>
      </c>
      <c r="AC707" s="168">
        <v>-4.833702882483372</v>
      </c>
      <c r="AD707" s="168">
        <v>-2.5450450450450477</v>
      </c>
      <c r="AE707" s="168">
        <v>-3.7271779120010167</v>
      </c>
      <c r="AF707" s="168"/>
      <c r="AG707" s="168">
        <v>8.061185790737861</v>
      </c>
      <c r="AH707" s="168">
        <v>-0.36030560861259453</v>
      </c>
      <c r="AI707" s="168">
        <v>-0.9064300981576078</v>
      </c>
      <c r="AJ707" s="179">
        <v>-0.9064300981576078</v>
      </c>
      <c r="AK707" s="168"/>
      <c r="AL707" s="178" t="s">
        <v>133</v>
      </c>
    </row>
    <row r="708">
      <c r="A708" s="178" t="s">
        <v>134</v>
      </c>
      <c r="B708" s="176">
        <v>1814.0</v>
      </c>
      <c r="C708" s="176">
        <v>1358.35</v>
      </c>
      <c r="D708" s="168">
        <v>111.7</v>
      </c>
      <c r="E708" s="168">
        <v>460.2</v>
      </c>
      <c r="F708" s="176">
        <v>4331.85</v>
      </c>
      <c r="G708" s="168"/>
      <c r="H708" s="176">
        <v>1160.6</v>
      </c>
      <c r="I708" s="176">
        <v>2340.25</v>
      </c>
      <c r="J708" s="168">
        <v>16988.4</v>
      </c>
      <c r="K708" s="177">
        <v>4.94732467E7</v>
      </c>
      <c r="L708" s="173"/>
      <c r="M708" s="178" t="s">
        <v>134</v>
      </c>
      <c r="N708" s="168">
        <v>2.474296689639586</v>
      </c>
      <c r="O708" s="168">
        <v>-1.479601087941983</v>
      </c>
      <c r="P708" s="168">
        <v>-0.9312638580931238</v>
      </c>
      <c r="Q708" s="168">
        <v>3.648648648648646</v>
      </c>
      <c r="R708" s="168">
        <v>-0.7037168628439746</v>
      </c>
      <c r="S708" s="168">
        <v>0.0</v>
      </c>
      <c r="T708" s="168">
        <v>-2.1870127681092284</v>
      </c>
      <c r="U708" s="168">
        <v>1.59098801875326</v>
      </c>
      <c r="V708" s="168">
        <v>0.34290255957886057</v>
      </c>
      <c r="W708" s="179">
        <v>-0.6529220674793221</v>
      </c>
      <c r="X708" s="168"/>
      <c r="Y708" s="168"/>
      <c r="Z708" s="180" t="s">
        <v>134</v>
      </c>
      <c r="AJ708" s="158"/>
      <c r="AK708" s="168"/>
      <c r="AL708" s="178" t="s">
        <v>134</v>
      </c>
    </row>
    <row r="709">
      <c r="A709" s="178" t="s">
        <v>135</v>
      </c>
      <c r="B709" s="176">
        <v>1784.45</v>
      </c>
      <c r="C709" s="176">
        <v>1396.55</v>
      </c>
      <c r="D709" s="168">
        <v>112.0</v>
      </c>
      <c r="E709" s="168">
        <v>452.35</v>
      </c>
      <c r="F709" s="176">
        <v>4264.7</v>
      </c>
      <c r="G709" s="168"/>
      <c r="H709" s="176">
        <v>1224.55</v>
      </c>
      <c r="I709" s="176">
        <v>2316.15</v>
      </c>
      <c r="J709" s="168">
        <v>17107.5</v>
      </c>
      <c r="K709" s="177">
        <v>4.931534915E7</v>
      </c>
      <c r="L709" s="173"/>
      <c r="M709" s="178" t="s">
        <v>135</v>
      </c>
      <c r="N709" s="168">
        <v>-1.6289966923925001</v>
      </c>
      <c r="O709" s="168">
        <v>2.812235432694081</v>
      </c>
      <c r="P709" s="168">
        <v>0.2685765443151273</v>
      </c>
      <c r="Q709" s="168">
        <v>-1.7057800956105966</v>
      </c>
      <c r="R709" s="168">
        <v>-1.5501460115193402</v>
      </c>
      <c r="S709" s="168">
        <v>0.0</v>
      </c>
      <c r="T709" s="168">
        <v>5.510080992590044</v>
      </c>
      <c r="U709" s="168">
        <v>-1.0298045080653737</v>
      </c>
      <c r="V709" s="168">
        <v>-0.3191574447447866</v>
      </c>
      <c r="W709" s="179">
        <v>0.7010666101575106</v>
      </c>
      <c r="X709" s="168"/>
      <c r="Y709" s="168"/>
      <c r="Z709" s="180" t="s">
        <v>135</v>
      </c>
      <c r="AJ709" s="158"/>
      <c r="AK709" s="168"/>
      <c r="AL709" s="178" t="s">
        <v>135</v>
      </c>
    </row>
    <row r="710">
      <c r="A710" s="178" t="s">
        <v>136</v>
      </c>
      <c r="B710" s="176">
        <v>1775.95</v>
      </c>
      <c r="C710" s="176">
        <v>1386.05</v>
      </c>
      <c r="D710" s="168">
        <v>111.55</v>
      </c>
      <c r="E710" s="168">
        <v>453.9</v>
      </c>
      <c r="F710" s="176">
        <v>4244.45</v>
      </c>
      <c r="G710" s="168"/>
      <c r="H710" s="176">
        <v>1245.8</v>
      </c>
      <c r="I710" s="176">
        <v>2312.65</v>
      </c>
      <c r="J710" s="168">
        <v>17151.9</v>
      </c>
      <c r="K710" s="177">
        <v>4.927178429999999E7</v>
      </c>
      <c r="L710" s="173"/>
      <c r="M710" s="178" t="s">
        <v>136</v>
      </c>
      <c r="N710" s="168">
        <v>-0.4763372467707136</v>
      </c>
      <c r="O710" s="168">
        <v>-0.7518527800651607</v>
      </c>
      <c r="P710" s="168">
        <v>-0.40178571428571686</v>
      </c>
      <c r="Q710" s="168">
        <v>0.3426550237647738</v>
      </c>
      <c r="R710" s="168">
        <v>-0.4748282411424016</v>
      </c>
      <c r="S710" s="168">
        <v>0.0</v>
      </c>
      <c r="T710" s="168">
        <v>1.7353313462088114</v>
      </c>
      <c r="U710" s="168">
        <v>-0.15111283811497528</v>
      </c>
      <c r="V710" s="168">
        <v>-0.08833933197451355</v>
      </c>
      <c r="W710" s="179">
        <v>0.2595352915388073</v>
      </c>
      <c r="X710" s="168"/>
      <c r="Y710" s="168"/>
      <c r="Z710" s="180" t="s">
        <v>136</v>
      </c>
      <c r="AJ710" s="158"/>
      <c r="AK710" s="168"/>
      <c r="AL710" s="178" t="s">
        <v>136</v>
      </c>
    </row>
    <row r="711">
      <c r="A711" s="178" t="s">
        <v>137</v>
      </c>
      <c r="B711" s="176">
        <v>1763.1</v>
      </c>
      <c r="C711" s="176">
        <v>1355.2</v>
      </c>
      <c r="D711" s="168">
        <v>110.2</v>
      </c>
      <c r="E711" s="168">
        <v>448.5</v>
      </c>
      <c r="F711" s="176">
        <v>4242.7</v>
      </c>
      <c r="G711" s="168"/>
      <c r="H711" s="176">
        <v>1284.1</v>
      </c>
      <c r="I711" s="176">
        <v>2303.75</v>
      </c>
      <c r="J711" s="168">
        <v>17076.9</v>
      </c>
      <c r="K711" s="177">
        <v>4.91408946E7</v>
      </c>
      <c r="L711" s="173"/>
      <c r="M711" s="178" t="s">
        <v>137</v>
      </c>
      <c r="N711" s="168">
        <v>-0.7235564064303689</v>
      </c>
      <c r="O711" s="168">
        <v>-2.225749431838672</v>
      </c>
      <c r="P711" s="168">
        <v>-1.2102196324518102</v>
      </c>
      <c r="Q711" s="168">
        <v>-1.1896893588896185</v>
      </c>
      <c r="R711" s="168">
        <v>-0.04123031252576895</v>
      </c>
      <c r="S711" s="168">
        <v>0.0</v>
      </c>
      <c r="T711" s="168">
        <v>3.0743297479531186</v>
      </c>
      <c r="U711" s="168">
        <v>-0.38483990227661297</v>
      </c>
      <c r="V711" s="168">
        <v>-0.2656483865147707</v>
      </c>
      <c r="W711" s="179">
        <v>-0.43726934042292687</v>
      </c>
      <c r="X711" s="168"/>
      <c r="Y711" s="168"/>
      <c r="Z711" s="180" t="s">
        <v>137</v>
      </c>
      <c r="AJ711" s="158"/>
      <c r="AK711" s="168"/>
      <c r="AL711" s="178" t="s">
        <v>137</v>
      </c>
    </row>
    <row r="712">
      <c r="A712" s="178" t="s">
        <v>138</v>
      </c>
      <c r="B712" s="176">
        <v>1756.4</v>
      </c>
      <c r="C712" s="176">
        <v>1321.35</v>
      </c>
      <c r="D712" s="168">
        <v>107.3</v>
      </c>
      <c r="E712" s="168">
        <v>432.7</v>
      </c>
      <c r="F712" s="176">
        <v>4199.95</v>
      </c>
      <c r="G712" s="168"/>
      <c r="H712" s="176">
        <v>1282.2</v>
      </c>
      <c r="I712" s="176">
        <v>2295.3</v>
      </c>
      <c r="J712" s="168">
        <v>16945.05</v>
      </c>
      <c r="K712" s="177">
        <v>4.85079383E7</v>
      </c>
      <c r="L712" s="173"/>
      <c r="M712" s="178" t="s">
        <v>138</v>
      </c>
      <c r="N712" s="168">
        <v>-0.3800124780216561</v>
      </c>
      <c r="O712" s="168">
        <v>-2.4977863046044964</v>
      </c>
      <c r="P712" s="168">
        <v>-2.631578947368426</v>
      </c>
      <c r="Q712" s="168">
        <v>-3.5228539576365687</v>
      </c>
      <c r="R712" s="168">
        <v>-1.007613076578594</v>
      </c>
      <c r="S712" s="168">
        <v>0.0</v>
      </c>
      <c r="T712" s="168">
        <v>-0.14796355424031335</v>
      </c>
      <c r="U712" s="168">
        <v>-0.3667932718393844</v>
      </c>
      <c r="V712" s="168">
        <v>-1.2880439095628602</v>
      </c>
      <c r="W712" s="179">
        <v>-0.772095637967091</v>
      </c>
      <c r="X712" s="168"/>
      <c r="Y712" s="168"/>
      <c r="Z712" s="180" t="s">
        <v>138</v>
      </c>
      <c r="AA712" s="168">
        <v>6.9460259621953995</v>
      </c>
      <c r="AB712" s="168">
        <v>-2.342301434139314</v>
      </c>
      <c r="AC712" s="168">
        <v>8.527493010251636</v>
      </c>
      <c r="AD712" s="168">
        <v>9.949156459440724</v>
      </c>
      <c r="AE712" s="168">
        <v>2.9095584471243665</v>
      </c>
      <c r="AF712" s="168"/>
      <c r="AG712" s="168">
        <v>-1.087973795039779</v>
      </c>
      <c r="AH712" s="168">
        <v>-6.095063826079383</v>
      </c>
      <c r="AI712" s="168">
        <v>2.447322374380723</v>
      </c>
      <c r="AJ712" s="179">
        <v>2.447322374380723</v>
      </c>
      <c r="AK712" s="168"/>
      <c r="AL712" s="178" t="s">
        <v>138</v>
      </c>
    </row>
    <row r="713">
      <c r="A713" s="178" t="s">
        <v>139</v>
      </c>
      <c r="B713" s="176">
        <v>1763.15</v>
      </c>
      <c r="C713" s="176">
        <v>1340.7</v>
      </c>
      <c r="D713" s="168">
        <v>109.5</v>
      </c>
      <c r="E713" s="168">
        <v>414.0</v>
      </c>
      <c r="F713" s="176">
        <v>4214.8</v>
      </c>
      <c r="G713" s="168"/>
      <c r="H713" s="176">
        <v>1261.95</v>
      </c>
      <c r="I713" s="176">
        <v>2224.95</v>
      </c>
      <c r="J713" s="168">
        <v>16985.7</v>
      </c>
      <c r="K713" s="177">
        <v>4.8188223400000006E7</v>
      </c>
      <c r="L713" s="173"/>
      <c r="M713" s="178" t="s">
        <v>139</v>
      </c>
      <c r="N713" s="168">
        <v>0.38430881348212254</v>
      </c>
      <c r="O713" s="168">
        <v>1.4644113974344526</v>
      </c>
      <c r="P713" s="168">
        <v>2.0503261882572255</v>
      </c>
      <c r="Q713" s="168">
        <v>-4.321700947538708</v>
      </c>
      <c r="R713" s="168">
        <v>0.35357563780522067</v>
      </c>
      <c r="S713" s="168">
        <v>0.0</v>
      </c>
      <c r="T713" s="168">
        <v>-1.5793167992512867</v>
      </c>
      <c r="U713" s="168">
        <v>-3.0649588289112693</v>
      </c>
      <c r="V713" s="168">
        <v>-0.6590981006504477</v>
      </c>
      <c r="W713" s="179">
        <v>0.23989306611666214</v>
      </c>
      <c r="X713" s="168"/>
      <c r="Y713" s="168"/>
      <c r="Z713" s="180" t="s">
        <v>139</v>
      </c>
      <c r="AJ713" s="158"/>
      <c r="AK713" s="168"/>
      <c r="AL713" s="178" t="s">
        <v>139</v>
      </c>
    </row>
    <row r="714">
      <c r="A714" s="178" t="s">
        <v>140</v>
      </c>
      <c r="B714" s="176">
        <v>1775.35</v>
      </c>
      <c r="C714" s="176">
        <v>1309.3</v>
      </c>
      <c r="D714" s="168">
        <v>112.0</v>
      </c>
      <c r="E714" s="168">
        <v>417.45</v>
      </c>
      <c r="F714" s="176">
        <v>4200.0</v>
      </c>
      <c r="G714" s="168"/>
      <c r="H714" s="176">
        <v>1254.65</v>
      </c>
      <c r="I714" s="176">
        <v>2152.7</v>
      </c>
      <c r="J714" s="168">
        <v>16951.7</v>
      </c>
      <c r="K714" s="177">
        <v>4.8054763349999994E7</v>
      </c>
      <c r="L714" s="173"/>
      <c r="M714" s="178" t="s">
        <v>140</v>
      </c>
      <c r="N714" s="168">
        <v>0.6919433967614677</v>
      </c>
      <c r="O714" s="168">
        <v>-2.3420601178488916</v>
      </c>
      <c r="P714" s="168">
        <v>2.28310502283105</v>
      </c>
      <c r="Q714" s="168">
        <v>0.8333333333333306</v>
      </c>
      <c r="R714" s="168">
        <v>-0.35114358925690853</v>
      </c>
      <c r="S714" s="168">
        <v>0.0</v>
      </c>
      <c r="T714" s="168">
        <v>-0.5784698284401089</v>
      </c>
      <c r="U714" s="168">
        <v>-3.247263983460303</v>
      </c>
      <c r="V714" s="168">
        <v>-0.27695573852596506</v>
      </c>
      <c r="W714" s="179">
        <v>-0.20016837692882836</v>
      </c>
      <c r="X714" s="168"/>
      <c r="Y714" s="168"/>
      <c r="Z714" s="180" t="s">
        <v>140</v>
      </c>
      <c r="AJ714" s="158"/>
      <c r="AK714" s="168"/>
      <c r="AL714" s="178" t="s">
        <v>140</v>
      </c>
    </row>
    <row r="715">
      <c r="A715" s="178" t="s">
        <v>141</v>
      </c>
      <c r="B715" s="176">
        <v>1813.65</v>
      </c>
      <c r="C715" s="176">
        <v>1298.8</v>
      </c>
      <c r="D715" s="168">
        <v>116.05</v>
      </c>
      <c r="E715" s="168">
        <v>459.0</v>
      </c>
      <c r="F715" s="176">
        <v>4276.2</v>
      </c>
      <c r="G715" s="168"/>
      <c r="H715" s="176">
        <v>1257.8</v>
      </c>
      <c r="I715" s="176">
        <v>2172.25</v>
      </c>
      <c r="J715" s="168">
        <v>17080.7</v>
      </c>
      <c r="K715" s="177">
        <v>4.9263535699999996E7</v>
      </c>
      <c r="L715" s="173"/>
      <c r="M715" s="178" t="s">
        <v>141</v>
      </c>
      <c r="N715" s="168">
        <v>2.1573210916157484</v>
      </c>
      <c r="O715" s="168">
        <v>-0.8019552432597572</v>
      </c>
      <c r="P715" s="168">
        <v>3.616071428571426</v>
      </c>
      <c r="Q715" s="168">
        <v>9.95328781890047</v>
      </c>
      <c r="R715" s="168">
        <v>1.81428571428571</v>
      </c>
      <c r="S715" s="168">
        <v>0.0</v>
      </c>
      <c r="T715" s="168">
        <v>0.2510660343521989</v>
      </c>
      <c r="U715" s="168">
        <v>0.908161843266604</v>
      </c>
      <c r="V715" s="168">
        <v>2.51540589472074</v>
      </c>
      <c r="W715" s="179">
        <v>0.7609856238607337</v>
      </c>
      <c r="X715" s="168"/>
      <c r="Y715" s="168"/>
      <c r="Z715" s="180" t="s">
        <v>141</v>
      </c>
      <c r="AJ715" s="158"/>
      <c r="AK715" s="168"/>
      <c r="AL715" s="178" t="s">
        <v>141</v>
      </c>
    </row>
    <row r="716">
      <c r="A716" s="178" t="s">
        <v>142</v>
      </c>
      <c r="B716" s="176">
        <v>1878.4</v>
      </c>
      <c r="C716" s="176">
        <v>1290.4</v>
      </c>
      <c r="D716" s="168">
        <v>116.45</v>
      </c>
      <c r="E716" s="168">
        <v>475.75</v>
      </c>
      <c r="F716" s="176">
        <v>4322.15</v>
      </c>
      <c r="G716" s="168"/>
      <c r="H716" s="176">
        <v>1268.25</v>
      </c>
      <c r="I716" s="176">
        <v>2155.4</v>
      </c>
      <c r="J716" s="168">
        <v>17359.75</v>
      </c>
      <c r="K716" s="177">
        <v>4.9886522949999996E7</v>
      </c>
      <c r="L716" s="173"/>
      <c r="M716" s="178" t="s">
        <v>142</v>
      </c>
      <c r="N716" s="168">
        <v>3.57014859537397</v>
      </c>
      <c r="O716" s="168">
        <v>-0.6467508469356225</v>
      </c>
      <c r="P716" s="168">
        <v>0.3446790176648046</v>
      </c>
      <c r="Q716" s="168">
        <v>3.649237472766884</v>
      </c>
      <c r="R716" s="168">
        <v>1.0745521724895895</v>
      </c>
      <c r="S716" s="168">
        <v>0.0</v>
      </c>
      <c r="T716" s="168">
        <v>0.8308157099697921</v>
      </c>
      <c r="U716" s="168">
        <v>-0.7756934054551691</v>
      </c>
      <c r="V716" s="168">
        <v>1.264601172343381</v>
      </c>
      <c r="W716" s="179">
        <v>1.6337152458622846</v>
      </c>
      <c r="X716" s="168"/>
      <c r="Y716" s="168"/>
      <c r="Z716" s="180" t="s">
        <v>142</v>
      </c>
      <c r="AA716" s="168">
        <v>-1.7940800681431028</v>
      </c>
      <c r="AB716" s="168">
        <v>3.9212647241165457</v>
      </c>
      <c r="AC716" s="168">
        <v>0.6011163589523425</v>
      </c>
      <c r="AD716" s="168">
        <v>2.3751970572779846</v>
      </c>
      <c r="AE716" s="168">
        <v>-0.517103756232418</v>
      </c>
      <c r="AF716" s="168"/>
      <c r="AG716" s="168">
        <v>-0.6623299822590255</v>
      </c>
      <c r="AH716" s="168">
        <v>4.115245430082575</v>
      </c>
      <c r="AI716" s="168">
        <v>1.3790521176860349</v>
      </c>
      <c r="AJ716" s="179">
        <v>1.3790521176860349</v>
      </c>
      <c r="AK716" s="168"/>
      <c r="AL716" s="178" t="s">
        <v>142</v>
      </c>
    </row>
    <row r="717">
      <c r="A717" s="181">
        <v>44989.0</v>
      </c>
      <c r="B717" s="176">
        <v>1862.95</v>
      </c>
      <c r="C717" s="176">
        <v>1303.6</v>
      </c>
      <c r="D717" s="168">
        <v>117.5</v>
      </c>
      <c r="E717" s="168">
        <v>480.8</v>
      </c>
      <c r="F717" s="176">
        <v>4324.05</v>
      </c>
      <c r="G717" s="168"/>
      <c r="H717" s="176">
        <v>1283.45</v>
      </c>
      <c r="I717" s="176">
        <v>2216.6</v>
      </c>
      <c r="J717" s="168">
        <v>17398.05</v>
      </c>
      <c r="K717" s="177">
        <v>5.017449950000001E7</v>
      </c>
      <c r="L717" s="173"/>
      <c r="M717" s="181">
        <v>44989.0</v>
      </c>
      <c r="N717" s="168">
        <v>-0.8225085178875663</v>
      </c>
      <c r="O717" s="168">
        <v>1.022938623682565</v>
      </c>
      <c r="P717" s="168">
        <v>0.9016745384285075</v>
      </c>
      <c r="Q717" s="168">
        <v>1.061481870730428</v>
      </c>
      <c r="R717" s="168">
        <v>0.04395960343811635</v>
      </c>
      <c r="S717" s="168">
        <v>0.0</v>
      </c>
      <c r="T717" s="168">
        <v>1.1985018726591796</v>
      </c>
      <c r="U717" s="168">
        <v>2.8393801614549417</v>
      </c>
      <c r="V717" s="168">
        <v>0.5772632225513964</v>
      </c>
      <c r="W717" s="179">
        <v>0.22062529702328243</v>
      </c>
      <c r="X717" s="168"/>
      <c r="Y717" s="168"/>
      <c r="Z717" s="182">
        <v>44989.0</v>
      </c>
      <c r="AJ717" s="158"/>
      <c r="AK717" s="109"/>
      <c r="AL717" s="181">
        <v>44989.0</v>
      </c>
      <c r="AM717" s="168">
        <v>2.0102525564293217</v>
      </c>
      <c r="AN717" s="168">
        <v>3.981282602025168</v>
      </c>
      <c r="AO717" s="168">
        <v>-3.0638297872340376</v>
      </c>
      <c r="AP717" s="168">
        <v>4.700499168053237</v>
      </c>
      <c r="AQ717" s="168">
        <v>5.307524196066188</v>
      </c>
      <c r="AR717" s="168">
        <v>0.0</v>
      </c>
      <c r="AS717" s="168">
        <v>5.87089485371459</v>
      </c>
      <c r="AT717" s="168">
        <v>6.649824054858797</v>
      </c>
      <c r="AU717" s="168">
        <v>3.770976728925807</v>
      </c>
      <c r="AV717" s="168">
        <v>3.833475590655279</v>
      </c>
    </row>
    <row r="718">
      <c r="A718" s="181">
        <v>45050.0</v>
      </c>
      <c r="B718" s="176">
        <v>1833.8</v>
      </c>
      <c r="C718" s="176">
        <v>1354.4</v>
      </c>
      <c r="D718" s="168">
        <v>116.45</v>
      </c>
      <c r="E718" s="168">
        <v>491.5</v>
      </c>
      <c r="F718" s="176">
        <v>4327.55</v>
      </c>
      <c r="G718" s="168"/>
      <c r="H718" s="176">
        <v>1267.3</v>
      </c>
      <c r="I718" s="176">
        <v>2226.4</v>
      </c>
      <c r="J718" s="168">
        <v>17557.05</v>
      </c>
      <c r="K718" s="177">
        <v>5.033028055E7</v>
      </c>
      <c r="L718" s="173"/>
      <c r="M718" s="181">
        <v>45050.0</v>
      </c>
      <c r="N718" s="168">
        <v>-1.564722617354201</v>
      </c>
      <c r="O718" s="168">
        <v>3.8969008898435242</v>
      </c>
      <c r="P718" s="168">
        <v>-0.8936170212765934</v>
      </c>
      <c r="Q718" s="168">
        <v>2.225457570715472</v>
      </c>
      <c r="R718" s="168">
        <v>0.08094263479839502</v>
      </c>
      <c r="S718" s="168">
        <v>0.0</v>
      </c>
      <c r="T718" s="168">
        <v>-1.2583271650629235</v>
      </c>
      <c r="U718" s="168">
        <v>0.44211855995669863</v>
      </c>
      <c r="V718" s="168">
        <v>0.3104785330245089</v>
      </c>
      <c r="W718" s="179">
        <v>0.913895522774104</v>
      </c>
      <c r="X718" s="168"/>
      <c r="Y718" s="168"/>
      <c r="Z718" s="182">
        <v>45050.0</v>
      </c>
      <c r="AJ718" s="158"/>
      <c r="AK718" s="109"/>
      <c r="AL718" s="181">
        <v>45050.0</v>
      </c>
    </row>
    <row r="719">
      <c r="A719" s="181">
        <v>45081.0</v>
      </c>
      <c r="B719" s="176">
        <v>1844.7</v>
      </c>
      <c r="C719" s="176">
        <v>1341.0</v>
      </c>
      <c r="D719" s="168">
        <v>117.15</v>
      </c>
      <c r="E719" s="168">
        <v>487.05</v>
      </c>
      <c r="F719" s="176">
        <v>4299.8</v>
      </c>
      <c r="G719" s="168"/>
      <c r="H719" s="176">
        <v>1259.85</v>
      </c>
      <c r="I719" s="176">
        <v>2244.1</v>
      </c>
      <c r="J719" s="168">
        <v>17599.15</v>
      </c>
      <c r="K719" s="177">
        <v>5.0186467550000004E7</v>
      </c>
      <c r="L719" s="173"/>
      <c r="M719" s="181">
        <v>45081.0</v>
      </c>
      <c r="N719" s="168">
        <v>0.5943941542152956</v>
      </c>
      <c r="O719" s="168">
        <v>-0.9893679858239878</v>
      </c>
      <c r="P719" s="168">
        <v>0.6011163589523425</v>
      </c>
      <c r="Q719" s="168">
        <v>-0.9053916581892144</v>
      </c>
      <c r="R719" s="168">
        <v>-0.6412404247206849</v>
      </c>
      <c r="S719" s="168">
        <v>0.0</v>
      </c>
      <c r="T719" s="168">
        <v>-0.587863962755468</v>
      </c>
      <c r="U719" s="168">
        <v>0.7950053898670418</v>
      </c>
      <c r="V719" s="168">
        <v>-0.28573852247281495</v>
      </c>
      <c r="W719" s="179">
        <v>0.23978971410346375</v>
      </c>
      <c r="X719" s="168"/>
      <c r="Y719" s="168"/>
      <c r="Z719" s="182">
        <v>45081.0</v>
      </c>
      <c r="AJ719" s="158"/>
      <c r="AK719" s="109"/>
      <c r="AL719" s="181">
        <v>45081.0</v>
      </c>
    </row>
    <row r="720">
      <c r="A720" s="181">
        <v>45203.0</v>
      </c>
      <c r="B720" s="176">
        <v>1832.0</v>
      </c>
      <c r="C720" s="176">
        <v>1348.15</v>
      </c>
      <c r="D720" s="168">
        <v>113.45</v>
      </c>
      <c r="E720" s="168">
        <v>486.75</v>
      </c>
      <c r="F720" s="176">
        <v>4266.4</v>
      </c>
      <c r="G720" s="168"/>
      <c r="H720" s="176">
        <v>1261.05</v>
      </c>
      <c r="I720" s="176">
        <v>2238.3</v>
      </c>
      <c r="J720" s="168">
        <v>17624.05</v>
      </c>
      <c r="K720" s="177">
        <v>4.991574725E7</v>
      </c>
      <c r="L720" s="173"/>
      <c r="M720" s="181">
        <v>45203.0</v>
      </c>
      <c r="N720" s="168">
        <v>-0.6884588279937142</v>
      </c>
      <c r="O720" s="168">
        <v>0.5331841909023185</v>
      </c>
      <c r="P720" s="168">
        <v>-3.1583440034144283</v>
      </c>
      <c r="Q720" s="168">
        <v>-0.061595318755776896</v>
      </c>
      <c r="R720" s="168">
        <v>-0.776780315363518</v>
      </c>
      <c r="S720" s="168">
        <v>0.0</v>
      </c>
      <c r="T720" s="168">
        <v>0.09524943445648652</v>
      </c>
      <c r="U720" s="168">
        <v>-0.25845550554786895</v>
      </c>
      <c r="V720" s="168">
        <v>-0.5394288803655887</v>
      </c>
      <c r="W720" s="179">
        <v>0.14148410576645926</v>
      </c>
      <c r="X720" s="168"/>
      <c r="Y720" s="168"/>
      <c r="Z720" s="182">
        <v>45203.0</v>
      </c>
      <c r="AA720" s="168">
        <v>5.635917030567685</v>
      </c>
      <c r="AB720" s="168">
        <v>-0.7380484367466561</v>
      </c>
      <c r="AC720" s="168">
        <v>0.3525782282943953</v>
      </c>
      <c r="AD720" s="168">
        <v>-0.04108885464817435</v>
      </c>
      <c r="AE720" s="168">
        <v>-0.05156572285767434</v>
      </c>
      <c r="AF720" s="168"/>
      <c r="AG720" s="168">
        <v>-0.7454105705562717</v>
      </c>
      <c r="AH720" s="168">
        <v>8.417102265111899</v>
      </c>
      <c r="AI720" s="168">
        <v>1.1572254958423334</v>
      </c>
      <c r="AJ720" s="179">
        <v>1.1572254958423334</v>
      </c>
      <c r="AK720" s="109"/>
      <c r="AL720" s="181">
        <v>45203.0</v>
      </c>
    </row>
    <row r="721">
      <c r="A721" s="181">
        <v>45234.0</v>
      </c>
      <c r="B721" s="176">
        <v>1860.65</v>
      </c>
      <c r="C721" s="176">
        <v>1344.7</v>
      </c>
      <c r="D721" s="168">
        <v>114.05</v>
      </c>
      <c r="E721" s="168">
        <v>490.8</v>
      </c>
      <c r="F721" s="176">
        <v>4277.35</v>
      </c>
      <c r="G721" s="168"/>
      <c r="H721" s="176">
        <v>1263.25</v>
      </c>
      <c r="I721" s="176">
        <v>2378.55</v>
      </c>
      <c r="J721" s="168">
        <v>17722.3</v>
      </c>
      <c r="K721" s="177">
        <v>5.040235525E7</v>
      </c>
      <c r="L721" s="173"/>
      <c r="M721" s="181">
        <v>45234.0</v>
      </c>
      <c r="N721" s="168">
        <v>1.5638646288209657</v>
      </c>
      <c r="O721" s="168">
        <v>-0.2559062418870337</v>
      </c>
      <c r="P721" s="168">
        <v>0.5288673424415992</v>
      </c>
      <c r="Q721" s="168">
        <v>0.8320493066255801</v>
      </c>
      <c r="R721" s="168">
        <v>0.2566566660416447</v>
      </c>
      <c r="S721" s="168">
        <v>0.0</v>
      </c>
      <c r="T721" s="168">
        <v>0.1744577931089208</v>
      </c>
      <c r="U721" s="168">
        <v>6.2659160970379295</v>
      </c>
      <c r="V721" s="168">
        <v>0.9748586905107385</v>
      </c>
      <c r="W721" s="179">
        <v>0.5574768569085994</v>
      </c>
      <c r="X721" s="168"/>
      <c r="Y721" s="168"/>
      <c r="Z721" s="182">
        <v>45234.0</v>
      </c>
      <c r="AJ721" s="158"/>
      <c r="AK721" s="109"/>
      <c r="AL721" s="181">
        <v>45234.0</v>
      </c>
    </row>
    <row r="722">
      <c r="A722" s="181">
        <v>45264.0</v>
      </c>
      <c r="B722" s="176">
        <v>1897.95</v>
      </c>
      <c r="C722" s="176">
        <v>1342.5</v>
      </c>
      <c r="D722" s="168">
        <v>111.6</v>
      </c>
      <c r="E722" s="168">
        <v>490.65</v>
      </c>
      <c r="F722" s="176">
        <v>4271.3</v>
      </c>
      <c r="G722" s="168"/>
      <c r="H722" s="176">
        <v>1266.65</v>
      </c>
      <c r="I722" s="176">
        <v>2421.8</v>
      </c>
      <c r="J722" s="168">
        <v>17812.4</v>
      </c>
      <c r="K722" s="177">
        <v>5.050271955E7</v>
      </c>
      <c r="L722" s="173"/>
      <c r="M722" s="181">
        <v>45264.0</v>
      </c>
      <c r="N722" s="168">
        <v>2.004675785343829</v>
      </c>
      <c r="O722" s="168">
        <v>-0.1636052651148989</v>
      </c>
      <c r="P722" s="168">
        <v>-2.1481806225339786</v>
      </c>
      <c r="Q722" s="168">
        <v>-0.030562347188271007</v>
      </c>
      <c r="R722" s="168">
        <v>-0.1414427157001457</v>
      </c>
      <c r="S722" s="168">
        <v>0.0</v>
      </c>
      <c r="T722" s="168">
        <v>0.2691470413615746</v>
      </c>
      <c r="U722" s="168">
        <v>1.8183346997120093</v>
      </c>
      <c r="V722" s="168">
        <v>0.19912621047604123</v>
      </c>
      <c r="W722" s="179">
        <v>0.5083990227002262</v>
      </c>
      <c r="X722" s="168"/>
      <c r="Y722" s="168"/>
      <c r="Z722" s="182">
        <v>45264.0</v>
      </c>
      <c r="AJ722" s="158"/>
      <c r="AK722" s="109"/>
      <c r="AL722" s="181">
        <v>45264.0</v>
      </c>
    </row>
    <row r="723">
      <c r="A723" s="178" t="s">
        <v>143</v>
      </c>
      <c r="B723" s="176">
        <v>1935.25</v>
      </c>
      <c r="C723" s="176">
        <v>1338.2</v>
      </c>
      <c r="D723" s="168">
        <v>113.85</v>
      </c>
      <c r="E723" s="168">
        <v>486.55</v>
      </c>
      <c r="F723" s="176">
        <v>4264.2</v>
      </c>
      <c r="G723" s="168"/>
      <c r="H723" s="176">
        <v>1251.65</v>
      </c>
      <c r="I723" s="176">
        <v>2426.7</v>
      </c>
      <c r="J723" s="168">
        <v>17828.0</v>
      </c>
      <c r="K723" s="177">
        <v>5.0537719599999994E7</v>
      </c>
      <c r="L723" s="173"/>
      <c r="M723" s="178" t="s">
        <v>143</v>
      </c>
      <c r="N723" s="168">
        <v>1.9652783266155562</v>
      </c>
      <c r="O723" s="168">
        <v>-0.3202979515828644</v>
      </c>
      <c r="P723" s="168">
        <v>2.0161290322580645</v>
      </c>
      <c r="Q723" s="168">
        <v>-0.8356262101294133</v>
      </c>
      <c r="R723" s="168">
        <v>-0.1662257392363066</v>
      </c>
      <c r="S723" s="168">
        <v>0.0</v>
      </c>
      <c r="T723" s="168">
        <v>-1.1842261082382661</v>
      </c>
      <c r="U723" s="168">
        <v>0.20232884631264497</v>
      </c>
      <c r="V723" s="168">
        <v>0.06930329754884858</v>
      </c>
      <c r="W723" s="179">
        <v>0.08757943904245662</v>
      </c>
      <c r="X723" s="168"/>
      <c r="Y723" s="168"/>
      <c r="Z723" s="180" t="s">
        <v>143</v>
      </c>
      <c r="AJ723" s="158"/>
      <c r="AK723" s="168"/>
      <c r="AL723" s="178" t="s">
        <v>143</v>
      </c>
    </row>
    <row r="724">
      <c r="A724" s="178" t="s">
        <v>144</v>
      </c>
      <c r="B724" s="176">
        <v>1885.2</v>
      </c>
      <c r="C724" s="176">
        <v>1314.6</v>
      </c>
      <c r="D724" s="168">
        <v>108.55</v>
      </c>
      <c r="E724" s="168">
        <v>481.7</v>
      </c>
      <c r="F724" s="176">
        <v>4338.6</v>
      </c>
      <c r="G724" s="168"/>
      <c r="H724" s="176">
        <v>1236.4</v>
      </c>
      <c r="I724" s="176">
        <v>2392.55</v>
      </c>
      <c r="J724" s="168">
        <v>17706.85</v>
      </c>
      <c r="K724" s="177">
        <v>5.022293595E7</v>
      </c>
      <c r="L724" s="173"/>
      <c r="M724" s="178" t="s">
        <v>144</v>
      </c>
      <c r="N724" s="168">
        <v>-2.5862291693579618</v>
      </c>
      <c r="O724" s="168">
        <v>-1.7635629950680118</v>
      </c>
      <c r="P724" s="168">
        <v>-4.6552481335090015</v>
      </c>
      <c r="Q724" s="168">
        <v>-0.9968143047991004</v>
      </c>
      <c r="R724" s="168">
        <v>1.7447586886168696</v>
      </c>
      <c r="S724" s="168">
        <v>0.0</v>
      </c>
      <c r="T724" s="168">
        <v>-1.218391722925738</v>
      </c>
      <c r="U724" s="168">
        <v>-1.4072608892734841</v>
      </c>
      <c r="V724" s="168">
        <v>-0.6228687255607613</v>
      </c>
      <c r="W724" s="179">
        <v>-0.6795490240071879</v>
      </c>
      <c r="X724" s="168"/>
      <c r="Y724" s="168"/>
      <c r="Z724" s="180" t="s">
        <v>144</v>
      </c>
      <c r="AA724" s="168">
        <v>-1.2836834288139214</v>
      </c>
      <c r="AB724" s="168">
        <v>-2.890613114255287</v>
      </c>
      <c r="AC724" s="168">
        <v>1.7042837402118918</v>
      </c>
      <c r="AD724" s="168">
        <v>1.5985052937512951</v>
      </c>
      <c r="AE724" s="168">
        <v>-1.8946203844558318</v>
      </c>
      <c r="AF724" s="168"/>
      <c r="AG724" s="168">
        <v>10.356680685862177</v>
      </c>
      <c r="AH724" s="168">
        <v>0.21525150989528477</v>
      </c>
      <c r="AI724" s="168">
        <v>-0.46535662751984586</v>
      </c>
      <c r="AJ724" s="179">
        <v>-0.46535662751984586</v>
      </c>
      <c r="AK724" s="168"/>
      <c r="AL724" s="178" t="s">
        <v>144</v>
      </c>
    </row>
    <row r="725">
      <c r="A725" s="178" t="s">
        <v>145</v>
      </c>
      <c r="B725" s="176">
        <v>1861.6</v>
      </c>
      <c r="C725" s="176">
        <v>1288.6</v>
      </c>
      <c r="D725" s="168">
        <v>107.25</v>
      </c>
      <c r="E725" s="168">
        <v>484.7</v>
      </c>
      <c r="F725" s="176">
        <v>4301.85</v>
      </c>
      <c r="G725" s="168"/>
      <c r="H725" s="176">
        <v>1231.55</v>
      </c>
      <c r="I725" s="176">
        <v>2432.85</v>
      </c>
      <c r="J725" s="168">
        <v>17660.15</v>
      </c>
      <c r="K725" s="177">
        <v>5.0020896699999996E7</v>
      </c>
      <c r="L725" s="173"/>
      <c r="M725" s="178" t="s">
        <v>145</v>
      </c>
      <c r="N725" s="168">
        <v>-1.2518565669425066</v>
      </c>
      <c r="O725" s="168">
        <v>-1.977787920279933</v>
      </c>
      <c r="P725" s="168">
        <v>-1.1976047904191591</v>
      </c>
      <c r="Q725" s="168">
        <v>0.6227942702927134</v>
      </c>
      <c r="R725" s="168">
        <v>-0.8470474346563407</v>
      </c>
      <c r="S725" s="168">
        <v>0.0</v>
      </c>
      <c r="T725" s="168">
        <v>-0.39226787447429123</v>
      </c>
      <c r="U725" s="168">
        <v>1.6843953104428215</v>
      </c>
      <c r="V725" s="168">
        <v>-0.40228482500734297</v>
      </c>
      <c r="W725" s="179">
        <v>-0.2637397391404857</v>
      </c>
      <c r="X725" s="168"/>
      <c r="Y725" s="168"/>
      <c r="Z725" s="180" t="s">
        <v>145</v>
      </c>
      <c r="AJ725" s="158"/>
      <c r="AK725" s="168"/>
      <c r="AL725" s="178" t="s">
        <v>145</v>
      </c>
    </row>
    <row r="726">
      <c r="A726" s="178" t="s">
        <v>146</v>
      </c>
      <c r="B726" s="176">
        <v>1864.35</v>
      </c>
      <c r="C726" s="176">
        <v>1288.25</v>
      </c>
      <c r="D726" s="168">
        <v>108.8</v>
      </c>
      <c r="E726" s="168">
        <v>487.3</v>
      </c>
      <c r="F726" s="176">
        <v>4293.85</v>
      </c>
      <c r="G726" s="168"/>
      <c r="H726" s="176">
        <v>1416.95</v>
      </c>
      <c r="I726" s="176">
        <v>2443.25</v>
      </c>
      <c r="J726" s="168">
        <v>17618.75</v>
      </c>
      <c r="K726" s="177">
        <v>5.0797801300000004E7</v>
      </c>
      <c r="L726" s="173"/>
      <c r="M726" s="178" t="s">
        <v>146</v>
      </c>
      <c r="N726" s="168">
        <v>0.1477223893425011</v>
      </c>
      <c r="O726" s="168">
        <v>-0.02716126028247005</v>
      </c>
      <c r="P726" s="168">
        <v>1.4452214452214425</v>
      </c>
      <c r="Q726" s="168">
        <v>0.5364142768722968</v>
      </c>
      <c r="R726" s="168">
        <v>-0.18596650278368607</v>
      </c>
      <c r="S726" s="168">
        <v>0.0</v>
      </c>
      <c r="T726" s="168">
        <v>15.05419999188016</v>
      </c>
      <c r="U726" s="168">
        <v>0.42748217111618436</v>
      </c>
      <c r="V726" s="168">
        <v>1.553160081594477</v>
      </c>
      <c r="W726" s="179">
        <v>-0.23442609490860183</v>
      </c>
      <c r="X726" s="168"/>
      <c r="Y726" s="168"/>
      <c r="Z726" s="180" t="s">
        <v>146</v>
      </c>
      <c r="AJ726" s="158"/>
      <c r="AK726" s="168"/>
      <c r="AL726" s="178" t="s">
        <v>146</v>
      </c>
    </row>
    <row r="727">
      <c r="A727" s="178" t="s">
        <v>147</v>
      </c>
      <c r="B727" s="176">
        <v>1861.0</v>
      </c>
      <c r="C727" s="176">
        <v>1276.6</v>
      </c>
      <c r="D727" s="168">
        <v>110.4</v>
      </c>
      <c r="E727" s="168">
        <v>489.4</v>
      </c>
      <c r="F727" s="176">
        <v>4256.4</v>
      </c>
      <c r="G727" s="168"/>
      <c r="H727" s="176">
        <v>1364.45</v>
      </c>
      <c r="I727" s="176">
        <v>2397.7</v>
      </c>
      <c r="J727" s="168">
        <v>17624.45</v>
      </c>
      <c r="K727" s="177">
        <v>5.0422967650000006E7</v>
      </c>
      <c r="L727" s="173"/>
      <c r="M727" s="178" t="s">
        <v>147</v>
      </c>
      <c r="N727" s="168">
        <v>-0.17968729047656873</v>
      </c>
      <c r="O727" s="168">
        <v>-0.9043275761692289</v>
      </c>
      <c r="P727" s="168">
        <v>1.4705882352941255</v>
      </c>
      <c r="Q727" s="168">
        <v>0.43094602914015306</v>
      </c>
      <c r="R727" s="168">
        <v>-0.8721776494288511</v>
      </c>
      <c r="S727" s="168">
        <v>0.0</v>
      </c>
      <c r="T727" s="168">
        <v>-3.7051413246762412</v>
      </c>
      <c r="U727" s="168">
        <v>-1.8643200654865522</v>
      </c>
      <c r="V727" s="168">
        <v>-0.7378934528806043</v>
      </c>
      <c r="W727" s="179">
        <v>0.03235189783611623</v>
      </c>
      <c r="X727" s="168"/>
      <c r="Y727" s="168"/>
      <c r="Z727" s="180" t="s">
        <v>147</v>
      </c>
      <c r="AJ727" s="158"/>
      <c r="AK727" s="168"/>
      <c r="AL727" s="178" t="s">
        <v>147</v>
      </c>
    </row>
    <row r="728">
      <c r="A728" s="178" t="s">
        <v>148</v>
      </c>
      <c r="B728" s="176">
        <v>1855.6</v>
      </c>
      <c r="C728" s="176">
        <v>1318.65</v>
      </c>
      <c r="D728" s="168">
        <v>109.55</v>
      </c>
      <c r="E728" s="168">
        <v>487.8</v>
      </c>
      <c r="F728" s="176">
        <v>4327.8</v>
      </c>
      <c r="G728" s="168"/>
      <c r="H728" s="176">
        <v>1311.2</v>
      </c>
      <c r="I728" s="176">
        <v>2354.45</v>
      </c>
      <c r="J728" s="168">
        <v>17624.05</v>
      </c>
      <c r="K728" s="177">
        <v>5.043785105E7</v>
      </c>
      <c r="L728" s="173"/>
      <c r="M728" s="178" t="s">
        <v>148</v>
      </c>
      <c r="N728" s="168">
        <v>-0.29016657710908605</v>
      </c>
      <c r="O728" s="168">
        <v>3.293905686981058</v>
      </c>
      <c r="P728" s="168">
        <v>-0.7699275362318917</v>
      </c>
      <c r="Q728" s="168">
        <v>-0.32693093583979693</v>
      </c>
      <c r="R728" s="168">
        <v>1.6774739216239203</v>
      </c>
      <c r="S728" s="168">
        <v>0.0</v>
      </c>
      <c r="T728" s="168">
        <v>-3.90267140606105</v>
      </c>
      <c r="U728" s="168">
        <v>-1.8038119864870503</v>
      </c>
      <c r="V728" s="168">
        <v>0.029517104394372266</v>
      </c>
      <c r="W728" s="179">
        <v>-0.0022695743697049</v>
      </c>
      <c r="X728" s="168"/>
      <c r="Y728" s="168"/>
      <c r="Z728" s="180" t="s">
        <v>148</v>
      </c>
      <c r="AA728" s="168">
        <v>2.414313429618462</v>
      </c>
      <c r="AB728" s="168">
        <v>2.7945247032950293</v>
      </c>
      <c r="AC728" s="168">
        <v>3.9707895937927966</v>
      </c>
      <c r="AD728" s="168">
        <v>3.1980319803197963</v>
      </c>
      <c r="AE728" s="168">
        <v>5.216276168029946</v>
      </c>
      <c r="AF728" s="168"/>
      <c r="AG728" s="168">
        <v>3.6302623550945627</v>
      </c>
      <c r="AH728" s="168">
        <v>0.4056148994457382</v>
      </c>
      <c r="AI728" s="168">
        <v>2.5019788300646035</v>
      </c>
      <c r="AJ728" s="179">
        <v>2.5019788300646035</v>
      </c>
      <c r="AK728" s="168"/>
      <c r="AL728" s="178" t="s">
        <v>148</v>
      </c>
    </row>
    <row r="729">
      <c r="A729" s="178" t="s">
        <v>149</v>
      </c>
      <c r="B729" s="176">
        <v>1841.1</v>
      </c>
      <c r="C729" s="176">
        <v>1329.0</v>
      </c>
      <c r="D729" s="168">
        <v>114.25</v>
      </c>
      <c r="E729" s="168">
        <v>502.7</v>
      </c>
      <c r="F729" s="176">
        <v>4311.0</v>
      </c>
      <c r="G729" s="168"/>
      <c r="H729" s="176">
        <v>1310.45</v>
      </c>
      <c r="I729" s="176">
        <v>2349.3</v>
      </c>
      <c r="J729" s="168">
        <v>17743.4</v>
      </c>
      <c r="K729" s="177">
        <v>5.07386633E7</v>
      </c>
      <c r="L729" s="173"/>
      <c r="M729" s="178" t="s">
        <v>149</v>
      </c>
      <c r="N729" s="168">
        <v>-0.7814184091399008</v>
      </c>
      <c r="O729" s="168">
        <v>0.7848936412239721</v>
      </c>
      <c r="P729" s="168">
        <v>4.290278411684166</v>
      </c>
      <c r="Q729" s="168">
        <v>3.0545305453054485</v>
      </c>
      <c r="R729" s="168">
        <v>-0.38818799389990716</v>
      </c>
      <c r="S729" s="168">
        <v>0.0</v>
      </c>
      <c r="T729" s="168">
        <v>-0.05719951189749847</v>
      </c>
      <c r="U729" s="168">
        <v>-0.2187347363502999</v>
      </c>
      <c r="V729" s="168">
        <v>0.5964017969397608</v>
      </c>
      <c r="W729" s="179">
        <v>0.6771996221073033</v>
      </c>
      <c r="X729" s="168"/>
      <c r="Y729" s="168"/>
      <c r="Z729" s="180" t="s">
        <v>149</v>
      </c>
      <c r="AJ729" s="158"/>
      <c r="AK729" s="168"/>
      <c r="AL729" s="178" t="s">
        <v>149</v>
      </c>
    </row>
    <row r="730">
      <c r="A730" s="178" t="s">
        <v>150</v>
      </c>
      <c r="B730" s="176">
        <v>1837.05</v>
      </c>
      <c r="C730" s="176">
        <v>1306.9</v>
      </c>
      <c r="D730" s="168">
        <v>113.8</v>
      </c>
      <c r="E730" s="168">
        <v>497.5</v>
      </c>
      <c r="F730" s="176">
        <v>4402.55</v>
      </c>
      <c r="G730" s="168"/>
      <c r="H730" s="176">
        <v>1349.7</v>
      </c>
      <c r="I730" s="176">
        <v>2336.5</v>
      </c>
      <c r="J730" s="168">
        <v>17769.25</v>
      </c>
      <c r="K730" s="177">
        <v>5.102113525E7</v>
      </c>
      <c r="L730" s="173"/>
      <c r="M730" s="178" t="s">
        <v>150</v>
      </c>
      <c r="N730" s="168">
        <v>-0.21997718755091816</v>
      </c>
      <c r="O730" s="168">
        <v>-1.6629044394281347</v>
      </c>
      <c r="P730" s="168">
        <v>-0.3938730853391709</v>
      </c>
      <c r="Q730" s="168">
        <v>-1.0344141635170059</v>
      </c>
      <c r="R730" s="168">
        <v>2.1236372071445184</v>
      </c>
      <c r="S730" s="168">
        <v>0.0</v>
      </c>
      <c r="T730" s="168">
        <v>2.9951543362966917</v>
      </c>
      <c r="U730" s="168">
        <v>-0.5448431447665338</v>
      </c>
      <c r="V730" s="168">
        <v>0.556719337145019</v>
      </c>
      <c r="W730" s="179">
        <v>0.14568797411994625</v>
      </c>
      <c r="X730" s="168"/>
      <c r="Y730" s="168"/>
      <c r="Z730" s="180" t="s">
        <v>150</v>
      </c>
      <c r="AJ730" s="158"/>
      <c r="AK730" s="168"/>
      <c r="AL730" s="178" t="s">
        <v>150</v>
      </c>
    </row>
    <row r="731">
      <c r="A731" s="178" t="s">
        <v>151</v>
      </c>
      <c r="B731" s="176">
        <v>1861.2</v>
      </c>
      <c r="C731" s="176">
        <v>1346.4</v>
      </c>
      <c r="D731" s="168">
        <v>112.55</v>
      </c>
      <c r="E731" s="168">
        <v>499.0</v>
      </c>
      <c r="F731" s="176">
        <v>4405.0</v>
      </c>
      <c r="G731" s="168"/>
      <c r="H731" s="176">
        <v>1379.2</v>
      </c>
      <c r="I731" s="176">
        <v>2347.85</v>
      </c>
      <c r="J731" s="168">
        <v>17813.6</v>
      </c>
      <c r="K731" s="177">
        <v>5.132006345E7</v>
      </c>
      <c r="L731" s="173"/>
      <c r="M731" s="178" t="s">
        <v>151</v>
      </c>
      <c r="N731" s="168">
        <v>1.3146076590185403</v>
      </c>
      <c r="O731" s="168">
        <v>3.022419465911699</v>
      </c>
      <c r="P731" s="168">
        <v>-1.0984182776801406</v>
      </c>
      <c r="Q731" s="168">
        <v>0.3015075376884422</v>
      </c>
      <c r="R731" s="168">
        <v>0.05564956672836919</v>
      </c>
      <c r="S731" s="168">
        <v>0.0</v>
      </c>
      <c r="T731" s="168">
        <v>2.185670889827369</v>
      </c>
      <c r="U731" s="168">
        <v>0.4857693130751084</v>
      </c>
      <c r="V731" s="168">
        <v>0.585890922527058</v>
      </c>
      <c r="W731" s="179">
        <v>0.2495884744713398</v>
      </c>
      <c r="X731" s="168"/>
      <c r="Y731" s="168"/>
      <c r="Z731" s="180" t="s">
        <v>151</v>
      </c>
      <c r="AJ731" s="158"/>
      <c r="AK731" s="168"/>
      <c r="AL731" s="178" t="s">
        <v>151</v>
      </c>
    </row>
    <row r="732">
      <c r="A732" s="178" t="s">
        <v>152</v>
      </c>
      <c r="B732" s="176">
        <v>1891.3</v>
      </c>
      <c r="C732" s="176">
        <v>1340.65</v>
      </c>
      <c r="D732" s="168">
        <v>109.8</v>
      </c>
      <c r="E732" s="168">
        <v>499.2</v>
      </c>
      <c r="F732" s="176">
        <v>4415.85</v>
      </c>
      <c r="G732" s="168"/>
      <c r="H732" s="176">
        <v>1367.7</v>
      </c>
      <c r="I732" s="176">
        <v>2327.5</v>
      </c>
      <c r="J732" s="168">
        <v>17915.05</v>
      </c>
      <c r="K732" s="177">
        <v>5.12652225E7</v>
      </c>
      <c r="L732" s="173"/>
      <c r="M732" s="178" t="s">
        <v>152</v>
      </c>
      <c r="N732" s="168">
        <v>1.617236191704272</v>
      </c>
      <c r="O732" s="168">
        <v>-0.4270647653000593</v>
      </c>
      <c r="P732" s="168">
        <v>-2.4433585073300756</v>
      </c>
      <c r="Q732" s="168">
        <v>0.040080160320639005</v>
      </c>
      <c r="R732" s="168">
        <v>0.24631101021567228</v>
      </c>
      <c r="S732" s="168">
        <v>0.0</v>
      </c>
      <c r="T732" s="168">
        <v>-0.8338167053364268</v>
      </c>
      <c r="U732" s="168">
        <v>-0.8667504312456038</v>
      </c>
      <c r="V732" s="168">
        <v>-0.1068606434078814</v>
      </c>
      <c r="W732" s="179">
        <v>0.569508689989675</v>
      </c>
      <c r="X732" s="168"/>
      <c r="Y732" s="168"/>
      <c r="Z732" s="180" t="s">
        <v>152</v>
      </c>
      <c r="AJ732" s="158"/>
      <c r="AK732" s="168"/>
      <c r="AL732" s="178" t="s">
        <v>152</v>
      </c>
    </row>
    <row r="733">
      <c r="A733" s="178" t="s">
        <v>153</v>
      </c>
      <c r="B733" s="176">
        <v>1900.4</v>
      </c>
      <c r="C733" s="176">
        <v>1355.5</v>
      </c>
      <c r="D733" s="168">
        <v>113.9</v>
      </c>
      <c r="E733" s="168">
        <v>503.4</v>
      </c>
      <c r="F733" s="176">
        <v>4553.55</v>
      </c>
      <c r="G733" s="168"/>
      <c r="H733" s="176">
        <v>1358.8</v>
      </c>
      <c r="I733" s="176">
        <v>2364.0</v>
      </c>
      <c r="J733" s="168">
        <v>18065.0</v>
      </c>
      <c r="K733" s="177">
        <v>5.20665682E7</v>
      </c>
      <c r="L733" s="173"/>
      <c r="M733" s="178" t="s">
        <v>153</v>
      </c>
      <c r="N733" s="168">
        <v>0.4811505313805391</v>
      </c>
      <c r="O733" s="168">
        <v>1.107671651810682</v>
      </c>
      <c r="P733" s="168">
        <v>3.73406193078325</v>
      </c>
      <c r="Q733" s="168">
        <v>0.8413461538461515</v>
      </c>
      <c r="R733" s="168">
        <v>3.1183124426780755</v>
      </c>
      <c r="S733" s="168">
        <v>0.0</v>
      </c>
      <c r="T733" s="168">
        <v>-0.6507274987204863</v>
      </c>
      <c r="U733" s="168">
        <v>1.5682062298603652</v>
      </c>
      <c r="V733" s="168">
        <v>1.5631370760167926</v>
      </c>
      <c r="W733" s="179">
        <v>0.837005757728841</v>
      </c>
      <c r="X733" s="168"/>
      <c r="Y733" s="168"/>
      <c r="Z733" s="180" t="s">
        <v>153</v>
      </c>
      <c r="AA733" s="168">
        <v>-0.14996842769943888</v>
      </c>
      <c r="AB733" s="168">
        <v>2.600516414607156</v>
      </c>
      <c r="AC733" s="168">
        <v>-1.0535557506584747</v>
      </c>
      <c r="AD733" s="168">
        <v>9.14779499404054</v>
      </c>
      <c r="AE733" s="168">
        <v>1.5910663109002825</v>
      </c>
      <c r="AF733" s="168"/>
      <c r="AG733" s="168">
        <v>2.851780983220489</v>
      </c>
      <c r="AH733" s="168">
        <v>5.9602368866328295</v>
      </c>
      <c r="AI733" s="168">
        <v>0.022142264046498755</v>
      </c>
      <c r="AJ733" s="179">
        <v>0.022142264046498755</v>
      </c>
      <c r="AK733" s="168"/>
      <c r="AL733" s="178" t="s">
        <v>153</v>
      </c>
    </row>
    <row r="734">
      <c r="A734" s="181">
        <v>44962.0</v>
      </c>
      <c r="B734" s="176">
        <v>1890.85</v>
      </c>
      <c r="C734" s="176">
        <v>1374.25</v>
      </c>
      <c r="D734" s="168">
        <v>112.1</v>
      </c>
      <c r="E734" s="168">
        <v>535.1</v>
      </c>
      <c r="F734" s="176">
        <v>4511.05</v>
      </c>
      <c r="G734" s="168"/>
      <c r="H734" s="176">
        <v>1375.7</v>
      </c>
      <c r="I734" s="176">
        <v>2583.85</v>
      </c>
      <c r="J734" s="168">
        <v>18147.65</v>
      </c>
      <c r="K734" s="177">
        <v>5.288340725000001E7</v>
      </c>
      <c r="L734" s="173"/>
      <c r="M734" s="181">
        <v>44962.0</v>
      </c>
      <c r="N734" s="168">
        <v>-0.5025257840454737</v>
      </c>
      <c r="O734" s="168">
        <v>1.383253412025083</v>
      </c>
      <c r="P734" s="168">
        <v>-1.5803336259877183</v>
      </c>
      <c r="Q734" s="168">
        <v>6.297179181565365</v>
      </c>
      <c r="R734" s="168">
        <v>-0.9333377255108651</v>
      </c>
      <c r="S734" s="168">
        <v>0.0</v>
      </c>
      <c r="T734" s="168">
        <v>1.2437444804239102</v>
      </c>
      <c r="U734" s="168">
        <v>9.29991539763113</v>
      </c>
      <c r="V734" s="168">
        <v>1.5688359694887755</v>
      </c>
      <c r="W734" s="179">
        <v>0.4575145308607886</v>
      </c>
      <c r="X734" s="168"/>
      <c r="Y734" s="168"/>
      <c r="Z734" s="182">
        <v>44962.0</v>
      </c>
      <c r="AJ734" s="158"/>
      <c r="AK734" s="109"/>
      <c r="AL734" s="181">
        <v>44962.0</v>
      </c>
      <c r="AM734" s="168">
        <v>10.376285797392724</v>
      </c>
      <c r="AN734" s="168">
        <v>18.588320902310354</v>
      </c>
      <c r="AO734" s="168">
        <v>-4.103479036574482</v>
      </c>
      <c r="AP734" s="168">
        <v>-7.232293029340318</v>
      </c>
      <c r="AQ734" s="168">
        <v>3.2364970461422504</v>
      </c>
      <c r="AR734" s="168">
        <v>0.0</v>
      </c>
      <c r="AS734" s="168">
        <v>-32.83055898815149</v>
      </c>
      <c r="AT734" s="168">
        <v>-4.154652940379663</v>
      </c>
      <c r="AU734" s="168">
        <v>-1.6626248113013053</v>
      </c>
      <c r="AV734" s="168">
        <v>2.1311299259132723</v>
      </c>
    </row>
    <row r="735">
      <c r="A735" s="181">
        <v>44990.0</v>
      </c>
      <c r="B735" s="176">
        <v>1914.75</v>
      </c>
      <c r="C735" s="176">
        <v>1374.35</v>
      </c>
      <c r="D735" s="168">
        <v>112.75</v>
      </c>
      <c r="E735" s="168">
        <v>551.75</v>
      </c>
      <c r="F735" s="176">
        <v>4527.1</v>
      </c>
      <c r="G735" s="168"/>
      <c r="H735" s="176">
        <v>1370.7</v>
      </c>
      <c r="I735" s="176">
        <v>2577.45</v>
      </c>
      <c r="J735" s="168">
        <v>18089.85</v>
      </c>
      <c r="K735" s="177">
        <v>5.3269372150000006E7</v>
      </c>
      <c r="L735" s="173"/>
      <c r="M735" s="181">
        <v>44990.0</v>
      </c>
      <c r="N735" s="168">
        <v>1.2639818071237852</v>
      </c>
      <c r="O735" s="168">
        <v>0.007276696379836934</v>
      </c>
      <c r="P735" s="168">
        <v>0.5798394290811826</v>
      </c>
      <c r="Q735" s="168">
        <v>3.1115679312278033</v>
      </c>
      <c r="R735" s="168">
        <v>0.35579299719577884</v>
      </c>
      <c r="S735" s="168">
        <v>0.0</v>
      </c>
      <c r="T735" s="168">
        <v>-0.3634513338663953</v>
      </c>
      <c r="U735" s="168">
        <v>-0.24769239700447362</v>
      </c>
      <c r="V735" s="168">
        <v>0.7298412112052377</v>
      </c>
      <c r="W735" s="179">
        <v>-0.3184985383782633</v>
      </c>
      <c r="X735" s="168"/>
      <c r="Y735" s="168"/>
      <c r="Z735" s="182">
        <v>44990.0</v>
      </c>
      <c r="AJ735" s="158"/>
      <c r="AK735" s="109"/>
      <c r="AL735" s="181">
        <v>44990.0</v>
      </c>
    </row>
    <row r="736">
      <c r="A736" s="181">
        <v>45021.0</v>
      </c>
      <c r="B736" s="176">
        <v>1896.9</v>
      </c>
      <c r="C736" s="176">
        <v>1379.85</v>
      </c>
      <c r="D736" s="168">
        <v>113.95</v>
      </c>
      <c r="E736" s="168">
        <v>550.0</v>
      </c>
      <c r="F736" s="176">
        <v>4587.05</v>
      </c>
      <c r="G736" s="168"/>
      <c r="H736" s="176">
        <v>1371.7</v>
      </c>
      <c r="I736" s="176">
        <v>2546.0</v>
      </c>
      <c r="J736" s="168">
        <v>18255.8</v>
      </c>
      <c r="K736" s="177">
        <v>5.339869545E7</v>
      </c>
      <c r="L736" s="173"/>
      <c r="M736" s="181">
        <v>45021.0</v>
      </c>
      <c r="N736" s="168">
        <v>-0.9322365844104927</v>
      </c>
      <c r="O736" s="168">
        <v>0.400189180339797</v>
      </c>
      <c r="P736" s="168">
        <v>1.0643015521064327</v>
      </c>
      <c r="Q736" s="168">
        <v>-0.31717263253285005</v>
      </c>
      <c r="R736" s="168">
        <v>1.3242473106403616</v>
      </c>
      <c r="S736" s="168">
        <v>0.0</v>
      </c>
      <c r="T736" s="168">
        <v>0.07295542423579193</v>
      </c>
      <c r="U736" s="168">
        <v>-1.2201982579681399</v>
      </c>
      <c r="V736" s="168">
        <v>0.24277233761238726</v>
      </c>
      <c r="W736" s="179">
        <v>0.9173652628407685</v>
      </c>
      <c r="X736" s="168"/>
      <c r="Y736" s="168"/>
      <c r="Z736" s="182">
        <v>45021.0</v>
      </c>
      <c r="AJ736" s="158"/>
      <c r="AK736" s="109"/>
      <c r="AL736" s="181">
        <v>45021.0</v>
      </c>
    </row>
    <row r="737">
      <c r="A737" s="181">
        <v>45051.0</v>
      </c>
      <c r="B737" s="176">
        <v>1897.55</v>
      </c>
      <c r="C737" s="176">
        <v>1390.75</v>
      </c>
      <c r="D737" s="168">
        <v>112.7</v>
      </c>
      <c r="E737" s="168">
        <v>549.45</v>
      </c>
      <c r="F737" s="176">
        <v>4626.0</v>
      </c>
      <c r="G737" s="168"/>
      <c r="H737" s="176">
        <v>1397.55</v>
      </c>
      <c r="I737" s="176">
        <v>2504.9</v>
      </c>
      <c r="J737" s="168">
        <v>18069.0</v>
      </c>
      <c r="K737" s="177">
        <v>5.353439135E7</v>
      </c>
      <c r="L737" s="173"/>
      <c r="M737" s="181">
        <v>45051.0</v>
      </c>
      <c r="N737" s="168">
        <v>0.03426643470925529</v>
      </c>
      <c r="O737" s="168">
        <v>0.7899409356089496</v>
      </c>
      <c r="P737" s="168">
        <v>-1.0969723562966212</v>
      </c>
      <c r="Q737" s="168">
        <v>-0.09999999999999173</v>
      </c>
      <c r="R737" s="168">
        <v>0.8491296148941001</v>
      </c>
      <c r="S737" s="168">
        <v>0.0</v>
      </c>
      <c r="T737" s="168">
        <v>1.8845228548516373</v>
      </c>
      <c r="U737" s="168">
        <v>-1.6142969363707742</v>
      </c>
      <c r="V737" s="168">
        <v>0.25411838033956785</v>
      </c>
      <c r="W737" s="179">
        <v>-1.0232364508813598</v>
      </c>
      <c r="X737" s="168"/>
      <c r="Y737" s="168"/>
      <c r="Z737" s="182">
        <v>45051.0</v>
      </c>
      <c r="AA737" s="168">
        <v>4.87997681220522</v>
      </c>
      <c r="AB737" s="168">
        <v>-5.072802444724067</v>
      </c>
      <c r="AC737" s="168">
        <v>2.617568766637092</v>
      </c>
      <c r="AD737" s="168">
        <v>-1.8109018109018191</v>
      </c>
      <c r="AE737" s="168">
        <v>-0.20536100302637267</v>
      </c>
      <c r="AF737" s="168"/>
      <c r="AG737" s="168">
        <v>-2.797753210976345</v>
      </c>
      <c r="AH737" s="168">
        <v>1.4291987704099856</v>
      </c>
      <c r="AI737" s="168">
        <v>1.3603409153799284</v>
      </c>
      <c r="AJ737" s="179">
        <v>1.3603409153799284</v>
      </c>
      <c r="AK737" s="109"/>
      <c r="AL737" s="181">
        <v>45051.0</v>
      </c>
    </row>
    <row r="738">
      <c r="A738" s="181">
        <v>45143.0</v>
      </c>
      <c r="B738" s="176">
        <v>1891.3</v>
      </c>
      <c r="C738" s="176">
        <v>1392.55</v>
      </c>
      <c r="D738" s="168">
        <v>115.2</v>
      </c>
      <c r="E738" s="168">
        <v>551.15</v>
      </c>
      <c r="F738" s="176">
        <v>4598.4</v>
      </c>
      <c r="G738" s="168"/>
      <c r="H738" s="176">
        <v>1388.25</v>
      </c>
      <c r="I738" s="176">
        <v>2530.75</v>
      </c>
      <c r="J738" s="168">
        <v>18264.4</v>
      </c>
      <c r="K738" s="177">
        <v>5.35457652E7</v>
      </c>
      <c r="L738" s="173"/>
      <c r="M738" s="181">
        <v>45143.0</v>
      </c>
      <c r="N738" s="168">
        <v>-0.32937208505704724</v>
      </c>
      <c r="O738" s="168">
        <v>0.12942656839834296</v>
      </c>
      <c r="P738" s="168">
        <v>2.218278615794144</v>
      </c>
      <c r="Q738" s="168">
        <v>0.30940030940029695</v>
      </c>
      <c r="R738" s="168">
        <v>-0.596627756160838</v>
      </c>
      <c r="S738" s="168">
        <v>0.0</v>
      </c>
      <c r="T738" s="168">
        <v>-0.6654502522271085</v>
      </c>
      <c r="U738" s="168">
        <v>1.031977324444086</v>
      </c>
      <c r="V738" s="168">
        <v>0.021245875246140234</v>
      </c>
      <c r="W738" s="179">
        <v>1.081410149980638</v>
      </c>
      <c r="X738" s="168"/>
      <c r="Y738" s="168"/>
      <c r="Z738" s="182">
        <v>45143.0</v>
      </c>
      <c r="AJ738" s="158"/>
      <c r="AK738" s="109"/>
      <c r="AL738" s="181">
        <v>45143.0</v>
      </c>
    </row>
    <row r="739">
      <c r="A739" s="181">
        <v>45174.0</v>
      </c>
      <c r="B739" s="176">
        <v>1879.65</v>
      </c>
      <c r="C739" s="176">
        <v>1354.25</v>
      </c>
      <c r="D739" s="168">
        <v>114.4</v>
      </c>
      <c r="E739" s="168">
        <v>531.35</v>
      </c>
      <c r="F739" s="176">
        <v>4595.15</v>
      </c>
      <c r="G739" s="168"/>
      <c r="H739" s="176">
        <v>1395.9</v>
      </c>
      <c r="I739" s="176">
        <v>2536.45</v>
      </c>
      <c r="J739" s="168">
        <v>18265.95</v>
      </c>
      <c r="K739" s="177">
        <v>5.30959318E7</v>
      </c>
      <c r="L739" s="173"/>
      <c r="M739" s="181">
        <v>45174.0</v>
      </c>
      <c r="N739" s="168">
        <v>-0.6159784275366078</v>
      </c>
      <c r="O739" s="168">
        <v>-2.750350077196507</v>
      </c>
      <c r="P739" s="168">
        <v>-0.694444444444442</v>
      </c>
      <c r="Q739" s="168">
        <v>-3.5924884332758693</v>
      </c>
      <c r="R739" s="168">
        <v>-0.0706767571329158</v>
      </c>
      <c r="S739" s="168">
        <v>0.0</v>
      </c>
      <c r="T739" s="168">
        <v>0.5510534846029239</v>
      </c>
      <c r="U739" s="168">
        <v>0.22522967499752322</v>
      </c>
      <c r="V739" s="168">
        <v>-0.8400914588106511</v>
      </c>
      <c r="W739" s="179">
        <v>0.008486454523550034</v>
      </c>
      <c r="X739" s="168"/>
      <c r="Y739" s="168"/>
      <c r="Z739" s="182">
        <v>45174.0</v>
      </c>
      <c r="AJ739" s="158"/>
      <c r="AK739" s="109"/>
      <c r="AL739" s="181">
        <v>45174.0</v>
      </c>
    </row>
    <row r="740">
      <c r="A740" s="181">
        <v>45204.0</v>
      </c>
      <c r="B740" s="176">
        <v>1899.5</v>
      </c>
      <c r="C740" s="176">
        <v>1347.45</v>
      </c>
      <c r="D740" s="168">
        <v>117.25</v>
      </c>
      <c r="E740" s="168">
        <v>539.45</v>
      </c>
      <c r="F740" s="176">
        <v>4604.95</v>
      </c>
      <c r="G740" s="168"/>
      <c r="H740" s="176">
        <v>1403.15</v>
      </c>
      <c r="I740" s="176">
        <v>2554.1</v>
      </c>
      <c r="J740" s="168">
        <v>18315.1</v>
      </c>
      <c r="K740" s="177">
        <v>5.345623045E7</v>
      </c>
      <c r="L740" s="173"/>
      <c r="M740" s="181">
        <v>45204.0</v>
      </c>
      <c r="N740" s="168">
        <v>1.0560476684489084</v>
      </c>
      <c r="O740" s="168">
        <v>-0.5021229462802255</v>
      </c>
      <c r="P740" s="168">
        <v>2.491258741258736</v>
      </c>
      <c r="Q740" s="168">
        <v>1.524418932906751</v>
      </c>
      <c r="R740" s="168">
        <v>0.2132683372686459</v>
      </c>
      <c r="S740" s="168">
        <v>0.0</v>
      </c>
      <c r="T740" s="168">
        <v>0.519378178952647</v>
      </c>
      <c r="U740" s="168">
        <v>0.6958544422322575</v>
      </c>
      <c r="V740" s="168">
        <v>0.6785805197979518</v>
      </c>
      <c r="W740" s="179">
        <v>0.2690799000325623</v>
      </c>
      <c r="X740" s="168"/>
      <c r="Y740" s="168"/>
      <c r="Z740" s="182">
        <v>45204.0</v>
      </c>
      <c r="AJ740" s="158"/>
      <c r="AK740" s="109"/>
      <c r="AL740" s="181">
        <v>45204.0</v>
      </c>
    </row>
    <row r="741">
      <c r="A741" s="181">
        <v>45235.0</v>
      </c>
      <c r="B741" s="176">
        <v>1900.3</v>
      </c>
      <c r="C741" s="176">
        <v>1342.15</v>
      </c>
      <c r="D741" s="168">
        <v>115.85</v>
      </c>
      <c r="E741" s="168">
        <v>532.55</v>
      </c>
      <c r="F741" s="176">
        <v>4635.15</v>
      </c>
      <c r="G741" s="168"/>
      <c r="H741" s="176">
        <v>1384.35</v>
      </c>
      <c r="I741" s="176">
        <v>2555.55</v>
      </c>
      <c r="J741" s="168">
        <v>18297.0</v>
      </c>
      <c r="K741" s="177">
        <v>5.333119345E7</v>
      </c>
      <c r="L741" s="173"/>
      <c r="M741" s="181">
        <v>45235.0</v>
      </c>
      <c r="N741" s="168">
        <v>0.0421163464069468</v>
      </c>
      <c r="O741" s="168">
        <v>-0.39333555976102674</v>
      </c>
      <c r="P741" s="168">
        <v>-1.1940298507462734</v>
      </c>
      <c r="Q741" s="168">
        <v>-1.2790805449995533</v>
      </c>
      <c r="R741" s="168">
        <v>0.6558160240610609</v>
      </c>
      <c r="S741" s="168">
        <v>0.0</v>
      </c>
      <c r="T741" s="168">
        <v>-1.3398424972383693</v>
      </c>
      <c r="U741" s="168">
        <v>0.056771465486874936</v>
      </c>
      <c r="V741" s="168">
        <v>-0.2339053819310224</v>
      </c>
      <c r="W741" s="179">
        <v>-0.09882555923799785</v>
      </c>
      <c r="X741" s="168"/>
      <c r="Y741" s="168"/>
      <c r="Z741" s="182">
        <v>45235.0</v>
      </c>
      <c r="AJ741" s="158"/>
      <c r="AK741" s="109"/>
      <c r="AL741" s="181">
        <v>45235.0</v>
      </c>
    </row>
    <row r="742">
      <c r="A742" s="181">
        <v>45265.0</v>
      </c>
      <c r="B742" s="176">
        <v>1990.15</v>
      </c>
      <c r="C742" s="176">
        <v>1320.2</v>
      </c>
      <c r="D742" s="168">
        <v>115.65</v>
      </c>
      <c r="E742" s="168">
        <v>539.5</v>
      </c>
      <c r="F742" s="176">
        <v>4616.5</v>
      </c>
      <c r="G742" s="168"/>
      <c r="H742" s="176">
        <v>1358.45</v>
      </c>
      <c r="I742" s="176">
        <v>2540.7</v>
      </c>
      <c r="J742" s="168">
        <v>18314.8</v>
      </c>
      <c r="K742" s="177">
        <v>5.3453417650000006E7</v>
      </c>
      <c r="L742" s="173"/>
      <c r="M742" s="181">
        <v>45265.0</v>
      </c>
      <c r="N742" s="168">
        <v>4.7282008103983655</v>
      </c>
      <c r="O742" s="168">
        <v>-1.635435681555716</v>
      </c>
      <c r="P742" s="168">
        <v>-0.17263703064306313</v>
      </c>
      <c r="Q742" s="168">
        <v>1.305041780114552</v>
      </c>
      <c r="R742" s="168">
        <v>-0.402360225666907</v>
      </c>
      <c r="S742" s="168">
        <v>0.0</v>
      </c>
      <c r="T742" s="168">
        <v>-1.870914147433804</v>
      </c>
      <c r="U742" s="168">
        <v>-0.5810882197570136</v>
      </c>
      <c r="V742" s="168">
        <v>0.2291795703289347</v>
      </c>
      <c r="W742" s="179">
        <v>0.09728370771164274</v>
      </c>
      <c r="X742" s="168"/>
      <c r="Y742" s="168"/>
      <c r="Z742" s="182">
        <v>45265.0</v>
      </c>
      <c r="AA742" s="168">
        <v>4.783559028213944</v>
      </c>
      <c r="AB742" s="168">
        <v>5.64308438115437</v>
      </c>
      <c r="AC742" s="168">
        <v>-3.0696065715521064</v>
      </c>
      <c r="AD742" s="168">
        <v>0.49119555143651106</v>
      </c>
      <c r="AE742" s="168">
        <v>-2.526806021878038</v>
      </c>
      <c r="AF742" s="168"/>
      <c r="AG742" s="168">
        <v>-21.557657624498518</v>
      </c>
      <c r="AH742" s="168">
        <v>-0.43295154878576775</v>
      </c>
      <c r="AI742" s="168">
        <v>-0.6082512503548924</v>
      </c>
      <c r="AJ742" s="179">
        <v>-0.6082512503548924</v>
      </c>
      <c r="AK742" s="109"/>
      <c r="AL742" s="181">
        <v>45265.0</v>
      </c>
    </row>
    <row r="743">
      <c r="A743" s="178" t="s">
        <v>154</v>
      </c>
      <c r="B743" s="176">
        <v>1976.65</v>
      </c>
      <c r="C743" s="176">
        <v>1326.5</v>
      </c>
      <c r="D743" s="168">
        <v>114.3</v>
      </c>
      <c r="E743" s="168">
        <v>538.55</v>
      </c>
      <c r="F743" s="176">
        <v>4630.85</v>
      </c>
      <c r="G743" s="168"/>
      <c r="H743" s="176">
        <v>1370.5</v>
      </c>
      <c r="I743" s="176">
        <v>2514.05</v>
      </c>
      <c r="J743" s="168">
        <v>18398.85</v>
      </c>
      <c r="K743" s="177">
        <v>5.34143717E7</v>
      </c>
      <c r="L743" s="173"/>
      <c r="M743" s="178" t="s">
        <v>154</v>
      </c>
      <c r="N743" s="168">
        <v>-0.6783408285807602</v>
      </c>
      <c r="O743" s="168">
        <v>0.4772004241781514</v>
      </c>
      <c r="P743" s="168">
        <v>-1.1673151750972837</v>
      </c>
      <c r="Q743" s="168">
        <v>-0.17608897126970258</v>
      </c>
      <c r="R743" s="168">
        <v>0.31084154662623986</v>
      </c>
      <c r="S743" s="168">
        <v>0.0</v>
      </c>
      <c r="T743" s="168">
        <v>0.8870403769001401</v>
      </c>
      <c r="U743" s="168">
        <v>-1.0489235250127775</v>
      </c>
      <c r="V743" s="168">
        <v>-0.07304668572487989</v>
      </c>
      <c r="W743" s="179">
        <v>0.45891847030816213</v>
      </c>
      <c r="X743" s="168"/>
      <c r="Y743" s="168"/>
      <c r="Z743" s="180" t="s">
        <v>154</v>
      </c>
      <c r="AJ743" s="158"/>
      <c r="AK743" s="168"/>
      <c r="AL743" s="178" t="s">
        <v>154</v>
      </c>
    </row>
    <row r="744">
      <c r="A744" s="178" t="s">
        <v>155</v>
      </c>
      <c r="B744" s="176">
        <v>2062.1</v>
      </c>
      <c r="C744" s="176">
        <v>1334.65</v>
      </c>
      <c r="D744" s="168">
        <v>114.2</v>
      </c>
      <c r="E744" s="168">
        <v>552.3</v>
      </c>
      <c r="F744" s="176">
        <v>4606.9</v>
      </c>
      <c r="G744" s="168"/>
      <c r="H744" s="176">
        <v>1354.7</v>
      </c>
      <c r="I744" s="176">
        <v>2537.05</v>
      </c>
      <c r="J744" s="168">
        <v>18286.5</v>
      </c>
      <c r="K744" s="177">
        <v>5.38076448E7</v>
      </c>
      <c r="L744" s="173"/>
      <c r="M744" s="178" t="s">
        <v>155</v>
      </c>
      <c r="N744" s="168">
        <v>4.322970682720755</v>
      </c>
      <c r="O744" s="168">
        <v>0.6143987938183257</v>
      </c>
      <c r="P744" s="168">
        <v>-0.08748906386701165</v>
      </c>
      <c r="Q744" s="168">
        <v>2.553151982174357</v>
      </c>
      <c r="R744" s="168">
        <v>-0.5171836703845023</v>
      </c>
      <c r="S744" s="168">
        <v>0.0</v>
      </c>
      <c r="T744" s="168">
        <v>-1.1528639182779974</v>
      </c>
      <c r="U744" s="168">
        <v>0.9148584952566575</v>
      </c>
      <c r="V744" s="168">
        <v>0.7362683253278706</v>
      </c>
      <c r="W744" s="179">
        <v>-0.610635990836376</v>
      </c>
      <c r="X744" s="168"/>
      <c r="Y744" s="168"/>
      <c r="Z744" s="180" t="s">
        <v>155</v>
      </c>
      <c r="AJ744" s="158"/>
      <c r="AK744" s="168"/>
      <c r="AL744" s="178" t="s">
        <v>155</v>
      </c>
    </row>
    <row r="745">
      <c r="A745" s="178" t="s">
        <v>156</v>
      </c>
      <c r="B745" s="176">
        <v>2071.25</v>
      </c>
      <c r="C745" s="176">
        <v>1353.5</v>
      </c>
      <c r="D745" s="168">
        <v>115.5</v>
      </c>
      <c r="E745" s="168">
        <v>552.6</v>
      </c>
      <c r="F745" s="176">
        <v>4631.9</v>
      </c>
      <c r="G745" s="168"/>
      <c r="H745" s="176">
        <v>1338.7</v>
      </c>
      <c r="I745" s="176">
        <v>2545.6</v>
      </c>
      <c r="J745" s="168">
        <v>18181.75</v>
      </c>
      <c r="K745" s="177">
        <v>5.3978549550000004E7</v>
      </c>
      <c r="L745" s="173"/>
      <c r="M745" s="178" t="s">
        <v>156</v>
      </c>
      <c r="N745" s="168">
        <v>0.4437224188933656</v>
      </c>
      <c r="O745" s="168">
        <v>1.4123552991420902</v>
      </c>
      <c r="P745" s="168">
        <v>1.1383537653239904</v>
      </c>
      <c r="Q745" s="168">
        <v>0.054318305268887965</v>
      </c>
      <c r="R745" s="168">
        <v>0.542664264472856</v>
      </c>
      <c r="S745" s="168">
        <v>0.0</v>
      </c>
      <c r="T745" s="168">
        <v>-1.1810733003617035</v>
      </c>
      <c r="U745" s="168">
        <v>0.3370055773437546</v>
      </c>
      <c r="V745" s="168">
        <v>0.3176216885820794</v>
      </c>
      <c r="W745" s="179">
        <v>-0.572826948842042</v>
      </c>
      <c r="X745" s="168"/>
      <c r="Y745" s="168"/>
      <c r="Z745" s="180" t="s">
        <v>156</v>
      </c>
      <c r="AJ745" s="158"/>
      <c r="AK745" s="168"/>
      <c r="AL745" s="178" t="s">
        <v>156</v>
      </c>
    </row>
    <row r="746">
      <c r="A746" s="178" t="s">
        <v>157</v>
      </c>
      <c r="B746" s="176">
        <v>2056.8</v>
      </c>
      <c r="C746" s="176">
        <v>1377.3</v>
      </c>
      <c r="D746" s="168">
        <v>115.7</v>
      </c>
      <c r="E746" s="168">
        <v>546.25</v>
      </c>
      <c r="F746" s="176">
        <v>4564.35</v>
      </c>
      <c r="G746" s="168"/>
      <c r="H746" s="176">
        <v>1331.95</v>
      </c>
      <c r="I746" s="176">
        <v>2539.65</v>
      </c>
      <c r="J746" s="168">
        <v>18129.95</v>
      </c>
      <c r="K746" s="177">
        <v>5.36217971E7</v>
      </c>
      <c r="L746" s="173"/>
      <c r="M746" s="178" t="s">
        <v>157</v>
      </c>
      <c r="N746" s="168">
        <v>-0.6976463488231656</v>
      </c>
      <c r="O746" s="168">
        <v>1.7584041374214967</v>
      </c>
      <c r="P746" s="168">
        <v>0.17316017316017562</v>
      </c>
      <c r="Q746" s="168">
        <v>-1.1491132826637753</v>
      </c>
      <c r="R746" s="168">
        <v>-1.4583648178932895</v>
      </c>
      <c r="S746" s="168">
        <v>0.0</v>
      </c>
      <c r="T746" s="168">
        <v>-0.5042205124374393</v>
      </c>
      <c r="U746" s="168">
        <v>-0.23373664362035743</v>
      </c>
      <c r="V746" s="168">
        <v>-0.6609152209055661</v>
      </c>
      <c r="W746" s="179">
        <v>-0.2849010683790024</v>
      </c>
      <c r="X746" s="168"/>
      <c r="Y746" s="168"/>
      <c r="Z746" s="180" t="s">
        <v>157</v>
      </c>
      <c r="AJ746" s="158"/>
      <c r="AK746" s="168"/>
      <c r="AL746" s="178" t="s">
        <v>157</v>
      </c>
    </row>
    <row r="747">
      <c r="A747" s="178" t="s">
        <v>158</v>
      </c>
      <c r="B747" s="176">
        <v>2085.35</v>
      </c>
      <c r="C747" s="176">
        <v>1394.7</v>
      </c>
      <c r="D747" s="168">
        <v>112.1</v>
      </c>
      <c r="E747" s="168">
        <v>542.15</v>
      </c>
      <c r="F747" s="176">
        <v>4499.85</v>
      </c>
      <c r="G747" s="168"/>
      <c r="H747" s="176">
        <v>1065.6</v>
      </c>
      <c r="I747" s="176">
        <v>2529.7</v>
      </c>
      <c r="J747" s="168">
        <v>18203.4</v>
      </c>
      <c r="K747" s="177">
        <v>5.2331998400000006E7</v>
      </c>
      <c r="L747" s="173"/>
      <c r="M747" s="178" t="s">
        <v>158</v>
      </c>
      <c r="N747" s="168">
        <v>1.3880785686503172</v>
      </c>
      <c r="O747" s="168">
        <v>1.2633413199738686</v>
      </c>
      <c r="P747" s="168">
        <v>-3.1114952463267143</v>
      </c>
      <c r="Q747" s="168">
        <v>-0.7505720823798668</v>
      </c>
      <c r="R747" s="168">
        <v>-1.413125636728121</v>
      </c>
      <c r="S747" s="168">
        <v>0.0</v>
      </c>
      <c r="T747" s="168">
        <v>-19.99699688426744</v>
      </c>
      <c r="U747" s="168">
        <v>-0.39178626976159203</v>
      </c>
      <c r="V747" s="168">
        <v>-2.405362687853659</v>
      </c>
      <c r="W747" s="179">
        <v>0.40513073670915106</v>
      </c>
      <c r="X747" s="168"/>
      <c r="Y747" s="168"/>
      <c r="Z747" s="180" t="s">
        <v>158</v>
      </c>
      <c r="AA747" s="168">
        <v>-1.0286043110269172</v>
      </c>
      <c r="AB747" s="168">
        <v>10.296121029612095</v>
      </c>
      <c r="AC747" s="168">
        <v>-3.657448706512038</v>
      </c>
      <c r="AD747" s="168">
        <v>-11.611177718343631</v>
      </c>
      <c r="AE747" s="168">
        <v>2.1411824838605606</v>
      </c>
      <c r="AF747" s="168"/>
      <c r="AG747" s="168">
        <v>-12.7956081081081</v>
      </c>
      <c r="AH747" s="168">
        <v>-2.0200023718227422</v>
      </c>
      <c r="AI747" s="168">
        <v>1.6257951811199944</v>
      </c>
      <c r="AJ747" s="179">
        <v>1.6257951811199944</v>
      </c>
      <c r="AK747" s="168"/>
      <c r="AL747" s="178" t="s">
        <v>158</v>
      </c>
    </row>
    <row r="748">
      <c r="A748" s="178" t="s">
        <v>159</v>
      </c>
      <c r="B748" s="176">
        <v>2072.0</v>
      </c>
      <c r="C748" s="176">
        <v>1428.5</v>
      </c>
      <c r="D748" s="168">
        <v>110.95</v>
      </c>
      <c r="E748" s="168">
        <v>485.75</v>
      </c>
      <c r="F748" s="176">
        <v>4498.95</v>
      </c>
      <c r="G748" s="168"/>
      <c r="H748" s="168">
        <v>893.55</v>
      </c>
      <c r="I748" s="176">
        <v>2477.6</v>
      </c>
      <c r="J748" s="168">
        <v>18314.4</v>
      </c>
      <c r="K748" s="177">
        <v>5.069509274999999E7</v>
      </c>
      <c r="L748" s="173"/>
      <c r="M748" s="178" t="s">
        <v>159</v>
      </c>
      <c r="N748" s="168">
        <v>-0.6401803054643062</v>
      </c>
      <c r="O748" s="168">
        <v>2.423460242346021</v>
      </c>
      <c r="P748" s="168">
        <v>-1.0258697591436141</v>
      </c>
      <c r="Q748" s="168">
        <v>-10.403024993083092</v>
      </c>
      <c r="R748" s="168">
        <v>-0.020000666688901755</v>
      </c>
      <c r="S748" s="168">
        <v>0.0</v>
      </c>
      <c r="T748" s="168">
        <v>-16.145833333333332</v>
      </c>
      <c r="U748" s="168">
        <v>-2.059532750919078</v>
      </c>
      <c r="V748" s="168">
        <v>-3.12792497906981</v>
      </c>
      <c r="W748" s="179">
        <v>0.6097761956557566</v>
      </c>
      <c r="X748" s="168"/>
      <c r="Y748" s="168"/>
      <c r="Z748" s="180" t="s">
        <v>159</v>
      </c>
      <c r="AJ748" s="158"/>
      <c r="AK748" s="168"/>
      <c r="AL748" s="178" t="s">
        <v>159</v>
      </c>
    </row>
    <row r="749">
      <c r="A749" s="178" t="s">
        <v>160</v>
      </c>
      <c r="B749" s="176">
        <v>2014.35</v>
      </c>
      <c r="C749" s="176">
        <v>1456.15</v>
      </c>
      <c r="D749" s="168">
        <v>111.55</v>
      </c>
      <c r="E749" s="168">
        <v>487.15</v>
      </c>
      <c r="F749" s="176">
        <v>4521.65</v>
      </c>
      <c r="G749" s="168"/>
      <c r="H749" s="168">
        <v>941.4</v>
      </c>
      <c r="I749" s="176">
        <v>2504.75</v>
      </c>
      <c r="J749" s="168">
        <v>18348.0</v>
      </c>
      <c r="K749" s="177">
        <v>5.095048374999999E7</v>
      </c>
      <c r="L749" s="173"/>
      <c r="M749" s="178" t="s">
        <v>160</v>
      </c>
      <c r="N749" s="168">
        <v>-2.7823359073359115</v>
      </c>
      <c r="O749" s="168">
        <v>1.9355967798389984</v>
      </c>
      <c r="P749" s="168">
        <v>0.5407841369986429</v>
      </c>
      <c r="Q749" s="168">
        <v>0.28821410190426705</v>
      </c>
      <c r="R749" s="168">
        <v>0.5045621756187515</v>
      </c>
      <c r="S749" s="168">
        <v>0.0</v>
      </c>
      <c r="T749" s="168">
        <v>5.355044485479271</v>
      </c>
      <c r="U749" s="168">
        <v>1.0958185340652282</v>
      </c>
      <c r="V749" s="168">
        <v>0.503778543732914</v>
      </c>
      <c r="W749" s="179">
        <v>0.1834621936836508</v>
      </c>
      <c r="X749" s="168"/>
      <c r="Y749" s="168"/>
      <c r="Z749" s="180" t="s">
        <v>160</v>
      </c>
      <c r="AJ749" s="158"/>
      <c r="AK749" s="168"/>
      <c r="AL749" s="178" t="s">
        <v>160</v>
      </c>
    </row>
    <row r="750">
      <c r="A750" s="178" t="s">
        <v>161</v>
      </c>
      <c r="B750" s="176">
        <v>2045.35</v>
      </c>
      <c r="C750" s="176">
        <v>1480.85</v>
      </c>
      <c r="D750" s="168">
        <v>114.65</v>
      </c>
      <c r="E750" s="168">
        <v>487.75</v>
      </c>
      <c r="F750" s="176">
        <v>4519.8</v>
      </c>
      <c r="G750" s="168"/>
      <c r="H750" s="168">
        <v>934.45</v>
      </c>
      <c r="I750" s="176">
        <v>2481.0</v>
      </c>
      <c r="J750" s="168">
        <v>18285.4</v>
      </c>
      <c r="K750" s="177">
        <v>5.1136902300000004E7</v>
      </c>
      <c r="L750" s="173"/>
      <c r="M750" s="178" t="s">
        <v>161</v>
      </c>
      <c r="N750" s="168">
        <v>1.53895797651848</v>
      </c>
      <c r="O750" s="168">
        <v>1.6962538200047945</v>
      </c>
      <c r="P750" s="168">
        <v>2.779022859704176</v>
      </c>
      <c r="Q750" s="168">
        <v>0.12316534948168383</v>
      </c>
      <c r="R750" s="168">
        <v>-0.040914268021617205</v>
      </c>
      <c r="S750" s="168">
        <v>0.0</v>
      </c>
      <c r="T750" s="168">
        <v>-0.7382621627363429</v>
      </c>
      <c r="U750" s="168">
        <v>-0.948198422996307</v>
      </c>
      <c r="V750" s="168">
        <v>0.36588180578366336</v>
      </c>
      <c r="W750" s="179">
        <v>-0.341181600174398</v>
      </c>
      <c r="X750" s="168"/>
      <c r="Y750" s="168"/>
      <c r="Z750" s="180" t="s">
        <v>161</v>
      </c>
      <c r="AJ750" s="158"/>
      <c r="AK750" s="168"/>
      <c r="AL750" s="178" t="s">
        <v>161</v>
      </c>
    </row>
    <row r="751">
      <c r="A751" s="178" t="s">
        <v>162</v>
      </c>
      <c r="B751" s="176">
        <v>2040.5</v>
      </c>
      <c r="C751" s="176">
        <v>1411.15</v>
      </c>
      <c r="D751" s="168">
        <v>111.3</v>
      </c>
      <c r="E751" s="168">
        <v>472.95</v>
      </c>
      <c r="F751" s="176">
        <v>4563.3</v>
      </c>
      <c r="G751" s="168"/>
      <c r="H751" s="168">
        <v>924.15</v>
      </c>
      <c r="I751" s="176">
        <v>2486.55</v>
      </c>
      <c r="J751" s="168">
        <v>18321.15</v>
      </c>
      <c r="K751" s="177">
        <v>5.0725356400000006E7</v>
      </c>
      <c r="L751" s="173"/>
      <c r="M751" s="178" t="s">
        <v>162</v>
      </c>
      <c r="N751" s="168">
        <v>-0.2371232307429002</v>
      </c>
      <c r="O751" s="168">
        <v>-4.7067562548536195</v>
      </c>
      <c r="P751" s="168">
        <v>-2.921936327954652</v>
      </c>
      <c r="Q751" s="168">
        <v>-3.034341363403385</v>
      </c>
      <c r="R751" s="168">
        <v>0.9624319660161954</v>
      </c>
      <c r="S751" s="168">
        <v>0.0</v>
      </c>
      <c r="T751" s="168">
        <v>-1.1022526619936932</v>
      </c>
      <c r="U751" s="168">
        <v>0.2237001209189916</v>
      </c>
      <c r="V751" s="168">
        <v>-0.8047923935353403</v>
      </c>
      <c r="W751" s="179">
        <v>0.19551117284828334</v>
      </c>
      <c r="X751" s="168"/>
      <c r="Y751" s="168"/>
      <c r="Z751" s="180" t="s">
        <v>162</v>
      </c>
      <c r="AJ751" s="158"/>
      <c r="AK751" s="168"/>
      <c r="AL751" s="178" t="s">
        <v>162</v>
      </c>
    </row>
    <row r="752">
      <c r="A752" s="178" t="s">
        <v>163</v>
      </c>
      <c r="B752" s="176">
        <v>2063.9</v>
      </c>
      <c r="C752" s="176">
        <v>1538.3</v>
      </c>
      <c r="D752" s="168">
        <v>108.0</v>
      </c>
      <c r="E752" s="168">
        <v>479.2</v>
      </c>
      <c r="F752" s="176">
        <v>4596.2</v>
      </c>
      <c r="G752" s="168"/>
      <c r="H752" s="168">
        <v>929.25</v>
      </c>
      <c r="I752" s="176">
        <v>2478.6</v>
      </c>
      <c r="J752" s="168">
        <v>18499.35</v>
      </c>
      <c r="K752" s="177">
        <v>5.124157435E7</v>
      </c>
      <c r="L752" s="173"/>
      <c r="M752" s="178" t="s">
        <v>163</v>
      </c>
      <c r="N752" s="168">
        <v>1.14677775055134</v>
      </c>
      <c r="O752" s="168">
        <v>9.010381603656583</v>
      </c>
      <c r="P752" s="168">
        <v>-2.964959568733151</v>
      </c>
      <c r="Q752" s="168">
        <v>1.321492758219685</v>
      </c>
      <c r="R752" s="168">
        <v>0.7209694738456739</v>
      </c>
      <c r="S752" s="168">
        <v>0.0</v>
      </c>
      <c r="T752" s="168">
        <v>0.5518584645349806</v>
      </c>
      <c r="U752" s="168">
        <v>-0.3197200941063028</v>
      </c>
      <c r="V752" s="168">
        <v>1.0176723962850176</v>
      </c>
      <c r="W752" s="179">
        <v>0.9726463677225341</v>
      </c>
      <c r="X752" s="168"/>
      <c r="Y752" s="168"/>
      <c r="Z752" s="180" t="s">
        <v>163</v>
      </c>
      <c r="AA752" s="168">
        <v>1.2452153689616656</v>
      </c>
      <c r="AB752" s="168">
        <v>4.843008515894169</v>
      </c>
      <c r="AC752" s="168">
        <v>2.453703703703709</v>
      </c>
      <c r="AD752" s="168">
        <v>4.611853088480806</v>
      </c>
      <c r="AE752" s="168">
        <v>1.2608241590879383</v>
      </c>
      <c r="AF752" s="168"/>
      <c r="AG752" s="168">
        <v>-0.7532956685499058</v>
      </c>
      <c r="AH752" s="168">
        <v>-1.5028645202937143</v>
      </c>
      <c r="AI752" s="168">
        <v>0.18784443777754356</v>
      </c>
      <c r="AJ752" s="179">
        <v>0.18784443777754356</v>
      </c>
      <c r="AK752" s="168"/>
      <c r="AL752" s="178" t="s">
        <v>163</v>
      </c>
    </row>
    <row r="753">
      <c r="A753" s="178" t="s">
        <v>164</v>
      </c>
      <c r="B753" s="176">
        <v>2113.2</v>
      </c>
      <c r="C753" s="176">
        <v>1612.65</v>
      </c>
      <c r="D753" s="168">
        <v>109.0</v>
      </c>
      <c r="E753" s="168">
        <v>486.95</v>
      </c>
      <c r="F753" s="176">
        <v>4575.25</v>
      </c>
      <c r="G753" s="168"/>
      <c r="H753" s="168">
        <v>911.6</v>
      </c>
      <c r="I753" s="176">
        <v>2468.85</v>
      </c>
      <c r="J753" s="168">
        <v>18598.65</v>
      </c>
      <c r="K753" s="177">
        <v>5.157797495E7</v>
      </c>
      <c r="L753" s="173"/>
      <c r="M753" s="178" t="s">
        <v>164</v>
      </c>
      <c r="N753" s="168">
        <v>2.3886816221716036</v>
      </c>
      <c r="O753" s="168">
        <v>4.833257492036673</v>
      </c>
      <c r="P753" s="168">
        <v>0.9259259259259258</v>
      </c>
      <c r="Q753" s="168">
        <v>1.6172787979966612</v>
      </c>
      <c r="R753" s="168">
        <v>-0.4558113223967586</v>
      </c>
      <c r="S753" s="168">
        <v>0.0</v>
      </c>
      <c r="T753" s="168">
        <v>-1.8993812214151171</v>
      </c>
      <c r="U753" s="168">
        <v>-0.39336722343258296</v>
      </c>
      <c r="V753" s="168">
        <v>0.6564993450479366</v>
      </c>
      <c r="W753" s="179">
        <v>0.5367756164405934</v>
      </c>
      <c r="X753" s="168"/>
      <c r="Y753" s="168"/>
      <c r="Z753" s="180" t="s">
        <v>164</v>
      </c>
      <c r="AJ753" s="158"/>
      <c r="AK753" s="168"/>
      <c r="AL753" s="178" t="s">
        <v>164</v>
      </c>
    </row>
    <row r="754">
      <c r="A754" s="178" t="s">
        <v>165</v>
      </c>
      <c r="B754" s="176">
        <v>2121.15</v>
      </c>
      <c r="C754" s="176">
        <v>1616.95</v>
      </c>
      <c r="D754" s="168">
        <v>107.0</v>
      </c>
      <c r="E754" s="168">
        <v>494.8</v>
      </c>
      <c r="F754" s="176">
        <v>4573.25</v>
      </c>
      <c r="G754" s="168"/>
      <c r="H754" s="168">
        <v>907.7</v>
      </c>
      <c r="I754" s="176">
        <v>2472.75</v>
      </c>
      <c r="J754" s="168">
        <v>18633.85</v>
      </c>
      <c r="K754" s="177">
        <v>5.166033895E7</v>
      </c>
      <c r="L754" s="173"/>
      <c r="M754" s="178" t="s">
        <v>165</v>
      </c>
      <c r="N754" s="168">
        <v>0.37620670073822987</v>
      </c>
      <c r="O754" s="168">
        <v>0.26664186277245244</v>
      </c>
      <c r="P754" s="168">
        <v>-1.834862385321101</v>
      </c>
      <c r="Q754" s="168">
        <v>1.6120751617209206</v>
      </c>
      <c r="R754" s="168">
        <v>-0.04371345828096825</v>
      </c>
      <c r="S754" s="168">
        <v>0.0</v>
      </c>
      <c r="T754" s="168">
        <v>-0.4278192189556798</v>
      </c>
      <c r="U754" s="168">
        <v>0.15796828482897265</v>
      </c>
      <c r="V754" s="168">
        <v>0.1596883167279137</v>
      </c>
      <c r="W754" s="179">
        <v>0.18926104851694658</v>
      </c>
      <c r="X754" s="168"/>
      <c r="Y754" s="168"/>
      <c r="Z754" s="180" t="s">
        <v>165</v>
      </c>
      <c r="AJ754" s="158"/>
      <c r="AK754" s="168"/>
      <c r="AL754" s="178" t="s">
        <v>165</v>
      </c>
    </row>
    <row r="755">
      <c r="A755" s="178" t="s">
        <v>166</v>
      </c>
      <c r="B755" s="176">
        <v>2087.05</v>
      </c>
      <c r="C755" s="176">
        <v>1629.7</v>
      </c>
      <c r="D755" s="168">
        <v>107.5</v>
      </c>
      <c r="E755" s="168">
        <v>496.4</v>
      </c>
      <c r="F755" s="176">
        <v>4657.05</v>
      </c>
      <c r="G755" s="168"/>
      <c r="H755" s="168">
        <v>924.05</v>
      </c>
      <c r="I755" s="176">
        <v>2476.5</v>
      </c>
      <c r="J755" s="168">
        <v>18534.4</v>
      </c>
      <c r="K755" s="177">
        <v>5.2004154599999994E7</v>
      </c>
      <c r="L755" s="173"/>
      <c r="M755" s="178" t="s">
        <v>166</v>
      </c>
      <c r="N755" s="168">
        <v>-1.6076185088277541</v>
      </c>
      <c r="O755" s="168">
        <v>0.7885215993073378</v>
      </c>
      <c r="P755" s="168">
        <v>0.46728971962616817</v>
      </c>
      <c r="Q755" s="168">
        <v>0.3233629749393625</v>
      </c>
      <c r="R755" s="168">
        <v>1.8323949051549813</v>
      </c>
      <c r="S755" s="168">
        <v>0.0</v>
      </c>
      <c r="T755" s="168">
        <v>1.8012559215599768</v>
      </c>
      <c r="U755" s="168">
        <v>0.1516530178950561</v>
      </c>
      <c r="V755" s="168">
        <v>0.6655311540498343</v>
      </c>
      <c r="W755" s="179">
        <v>-0.5337061315830979</v>
      </c>
      <c r="X755" s="168"/>
      <c r="Y755" s="168"/>
      <c r="Z755" s="180" t="s">
        <v>166</v>
      </c>
      <c r="AJ755" s="158"/>
      <c r="AK755" s="168"/>
      <c r="AL755" s="178" t="s">
        <v>166</v>
      </c>
    </row>
    <row r="756">
      <c r="A756" s="181">
        <v>44932.0</v>
      </c>
      <c r="B756" s="176">
        <v>2116.95</v>
      </c>
      <c r="C756" s="176">
        <v>1607.9</v>
      </c>
      <c r="D756" s="168">
        <v>110.2</v>
      </c>
      <c r="E756" s="168">
        <v>498.8</v>
      </c>
      <c r="F756" s="176">
        <v>4635.25</v>
      </c>
      <c r="G756" s="168"/>
      <c r="H756" s="168">
        <v>932.45</v>
      </c>
      <c r="I756" s="176">
        <v>2469.8</v>
      </c>
      <c r="J756" s="168">
        <v>18487.75</v>
      </c>
      <c r="K756" s="177">
        <v>5.210093E7</v>
      </c>
      <c r="L756" s="173"/>
      <c r="M756" s="181">
        <v>44932.0</v>
      </c>
      <c r="N756" s="168">
        <v>1.432644162813523</v>
      </c>
      <c r="O756" s="168">
        <v>-1.3376695097257136</v>
      </c>
      <c r="P756" s="168">
        <v>2.511627906976747</v>
      </c>
      <c r="Q756" s="168">
        <v>0.4834810636583469</v>
      </c>
      <c r="R756" s="168">
        <v>-0.468107492940814</v>
      </c>
      <c r="S756" s="168">
        <v>0.0</v>
      </c>
      <c r="T756" s="168">
        <v>0.9090417185217349</v>
      </c>
      <c r="U756" s="168">
        <v>-0.2705431051887671</v>
      </c>
      <c r="V756" s="168">
        <v>0.18609167045281794</v>
      </c>
      <c r="W756" s="179">
        <v>-0.25169414709945537</v>
      </c>
      <c r="X756" s="168"/>
      <c r="Y756" s="168"/>
      <c r="Z756" s="182">
        <v>44932.0</v>
      </c>
      <c r="AJ756" s="158"/>
      <c r="AK756" s="109"/>
      <c r="AL756" s="181">
        <v>44932.0</v>
      </c>
      <c r="AM756" s="168">
        <v>7.7233756111386676</v>
      </c>
      <c r="AN756" s="168">
        <v>1.0603893276945056</v>
      </c>
      <c r="AO756" s="168">
        <v>11.433756805807619</v>
      </c>
      <c r="AP756" s="168">
        <v>13.432237369687238</v>
      </c>
      <c r="AQ756" s="168">
        <v>8.398683997626884</v>
      </c>
      <c r="AR756" s="168">
        <v>0.0</v>
      </c>
      <c r="AS756" s="168">
        <v>13.94712853236098</v>
      </c>
      <c r="AT756" s="168">
        <v>10.34699165924365</v>
      </c>
      <c r="AU756" s="168">
        <v>8.452330985262652</v>
      </c>
      <c r="AV756" s="168">
        <v>3.7933226055090494</v>
      </c>
    </row>
    <row r="757">
      <c r="A757" s="181">
        <v>44963.0</v>
      </c>
      <c r="B757" s="176">
        <v>2089.6</v>
      </c>
      <c r="C757" s="176">
        <v>1612.8</v>
      </c>
      <c r="D757" s="168">
        <v>110.65</v>
      </c>
      <c r="E757" s="168">
        <v>501.3</v>
      </c>
      <c r="F757" s="176">
        <v>4654.15</v>
      </c>
      <c r="G757" s="168"/>
      <c r="H757" s="168">
        <v>922.25</v>
      </c>
      <c r="I757" s="176">
        <v>2441.35</v>
      </c>
      <c r="J757" s="168">
        <v>18534.1</v>
      </c>
      <c r="K757" s="177">
        <v>5.20609434E7</v>
      </c>
      <c r="L757" s="173"/>
      <c r="M757" s="181">
        <v>44963.0</v>
      </c>
      <c r="N757" s="168">
        <v>-1.291953045655302</v>
      </c>
      <c r="O757" s="168">
        <v>0.3047453199825775</v>
      </c>
      <c r="P757" s="168">
        <v>0.4083484573502748</v>
      </c>
      <c r="Q757" s="168">
        <v>0.5012028869286287</v>
      </c>
      <c r="R757" s="168">
        <v>0.4077449975729386</v>
      </c>
      <c r="S757" s="168">
        <v>0.0</v>
      </c>
      <c r="T757" s="168">
        <v>-1.0938924339106701</v>
      </c>
      <c r="U757" s="168">
        <v>-1.151915134828742</v>
      </c>
      <c r="V757" s="168">
        <v>-0.07674834211213022</v>
      </c>
      <c r="W757" s="179">
        <v>0.25070654893104105</v>
      </c>
      <c r="X757" s="168"/>
      <c r="Y757" s="168"/>
      <c r="Z757" s="182">
        <v>44963.0</v>
      </c>
      <c r="AA757" s="168">
        <v>0.9068721286370728</v>
      </c>
      <c r="AB757" s="168">
        <v>6.206597222222231</v>
      </c>
      <c r="AC757" s="168">
        <v>1.7623136014459906</v>
      </c>
      <c r="AD757" s="168">
        <v>7.670057849591061</v>
      </c>
      <c r="AE757" s="168">
        <v>4.825800629545682</v>
      </c>
      <c r="AF757" s="168"/>
      <c r="AG757" s="168">
        <v>4.044456492274324</v>
      </c>
      <c r="AH757" s="168">
        <v>2.7669117496467193</v>
      </c>
      <c r="AI757" s="168">
        <v>0.1580869856103232</v>
      </c>
      <c r="AJ757" s="179">
        <v>0.1580869856103232</v>
      </c>
      <c r="AK757" s="109"/>
      <c r="AL757" s="181">
        <v>44963.0</v>
      </c>
    </row>
    <row r="758">
      <c r="A758" s="181">
        <v>45052.0</v>
      </c>
      <c r="B758" s="176">
        <v>2089.35</v>
      </c>
      <c r="C758" s="176">
        <v>1714.8</v>
      </c>
      <c r="D758" s="168">
        <v>111.3</v>
      </c>
      <c r="E758" s="168">
        <v>558.9</v>
      </c>
      <c r="F758" s="176">
        <v>4682.6</v>
      </c>
      <c r="G758" s="168"/>
      <c r="H758" s="168">
        <v>935.25</v>
      </c>
      <c r="I758" s="176">
        <v>2460.9</v>
      </c>
      <c r="J758" s="168">
        <v>18593.85</v>
      </c>
      <c r="K758" s="177">
        <v>5.3460254300000004E7</v>
      </c>
      <c r="L758" s="173"/>
      <c r="M758" s="181">
        <v>45052.0</v>
      </c>
      <c r="N758" s="168">
        <v>-0.011964012251148546</v>
      </c>
      <c r="O758" s="168">
        <v>6.324404761904762</v>
      </c>
      <c r="P758" s="168">
        <v>0.5874378671486592</v>
      </c>
      <c r="Q758" s="168">
        <v>11.490125673249544</v>
      </c>
      <c r="R758" s="168">
        <v>0.6112824038761263</v>
      </c>
      <c r="S758" s="168">
        <v>0.0</v>
      </c>
      <c r="T758" s="168">
        <v>1.4095960965031173</v>
      </c>
      <c r="U758" s="168">
        <v>0.8007864501198182</v>
      </c>
      <c r="V758" s="168">
        <v>2.687832391450682</v>
      </c>
      <c r="W758" s="179">
        <v>0.3223787505193131</v>
      </c>
      <c r="X758" s="168"/>
      <c r="Y758" s="168"/>
      <c r="Z758" s="182">
        <v>45052.0</v>
      </c>
      <c r="AJ758" s="158"/>
      <c r="AK758" s="109"/>
      <c r="AL758" s="181">
        <v>45052.0</v>
      </c>
    </row>
    <row r="759">
      <c r="A759" s="181">
        <v>45083.0</v>
      </c>
      <c r="B759" s="176">
        <v>2056.7</v>
      </c>
      <c r="C759" s="176">
        <v>1710.4</v>
      </c>
      <c r="D759" s="168">
        <v>110.85</v>
      </c>
      <c r="E759" s="168">
        <v>572.35</v>
      </c>
      <c r="F759" s="176">
        <v>4705.4</v>
      </c>
      <c r="G759" s="168"/>
      <c r="H759" s="168">
        <v>942.0</v>
      </c>
      <c r="I759" s="176">
        <v>2463.1</v>
      </c>
      <c r="J759" s="168">
        <v>18599.0</v>
      </c>
      <c r="K759" s="177">
        <v>5.36646061E7</v>
      </c>
      <c r="L759" s="173"/>
      <c r="M759" s="181">
        <v>45083.0</v>
      </c>
      <c r="N759" s="168">
        <v>-1.5626869600593531</v>
      </c>
      <c r="O759" s="168">
        <v>-0.2565896897597308</v>
      </c>
      <c r="P759" s="168">
        <v>-0.4043126684636144</v>
      </c>
      <c r="Q759" s="168">
        <v>2.406512792986231</v>
      </c>
      <c r="R759" s="168">
        <v>0.4869089821893664</v>
      </c>
      <c r="S759" s="168">
        <v>0.0</v>
      </c>
      <c r="T759" s="168">
        <v>0.7217321571772253</v>
      </c>
      <c r="U759" s="168">
        <v>0.0893981876549156</v>
      </c>
      <c r="V759" s="168">
        <v>0.3822499587324204</v>
      </c>
      <c r="W759" s="179">
        <v>0.027697330031174045</v>
      </c>
      <c r="X759" s="168"/>
      <c r="Y759" s="168"/>
      <c r="Z759" s="182">
        <v>45083.0</v>
      </c>
      <c r="AJ759" s="158"/>
      <c r="AK759" s="109"/>
      <c r="AL759" s="181">
        <v>45083.0</v>
      </c>
    </row>
    <row r="760">
      <c r="A760" s="181">
        <v>45113.0</v>
      </c>
      <c r="B760" s="176">
        <v>2109.1</v>
      </c>
      <c r="C760" s="176">
        <v>1684.9</v>
      </c>
      <c r="D760" s="168">
        <v>111.4</v>
      </c>
      <c r="E760" s="168">
        <v>553.6</v>
      </c>
      <c r="F760" s="176">
        <v>4893.15</v>
      </c>
      <c r="G760" s="168"/>
      <c r="H760" s="168">
        <v>943.0</v>
      </c>
      <c r="I760" s="176">
        <v>2508.05</v>
      </c>
      <c r="J760" s="168">
        <v>18726.4</v>
      </c>
      <c r="K760" s="177">
        <v>5.42408443E7</v>
      </c>
      <c r="L760" s="173"/>
      <c r="M760" s="181">
        <v>45113.0</v>
      </c>
      <c r="N760" s="168">
        <v>2.5477707006369474</v>
      </c>
      <c r="O760" s="168">
        <v>-1.4908793264733395</v>
      </c>
      <c r="P760" s="168">
        <v>0.4961659900766905</v>
      </c>
      <c r="Q760" s="168">
        <v>-3.2759675024023758</v>
      </c>
      <c r="R760" s="168">
        <v>3.990096484889701</v>
      </c>
      <c r="S760" s="168">
        <v>0.0</v>
      </c>
      <c r="T760" s="168">
        <v>0.10615711252653928</v>
      </c>
      <c r="U760" s="168">
        <v>1.824936056189366</v>
      </c>
      <c r="V760" s="168">
        <v>1.0737770047658945</v>
      </c>
      <c r="W760" s="179">
        <v>0.684983063605578</v>
      </c>
      <c r="X760" s="168"/>
      <c r="Y760" s="168"/>
      <c r="Z760" s="182">
        <v>45113.0</v>
      </c>
      <c r="AJ760" s="158"/>
      <c r="AK760" s="109"/>
      <c r="AL760" s="181">
        <v>45113.0</v>
      </c>
    </row>
    <row r="761">
      <c r="A761" s="181">
        <v>45144.0</v>
      </c>
      <c r="B761" s="176">
        <v>2138.3</v>
      </c>
      <c r="C761" s="176">
        <v>1704.25</v>
      </c>
      <c r="D761" s="168">
        <v>113.85</v>
      </c>
      <c r="E761" s="168">
        <v>543.25</v>
      </c>
      <c r="F761" s="176">
        <v>4875.05</v>
      </c>
      <c r="G761" s="168"/>
      <c r="H761" s="168">
        <v>951.85</v>
      </c>
      <c r="I761" s="176">
        <v>2561.5</v>
      </c>
      <c r="J761" s="168">
        <v>18634.55</v>
      </c>
      <c r="K761" s="177">
        <v>5.436457815E7</v>
      </c>
      <c r="L761" s="173"/>
      <c r="M761" s="181">
        <v>45144.0</v>
      </c>
      <c r="N761" s="168">
        <v>1.3844767910483275</v>
      </c>
      <c r="O761" s="168">
        <v>1.1484361089678858</v>
      </c>
      <c r="P761" s="168">
        <v>2.1992818671454115</v>
      </c>
      <c r="Q761" s="168">
        <v>-1.8695809248554955</v>
      </c>
      <c r="R761" s="168">
        <v>-0.36990486700794895</v>
      </c>
      <c r="S761" s="168">
        <v>0.0</v>
      </c>
      <c r="T761" s="168">
        <v>0.9384941675503735</v>
      </c>
      <c r="U761" s="168">
        <v>2.1311377364885</v>
      </c>
      <c r="V761" s="168">
        <v>0.22811932888736672</v>
      </c>
      <c r="W761" s="179">
        <v>-0.49048402255640267</v>
      </c>
      <c r="X761" s="168"/>
      <c r="Y761" s="168"/>
      <c r="Z761" s="182">
        <v>45144.0</v>
      </c>
      <c r="AJ761" s="158"/>
      <c r="AK761" s="109"/>
      <c r="AL761" s="181">
        <v>45144.0</v>
      </c>
    </row>
    <row r="762">
      <c r="A762" s="181">
        <v>45175.0</v>
      </c>
      <c r="B762" s="176">
        <v>2108.55</v>
      </c>
      <c r="C762" s="176">
        <v>1712.9</v>
      </c>
      <c r="D762" s="168">
        <v>112.6</v>
      </c>
      <c r="E762" s="168">
        <v>539.75</v>
      </c>
      <c r="F762" s="176">
        <v>4878.75</v>
      </c>
      <c r="G762" s="168"/>
      <c r="H762" s="168">
        <v>959.55</v>
      </c>
      <c r="I762" s="176">
        <v>2508.9</v>
      </c>
      <c r="J762" s="168">
        <v>18563.4</v>
      </c>
      <c r="K762" s="177">
        <v>5.413965205E7</v>
      </c>
      <c r="L762" s="173"/>
      <c r="M762" s="181">
        <v>45175.0</v>
      </c>
      <c r="N762" s="168">
        <v>-1.3912921479680118</v>
      </c>
      <c r="O762" s="168">
        <v>0.5075546428047581</v>
      </c>
      <c r="P762" s="168">
        <v>-1.0979358805445762</v>
      </c>
      <c r="Q762" s="168">
        <v>-0.6442705936493327</v>
      </c>
      <c r="R762" s="168">
        <v>0.07589665747017606</v>
      </c>
      <c r="S762" s="168">
        <v>0.0</v>
      </c>
      <c r="T762" s="168">
        <v>0.8089509901770165</v>
      </c>
      <c r="U762" s="168">
        <v>-2.0534842865508454</v>
      </c>
      <c r="V762" s="168">
        <v>-0.4137364947068968</v>
      </c>
      <c r="W762" s="179">
        <v>-0.38181764518058026</v>
      </c>
      <c r="X762" s="168"/>
      <c r="Y762" s="168"/>
      <c r="Z762" s="182">
        <v>45175.0</v>
      </c>
      <c r="AA762" s="168">
        <v>2.78864622607952</v>
      </c>
      <c r="AB762" s="168">
        <v>-3.1350341526066927</v>
      </c>
      <c r="AC762" s="168">
        <v>2.7975133214920125</v>
      </c>
      <c r="AD762" s="168">
        <v>7.299675775822136</v>
      </c>
      <c r="AE762" s="168">
        <v>3.4014860363822663</v>
      </c>
      <c r="AF762" s="168"/>
      <c r="AG762" s="168">
        <v>5.158668125683914</v>
      </c>
      <c r="AH762" s="168">
        <v>9.577902666507223</v>
      </c>
      <c r="AI762" s="168">
        <v>1.4146115474535834</v>
      </c>
      <c r="AJ762" s="179">
        <v>1.4146115474535834</v>
      </c>
      <c r="AK762" s="109"/>
      <c r="AL762" s="181">
        <v>45175.0</v>
      </c>
    </row>
    <row r="763">
      <c r="A763" s="181">
        <v>45266.0</v>
      </c>
      <c r="B763" s="176">
        <v>2094.0</v>
      </c>
      <c r="C763" s="176">
        <v>1714.2</v>
      </c>
      <c r="D763" s="168">
        <v>114.1</v>
      </c>
      <c r="E763" s="168">
        <v>558.0</v>
      </c>
      <c r="F763" s="176">
        <v>4900.25</v>
      </c>
      <c r="G763" s="168"/>
      <c r="H763" s="168">
        <v>955.45</v>
      </c>
      <c r="I763" s="176">
        <v>2565.95</v>
      </c>
      <c r="J763" s="168">
        <v>18601.5</v>
      </c>
      <c r="K763" s="177">
        <v>5.4616569150000006E7</v>
      </c>
      <c r="L763" s="173"/>
      <c r="M763" s="181">
        <v>45266.0</v>
      </c>
      <c r="N763" s="168">
        <v>-0.6900476630860156</v>
      </c>
      <c r="O763" s="168">
        <v>0.07589468153423751</v>
      </c>
      <c r="P763" s="168">
        <v>1.3321492007104796</v>
      </c>
      <c r="Q763" s="168">
        <v>3.381194997684113</v>
      </c>
      <c r="R763" s="168">
        <v>0.4406866512938765</v>
      </c>
      <c r="S763" s="168">
        <v>0.0</v>
      </c>
      <c r="T763" s="168">
        <v>-0.42728362253138547</v>
      </c>
      <c r="U763" s="168">
        <v>2.2739048985611117</v>
      </c>
      <c r="V763" s="168">
        <v>0.8809016717720278</v>
      </c>
      <c r="W763" s="179">
        <v>0.20524257409740965</v>
      </c>
      <c r="X763" s="168"/>
      <c r="Y763" s="168"/>
      <c r="Z763" s="182">
        <v>45266.0</v>
      </c>
      <c r="AJ763" s="158"/>
      <c r="AK763" s="109"/>
      <c r="AL763" s="181">
        <v>45266.0</v>
      </c>
    </row>
    <row r="764">
      <c r="A764" s="178" t="s">
        <v>167</v>
      </c>
      <c r="B764" s="176">
        <v>2108.55</v>
      </c>
      <c r="C764" s="176">
        <v>1668.6</v>
      </c>
      <c r="D764" s="168">
        <v>114.5</v>
      </c>
      <c r="E764" s="168">
        <v>551.5</v>
      </c>
      <c r="F764" s="176">
        <v>4940.1</v>
      </c>
      <c r="G764" s="168"/>
      <c r="H764" s="168">
        <v>993.7</v>
      </c>
      <c r="I764" s="176">
        <v>2664.5</v>
      </c>
      <c r="J764" s="168">
        <v>18716.15</v>
      </c>
      <c r="K764" s="177">
        <v>5.493066575E7</v>
      </c>
      <c r="L764" s="173"/>
      <c r="M764" s="178" t="s">
        <v>167</v>
      </c>
      <c r="N764" s="168">
        <v>0.6948424068767995</v>
      </c>
      <c r="O764" s="168">
        <v>-2.6601330066503404</v>
      </c>
      <c r="P764" s="168">
        <v>0.350569675723055</v>
      </c>
      <c r="Q764" s="168">
        <v>-1.1648745519713262</v>
      </c>
      <c r="R764" s="168">
        <v>0.8132238151114813</v>
      </c>
      <c r="S764" s="168">
        <v>0.0</v>
      </c>
      <c r="T764" s="168">
        <v>4.003349207179863</v>
      </c>
      <c r="U764" s="168">
        <v>3.840682788051217</v>
      </c>
      <c r="V764" s="168">
        <v>0.5750939776853303</v>
      </c>
      <c r="W764" s="179">
        <v>0.6163481439668922</v>
      </c>
      <c r="X764" s="168"/>
      <c r="Y764" s="168"/>
      <c r="Z764" s="180" t="s">
        <v>167</v>
      </c>
      <c r="AJ764" s="158"/>
      <c r="AK764" s="168"/>
      <c r="AL764" s="178" t="s">
        <v>167</v>
      </c>
    </row>
    <row r="765">
      <c r="A765" s="178" t="s">
        <v>168</v>
      </c>
      <c r="B765" s="176">
        <v>2126.85</v>
      </c>
      <c r="C765" s="176">
        <v>1598.95</v>
      </c>
      <c r="D765" s="168">
        <v>113.2</v>
      </c>
      <c r="E765" s="168">
        <v>548.9</v>
      </c>
      <c r="F765" s="176">
        <v>4941.65</v>
      </c>
      <c r="G765" s="168"/>
      <c r="H765" s="176">
        <v>1001.1</v>
      </c>
      <c r="I765" s="176">
        <v>2711.95</v>
      </c>
      <c r="J765" s="168">
        <v>18755.9</v>
      </c>
      <c r="K765" s="177">
        <v>5.4847264150000006E7</v>
      </c>
      <c r="L765" s="173"/>
      <c r="M765" s="178" t="s">
        <v>168</v>
      </c>
      <c r="N765" s="168">
        <v>0.867894998932903</v>
      </c>
      <c r="O765" s="168">
        <v>-4.174157976746966</v>
      </c>
      <c r="P765" s="168">
        <v>-1.1353711790392989</v>
      </c>
      <c r="Q765" s="168">
        <v>-0.4714415231187711</v>
      </c>
      <c r="R765" s="168">
        <v>0.03137588307927516</v>
      </c>
      <c r="S765" s="168">
        <v>0.0</v>
      </c>
      <c r="T765" s="168">
        <v>0.7446915568078873</v>
      </c>
      <c r="U765" s="168">
        <v>1.7808219178082123</v>
      </c>
      <c r="V765" s="168">
        <v>-0.15183067392550953</v>
      </c>
      <c r="W765" s="179">
        <v>0.2123834228727596</v>
      </c>
      <c r="X765" s="168"/>
      <c r="Y765" s="168"/>
      <c r="Z765" s="180" t="s">
        <v>168</v>
      </c>
      <c r="AJ765" s="158"/>
      <c r="AK765" s="168"/>
      <c r="AL765" s="178" t="s">
        <v>168</v>
      </c>
    </row>
    <row r="766">
      <c r="A766" s="178" t="s">
        <v>169</v>
      </c>
      <c r="B766" s="176">
        <v>2103.6</v>
      </c>
      <c r="C766" s="176">
        <v>1632.5</v>
      </c>
      <c r="D766" s="168">
        <v>115.5</v>
      </c>
      <c r="E766" s="168">
        <v>557.2</v>
      </c>
      <c r="F766" s="176">
        <v>4975.45</v>
      </c>
      <c r="G766" s="168"/>
      <c r="H766" s="176">
        <v>1008.45</v>
      </c>
      <c r="I766" s="176">
        <v>2695.0</v>
      </c>
      <c r="J766" s="168">
        <v>18688.1</v>
      </c>
      <c r="K766" s="177">
        <v>5.518826045E7</v>
      </c>
      <c r="L766" s="173"/>
      <c r="M766" s="178" t="s">
        <v>169</v>
      </c>
      <c r="N766" s="168">
        <v>-1.0931659496438395</v>
      </c>
      <c r="O766" s="168">
        <v>2.098251977860468</v>
      </c>
      <c r="P766" s="168">
        <v>2.0318021201413403</v>
      </c>
      <c r="Q766" s="168">
        <v>1.512115139369661</v>
      </c>
      <c r="R766" s="168">
        <v>0.683982070765841</v>
      </c>
      <c r="S766" s="168">
        <v>0.0</v>
      </c>
      <c r="T766" s="168">
        <v>0.7341923883727922</v>
      </c>
      <c r="U766" s="168">
        <v>-0.6250115230737963</v>
      </c>
      <c r="V766" s="168">
        <v>0.621719798215308</v>
      </c>
      <c r="W766" s="179">
        <v>-0.3614862523259503</v>
      </c>
      <c r="X766" s="168"/>
      <c r="Y766" s="168"/>
      <c r="Z766" s="180" t="s">
        <v>169</v>
      </c>
      <c r="AJ766" s="158"/>
      <c r="AK766" s="168"/>
      <c r="AL766" s="178" t="s">
        <v>169</v>
      </c>
    </row>
    <row r="767">
      <c r="A767" s="178" t="s">
        <v>170</v>
      </c>
      <c r="B767" s="176">
        <v>2167.35</v>
      </c>
      <c r="C767" s="176">
        <v>1659.2</v>
      </c>
      <c r="D767" s="168">
        <v>115.75</v>
      </c>
      <c r="E767" s="168">
        <v>579.15</v>
      </c>
      <c r="F767" s="176">
        <v>5044.7</v>
      </c>
      <c r="G767" s="168"/>
      <c r="H767" s="176">
        <v>1009.05</v>
      </c>
      <c r="I767" s="176">
        <v>2749.2</v>
      </c>
      <c r="J767" s="168">
        <v>18826.0</v>
      </c>
      <c r="K767" s="177">
        <v>5.6166925E7</v>
      </c>
      <c r="L767" s="173"/>
      <c r="M767" s="178" t="s">
        <v>170</v>
      </c>
      <c r="N767" s="168">
        <v>3.0305191100969764</v>
      </c>
      <c r="O767" s="168">
        <v>1.6355283307810136</v>
      </c>
      <c r="P767" s="168">
        <v>0.21645021645021645</v>
      </c>
      <c r="Q767" s="168">
        <v>3.9393395549174315</v>
      </c>
      <c r="R767" s="168">
        <v>1.3918339044709525</v>
      </c>
      <c r="S767" s="168">
        <v>0.0</v>
      </c>
      <c r="T767" s="168">
        <v>0.05949724825225931</v>
      </c>
      <c r="U767" s="168">
        <v>2.011131725417433</v>
      </c>
      <c r="V767" s="168">
        <v>1.7733201626941242</v>
      </c>
      <c r="W767" s="179">
        <v>0.7379027295444773</v>
      </c>
      <c r="X767" s="168"/>
      <c r="Y767" s="168"/>
      <c r="Z767" s="180" t="s">
        <v>170</v>
      </c>
      <c r="AA767" s="168">
        <v>1.5249036842226766</v>
      </c>
      <c r="AB767" s="168">
        <v>2.0943828351012534</v>
      </c>
      <c r="AC767" s="168">
        <v>-1.511879049676026</v>
      </c>
      <c r="AD767" s="168">
        <v>-1.2173012173012094</v>
      </c>
      <c r="AE767" s="168">
        <v>-1.4649037603821762</v>
      </c>
      <c r="AF767" s="168"/>
      <c r="AG767" s="168">
        <v>-2.878945542837318</v>
      </c>
      <c r="AH767" s="168">
        <v>-5.17605121489887</v>
      </c>
      <c r="AI767" s="168">
        <v>-0.8525443535535961</v>
      </c>
      <c r="AJ767" s="179">
        <v>-0.8525443535535961</v>
      </c>
      <c r="AK767" s="168"/>
      <c r="AL767" s="178" t="s">
        <v>170</v>
      </c>
    </row>
    <row r="768">
      <c r="A768" s="178" t="s">
        <v>171</v>
      </c>
      <c r="B768" s="176">
        <v>2164.7</v>
      </c>
      <c r="C768" s="176">
        <v>1780.0</v>
      </c>
      <c r="D768" s="168">
        <v>114.1</v>
      </c>
      <c r="E768" s="168">
        <v>592.7</v>
      </c>
      <c r="F768" s="176">
        <v>5021.05</v>
      </c>
      <c r="G768" s="168"/>
      <c r="H768" s="176">
        <v>1023.75</v>
      </c>
      <c r="I768" s="176">
        <v>2725.35</v>
      </c>
      <c r="J768" s="168">
        <v>18755.45</v>
      </c>
      <c r="K768" s="177">
        <v>5.655953625000001E7</v>
      </c>
      <c r="L768" s="173"/>
      <c r="M768" s="178" t="s">
        <v>171</v>
      </c>
      <c r="N768" s="168">
        <v>-0.12226913050499878</v>
      </c>
      <c r="O768" s="168">
        <v>7.280617164898744</v>
      </c>
      <c r="P768" s="168">
        <v>-1.425485961123115</v>
      </c>
      <c r="Q768" s="168">
        <v>2.339635672969018</v>
      </c>
      <c r="R768" s="168">
        <v>-0.468808848890908</v>
      </c>
      <c r="S768" s="168">
        <v>0.0</v>
      </c>
      <c r="T768" s="168">
        <v>1.4568158168574448</v>
      </c>
      <c r="U768" s="168">
        <v>-0.8675250982103853</v>
      </c>
      <c r="V768" s="168">
        <v>0.699007912574896</v>
      </c>
      <c r="W768" s="179">
        <v>-0.37474768936576686</v>
      </c>
      <c r="X768" s="168"/>
      <c r="Y768" s="168"/>
      <c r="Z768" s="180" t="s">
        <v>171</v>
      </c>
      <c r="AJ768" s="158"/>
      <c r="AK768" s="168"/>
      <c r="AL768" s="178" t="s">
        <v>171</v>
      </c>
    </row>
    <row r="769">
      <c r="A769" s="178" t="s">
        <v>172</v>
      </c>
      <c r="B769" s="176">
        <v>2220.65</v>
      </c>
      <c r="C769" s="176">
        <v>1762.6</v>
      </c>
      <c r="D769" s="168">
        <v>115.55</v>
      </c>
      <c r="E769" s="168">
        <v>595.65</v>
      </c>
      <c r="F769" s="176">
        <v>5056.45</v>
      </c>
      <c r="G769" s="168"/>
      <c r="H769" s="176">
        <v>1022.0</v>
      </c>
      <c r="I769" s="176">
        <v>2697.7</v>
      </c>
      <c r="J769" s="168">
        <v>18816.7</v>
      </c>
      <c r="K769" s="177">
        <v>5.684078145E7</v>
      </c>
      <c r="L769" s="173"/>
      <c r="M769" s="178" t="s">
        <v>172</v>
      </c>
      <c r="N769" s="168">
        <v>2.584653762646107</v>
      </c>
      <c r="O769" s="168">
        <v>-0.9775280898876455</v>
      </c>
      <c r="P769" s="168">
        <v>1.2708150744960587</v>
      </c>
      <c r="Q769" s="168">
        <v>0.49772228783531824</v>
      </c>
      <c r="R769" s="168">
        <v>0.7050318160544036</v>
      </c>
      <c r="S769" s="168">
        <v>0.0</v>
      </c>
      <c r="T769" s="168">
        <v>-0.17094017094017094</v>
      </c>
      <c r="U769" s="168">
        <v>-1.0145485900893496</v>
      </c>
      <c r="V769" s="168">
        <v>0.49725513794324205</v>
      </c>
      <c r="W769" s="179">
        <v>0.3265717431466587</v>
      </c>
      <c r="X769" s="168"/>
      <c r="Y769" s="168"/>
      <c r="Z769" s="180" t="s">
        <v>172</v>
      </c>
      <c r="AJ769" s="158"/>
      <c r="AK769" s="168"/>
      <c r="AL769" s="178" t="s">
        <v>172</v>
      </c>
    </row>
    <row r="770">
      <c r="A770" s="178" t="s">
        <v>173</v>
      </c>
      <c r="B770" s="176">
        <v>2245.65</v>
      </c>
      <c r="C770" s="176">
        <v>1733.45</v>
      </c>
      <c r="D770" s="168">
        <v>115.25</v>
      </c>
      <c r="E770" s="168">
        <v>586.7</v>
      </c>
      <c r="F770" s="176">
        <v>5069.55</v>
      </c>
      <c r="G770" s="168"/>
      <c r="H770" s="176">
        <v>1006.35</v>
      </c>
      <c r="I770" s="176">
        <v>2637.45</v>
      </c>
      <c r="J770" s="168">
        <v>18856.85</v>
      </c>
      <c r="K770" s="177">
        <v>5.655557325E7</v>
      </c>
      <c r="L770" s="173"/>
      <c r="M770" s="178" t="s">
        <v>173</v>
      </c>
      <c r="N770" s="168">
        <v>1.1257965010244748</v>
      </c>
      <c r="O770" s="168">
        <v>-1.6538068762055977</v>
      </c>
      <c r="P770" s="168">
        <v>-0.2596278667243593</v>
      </c>
      <c r="Q770" s="168">
        <v>-1.5025602283219899</v>
      </c>
      <c r="R770" s="168">
        <v>0.259075042767166</v>
      </c>
      <c r="S770" s="168">
        <v>0.0</v>
      </c>
      <c r="T770" s="168">
        <v>-1.5313111545988236</v>
      </c>
      <c r="U770" s="168">
        <v>-2.233383993772473</v>
      </c>
      <c r="V770" s="168">
        <v>-0.5017668524682167</v>
      </c>
      <c r="W770" s="179">
        <v>0.21337428985952808</v>
      </c>
      <c r="X770" s="168"/>
      <c r="Y770" s="168"/>
      <c r="Z770" s="180" t="s">
        <v>173</v>
      </c>
      <c r="AJ770" s="158"/>
      <c r="AK770" s="168"/>
      <c r="AL770" s="178" t="s">
        <v>173</v>
      </c>
    </row>
    <row r="771">
      <c r="A771" s="178" t="s">
        <v>174</v>
      </c>
      <c r="B771" s="176">
        <v>2215.0</v>
      </c>
      <c r="C771" s="176">
        <v>1752.3</v>
      </c>
      <c r="D771" s="168">
        <v>113.9</v>
      </c>
      <c r="E771" s="168">
        <v>584.6</v>
      </c>
      <c r="F771" s="176">
        <v>4987.05</v>
      </c>
      <c r="G771" s="168"/>
      <c r="H771" s="168">
        <v>997.4</v>
      </c>
      <c r="I771" s="176">
        <v>2652.5</v>
      </c>
      <c r="J771" s="168">
        <v>18771.25</v>
      </c>
      <c r="K771" s="177">
        <v>5.6135661800000004E7</v>
      </c>
      <c r="L771" s="173"/>
      <c r="M771" s="178" t="s">
        <v>174</v>
      </c>
      <c r="N771" s="168">
        <v>-1.3648609533987972</v>
      </c>
      <c r="O771" s="168">
        <v>1.0874268078110074</v>
      </c>
      <c r="P771" s="168">
        <v>-1.171366594360082</v>
      </c>
      <c r="Q771" s="168">
        <v>-0.3579342082836241</v>
      </c>
      <c r="R771" s="168">
        <v>-1.627363375447525</v>
      </c>
      <c r="S771" s="168">
        <v>0.0</v>
      </c>
      <c r="T771" s="168">
        <v>-0.8893526109206583</v>
      </c>
      <c r="U771" s="168">
        <v>0.5706269313162404</v>
      </c>
      <c r="V771" s="168">
        <v>-0.7424758089601639</v>
      </c>
      <c r="W771" s="179">
        <v>-0.453946443865219</v>
      </c>
      <c r="X771" s="168"/>
      <c r="Y771" s="168"/>
      <c r="Z771" s="180" t="s">
        <v>174</v>
      </c>
      <c r="AJ771" s="158"/>
      <c r="AK771" s="168"/>
      <c r="AL771" s="178" t="s">
        <v>174</v>
      </c>
    </row>
    <row r="772">
      <c r="A772" s="178" t="s">
        <v>175</v>
      </c>
      <c r="B772" s="176">
        <v>2200.4</v>
      </c>
      <c r="C772" s="176">
        <v>1693.95</v>
      </c>
      <c r="D772" s="168">
        <v>114.0</v>
      </c>
      <c r="E772" s="168">
        <v>572.1</v>
      </c>
      <c r="F772" s="176">
        <v>4970.8</v>
      </c>
      <c r="G772" s="168"/>
      <c r="H772" s="168">
        <v>980.0</v>
      </c>
      <c r="I772" s="176">
        <v>2606.9</v>
      </c>
      <c r="J772" s="168">
        <v>18665.5</v>
      </c>
      <c r="K772" s="177">
        <v>5.552949649999999E7</v>
      </c>
      <c r="L772" s="173"/>
      <c r="M772" s="178" t="s">
        <v>175</v>
      </c>
      <c r="N772" s="168">
        <v>-0.6591422121896121</v>
      </c>
      <c r="O772" s="168">
        <v>-3.3299092621126465</v>
      </c>
      <c r="P772" s="168">
        <v>0.0877963125548677</v>
      </c>
      <c r="Q772" s="168">
        <v>-2.138214163530619</v>
      </c>
      <c r="R772" s="168">
        <v>-0.3258439357937057</v>
      </c>
      <c r="S772" s="168">
        <v>0.0</v>
      </c>
      <c r="T772" s="168">
        <v>-1.744535793061959</v>
      </c>
      <c r="U772" s="168">
        <v>-1.7191328934966978</v>
      </c>
      <c r="V772" s="168">
        <v>-1.0798221318912318</v>
      </c>
      <c r="W772" s="179">
        <v>-0.5633615236065792</v>
      </c>
      <c r="X772" s="168"/>
      <c r="Y772" s="168"/>
      <c r="Z772" s="180" t="s">
        <v>175</v>
      </c>
      <c r="AA772" s="168">
        <v>3.6379749136520507</v>
      </c>
      <c r="AB772" s="168">
        <v>-4.0733197556008145</v>
      </c>
      <c r="AC772" s="168">
        <v>7.719298245614033</v>
      </c>
      <c r="AD772" s="168">
        <v>-1.10120608285266</v>
      </c>
      <c r="AE772" s="168">
        <v>1.0813148788927336</v>
      </c>
      <c r="AF772" s="168"/>
      <c r="AG772" s="168">
        <v>8.418367346938776</v>
      </c>
      <c r="AH772" s="168">
        <v>4.5437109210172935</v>
      </c>
      <c r="AI772" s="168">
        <v>2.8049074495727373</v>
      </c>
      <c r="AJ772" s="179">
        <v>2.8049074495727373</v>
      </c>
      <c r="AK772" s="168"/>
      <c r="AL772" s="178" t="s">
        <v>175</v>
      </c>
    </row>
    <row r="773">
      <c r="A773" s="178" t="s">
        <v>176</v>
      </c>
      <c r="B773" s="176">
        <v>2243.5</v>
      </c>
      <c r="C773" s="176">
        <v>1736.65</v>
      </c>
      <c r="D773" s="168">
        <v>116.9</v>
      </c>
      <c r="E773" s="168">
        <v>586.25</v>
      </c>
      <c r="F773" s="176">
        <v>5009.2</v>
      </c>
      <c r="G773" s="168"/>
      <c r="H773" s="176">
        <v>1021.0</v>
      </c>
      <c r="I773" s="176">
        <v>2646.65</v>
      </c>
      <c r="J773" s="168">
        <v>18691.2</v>
      </c>
      <c r="K773" s="177">
        <v>5.645835975E7</v>
      </c>
      <c r="L773" s="173"/>
      <c r="M773" s="178" t="s">
        <v>176</v>
      </c>
      <c r="N773" s="168">
        <v>1.9587347754953601</v>
      </c>
      <c r="O773" s="168">
        <v>2.5207355589007965</v>
      </c>
      <c r="P773" s="168">
        <v>2.5438596491228123</v>
      </c>
      <c r="Q773" s="168">
        <v>2.473343821010309</v>
      </c>
      <c r="R773" s="168">
        <v>0.7725114669670805</v>
      </c>
      <c r="S773" s="168">
        <v>0.0</v>
      </c>
      <c r="T773" s="168">
        <v>4.183673469387755</v>
      </c>
      <c r="U773" s="168">
        <v>1.5247995703709387</v>
      </c>
      <c r="V773" s="168">
        <v>1.6727384697248382</v>
      </c>
      <c r="W773" s="179">
        <v>0.13768717687713014</v>
      </c>
      <c r="X773" s="168"/>
      <c r="Y773" s="168"/>
      <c r="Z773" s="180" t="s">
        <v>176</v>
      </c>
      <c r="AJ773" s="158"/>
      <c r="AK773" s="168"/>
      <c r="AL773" s="178" t="s">
        <v>176</v>
      </c>
    </row>
    <row r="774">
      <c r="A774" s="178" t="s">
        <v>177</v>
      </c>
      <c r="B774" s="176">
        <v>2286.6</v>
      </c>
      <c r="C774" s="176">
        <v>1693.1</v>
      </c>
      <c r="D774" s="168">
        <v>121.75</v>
      </c>
      <c r="E774" s="168">
        <v>579.8</v>
      </c>
      <c r="F774" s="176">
        <v>4954.25</v>
      </c>
      <c r="G774" s="168"/>
      <c r="H774" s="176">
        <v>1014.95</v>
      </c>
      <c r="I774" s="176">
        <v>2636.15</v>
      </c>
      <c r="J774" s="168">
        <v>18817.4</v>
      </c>
      <c r="K774" s="177">
        <v>5.62844969E7</v>
      </c>
      <c r="L774" s="173"/>
      <c r="M774" s="178" t="s">
        <v>177</v>
      </c>
      <c r="N774" s="168">
        <v>1.9211054156451932</v>
      </c>
      <c r="O774" s="168">
        <v>-2.507701609420446</v>
      </c>
      <c r="P774" s="168">
        <v>4.148845166809234</v>
      </c>
      <c r="Q774" s="168">
        <v>-1.1002132196162124</v>
      </c>
      <c r="R774" s="168">
        <v>-1.0969815539407453</v>
      </c>
      <c r="S774" s="168">
        <v>0.0</v>
      </c>
      <c r="T774" s="168">
        <v>-0.5925563173359407</v>
      </c>
      <c r="U774" s="168">
        <v>-0.3967279390928154</v>
      </c>
      <c r="V774" s="168">
        <v>-0.30794881532136875</v>
      </c>
      <c r="W774" s="179">
        <v>0.6751840438281155</v>
      </c>
      <c r="X774" s="168"/>
      <c r="Y774" s="168"/>
      <c r="Z774" s="180" t="s">
        <v>177</v>
      </c>
      <c r="AJ774" s="158"/>
      <c r="AK774" s="168"/>
      <c r="AL774" s="178" t="s">
        <v>177</v>
      </c>
    </row>
    <row r="775">
      <c r="A775" s="178" t="s">
        <v>178</v>
      </c>
      <c r="B775" s="176">
        <v>2262.75</v>
      </c>
      <c r="C775" s="176">
        <v>1687.9</v>
      </c>
      <c r="D775" s="168">
        <v>121.3</v>
      </c>
      <c r="E775" s="168">
        <v>563.6</v>
      </c>
      <c r="F775" s="176">
        <v>4992.15</v>
      </c>
      <c r="G775" s="168"/>
      <c r="H775" s="176">
        <v>1065.15</v>
      </c>
      <c r="I775" s="176">
        <v>2649.25</v>
      </c>
      <c r="J775" s="168">
        <v>18972.1</v>
      </c>
      <c r="K775" s="177">
        <v>5.62742011E7</v>
      </c>
      <c r="L775" s="173"/>
      <c r="M775" s="178" t="s">
        <v>178</v>
      </c>
      <c r="N775" s="168">
        <v>-1.0430333245867187</v>
      </c>
      <c r="O775" s="168">
        <v>-0.3071289350894701</v>
      </c>
      <c r="P775" s="168">
        <v>-0.36960985626283605</v>
      </c>
      <c r="Q775" s="168">
        <v>-2.794066919627446</v>
      </c>
      <c r="R775" s="168">
        <v>0.7649997476913688</v>
      </c>
      <c r="S775" s="168">
        <v>0.0</v>
      </c>
      <c r="T775" s="168">
        <v>4.946056455983058</v>
      </c>
      <c r="U775" s="168">
        <v>0.496936820742367</v>
      </c>
      <c r="V775" s="168">
        <v>-0.018292426097881707</v>
      </c>
      <c r="W775" s="179">
        <v>0.822111450040904</v>
      </c>
      <c r="X775" s="168"/>
      <c r="Y775" s="168"/>
      <c r="Z775" s="180" t="s">
        <v>178</v>
      </c>
      <c r="AJ775" s="158"/>
      <c r="AK775" s="168"/>
      <c r="AL775" s="178" t="s">
        <v>178</v>
      </c>
    </row>
    <row r="776">
      <c r="A776" s="178" t="s">
        <v>179</v>
      </c>
      <c r="B776" s="176">
        <v>2280.45</v>
      </c>
      <c r="C776" s="176">
        <v>1624.95</v>
      </c>
      <c r="D776" s="168">
        <v>122.8</v>
      </c>
      <c r="E776" s="168">
        <v>565.8</v>
      </c>
      <c r="F776" s="176">
        <v>5024.55</v>
      </c>
      <c r="G776" s="168"/>
      <c r="H776" s="176">
        <v>1062.5</v>
      </c>
      <c r="I776" s="176">
        <v>2725.35</v>
      </c>
      <c r="J776" s="168">
        <v>19189.05</v>
      </c>
      <c r="K776" s="177">
        <v>5.6504673050000004E7</v>
      </c>
      <c r="L776" s="173"/>
      <c r="M776" s="178" t="s">
        <v>179</v>
      </c>
      <c r="N776" s="168">
        <v>0.7822340072920039</v>
      </c>
      <c r="O776" s="168">
        <v>-3.729486343977726</v>
      </c>
      <c r="P776" s="168">
        <v>1.2366034624896949</v>
      </c>
      <c r="Q776" s="168">
        <v>0.39034776437188284</v>
      </c>
      <c r="R776" s="168">
        <v>0.6490189597668449</v>
      </c>
      <c r="S776" s="168">
        <v>0.0</v>
      </c>
      <c r="T776" s="168">
        <v>-0.2487912500586857</v>
      </c>
      <c r="U776" s="168">
        <v>2.8725110880437823</v>
      </c>
      <c r="V776" s="168">
        <v>0.4095517048575266</v>
      </c>
      <c r="W776" s="179">
        <v>1.1435212759789415</v>
      </c>
      <c r="X776" s="168"/>
      <c r="Y776" s="168"/>
      <c r="Z776" s="180" t="s">
        <v>179</v>
      </c>
      <c r="AA776" s="168">
        <v>-3.5256199434322015</v>
      </c>
      <c r="AB776" s="168">
        <v>4.153973968429797</v>
      </c>
      <c r="AC776" s="168">
        <v>-3.949511400651461</v>
      </c>
      <c r="AD776" s="168">
        <v>2.439024390243915</v>
      </c>
      <c r="AE776" s="168">
        <v>0.5960732801942427</v>
      </c>
      <c r="AF776" s="168"/>
      <c r="AG776" s="168">
        <v>-1.538823529411756</v>
      </c>
      <c r="AH776" s="168">
        <v>-4.215972260443616</v>
      </c>
      <c r="AI776" s="168">
        <v>0.7439138466990289</v>
      </c>
      <c r="AJ776" s="179">
        <v>0.7439138466990289</v>
      </c>
      <c r="AK776" s="168"/>
      <c r="AL776" s="178" t="s">
        <v>179</v>
      </c>
    </row>
    <row r="777">
      <c r="A777" s="181">
        <v>44992.0</v>
      </c>
      <c r="B777" s="176">
        <v>2245.85</v>
      </c>
      <c r="C777" s="176">
        <v>1643.85</v>
      </c>
      <c r="D777" s="168">
        <v>122.15</v>
      </c>
      <c r="E777" s="168">
        <v>567.15</v>
      </c>
      <c r="F777" s="176">
        <v>5008.3</v>
      </c>
      <c r="G777" s="168"/>
      <c r="H777" s="176">
        <v>1066.15</v>
      </c>
      <c r="I777" s="176">
        <v>2732.25</v>
      </c>
      <c r="J777" s="168">
        <v>19322.55</v>
      </c>
      <c r="K777" s="177">
        <v>5.64204079E7</v>
      </c>
      <c r="L777" s="173"/>
      <c r="M777" s="181">
        <v>44992.0</v>
      </c>
      <c r="N777" s="168">
        <v>-1.517244403516846</v>
      </c>
      <c r="O777" s="168">
        <v>1.163112711160335</v>
      </c>
      <c r="P777" s="168">
        <v>-0.5293159609120451</v>
      </c>
      <c r="Q777" s="168">
        <v>0.23860021208908147</v>
      </c>
      <c r="R777" s="168">
        <v>-0.32341204684996666</v>
      </c>
      <c r="S777" s="168">
        <v>0.0</v>
      </c>
      <c r="T777" s="168">
        <v>0.34352941176471447</v>
      </c>
      <c r="U777" s="168">
        <v>0.25317849083604277</v>
      </c>
      <c r="V777" s="168">
        <v>-0.1491295240757188</v>
      </c>
      <c r="W777" s="179">
        <v>0.695709271694013</v>
      </c>
      <c r="X777" s="168"/>
      <c r="Y777" s="168"/>
      <c r="Z777" s="182">
        <v>44992.0</v>
      </c>
      <c r="AJ777" s="158"/>
      <c r="AK777" s="109"/>
      <c r="AL777" s="181">
        <v>44992.0</v>
      </c>
      <c r="AM777" s="168">
        <v>3.2125921143442393</v>
      </c>
      <c r="AN777" s="168">
        <v>4.589834838945162</v>
      </c>
      <c r="AO777" s="168">
        <v>2.1694637740482943</v>
      </c>
      <c r="AP777" s="168">
        <v>17.967028123071497</v>
      </c>
      <c r="AQ777" s="168">
        <v>-4.2798953736796985</v>
      </c>
      <c r="AR777" s="168">
        <v>0.0</v>
      </c>
      <c r="AS777" s="168">
        <v>22.642217324016304</v>
      </c>
      <c r="AT777" s="168">
        <v>-10.423643517247696</v>
      </c>
      <c r="AU777" s="168">
        <v>2.9877449716204527</v>
      </c>
      <c r="AV777" s="168">
        <v>2.2318482808946025</v>
      </c>
    </row>
    <row r="778">
      <c r="A778" s="181">
        <v>45023.0</v>
      </c>
      <c r="B778" s="176">
        <v>2228.6</v>
      </c>
      <c r="C778" s="176">
        <v>1641.2</v>
      </c>
      <c r="D778" s="168">
        <v>120.5</v>
      </c>
      <c r="E778" s="168">
        <v>559.6</v>
      </c>
      <c r="F778" s="176">
        <v>5010.15</v>
      </c>
      <c r="G778" s="168"/>
      <c r="H778" s="176">
        <v>1051.8</v>
      </c>
      <c r="I778" s="176">
        <v>2700.6</v>
      </c>
      <c r="J778" s="168">
        <v>19389.0</v>
      </c>
      <c r="K778" s="177">
        <v>5.60786618E7</v>
      </c>
      <c r="L778" s="173"/>
      <c r="M778" s="181">
        <v>45023.0</v>
      </c>
      <c r="N778" s="168">
        <v>-0.7680833537413452</v>
      </c>
      <c r="O778" s="168">
        <v>-0.16120692277275078</v>
      </c>
      <c r="P778" s="168">
        <v>-1.3507981989357394</v>
      </c>
      <c r="Q778" s="168">
        <v>-1.3312174909635819</v>
      </c>
      <c r="R778" s="168">
        <v>0.036938681788220636</v>
      </c>
      <c r="S778" s="168">
        <v>0.0</v>
      </c>
      <c r="T778" s="168">
        <v>-1.3459644515312232</v>
      </c>
      <c r="U778" s="168">
        <v>-1.1583859456491934</v>
      </c>
      <c r="V778" s="168">
        <v>-0.6057136286673346</v>
      </c>
      <c r="W778" s="179">
        <v>0.34389870902132863</v>
      </c>
      <c r="X778" s="168"/>
      <c r="Y778" s="168"/>
      <c r="Z778" s="182">
        <v>45023.0</v>
      </c>
      <c r="AJ778" s="158"/>
      <c r="AK778" s="109"/>
      <c r="AL778" s="181">
        <v>45023.0</v>
      </c>
    </row>
    <row r="779">
      <c r="A779" s="181">
        <v>45053.0</v>
      </c>
      <c r="B779" s="176">
        <v>2211.4</v>
      </c>
      <c r="C779" s="176">
        <v>1615.1</v>
      </c>
      <c r="D779" s="168">
        <v>121.5</v>
      </c>
      <c r="E779" s="168">
        <v>562.0</v>
      </c>
      <c r="F779" s="176">
        <v>5096.1</v>
      </c>
      <c r="G779" s="168"/>
      <c r="H779" s="176">
        <v>1064.05</v>
      </c>
      <c r="I779" s="176">
        <v>2664.6</v>
      </c>
      <c r="J779" s="168">
        <v>19398.5</v>
      </c>
      <c r="K779" s="177">
        <v>5.6314108550000004E7</v>
      </c>
      <c r="L779" s="173"/>
      <c r="M779" s="181">
        <v>45053.0</v>
      </c>
      <c r="N779" s="168">
        <v>-0.7717849771156698</v>
      </c>
      <c r="O779" s="168">
        <v>-1.5902997806483143</v>
      </c>
      <c r="P779" s="168">
        <v>0.8298755186721992</v>
      </c>
      <c r="Q779" s="168">
        <v>0.4288777698355927</v>
      </c>
      <c r="R779" s="168">
        <v>1.7155174994760782</v>
      </c>
      <c r="S779" s="168">
        <v>0.0</v>
      </c>
      <c r="T779" s="168">
        <v>1.1646700893706028</v>
      </c>
      <c r="U779" s="168">
        <v>-1.33303710286603</v>
      </c>
      <c r="V779" s="168">
        <v>0.4198508709778226</v>
      </c>
      <c r="W779" s="179">
        <v>0.04899685388622415</v>
      </c>
      <c r="X779" s="168"/>
      <c r="Y779" s="168"/>
      <c r="Z779" s="182">
        <v>45053.0</v>
      </c>
      <c r="AJ779" s="158"/>
      <c r="AK779" s="109"/>
      <c r="AL779" s="181">
        <v>45053.0</v>
      </c>
    </row>
    <row r="780">
      <c r="A780" s="181">
        <v>45084.0</v>
      </c>
      <c r="B780" s="176">
        <v>2191.25</v>
      </c>
      <c r="C780" s="176">
        <v>1677.45</v>
      </c>
      <c r="D780" s="168">
        <v>118.9</v>
      </c>
      <c r="E780" s="168">
        <v>576.85</v>
      </c>
      <c r="F780" s="176">
        <v>5173.55</v>
      </c>
      <c r="G780" s="168"/>
      <c r="H780" s="176">
        <v>1060.45</v>
      </c>
      <c r="I780" s="176">
        <v>2626.95</v>
      </c>
      <c r="J780" s="168">
        <v>19497.3</v>
      </c>
      <c r="K780" s="177">
        <v>5.6762183150000006E7</v>
      </c>
      <c r="L780" s="173"/>
      <c r="M780" s="181">
        <v>45084.0</v>
      </c>
      <c r="N780" s="168">
        <v>-0.9111874830424206</v>
      </c>
      <c r="O780" s="168">
        <v>3.8604420778899224</v>
      </c>
      <c r="P780" s="168">
        <v>-2.139917695473246</v>
      </c>
      <c r="Q780" s="168">
        <v>2.6423487544484026</v>
      </c>
      <c r="R780" s="168">
        <v>1.519789643060376</v>
      </c>
      <c r="S780" s="168">
        <v>0.0</v>
      </c>
      <c r="T780" s="168">
        <v>-0.33832996569709217</v>
      </c>
      <c r="U780" s="168">
        <v>-1.4129700517901407</v>
      </c>
      <c r="V780" s="168">
        <v>0.7956702352877811</v>
      </c>
      <c r="W780" s="179">
        <v>0.509317730752374</v>
      </c>
      <c r="X780" s="168"/>
      <c r="Y780" s="168"/>
      <c r="Z780" s="182">
        <v>45084.0</v>
      </c>
      <c r="AJ780" s="158"/>
      <c r="AK780" s="109"/>
      <c r="AL780" s="181">
        <v>45084.0</v>
      </c>
    </row>
    <row r="781">
      <c r="A781" s="181">
        <v>45114.0</v>
      </c>
      <c r="B781" s="176">
        <v>2200.05</v>
      </c>
      <c r="C781" s="176">
        <v>1692.45</v>
      </c>
      <c r="D781" s="168">
        <v>117.95</v>
      </c>
      <c r="E781" s="168">
        <v>579.6</v>
      </c>
      <c r="F781" s="176">
        <v>5054.5</v>
      </c>
      <c r="G781" s="168"/>
      <c r="H781" s="176">
        <v>1046.15</v>
      </c>
      <c r="I781" s="176">
        <v>2610.45</v>
      </c>
      <c r="J781" s="168">
        <v>19331.8</v>
      </c>
      <c r="K781" s="177">
        <v>5.632588795E7</v>
      </c>
      <c r="L781" s="173"/>
      <c r="M781" s="181">
        <v>45114.0</v>
      </c>
      <c r="N781" s="168">
        <v>0.4015972618368594</v>
      </c>
      <c r="O781" s="168">
        <v>0.8942144326209425</v>
      </c>
      <c r="P781" s="168">
        <v>-0.7989907485281772</v>
      </c>
      <c r="Q781" s="168">
        <v>0.4767270520932651</v>
      </c>
      <c r="R781" s="168">
        <v>-2.3011278522484595</v>
      </c>
      <c r="S781" s="168">
        <v>0.0</v>
      </c>
      <c r="T781" s="168">
        <v>-1.3484841340940124</v>
      </c>
      <c r="U781" s="168">
        <v>-0.6281048364072405</v>
      </c>
      <c r="V781" s="168">
        <v>-0.768637102711584</v>
      </c>
      <c r="W781" s="179">
        <v>-0.8488354797843805</v>
      </c>
      <c r="X781" s="168"/>
      <c r="Y781" s="168"/>
      <c r="Z781" s="182">
        <v>45114.0</v>
      </c>
      <c r="AA781" s="168">
        <v>-2.222676757346428</v>
      </c>
      <c r="AB781" s="168">
        <v>2.3191231646429733</v>
      </c>
      <c r="AC781" s="168">
        <v>1.8228062738448423</v>
      </c>
      <c r="AD781" s="168">
        <v>8.643892339544516</v>
      </c>
      <c r="AE781" s="168">
        <v>1.5570283905430768</v>
      </c>
      <c r="AF781" s="168"/>
      <c r="AG781" s="168">
        <v>8.660325957080715</v>
      </c>
      <c r="AH781" s="168">
        <v>-5.730812695129189</v>
      </c>
      <c r="AI781" s="168">
        <v>1.2037161567986465</v>
      </c>
      <c r="AJ781" s="179">
        <v>1.2037161567986465</v>
      </c>
      <c r="AK781" s="109"/>
      <c r="AL781" s="181">
        <v>45114.0</v>
      </c>
    </row>
    <row r="782">
      <c r="A782" s="181">
        <v>45206.0</v>
      </c>
      <c r="B782" s="176">
        <v>2167.1</v>
      </c>
      <c r="C782" s="176">
        <v>1753.0</v>
      </c>
      <c r="D782" s="168">
        <v>119.3</v>
      </c>
      <c r="E782" s="168">
        <v>582.6</v>
      </c>
      <c r="F782" s="176">
        <v>5031.85</v>
      </c>
      <c r="G782" s="168"/>
      <c r="H782" s="176">
        <v>1084.75</v>
      </c>
      <c r="I782" s="176">
        <v>2531.3</v>
      </c>
      <c r="J782" s="168">
        <v>19355.9</v>
      </c>
      <c r="K782" s="177">
        <v>5.638129945E7</v>
      </c>
      <c r="L782" s="173"/>
      <c r="M782" s="181">
        <v>45206.0</v>
      </c>
      <c r="N782" s="168">
        <v>-1.4976932342446885</v>
      </c>
      <c r="O782" s="168">
        <v>3.5776536973027238</v>
      </c>
      <c r="P782" s="168">
        <v>1.1445527766002495</v>
      </c>
      <c r="Q782" s="168">
        <v>0.5175983436853002</v>
      </c>
      <c r="R782" s="168">
        <v>-0.44811554060737235</v>
      </c>
      <c r="S782" s="168">
        <v>0.0</v>
      </c>
      <c r="T782" s="168">
        <v>3.6897194474979598</v>
      </c>
      <c r="U782" s="168">
        <v>-3.0320442835526302</v>
      </c>
      <c r="V782" s="168">
        <v>0.0983766115665825</v>
      </c>
      <c r="W782" s="179">
        <v>0.12466505964267262</v>
      </c>
      <c r="X782" s="168"/>
      <c r="Y782" s="168"/>
      <c r="Z782" s="182">
        <v>45206.0</v>
      </c>
      <c r="AJ782" s="158"/>
      <c r="AK782" s="109"/>
      <c r="AL782" s="181">
        <v>45206.0</v>
      </c>
    </row>
    <row r="783">
      <c r="A783" s="181">
        <v>45237.0</v>
      </c>
      <c r="B783" s="176">
        <v>2149.35</v>
      </c>
      <c r="C783" s="176">
        <v>1772.25</v>
      </c>
      <c r="D783" s="168">
        <v>122.2</v>
      </c>
      <c r="E783" s="168">
        <v>647.3</v>
      </c>
      <c r="F783" s="176">
        <v>5083.9</v>
      </c>
      <c r="G783" s="168"/>
      <c r="H783" s="176">
        <v>1104.3</v>
      </c>
      <c r="I783" s="176">
        <v>2502.25</v>
      </c>
      <c r="J783" s="168">
        <v>19439.4</v>
      </c>
      <c r="K783" s="177">
        <v>5.771238474999999E7</v>
      </c>
      <c r="L783" s="173"/>
      <c r="M783" s="181">
        <v>45237.0</v>
      </c>
      <c r="N783" s="168">
        <v>-0.8190669558396013</v>
      </c>
      <c r="O783" s="168">
        <v>1.09811751283514</v>
      </c>
      <c r="P783" s="168">
        <v>2.4308466051969875</v>
      </c>
      <c r="Q783" s="168">
        <v>11.105389632681073</v>
      </c>
      <c r="R783" s="168">
        <v>1.0344108031837052</v>
      </c>
      <c r="S783" s="168">
        <v>0.0</v>
      </c>
      <c r="T783" s="168">
        <v>1.8022585849273984</v>
      </c>
      <c r="U783" s="168">
        <v>-1.147631651720467</v>
      </c>
      <c r="V783" s="168">
        <v>2.3608631106142224</v>
      </c>
      <c r="W783" s="179">
        <v>0.43139301194984475</v>
      </c>
      <c r="X783" s="168"/>
      <c r="Y783" s="168"/>
      <c r="Z783" s="182">
        <v>45237.0</v>
      </c>
      <c r="AJ783" s="158"/>
      <c r="AK783" s="109"/>
      <c r="AL783" s="181">
        <v>45237.0</v>
      </c>
    </row>
    <row r="784">
      <c r="A784" s="181">
        <v>45267.0</v>
      </c>
      <c r="B784" s="176">
        <v>2180.05</v>
      </c>
      <c r="C784" s="176">
        <v>1742.7</v>
      </c>
      <c r="D784" s="168">
        <v>122.0</v>
      </c>
      <c r="E784" s="168">
        <v>643.4</v>
      </c>
      <c r="F784" s="176">
        <v>5073.9</v>
      </c>
      <c r="G784" s="168"/>
      <c r="H784" s="176">
        <v>1092.7</v>
      </c>
      <c r="I784" s="176">
        <v>2475.7</v>
      </c>
      <c r="J784" s="168">
        <v>19384.3</v>
      </c>
      <c r="K784" s="177">
        <v>5.752591905E7</v>
      </c>
      <c r="L784" s="173"/>
      <c r="M784" s="181">
        <v>45267.0</v>
      </c>
      <c r="N784" s="168">
        <v>1.4283388001023694</v>
      </c>
      <c r="O784" s="168">
        <v>-1.6673719847651265</v>
      </c>
      <c r="P784" s="168">
        <v>-0.16366612111293194</v>
      </c>
      <c r="Q784" s="168">
        <v>-0.6025027035377688</v>
      </c>
      <c r="R784" s="168">
        <v>-0.19669938433092707</v>
      </c>
      <c r="S784" s="168">
        <v>0.0</v>
      </c>
      <c r="T784" s="168">
        <v>-1.050439192248475</v>
      </c>
      <c r="U784" s="168">
        <v>-1.0610450594465055</v>
      </c>
      <c r="V784" s="168">
        <v>-0.3230947755975299</v>
      </c>
      <c r="W784" s="179">
        <v>-0.28344496229308613</v>
      </c>
      <c r="X784" s="168"/>
      <c r="Y784" s="168"/>
      <c r="Z784" s="182">
        <v>45267.0</v>
      </c>
      <c r="AJ784" s="158"/>
      <c r="AK784" s="109"/>
      <c r="AL784" s="181">
        <v>45267.0</v>
      </c>
    </row>
    <row r="785">
      <c r="A785" s="178" t="s">
        <v>180</v>
      </c>
      <c r="B785" s="176">
        <v>2178.25</v>
      </c>
      <c r="C785" s="176">
        <v>1698.05</v>
      </c>
      <c r="D785" s="168">
        <v>119.55</v>
      </c>
      <c r="E785" s="168">
        <v>637.3</v>
      </c>
      <c r="F785" s="176">
        <v>5090.35</v>
      </c>
      <c r="G785" s="168"/>
      <c r="H785" s="176">
        <v>1105.8</v>
      </c>
      <c r="I785" s="176">
        <v>2460.8</v>
      </c>
      <c r="J785" s="168">
        <v>19413.75</v>
      </c>
      <c r="K785" s="177">
        <v>5.73056823E7</v>
      </c>
      <c r="L785" s="173"/>
      <c r="M785" s="178" t="s">
        <v>180</v>
      </c>
      <c r="N785" s="168">
        <v>-0.08256691360290735</v>
      </c>
      <c r="O785" s="168">
        <v>-2.5621162563837774</v>
      </c>
      <c r="P785" s="168">
        <v>-2.008196721311478</v>
      </c>
      <c r="Q785" s="168">
        <v>-0.948088281007153</v>
      </c>
      <c r="R785" s="168">
        <v>0.32420820276317486</v>
      </c>
      <c r="S785" s="168">
        <v>0.0</v>
      </c>
      <c r="T785" s="168">
        <v>1.198865196302728</v>
      </c>
      <c r="U785" s="168">
        <v>-0.6018499818233081</v>
      </c>
      <c r="V785" s="168">
        <v>-0.382847859950879</v>
      </c>
      <c r="W785" s="179">
        <v>0.15192707500400185</v>
      </c>
      <c r="X785" s="168"/>
      <c r="Y785" s="168"/>
      <c r="Z785" s="180" t="s">
        <v>180</v>
      </c>
      <c r="AJ785" s="158"/>
      <c r="AK785" s="168"/>
      <c r="AL785" s="178" t="s">
        <v>180</v>
      </c>
    </row>
    <row r="786">
      <c r="A786" s="178" t="s">
        <v>181</v>
      </c>
      <c r="B786" s="176">
        <v>2151.15</v>
      </c>
      <c r="C786" s="176">
        <v>1731.7</v>
      </c>
      <c r="D786" s="168">
        <v>120.1</v>
      </c>
      <c r="E786" s="168">
        <v>629.7</v>
      </c>
      <c r="F786" s="176">
        <v>5133.2</v>
      </c>
      <c r="G786" s="168"/>
      <c r="H786" s="176">
        <v>1136.75</v>
      </c>
      <c r="I786" s="176">
        <v>2460.85</v>
      </c>
      <c r="J786" s="168">
        <v>19564.5</v>
      </c>
      <c r="K786" s="177">
        <v>5.74777739E7</v>
      </c>
      <c r="L786" s="173"/>
      <c r="M786" s="178" t="s">
        <v>181</v>
      </c>
      <c r="N786" s="168">
        <v>-1.2441179846206776</v>
      </c>
      <c r="O786" s="168">
        <v>1.9816848738258643</v>
      </c>
      <c r="P786" s="168">
        <v>0.46005855290673126</v>
      </c>
      <c r="Q786" s="168">
        <v>-1.1925309901145316</v>
      </c>
      <c r="R786" s="168">
        <v>0.841788875028229</v>
      </c>
      <c r="S786" s="168">
        <v>0.0</v>
      </c>
      <c r="T786" s="168">
        <v>2.7988786398987204</v>
      </c>
      <c r="U786" s="168">
        <v>0.002031859557856272</v>
      </c>
      <c r="V786" s="168">
        <v>0.30030459998554365</v>
      </c>
      <c r="W786" s="179">
        <v>0.7765114931427467</v>
      </c>
      <c r="X786" s="168"/>
      <c r="Y786" s="168"/>
      <c r="Z786" s="180" t="s">
        <v>181</v>
      </c>
      <c r="AA786" s="168">
        <v>1.650280082746438</v>
      </c>
      <c r="AB786" s="168">
        <v>2.1510654270370155</v>
      </c>
      <c r="AC786" s="168">
        <v>1.7485428809325634</v>
      </c>
      <c r="AD786" s="168">
        <v>5.9552167698904235</v>
      </c>
      <c r="AE786" s="168">
        <v>-1.679264396477827</v>
      </c>
      <c r="AF786" s="168"/>
      <c r="AG786" s="168">
        <v>8.700241917747974</v>
      </c>
      <c r="AH786" s="168">
        <v>-1.0463864111993824</v>
      </c>
      <c r="AI786" s="168">
        <v>0.9225893838329627</v>
      </c>
      <c r="AJ786" s="179">
        <v>0.9225893838329627</v>
      </c>
      <c r="AK786" s="168"/>
      <c r="AL786" s="178" t="s">
        <v>181</v>
      </c>
    </row>
    <row r="787">
      <c r="A787" s="178" t="s">
        <v>182</v>
      </c>
      <c r="B787" s="176">
        <v>2195.6</v>
      </c>
      <c r="C787" s="176">
        <v>1827.7</v>
      </c>
      <c r="D787" s="168">
        <v>121.6</v>
      </c>
      <c r="E787" s="168">
        <v>659.35</v>
      </c>
      <c r="F787" s="176">
        <v>5143.45</v>
      </c>
      <c r="G787" s="168"/>
      <c r="H787" s="176">
        <v>1171.4</v>
      </c>
      <c r="I787" s="176">
        <v>2499.15</v>
      </c>
      <c r="J787" s="168">
        <v>19711.45</v>
      </c>
      <c r="K787" s="177">
        <v>5.862505494999999E7</v>
      </c>
      <c r="L787" s="173"/>
      <c r="M787" s="178" t="s">
        <v>182</v>
      </c>
      <c r="N787" s="168">
        <v>2.066336610650109</v>
      </c>
      <c r="O787" s="168">
        <v>5.543685395853785</v>
      </c>
      <c r="P787" s="168">
        <v>1.2489592006661117</v>
      </c>
      <c r="Q787" s="168">
        <v>4.708591392726691</v>
      </c>
      <c r="R787" s="168">
        <v>0.1996805111821086</v>
      </c>
      <c r="S787" s="168">
        <v>0.0</v>
      </c>
      <c r="T787" s="168">
        <v>3.048163624367723</v>
      </c>
      <c r="U787" s="168">
        <v>1.5563727980169528</v>
      </c>
      <c r="V787" s="168">
        <v>1.9960429434793918</v>
      </c>
      <c r="W787" s="179">
        <v>0.7511053183061194</v>
      </c>
      <c r="X787" s="168"/>
      <c r="Y787" s="168"/>
      <c r="Z787" s="180" t="s">
        <v>182</v>
      </c>
      <c r="AJ787" s="158"/>
      <c r="AK787" s="168"/>
      <c r="AL787" s="178" t="s">
        <v>182</v>
      </c>
    </row>
    <row r="788">
      <c r="A788" s="178" t="s">
        <v>183</v>
      </c>
      <c r="B788" s="176">
        <v>2173.95</v>
      </c>
      <c r="C788" s="176">
        <v>1809.85</v>
      </c>
      <c r="D788" s="168">
        <v>120.65</v>
      </c>
      <c r="E788" s="168">
        <v>660.5</v>
      </c>
      <c r="F788" s="176">
        <v>5064.15</v>
      </c>
      <c r="G788" s="168"/>
      <c r="H788" s="176">
        <v>1161.2</v>
      </c>
      <c r="I788" s="176">
        <v>2498.55</v>
      </c>
      <c r="J788" s="168">
        <v>19749.25</v>
      </c>
      <c r="K788" s="177">
        <v>5.81771758E7</v>
      </c>
      <c r="L788" s="173"/>
      <c r="M788" s="178" t="s">
        <v>183</v>
      </c>
      <c r="N788" s="168">
        <v>-0.9860630351612357</v>
      </c>
      <c r="O788" s="168">
        <v>-0.9766373037150592</v>
      </c>
      <c r="P788" s="168">
        <v>-0.7812499999999907</v>
      </c>
      <c r="Q788" s="168">
        <v>0.1744141957988894</v>
      </c>
      <c r="R788" s="168">
        <v>-1.5417667130039212</v>
      </c>
      <c r="S788" s="168">
        <v>0.0</v>
      </c>
      <c r="T788" s="168">
        <v>-0.870752945193789</v>
      </c>
      <c r="U788" s="168">
        <v>-0.02400816277533998</v>
      </c>
      <c r="V788" s="168">
        <v>-0.7639722476712001</v>
      </c>
      <c r="W788" s="179">
        <v>0.19176671427012865</v>
      </c>
      <c r="X788" s="168"/>
      <c r="Y788" s="168"/>
      <c r="Z788" s="180" t="s">
        <v>183</v>
      </c>
      <c r="AJ788" s="158"/>
      <c r="AK788" s="168"/>
      <c r="AL788" s="178" t="s">
        <v>183</v>
      </c>
    </row>
    <row r="789">
      <c r="A789" s="178" t="s">
        <v>184</v>
      </c>
      <c r="B789" s="176">
        <v>2171.9</v>
      </c>
      <c r="C789" s="176">
        <v>1791.4</v>
      </c>
      <c r="D789" s="168">
        <v>121.4</v>
      </c>
      <c r="E789" s="168">
        <v>655.65</v>
      </c>
      <c r="F789" s="176">
        <v>5065.9</v>
      </c>
      <c r="G789" s="168"/>
      <c r="H789" s="176">
        <v>1191.15</v>
      </c>
      <c r="I789" s="176">
        <v>2489.7</v>
      </c>
      <c r="J789" s="168">
        <v>19833.15</v>
      </c>
      <c r="K789" s="177">
        <v>5.81689997E7</v>
      </c>
      <c r="L789" s="173"/>
      <c r="M789" s="178" t="s">
        <v>184</v>
      </c>
      <c r="N789" s="168">
        <v>-0.0942983969272397</v>
      </c>
      <c r="O789" s="168">
        <v>-1.0194214990192458</v>
      </c>
      <c r="P789" s="168">
        <v>0.6216328222130127</v>
      </c>
      <c r="Q789" s="168">
        <v>-0.734292202876612</v>
      </c>
      <c r="R789" s="168">
        <v>0.03455663833022324</v>
      </c>
      <c r="S789" s="168">
        <v>0.0</v>
      </c>
      <c r="T789" s="168">
        <v>2.579228384429904</v>
      </c>
      <c r="U789" s="168">
        <v>-0.3542054391547243</v>
      </c>
      <c r="V789" s="168">
        <v>-0.014053793240327832</v>
      </c>
      <c r="W789" s="179">
        <v>0.4248262592250412</v>
      </c>
      <c r="X789" s="168"/>
      <c r="Y789" s="168"/>
      <c r="Z789" s="180" t="s">
        <v>184</v>
      </c>
      <c r="AJ789" s="158"/>
      <c r="AK789" s="168"/>
      <c r="AL789" s="178" t="s">
        <v>184</v>
      </c>
    </row>
    <row r="790">
      <c r="A790" s="178" t="s">
        <v>185</v>
      </c>
      <c r="B790" s="176">
        <v>2203.85</v>
      </c>
      <c r="C790" s="176">
        <v>1764.55</v>
      </c>
      <c r="D790" s="168">
        <v>120.75</v>
      </c>
      <c r="E790" s="168">
        <v>667.05</v>
      </c>
      <c r="F790" s="176">
        <v>5052.55</v>
      </c>
      <c r="G790" s="168"/>
      <c r="H790" s="176">
        <v>1237.05</v>
      </c>
      <c r="I790" s="176">
        <v>2464.15</v>
      </c>
      <c r="J790" s="168">
        <v>19979.15</v>
      </c>
      <c r="K790" s="177">
        <v>5.84269126E7</v>
      </c>
      <c r="L790" s="173"/>
      <c r="M790" s="178" t="s">
        <v>185</v>
      </c>
      <c r="N790" s="168">
        <v>1.4710622036005256</v>
      </c>
      <c r="O790" s="168">
        <v>-1.4988277324997283</v>
      </c>
      <c r="P790" s="168">
        <v>-0.5354200988467921</v>
      </c>
      <c r="Q790" s="168">
        <v>1.7387325554792918</v>
      </c>
      <c r="R790" s="168">
        <v>-0.2635267178586126</v>
      </c>
      <c r="S790" s="168">
        <v>0.0</v>
      </c>
      <c r="T790" s="168">
        <v>3.8534189648658743</v>
      </c>
      <c r="U790" s="168">
        <v>-1.0262280596055642</v>
      </c>
      <c r="V790" s="168">
        <v>0.44338548252532267</v>
      </c>
      <c r="W790" s="179">
        <v>0.7361412584486074</v>
      </c>
      <c r="X790" s="168"/>
      <c r="Y790" s="168"/>
      <c r="Z790" s="180" t="s">
        <v>185</v>
      </c>
      <c r="AJ790" s="158"/>
      <c r="AK790" s="168"/>
      <c r="AL790" s="178" t="s">
        <v>185</v>
      </c>
    </row>
    <row r="791">
      <c r="A791" s="178" t="s">
        <v>186</v>
      </c>
      <c r="B791" s="176">
        <v>2186.65</v>
      </c>
      <c r="C791" s="176">
        <v>1768.95</v>
      </c>
      <c r="D791" s="168">
        <v>122.2</v>
      </c>
      <c r="E791" s="168">
        <v>667.2</v>
      </c>
      <c r="F791" s="176">
        <v>5047.0</v>
      </c>
      <c r="G791" s="168"/>
      <c r="H791" s="176">
        <v>1235.65</v>
      </c>
      <c r="I791" s="176">
        <v>2435.1</v>
      </c>
      <c r="J791" s="168">
        <v>19745.0</v>
      </c>
      <c r="K791" s="177">
        <v>5.83535308E7</v>
      </c>
      <c r="L791" s="173"/>
      <c r="M791" s="178" t="s">
        <v>186</v>
      </c>
      <c r="N791" s="168">
        <v>-0.7804523901354365</v>
      </c>
      <c r="O791" s="168">
        <v>0.2493553597234474</v>
      </c>
      <c r="P791" s="168">
        <v>1.200828157349899</v>
      </c>
      <c r="Q791" s="168">
        <v>0.022487069934801134</v>
      </c>
      <c r="R791" s="168">
        <v>-0.1098455235475192</v>
      </c>
      <c r="S791" s="168">
        <v>0.0</v>
      </c>
      <c r="T791" s="168">
        <v>-0.11317246675557686</v>
      </c>
      <c r="U791" s="168">
        <v>-1.1789055049408592</v>
      </c>
      <c r="V791" s="168">
        <v>-0.12559588849472164</v>
      </c>
      <c r="W791" s="179">
        <v>-1.171971780581263</v>
      </c>
      <c r="X791" s="168"/>
      <c r="Y791" s="168"/>
      <c r="Z791" s="180" t="s">
        <v>186</v>
      </c>
      <c r="AA791" s="168">
        <v>-0.49847940914184213</v>
      </c>
      <c r="AB791" s="168">
        <v>-3.179852454846095</v>
      </c>
      <c r="AC791" s="168">
        <v>-2.209492635024552</v>
      </c>
      <c r="AD791" s="168">
        <v>2.0758393285371564</v>
      </c>
      <c r="AE791" s="168">
        <v>-2.8462452942341914</v>
      </c>
      <c r="AF791" s="168"/>
      <c r="AG791" s="168">
        <v>4.56035285072633</v>
      </c>
      <c r="AH791" s="168">
        <v>1.3141144100858282</v>
      </c>
      <c r="AI791" s="168">
        <v>-0.5011395289946858</v>
      </c>
      <c r="AJ791" s="179">
        <v>-0.5011395289946858</v>
      </c>
      <c r="AK791" s="168"/>
      <c r="AL791" s="178" t="s">
        <v>186</v>
      </c>
    </row>
    <row r="792">
      <c r="A792" s="178" t="s">
        <v>187</v>
      </c>
      <c r="B792" s="176">
        <v>2149.9</v>
      </c>
      <c r="C792" s="176">
        <v>1775.15</v>
      </c>
      <c r="D792" s="168">
        <v>122.4</v>
      </c>
      <c r="E792" s="168">
        <v>680.7</v>
      </c>
      <c r="F792" s="176">
        <v>4968.9</v>
      </c>
      <c r="G792" s="168"/>
      <c r="H792" s="176">
        <v>1239.35</v>
      </c>
      <c r="I792" s="176">
        <v>2401.6</v>
      </c>
      <c r="J792" s="168">
        <v>19672.35</v>
      </c>
      <c r="K792" s="177">
        <v>5.814902635E7</v>
      </c>
      <c r="L792" s="173"/>
      <c r="M792" s="178" t="s">
        <v>187</v>
      </c>
      <c r="N792" s="168">
        <v>-1.6806530537580318</v>
      </c>
      <c r="O792" s="168">
        <v>0.35049040391192776</v>
      </c>
      <c r="P792" s="168">
        <v>0.16366612111293194</v>
      </c>
      <c r="Q792" s="168">
        <v>2.023381294964029</v>
      </c>
      <c r="R792" s="168">
        <v>-1.5474539330295296</v>
      </c>
      <c r="S792" s="168">
        <v>0.0</v>
      </c>
      <c r="T792" s="168">
        <v>0.2994375429935514</v>
      </c>
      <c r="U792" s="168">
        <v>-1.3757135230586015</v>
      </c>
      <c r="V792" s="168">
        <v>-0.35045771386295543</v>
      </c>
      <c r="W792" s="179">
        <v>-0.3679412509496149</v>
      </c>
      <c r="X792" s="168"/>
      <c r="Y792" s="168"/>
      <c r="Z792" s="180" t="s">
        <v>187</v>
      </c>
      <c r="AJ792" s="158"/>
      <c r="AK792" s="168"/>
      <c r="AL792" s="178" t="s">
        <v>187</v>
      </c>
    </row>
    <row r="793">
      <c r="A793" s="178" t="s">
        <v>188</v>
      </c>
      <c r="B793" s="176">
        <v>2115.6</v>
      </c>
      <c r="C793" s="176">
        <v>1729.0</v>
      </c>
      <c r="D793" s="168">
        <v>123.75</v>
      </c>
      <c r="E793" s="168">
        <v>688.1</v>
      </c>
      <c r="F793" s="176">
        <v>4885.6</v>
      </c>
      <c r="G793" s="168"/>
      <c r="H793" s="176">
        <v>1227.15</v>
      </c>
      <c r="I793" s="176">
        <v>2416.25</v>
      </c>
      <c r="J793" s="168">
        <v>19680.6</v>
      </c>
      <c r="K793" s="177">
        <v>5.7772732699999996E7</v>
      </c>
      <c r="L793" s="173"/>
      <c r="M793" s="178" t="s">
        <v>188</v>
      </c>
      <c r="N793" s="168">
        <v>-1.595423042932238</v>
      </c>
      <c r="O793" s="168">
        <v>-2.599780300256321</v>
      </c>
      <c r="P793" s="168">
        <v>1.1029411764705837</v>
      </c>
      <c r="Q793" s="168">
        <v>1.0871162039077387</v>
      </c>
      <c r="R793" s="168">
        <v>-1.676427378292968</v>
      </c>
      <c r="S793" s="168">
        <v>0.0</v>
      </c>
      <c r="T793" s="168">
        <v>-0.9843869770444038</v>
      </c>
      <c r="U793" s="168">
        <v>0.6100099933377786</v>
      </c>
      <c r="V793" s="168">
        <v>-0.6471194336687393</v>
      </c>
      <c r="W793" s="179">
        <v>0.04193703345050287</v>
      </c>
      <c r="X793" s="168"/>
      <c r="Y793" s="168"/>
      <c r="Z793" s="180" t="s">
        <v>188</v>
      </c>
      <c r="AJ793" s="158"/>
      <c r="AK793" s="168"/>
      <c r="AL793" s="178" t="s">
        <v>188</v>
      </c>
    </row>
    <row r="794">
      <c r="A794" s="178" t="s">
        <v>189</v>
      </c>
      <c r="B794" s="176">
        <v>2162.25</v>
      </c>
      <c r="C794" s="176">
        <v>1696.85</v>
      </c>
      <c r="D794" s="168">
        <v>120.25</v>
      </c>
      <c r="E794" s="168">
        <v>681.1</v>
      </c>
      <c r="F794" s="176">
        <v>4983.6</v>
      </c>
      <c r="G794" s="168"/>
      <c r="H794" s="176">
        <v>1194.55</v>
      </c>
      <c r="I794" s="176">
        <v>2421.7</v>
      </c>
      <c r="J794" s="168">
        <v>19778.3</v>
      </c>
      <c r="K794" s="177">
        <v>5.7846053849999994E7</v>
      </c>
      <c r="L794" s="173"/>
      <c r="M794" s="178" t="s">
        <v>189</v>
      </c>
      <c r="N794" s="168">
        <v>2.205048213272835</v>
      </c>
      <c r="O794" s="168">
        <v>-1.8594563331405487</v>
      </c>
      <c r="P794" s="168">
        <v>-2.8282828282828283</v>
      </c>
      <c r="Q794" s="168">
        <v>-1.0172939979654119</v>
      </c>
      <c r="R794" s="168">
        <v>2.0058948747339116</v>
      </c>
      <c r="S794" s="168">
        <v>0.0</v>
      </c>
      <c r="T794" s="168">
        <v>-2.6565619524915562</v>
      </c>
      <c r="U794" s="168">
        <v>0.2255561303672972</v>
      </c>
      <c r="V794" s="168">
        <v>0.12691307226323834</v>
      </c>
      <c r="W794" s="179">
        <v>0.49642795443228727</v>
      </c>
      <c r="X794" s="168"/>
      <c r="Y794" s="168"/>
      <c r="Z794" s="180" t="s">
        <v>189</v>
      </c>
      <c r="AJ794" s="158"/>
      <c r="AK794" s="168"/>
      <c r="AL794" s="178" t="s">
        <v>189</v>
      </c>
    </row>
    <row r="795">
      <c r="A795" s="178" t="s">
        <v>190</v>
      </c>
      <c r="B795" s="176">
        <v>2160.15</v>
      </c>
      <c r="C795" s="176">
        <v>1650.05</v>
      </c>
      <c r="D795" s="168">
        <v>118.9</v>
      </c>
      <c r="E795" s="168">
        <v>670.95</v>
      </c>
      <c r="F795" s="176">
        <v>4873.4</v>
      </c>
      <c r="G795" s="168"/>
      <c r="H795" s="176">
        <v>1266.6</v>
      </c>
      <c r="I795" s="176">
        <v>2423.1</v>
      </c>
      <c r="J795" s="168">
        <v>19659.9</v>
      </c>
      <c r="K795" s="177">
        <v>5.73836677E7</v>
      </c>
      <c r="L795" s="173"/>
      <c r="M795" s="178" t="s">
        <v>190</v>
      </c>
      <c r="N795" s="168">
        <v>-0.09712105445715846</v>
      </c>
      <c r="O795" s="168">
        <v>-2.7580516840027087</v>
      </c>
      <c r="P795" s="168">
        <v>-1.1226611226611178</v>
      </c>
      <c r="Q795" s="168">
        <v>-1.4902363823227098</v>
      </c>
      <c r="R795" s="168">
        <v>-2.211252909543316</v>
      </c>
      <c r="S795" s="168">
        <v>0.0</v>
      </c>
      <c r="T795" s="168">
        <v>6.031560001674268</v>
      </c>
      <c r="U795" s="168">
        <v>0.05781062889705955</v>
      </c>
      <c r="V795" s="168">
        <v>-0.7993391410916287</v>
      </c>
      <c r="W795" s="179">
        <v>-0.598635878715551</v>
      </c>
      <c r="X795" s="168"/>
      <c r="Y795" s="168"/>
      <c r="Z795" s="180" t="s">
        <v>190</v>
      </c>
      <c r="AJ795" s="158"/>
      <c r="AK795" s="168"/>
      <c r="AL795" s="178" t="s">
        <v>190</v>
      </c>
    </row>
    <row r="796">
      <c r="A796" s="178" t="s">
        <v>191</v>
      </c>
      <c r="B796" s="176">
        <v>2175.75</v>
      </c>
      <c r="C796" s="176">
        <v>1712.7</v>
      </c>
      <c r="D796" s="168">
        <v>119.5</v>
      </c>
      <c r="E796" s="168">
        <v>681.05</v>
      </c>
      <c r="F796" s="176">
        <v>4903.35</v>
      </c>
      <c r="G796" s="168"/>
      <c r="H796" s="176">
        <v>1292.0</v>
      </c>
      <c r="I796" s="176">
        <v>2467.1</v>
      </c>
      <c r="J796" s="168">
        <v>19646.05</v>
      </c>
      <c r="K796" s="177">
        <v>5.8063901300000004E7</v>
      </c>
      <c r="L796" s="173"/>
      <c r="M796" s="178" t="s">
        <v>191</v>
      </c>
      <c r="N796" s="168">
        <v>0.7221720713839275</v>
      </c>
      <c r="O796" s="168">
        <v>3.796854640768467</v>
      </c>
      <c r="P796" s="168">
        <v>0.5046257359125267</v>
      </c>
      <c r="Q796" s="168">
        <v>1.5053282658916325</v>
      </c>
      <c r="R796" s="168">
        <v>0.6145606763245522</v>
      </c>
      <c r="S796" s="168">
        <v>0.0</v>
      </c>
      <c r="T796" s="168">
        <v>2.005368703615987</v>
      </c>
      <c r="U796" s="168">
        <v>1.815855722008997</v>
      </c>
      <c r="V796" s="168">
        <v>1.1854132495612535</v>
      </c>
      <c r="W796" s="179">
        <v>-0.07044796769058938</v>
      </c>
      <c r="X796" s="168"/>
      <c r="Y796" s="168"/>
      <c r="Z796" s="180" t="s">
        <v>191</v>
      </c>
      <c r="AA796" s="168">
        <v>4.927036654027338</v>
      </c>
      <c r="AB796" s="168">
        <v>-0.6276639224616103</v>
      </c>
      <c r="AC796" s="168">
        <v>0.9623430962343144</v>
      </c>
      <c r="AD796" s="168">
        <v>-1.5270538139637293</v>
      </c>
      <c r="AE796" s="168">
        <v>-2.1383339961454997</v>
      </c>
      <c r="AF796" s="168"/>
      <c r="AG796" s="168">
        <v>3.3630030959752357</v>
      </c>
      <c r="AH796" s="168">
        <v>-1.8037371813059868</v>
      </c>
      <c r="AI796" s="168">
        <v>-0.6568750461288619</v>
      </c>
      <c r="AJ796" s="179">
        <v>-0.6568750461288619</v>
      </c>
      <c r="AK796" s="168"/>
      <c r="AL796" s="178" t="s">
        <v>191</v>
      </c>
    </row>
    <row r="797">
      <c r="A797" s="178" t="s">
        <v>192</v>
      </c>
      <c r="B797" s="176">
        <v>2318.0</v>
      </c>
      <c r="C797" s="176">
        <v>1719.3</v>
      </c>
      <c r="D797" s="168">
        <v>124.8</v>
      </c>
      <c r="E797" s="168">
        <v>669.05</v>
      </c>
      <c r="F797" s="176">
        <v>4793.95</v>
      </c>
      <c r="G797" s="168"/>
      <c r="H797" s="176">
        <v>1307.55</v>
      </c>
      <c r="I797" s="176">
        <v>2447.45</v>
      </c>
      <c r="J797" s="168">
        <v>19753.8</v>
      </c>
      <c r="K797" s="177">
        <v>5.81061058E7</v>
      </c>
      <c r="L797" s="173"/>
      <c r="M797" s="178" t="s">
        <v>192</v>
      </c>
      <c r="N797" s="168">
        <v>6.537975410777892</v>
      </c>
      <c r="O797" s="168">
        <v>0.38535645472061125</v>
      </c>
      <c r="P797" s="168">
        <v>4.4351464435146415</v>
      </c>
      <c r="Q797" s="168">
        <v>-1.761985169958153</v>
      </c>
      <c r="R797" s="168">
        <v>-2.2311276984102815</v>
      </c>
      <c r="S797" s="168">
        <v>0.0</v>
      </c>
      <c r="T797" s="168">
        <v>1.2035603715170242</v>
      </c>
      <c r="U797" s="168">
        <v>-0.7964816991609619</v>
      </c>
      <c r="V797" s="168">
        <v>0.07268629743277782</v>
      </c>
      <c r="W797" s="179">
        <v>0.5484563054659843</v>
      </c>
      <c r="X797" s="168"/>
      <c r="Y797" s="168"/>
      <c r="Z797" s="180" t="s">
        <v>192</v>
      </c>
      <c r="AJ797" s="158"/>
      <c r="AK797" s="168"/>
      <c r="AL797" s="178" t="s">
        <v>192</v>
      </c>
    </row>
    <row r="798">
      <c r="A798" s="181">
        <v>44934.0</v>
      </c>
      <c r="B798" s="176">
        <v>2439.5</v>
      </c>
      <c r="C798" s="176">
        <v>1716.75</v>
      </c>
      <c r="D798" s="168">
        <v>124.25</v>
      </c>
      <c r="E798" s="168">
        <v>670.2</v>
      </c>
      <c r="F798" s="176">
        <v>4817.35</v>
      </c>
      <c r="G798" s="168"/>
      <c r="H798" s="176">
        <v>1303.6</v>
      </c>
      <c r="I798" s="176">
        <v>2439.0</v>
      </c>
      <c r="J798" s="168">
        <v>19733.55</v>
      </c>
      <c r="K798" s="177">
        <v>5.8514138650000006E7</v>
      </c>
      <c r="L798" s="173"/>
      <c r="M798" s="181">
        <v>44934.0</v>
      </c>
      <c r="N798" s="168">
        <v>5.241587575496117</v>
      </c>
      <c r="O798" s="168">
        <v>-0.1483161751875737</v>
      </c>
      <c r="P798" s="168">
        <v>-0.440705128205126</v>
      </c>
      <c r="Q798" s="168">
        <v>0.17188550930425095</v>
      </c>
      <c r="R798" s="168">
        <v>0.48811522856935396</v>
      </c>
      <c r="S798" s="168">
        <v>0.0</v>
      </c>
      <c r="T798" s="168">
        <v>-0.30209169821422094</v>
      </c>
      <c r="U798" s="168">
        <v>-0.34525730862733944</v>
      </c>
      <c r="V798" s="168">
        <v>0.7022202647763893</v>
      </c>
      <c r="W798" s="179">
        <v>-0.10251192175682654</v>
      </c>
      <c r="X798" s="168"/>
      <c r="Y798" s="168"/>
      <c r="Z798" s="182">
        <v>44934.0</v>
      </c>
      <c r="AJ798" s="158"/>
      <c r="AK798" s="109"/>
      <c r="AL798" s="181">
        <v>44934.0</v>
      </c>
      <c r="AM798" s="168">
        <v>-6.698093871695023</v>
      </c>
      <c r="AN798" s="168">
        <v>-5.3968253968254025</v>
      </c>
      <c r="AO798" s="168">
        <v>4.547283702213284</v>
      </c>
      <c r="AP798" s="168">
        <v>35.138764547896145</v>
      </c>
      <c r="AQ798" s="168">
        <v>-7.257101933635719</v>
      </c>
      <c r="AR798" s="168">
        <v>0.0</v>
      </c>
      <c r="AS798" s="168">
        <v>33.58775698066893</v>
      </c>
      <c r="AT798" s="168">
        <v>2.394423944239446</v>
      </c>
      <c r="AU798" s="168">
        <v>6.338434240969545</v>
      </c>
      <c r="AV798" s="168">
        <v>-2.4311388472930617</v>
      </c>
    </row>
    <row r="799">
      <c r="A799" s="181">
        <v>44965.0</v>
      </c>
      <c r="B799" s="176">
        <v>2350.25</v>
      </c>
      <c r="C799" s="176">
        <v>1703.55</v>
      </c>
      <c r="D799" s="168">
        <v>121.1</v>
      </c>
      <c r="E799" s="168">
        <v>665.8</v>
      </c>
      <c r="F799" s="176">
        <v>4809.45</v>
      </c>
      <c r="G799" s="168"/>
      <c r="H799" s="176">
        <v>1288.75</v>
      </c>
      <c r="I799" s="176">
        <v>2415.25</v>
      </c>
      <c r="J799" s="168">
        <v>19526.55</v>
      </c>
      <c r="K799" s="177">
        <v>5.791186239999999E7</v>
      </c>
      <c r="L799" s="173"/>
      <c r="M799" s="181">
        <v>44965.0</v>
      </c>
      <c r="N799" s="168">
        <v>-3.6585365853658534</v>
      </c>
      <c r="O799" s="168">
        <v>-0.768894713848845</v>
      </c>
      <c r="P799" s="168">
        <v>-2.5352112676056384</v>
      </c>
      <c r="Q799" s="168">
        <v>-0.6565204416592197</v>
      </c>
      <c r="R799" s="168">
        <v>-0.16399057573148196</v>
      </c>
      <c r="S799" s="168">
        <v>0.0</v>
      </c>
      <c r="T799" s="168">
        <v>-1.139153114452279</v>
      </c>
      <c r="U799" s="168">
        <v>-0.973759737597376</v>
      </c>
      <c r="V799" s="168">
        <v>-1.0292832875871358</v>
      </c>
      <c r="W799" s="179">
        <v>-1.0489749690248333</v>
      </c>
      <c r="X799" s="168"/>
      <c r="Y799" s="168"/>
      <c r="Z799" s="182">
        <v>44965.0</v>
      </c>
      <c r="AJ799" s="158"/>
      <c r="AK799" s="109"/>
      <c r="AL799" s="181">
        <v>44965.0</v>
      </c>
    </row>
    <row r="800">
      <c r="A800" s="181">
        <v>44993.0</v>
      </c>
      <c r="B800" s="176">
        <v>2307.5</v>
      </c>
      <c r="C800" s="176">
        <v>1720.2</v>
      </c>
      <c r="D800" s="168">
        <v>119.25</v>
      </c>
      <c r="E800" s="168">
        <v>666.2</v>
      </c>
      <c r="F800" s="176">
        <v>4798.95</v>
      </c>
      <c r="G800" s="168"/>
      <c r="H800" s="176">
        <v>1329.0</v>
      </c>
      <c r="I800" s="176">
        <v>2400.35</v>
      </c>
      <c r="J800" s="168">
        <v>19381.65</v>
      </c>
      <c r="K800" s="177">
        <v>5.7856497550000004E7</v>
      </c>
      <c r="L800" s="173"/>
      <c r="M800" s="181">
        <v>44993.0</v>
      </c>
      <c r="N800" s="168">
        <v>-1.818955430273375</v>
      </c>
      <c r="O800" s="168">
        <v>0.9773707845381757</v>
      </c>
      <c r="P800" s="168">
        <v>-1.5276630883567253</v>
      </c>
      <c r="Q800" s="168">
        <v>0.060078101532005254</v>
      </c>
      <c r="R800" s="168">
        <v>-0.21832018214140908</v>
      </c>
      <c r="S800" s="168">
        <v>0.0</v>
      </c>
      <c r="T800" s="168">
        <v>3.1231813773035886</v>
      </c>
      <c r="U800" s="168">
        <v>-0.6169133630059038</v>
      </c>
      <c r="V800" s="168">
        <v>-0.09560191592109218</v>
      </c>
      <c r="W800" s="179">
        <v>-0.7420665708996101</v>
      </c>
      <c r="X800" s="168"/>
      <c r="Y800" s="168"/>
      <c r="Z800" s="182">
        <v>44993.0</v>
      </c>
      <c r="AJ800" s="158"/>
      <c r="AK800" s="109"/>
      <c r="AL800" s="181">
        <v>44993.0</v>
      </c>
    </row>
    <row r="801">
      <c r="A801" s="181">
        <v>45024.0</v>
      </c>
      <c r="B801" s="176">
        <v>2282.95</v>
      </c>
      <c r="C801" s="176">
        <v>1701.95</v>
      </c>
      <c r="D801" s="168">
        <v>120.65</v>
      </c>
      <c r="E801" s="168">
        <v>670.65</v>
      </c>
      <c r="F801" s="176">
        <v>4798.5</v>
      </c>
      <c r="G801" s="168"/>
      <c r="H801" s="176">
        <v>1335.45</v>
      </c>
      <c r="I801" s="176">
        <v>2422.6</v>
      </c>
      <c r="J801" s="168">
        <v>19517.0</v>
      </c>
      <c r="K801" s="177">
        <v>5.791898800000001E7</v>
      </c>
      <c r="L801" s="173"/>
      <c r="M801" s="181">
        <v>45024.0</v>
      </c>
      <c r="N801" s="168">
        <v>-1.0639219934994661</v>
      </c>
      <c r="O801" s="168">
        <v>-1.0609231484711081</v>
      </c>
      <c r="P801" s="168">
        <v>1.174004192872122</v>
      </c>
      <c r="Q801" s="168">
        <v>0.6679675773041026</v>
      </c>
      <c r="R801" s="168">
        <v>-0.009377051229952763</v>
      </c>
      <c r="S801" s="168">
        <v>0.0</v>
      </c>
      <c r="T801" s="168">
        <v>0.48532731376975513</v>
      </c>
      <c r="U801" s="168">
        <v>0.9269481533942967</v>
      </c>
      <c r="V801" s="168">
        <v>0.10800938986325309</v>
      </c>
      <c r="W801" s="179">
        <v>0.6983409565233019</v>
      </c>
      <c r="X801" s="168"/>
      <c r="Y801" s="168"/>
      <c r="Z801" s="182">
        <v>45024.0</v>
      </c>
      <c r="AA801" s="168">
        <v>-0.6351431262182703</v>
      </c>
      <c r="AB801" s="168">
        <v>0.44067099503510676</v>
      </c>
      <c r="AC801" s="168">
        <v>-1.1189390799834302</v>
      </c>
      <c r="AD801" s="168">
        <v>-3.6979050175203096</v>
      </c>
      <c r="AE801" s="168">
        <v>-6.006043555277687</v>
      </c>
      <c r="AF801" s="168"/>
      <c r="AG801" s="168">
        <v>23.4040959976038</v>
      </c>
      <c r="AH801" s="168">
        <v>-3.1102947246759642</v>
      </c>
      <c r="AI801" s="168">
        <v>-0.45447558538710214</v>
      </c>
      <c r="AJ801" s="179">
        <v>-0.45447558538710214</v>
      </c>
      <c r="AK801" s="109"/>
      <c r="AL801" s="181">
        <v>45024.0</v>
      </c>
    </row>
    <row r="802">
      <c r="A802" s="181">
        <v>45115.0</v>
      </c>
      <c r="B802" s="176">
        <v>2364.85</v>
      </c>
      <c r="C802" s="176">
        <v>1761.15</v>
      </c>
      <c r="D802" s="168">
        <v>122.1</v>
      </c>
      <c r="E802" s="168">
        <v>660.8</v>
      </c>
      <c r="F802" s="176">
        <v>4659.75</v>
      </c>
      <c r="G802" s="168"/>
      <c r="H802" s="176">
        <v>1342.55</v>
      </c>
      <c r="I802" s="176">
        <v>2373.45</v>
      </c>
      <c r="J802" s="168">
        <v>19597.3</v>
      </c>
      <c r="K802" s="177">
        <v>5.763354219999999E7</v>
      </c>
      <c r="L802" s="173"/>
      <c r="M802" s="181">
        <v>45115.0</v>
      </c>
      <c r="N802" s="168">
        <v>3.587463588777682</v>
      </c>
      <c r="O802" s="168">
        <v>3.4783630541437787</v>
      </c>
      <c r="P802" s="168">
        <v>1.201823456278482</v>
      </c>
      <c r="Q802" s="168">
        <v>-1.4687243718780323</v>
      </c>
      <c r="R802" s="168">
        <v>-2.89152860268834</v>
      </c>
      <c r="S802" s="168">
        <v>0.0</v>
      </c>
      <c r="T802" s="168">
        <v>0.5316559961061746</v>
      </c>
      <c r="U802" s="168">
        <v>-2.0288120201436515</v>
      </c>
      <c r="V802" s="168">
        <v>-0.49283630439126347</v>
      </c>
      <c r="W802" s="179">
        <v>0.41143618383972574</v>
      </c>
      <c r="X802" s="168"/>
      <c r="Y802" s="168"/>
      <c r="Z802" s="182">
        <v>45115.0</v>
      </c>
      <c r="AJ802" s="158"/>
      <c r="AK802" s="109"/>
      <c r="AL802" s="181">
        <v>45115.0</v>
      </c>
    </row>
    <row r="803">
      <c r="A803" s="181">
        <v>45146.0</v>
      </c>
      <c r="B803" s="176">
        <v>2372.0</v>
      </c>
      <c r="C803" s="176">
        <v>1770.5</v>
      </c>
      <c r="D803" s="168">
        <v>123.65</v>
      </c>
      <c r="E803" s="168">
        <v>666.05</v>
      </c>
      <c r="F803" s="176">
        <v>4605.35</v>
      </c>
      <c r="G803" s="168"/>
      <c r="H803" s="176">
        <v>1611.05</v>
      </c>
      <c r="I803" s="176">
        <v>2333.0</v>
      </c>
      <c r="J803" s="168">
        <v>19570.85</v>
      </c>
      <c r="K803" s="177">
        <v>5.853053325E7</v>
      </c>
      <c r="L803" s="173"/>
      <c r="M803" s="181">
        <v>45146.0</v>
      </c>
      <c r="N803" s="168">
        <v>0.30234475759562307</v>
      </c>
      <c r="O803" s="168">
        <v>0.5309031030860466</v>
      </c>
      <c r="P803" s="168">
        <v>1.2694512694512787</v>
      </c>
      <c r="Q803" s="168">
        <v>0.7944915254237289</v>
      </c>
      <c r="R803" s="168">
        <v>-1.1674446053972773</v>
      </c>
      <c r="S803" s="168">
        <v>0.0</v>
      </c>
      <c r="T803" s="168">
        <v>19.99925514878403</v>
      </c>
      <c r="U803" s="168">
        <v>-1.7042701552592143</v>
      </c>
      <c r="V803" s="168">
        <v>1.5563698078581956</v>
      </c>
      <c r="W803" s="179">
        <v>-0.13496757206350227</v>
      </c>
      <c r="X803" s="168"/>
      <c r="Y803" s="168"/>
      <c r="Z803" s="182">
        <v>45146.0</v>
      </c>
      <c r="AJ803" s="158"/>
      <c r="AK803" s="109"/>
      <c r="AL803" s="181">
        <v>45146.0</v>
      </c>
    </row>
    <row r="804">
      <c r="A804" s="181">
        <v>45177.0</v>
      </c>
      <c r="B804" s="176">
        <v>2319.8</v>
      </c>
      <c r="C804" s="176">
        <v>1767.4</v>
      </c>
      <c r="D804" s="168">
        <v>120.9</v>
      </c>
      <c r="E804" s="168">
        <v>659.5</v>
      </c>
      <c r="F804" s="176">
        <v>4600.9</v>
      </c>
      <c r="G804" s="168"/>
      <c r="H804" s="176">
        <v>1671.65</v>
      </c>
      <c r="I804" s="176">
        <v>2325.05</v>
      </c>
      <c r="J804" s="168">
        <v>19632.55</v>
      </c>
      <c r="K804" s="177">
        <v>5.836609955E7</v>
      </c>
      <c r="L804" s="173"/>
      <c r="M804" s="181">
        <v>45177.0</v>
      </c>
      <c r="N804" s="168">
        <v>-2.200674536256316</v>
      </c>
      <c r="O804" s="168">
        <v>-0.1750917819824857</v>
      </c>
      <c r="P804" s="168">
        <v>-2.2240194096239385</v>
      </c>
      <c r="Q804" s="168">
        <v>-0.9834096539298783</v>
      </c>
      <c r="R804" s="168">
        <v>-0.0966267493241714</v>
      </c>
      <c r="S804" s="168">
        <v>0.0</v>
      </c>
      <c r="T804" s="168">
        <v>3.7615219887651</v>
      </c>
      <c r="U804" s="168">
        <v>-0.34076296613801194</v>
      </c>
      <c r="V804" s="168">
        <v>-0.2809366169579584</v>
      </c>
      <c r="W804" s="179">
        <v>0.3152647943242155</v>
      </c>
      <c r="X804" s="168"/>
      <c r="Y804" s="168"/>
      <c r="Z804" s="182">
        <v>45177.0</v>
      </c>
      <c r="AJ804" s="158"/>
      <c r="AK804" s="109"/>
      <c r="AL804" s="181">
        <v>45177.0</v>
      </c>
    </row>
    <row r="805">
      <c r="A805" s="181">
        <v>45207.0</v>
      </c>
      <c r="B805" s="176">
        <v>2290.45</v>
      </c>
      <c r="C805" s="176">
        <v>1743.35</v>
      </c>
      <c r="D805" s="168">
        <v>120.6</v>
      </c>
      <c r="E805" s="168">
        <v>658.9</v>
      </c>
      <c r="F805" s="176">
        <v>4540.45</v>
      </c>
      <c r="G805" s="168"/>
      <c r="H805" s="176">
        <v>1660.7</v>
      </c>
      <c r="I805" s="176">
        <v>2332.95</v>
      </c>
      <c r="J805" s="168">
        <v>19543.1</v>
      </c>
      <c r="K805" s="177">
        <v>5.795415955E7</v>
      </c>
      <c r="L805" s="173"/>
      <c r="M805" s="181">
        <v>45207.0</v>
      </c>
      <c r="N805" s="168">
        <v>-1.2651952754547962</v>
      </c>
      <c r="O805" s="168">
        <v>-1.3607559126400464</v>
      </c>
      <c r="P805" s="168">
        <v>-0.2481389578163866</v>
      </c>
      <c r="Q805" s="168">
        <v>-0.09097801364670549</v>
      </c>
      <c r="R805" s="168">
        <v>-1.313873372601009</v>
      </c>
      <c r="S805" s="168">
        <v>0.0</v>
      </c>
      <c r="T805" s="168">
        <v>-0.6550414261358565</v>
      </c>
      <c r="U805" s="168">
        <v>0.3397776391905393</v>
      </c>
      <c r="V805" s="168">
        <v>-0.7057864122770562</v>
      </c>
      <c r="W805" s="179">
        <v>-0.45562089489139584</v>
      </c>
      <c r="X805" s="168"/>
      <c r="Y805" s="168"/>
      <c r="Z805" s="182">
        <v>45207.0</v>
      </c>
      <c r="AJ805" s="158"/>
      <c r="AK805" s="109"/>
      <c r="AL805" s="181">
        <v>45207.0</v>
      </c>
    </row>
    <row r="806">
      <c r="A806" s="181">
        <v>45238.0</v>
      </c>
      <c r="B806" s="176">
        <v>2268.45</v>
      </c>
      <c r="C806" s="176">
        <v>1709.45</v>
      </c>
      <c r="D806" s="168">
        <v>119.3</v>
      </c>
      <c r="E806" s="168">
        <v>645.85</v>
      </c>
      <c r="F806" s="176">
        <v>4510.3</v>
      </c>
      <c r="G806" s="168"/>
      <c r="H806" s="176">
        <v>1648.0</v>
      </c>
      <c r="I806" s="176">
        <v>2347.25</v>
      </c>
      <c r="J806" s="168">
        <v>19428.3</v>
      </c>
      <c r="K806" s="177">
        <v>5.7421955E7</v>
      </c>
      <c r="L806" s="173"/>
      <c r="M806" s="181">
        <v>45238.0</v>
      </c>
      <c r="N806" s="168">
        <v>-0.960509943460892</v>
      </c>
      <c r="O806" s="168">
        <v>-1.9445320790432135</v>
      </c>
      <c r="P806" s="168">
        <v>-1.0779436152570459</v>
      </c>
      <c r="Q806" s="168">
        <v>-1.98057368341174</v>
      </c>
      <c r="R806" s="168">
        <v>-0.6640310982391534</v>
      </c>
      <c r="S806" s="168">
        <v>0.0</v>
      </c>
      <c r="T806" s="168">
        <v>-0.7647377611850452</v>
      </c>
      <c r="U806" s="168">
        <v>0.6129578430742272</v>
      </c>
      <c r="V806" s="168">
        <v>-0.9183198481911159</v>
      </c>
      <c r="W806" s="179">
        <v>-0.5874196007798111</v>
      </c>
      <c r="X806" s="168"/>
      <c r="Y806" s="168"/>
      <c r="Z806" s="182">
        <v>45238.0</v>
      </c>
      <c r="AA806" s="168">
        <v>-3.429654609975963</v>
      </c>
      <c r="AB806" s="168">
        <v>-3.6151978706601513</v>
      </c>
      <c r="AC806" s="168">
        <v>0.041911148365462836</v>
      </c>
      <c r="AD806" s="168">
        <v>30.595339475110325</v>
      </c>
      <c r="AE806" s="168">
        <v>0.5487439859876283</v>
      </c>
      <c r="AF806" s="168"/>
      <c r="AG806" s="168">
        <v>-4.811893203883493</v>
      </c>
      <c r="AH806" s="168">
        <v>-0.017041218447122843</v>
      </c>
      <c r="AI806" s="168">
        <v>-0.6081334959826532</v>
      </c>
      <c r="AJ806" s="179">
        <v>-0.6081334959826532</v>
      </c>
      <c r="AK806" s="109"/>
      <c r="AL806" s="181">
        <v>45238.0</v>
      </c>
    </row>
    <row r="807">
      <c r="A807" s="178" t="s">
        <v>193</v>
      </c>
      <c r="B807" s="176">
        <v>2222.5</v>
      </c>
      <c r="C807" s="176">
        <v>1698.7</v>
      </c>
      <c r="D807" s="168">
        <v>118.6</v>
      </c>
      <c r="E807" s="168">
        <v>687.9</v>
      </c>
      <c r="F807" s="176">
        <v>4499.6</v>
      </c>
      <c r="G807" s="168"/>
      <c r="H807" s="176">
        <v>1602.8</v>
      </c>
      <c r="I807" s="176">
        <v>2336.7</v>
      </c>
      <c r="J807" s="168">
        <v>19434.55</v>
      </c>
      <c r="K807" s="177">
        <v>5.7682581E7</v>
      </c>
      <c r="L807" s="173"/>
      <c r="M807" s="178" t="s">
        <v>193</v>
      </c>
      <c r="N807" s="168">
        <v>-2.025612202164466</v>
      </c>
      <c r="O807" s="168">
        <v>-0.6288572347831174</v>
      </c>
      <c r="P807" s="168">
        <v>-0.5867560771165155</v>
      </c>
      <c r="Q807" s="168">
        <v>6.510799721297508</v>
      </c>
      <c r="R807" s="168">
        <v>-0.23723477374010196</v>
      </c>
      <c r="S807" s="168">
        <v>0.0</v>
      </c>
      <c r="T807" s="168">
        <v>-2.7427184466019447</v>
      </c>
      <c r="U807" s="168">
        <v>-0.4494621365427705</v>
      </c>
      <c r="V807" s="168">
        <v>0.4538786601744925</v>
      </c>
      <c r="W807" s="179">
        <v>0.032169567074834135</v>
      </c>
      <c r="X807" s="168"/>
      <c r="Y807" s="168"/>
      <c r="Z807" s="180" t="s">
        <v>193</v>
      </c>
      <c r="AJ807" s="158"/>
      <c r="AK807" s="168"/>
      <c r="AL807" s="178" t="s">
        <v>193</v>
      </c>
    </row>
    <row r="808">
      <c r="A808" s="178" t="s">
        <v>194</v>
      </c>
      <c r="B808" s="176">
        <v>2180.25</v>
      </c>
      <c r="C808" s="176">
        <v>1642.8</v>
      </c>
      <c r="D808" s="168">
        <v>116.9</v>
      </c>
      <c r="E808" s="168">
        <v>807.85</v>
      </c>
      <c r="F808" s="176">
        <v>4498.5</v>
      </c>
      <c r="G808" s="168"/>
      <c r="H808" s="176">
        <v>1546.25</v>
      </c>
      <c r="I808" s="176">
        <v>2342.7</v>
      </c>
      <c r="J808" s="168">
        <v>19465.0</v>
      </c>
      <c r="K808" s="177">
        <v>5.907946555E7</v>
      </c>
      <c r="L808" s="173"/>
      <c r="M808" s="178" t="s">
        <v>194</v>
      </c>
      <c r="N808" s="168">
        <v>-1.9010123734533184</v>
      </c>
      <c r="O808" s="168">
        <v>-3.2907517513392643</v>
      </c>
      <c r="P808" s="168">
        <v>-1.4333895446880174</v>
      </c>
      <c r="Q808" s="168">
        <v>17.437127489460686</v>
      </c>
      <c r="R808" s="168">
        <v>-0.02444661747711716</v>
      </c>
      <c r="S808" s="168">
        <v>0.0</v>
      </c>
      <c r="T808" s="168">
        <v>-3.5282006488644844</v>
      </c>
      <c r="U808" s="168">
        <v>0.2567723712928489</v>
      </c>
      <c r="V808" s="168">
        <v>2.4216748380243196</v>
      </c>
      <c r="W808" s="179">
        <v>0.15667972759853319</v>
      </c>
      <c r="X808" s="168"/>
      <c r="Y808" s="168"/>
      <c r="Z808" s="180" t="s">
        <v>194</v>
      </c>
      <c r="AJ808" s="158"/>
      <c r="AK808" s="168"/>
      <c r="AL808" s="178" t="s">
        <v>194</v>
      </c>
    </row>
    <row r="809">
      <c r="A809" s="178" t="s">
        <v>195</v>
      </c>
      <c r="B809" s="176">
        <v>2235.6</v>
      </c>
      <c r="C809" s="176">
        <v>1650.25</v>
      </c>
      <c r="D809" s="168">
        <v>120.15</v>
      </c>
      <c r="E809" s="168">
        <v>875.7</v>
      </c>
      <c r="F809" s="176">
        <v>4501.6</v>
      </c>
      <c r="G809" s="168"/>
      <c r="H809" s="176">
        <v>1617.55</v>
      </c>
      <c r="I809" s="176">
        <v>2314.15</v>
      </c>
      <c r="J809" s="168">
        <v>19365.25</v>
      </c>
      <c r="K809" s="177">
        <v>6.06748219E7</v>
      </c>
      <c r="L809" s="173"/>
      <c r="M809" s="178" t="s">
        <v>195</v>
      </c>
      <c r="N809" s="168">
        <v>2.5386996904024723</v>
      </c>
      <c r="O809" s="168">
        <v>0.4534940345751184</v>
      </c>
      <c r="P809" s="168">
        <v>2.780153977758768</v>
      </c>
      <c r="Q809" s="168">
        <v>8.398836417651795</v>
      </c>
      <c r="R809" s="168">
        <v>0.06891185950873321</v>
      </c>
      <c r="S809" s="168">
        <v>0.0</v>
      </c>
      <c r="T809" s="168">
        <v>4.611156022635406</v>
      </c>
      <c r="U809" s="168">
        <v>-1.2186793016604656</v>
      </c>
      <c r="V809" s="168">
        <v>2.7003567739620515</v>
      </c>
      <c r="W809" s="179">
        <v>-0.5124582584125353</v>
      </c>
      <c r="X809" s="168"/>
      <c r="Y809" s="168"/>
      <c r="Z809" s="180" t="s">
        <v>195</v>
      </c>
      <c r="AJ809" s="158"/>
      <c r="AK809" s="168"/>
      <c r="AL809" s="178" t="s">
        <v>195</v>
      </c>
    </row>
    <row r="810">
      <c r="A810" s="178" t="s">
        <v>196</v>
      </c>
      <c r="B810" s="176">
        <v>2190.65</v>
      </c>
      <c r="C810" s="176">
        <v>1647.65</v>
      </c>
      <c r="D810" s="168">
        <v>119.35</v>
      </c>
      <c r="E810" s="168">
        <v>843.45</v>
      </c>
      <c r="F810" s="176">
        <v>4535.05</v>
      </c>
      <c r="G810" s="168"/>
      <c r="H810" s="176">
        <v>1568.7</v>
      </c>
      <c r="I810" s="176">
        <v>2346.85</v>
      </c>
      <c r="J810" s="168">
        <v>19310.15</v>
      </c>
      <c r="K810" s="177">
        <v>5.999616225000001E7</v>
      </c>
      <c r="L810" s="173"/>
      <c r="M810" s="178" t="s">
        <v>196</v>
      </c>
      <c r="N810" s="168">
        <v>-2.010645911612087</v>
      </c>
      <c r="O810" s="168">
        <v>-0.15755188607786147</v>
      </c>
      <c r="P810" s="168">
        <v>-0.6658343736995517</v>
      </c>
      <c r="Q810" s="168">
        <v>-3.6827680712572795</v>
      </c>
      <c r="R810" s="168">
        <v>0.743069130975649</v>
      </c>
      <c r="S810" s="168">
        <v>0.0</v>
      </c>
      <c r="T810" s="168">
        <v>-3.019999381781083</v>
      </c>
      <c r="U810" s="168">
        <v>1.413045826761438</v>
      </c>
      <c r="V810" s="168">
        <v>-1.118519393626751</v>
      </c>
      <c r="W810" s="179">
        <v>-0.284530279753675</v>
      </c>
      <c r="X810" s="168"/>
      <c r="Y810" s="168"/>
      <c r="Z810" s="180" t="s">
        <v>196</v>
      </c>
      <c r="AA810" s="168">
        <v>2.6635929975121497</v>
      </c>
      <c r="AB810" s="168">
        <v>-2.8009589415227802</v>
      </c>
      <c r="AC810" s="168">
        <v>-2.4717218265605267</v>
      </c>
      <c r="AD810" s="168">
        <v>-0.4446025253423439</v>
      </c>
      <c r="AE810" s="168">
        <v>-0.20396688018875206</v>
      </c>
      <c r="AF810" s="168"/>
      <c r="AG810" s="168">
        <v>-1.408809842544791</v>
      </c>
      <c r="AH810" s="168">
        <v>-1.267656646142702</v>
      </c>
      <c r="AI810" s="168">
        <v>-0.22967196008317997</v>
      </c>
      <c r="AJ810" s="179">
        <v>-0.22967196008317997</v>
      </c>
      <c r="AK810" s="168"/>
      <c r="AL810" s="178" t="s">
        <v>196</v>
      </c>
    </row>
    <row r="811">
      <c r="A811" s="178" t="s">
        <v>197</v>
      </c>
      <c r="B811" s="176">
        <v>2253.4</v>
      </c>
      <c r="C811" s="176">
        <v>1628.15</v>
      </c>
      <c r="D811" s="168">
        <v>119.5</v>
      </c>
      <c r="E811" s="168">
        <v>829.7</v>
      </c>
      <c r="F811" s="176">
        <v>4510.5</v>
      </c>
      <c r="G811" s="168"/>
      <c r="H811" s="176">
        <v>1589.85</v>
      </c>
      <c r="I811" s="176">
        <v>2328.85</v>
      </c>
      <c r="J811" s="168">
        <v>19393.6</v>
      </c>
      <c r="K811" s="177">
        <v>5.9870087150000006E7</v>
      </c>
      <c r="L811" s="173"/>
      <c r="M811" s="178" t="s">
        <v>197</v>
      </c>
      <c r="N811" s="168">
        <v>2.864446625430808</v>
      </c>
      <c r="O811" s="168">
        <v>-1.1835037781082147</v>
      </c>
      <c r="P811" s="168">
        <v>0.12568077084206594</v>
      </c>
      <c r="Q811" s="168">
        <v>-1.6302092595885946</v>
      </c>
      <c r="R811" s="168">
        <v>-0.5413391252577189</v>
      </c>
      <c r="S811" s="168">
        <v>0.0</v>
      </c>
      <c r="T811" s="168">
        <v>1.3482501434308576</v>
      </c>
      <c r="U811" s="168">
        <v>-0.7669855338006264</v>
      </c>
      <c r="V811" s="168">
        <v>-0.2101386076573614</v>
      </c>
      <c r="W811" s="179">
        <v>0.43215614586109935</v>
      </c>
      <c r="X811" s="168"/>
      <c r="Y811" s="168"/>
      <c r="Z811" s="180" t="s">
        <v>197</v>
      </c>
      <c r="AJ811" s="158"/>
      <c r="AK811" s="168"/>
      <c r="AL811" s="178" t="s">
        <v>197</v>
      </c>
    </row>
    <row r="812">
      <c r="A812" s="178" t="s">
        <v>198</v>
      </c>
      <c r="B812" s="176">
        <v>2281.15</v>
      </c>
      <c r="C812" s="176">
        <v>1617.0</v>
      </c>
      <c r="D812" s="168">
        <v>119.65</v>
      </c>
      <c r="E812" s="168">
        <v>825.15</v>
      </c>
      <c r="F812" s="176">
        <v>4511.65</v>
      </c>
      <c r="G812" s="168"/>
      <c r="H812" s="176">
        <v>1606.1</v>
      </c>
      <c r="I812" s="176">
        <v>2323.35</v>
      </c>
      <c r="J812" s="168">
        <v>19396.45</v>
      </c>
      <c r="K812" s="177">
        <v>5.990871195E7</v>
      </c>
      <c r="L812" s="173"/>
      <c r="M812" s="178" t="s">
        <v>198</v>
      </c>
      <c r="N812" s="168">
        <v>1.2314724416437384</v>
      </c>
      <c r="O812" s="168">
        <v>-0.68482633663975</v>
      </c>
      <c r="P812" s="168">
        <v>0.125523012552306</v>
      </c>
      <c r="Q812" s="168">
        <v>-0.5483909846932709</v>
      </c>
      <c r="R812" s="168">
        <v>0.02549606473782588</v>
      </c>
      <c r="S812" s="168">
        <v>0.0</v>
      </c>
      <c r="T812" s="168">
        <v>1.0221090039940877</v>
      </c>
      <c r="U812" s="168">
        <v>-0.23616806578354127</v>
      </c>
      <c r="V812" s="168">
        <v>0.06451435406002581</v>
      </c>
      <c r="W812" s="179">
        <v>0.014695569672480525</v>
      </c>
      <c r="X812" s="168"/>
      <c r="Y812" s="168"/>
      <c r="Z812" s="180" t="s">
        <v>198</v>
      </c>
      <c r="AJ812" s="158"/>
      <c r="AK812" s="168"/>
      <c r="AL812" s="178" t="s">
        <v>198</v>
      </c>
    </row>
    <row r="813">
      <c r="A813" s="178" t="s">
        <v>199</v>
      </c>
      <c r="B813" s="176">
        <v>2273.5</v>
      </c>
      <c r="C813" s="176">
        <v>1609.15</v>
      </c>
      <c r="D813" s="168">
        <v>117.75</v>
      </c>
      <c r="E813" s="168">
        <v>867.2</v>
      </c>
      <c r="F813" s="176">
        <v>4512.45</v>
      </c>
      <c r="G813" s="168"/>
      <c r="H813" s="176">
        <v>1581.2</v>
      </c>
      <c r="I813" s="176">
        <v>2318.85</v>
      </c>
      <c r="J813" s="168">
        <v>19444.0</v>
      </c>
      <c r="K813" s="177">
        <v>6.0380609050000004E7</v>
      </c>
      <c r="L813" s="173"/>
      <c r="M813" s="178" t="s">
        <v>199</v>
      </c>
      <c r="N813" s="168">
        <v>-0.3353571663415422</v>
      </c>
      <c r="O813" s="168">
        <v>-0.48546691403833697</v>
      </c>
      <c r="P813" s="168">
        <v>-1.5879648976180574</v>
      </c>
      <c r="Q813" s="168">
        <v>5.0960431436708555</v>
      </c>
      <c r="R813" s="168">
        <v>0.017731871931559007</v>
      </c>
      <c r="S813" s="168">
        <v>0.0</v>
      </c>
      <c r="T813" s="168">
        <v>-1.5503393312994127</v>
      </c>
      <c r="U813" s="168">
        <v>-0.19368584156498161</v>
      </c>
      <c r="V813" s="168">
        <v>0.7876936169047472</v>
      </c>
      <c r="W813" s="179">
        <v>0.2451479523314796</v>
      </c>
      <c r="X813" s="168"/>
      <c r="Y813" s="168"/>
      <c r="Z813" s="180" t="s">
        <v>199</v>
      </c>
      <c r="AJ813" s="158"/>
      <c r="AK813" s="168"/>
      <c r="AL813" s="178" t="s">
        <v>199</v>
      </c>
    </row>
    <row r="814">
      <c r="A814" s="178" t="s">
        <v>200</v>
      </c>
      <c r="B814" s="176">
        <v>2273.0</v>
      </c>
      <c r="C814" s="176">
        <v>1600.95</v>
      </c>
      <c r="D814" s="168">
        <v>117.95</v>
      </c>
      <c r="E814" s="168">
        <v>848.75</v>
      </c>
      <c r="F814" s="176">
        <v>4542.8</v>
      </c>
      <c r="G814" s="168"/>
      <c r="H814" s="176">
        <v>1572.0</v>
      </c>
      <c r="I814" s="176">
        <v>2313.4</v>
      </c>
      <c r="J814" s="168">
        <v>19386.7</v>
      </c>
      <c r="K814" s="177">
        <v>6.01328309E7</v>
      </c>
      <c r="L814" s="173"/>
      <c r="M814" s="178" t="s">
        <v>200</v>
      </c>
      <c r="N814" s="168">
        <v>-0.021992522542335604</v>
      </c>
      <c r="O814" s="168">
        <v>-0.5095858061709626</v>
      </c>
      <c r="P814" s="168">
        <v>0.16985138004246525</v>
      </c>
      <c r="Q814" s="168">
        <v>-2.1275369003690088</v>
      </c>
      <c r="R814" s="168">
        <v>0.6725836297355176</v>
      </c>
      <c r="S814" s="168">
        <v>0.0</v>
      </c>
      <c r="T814" s="168">
        <v>-0.5818365798128032</v>
      </c>
      <c r="U814" s="168">
        <v>-0.23503029518941795</v>
      </c>
      <c r="V814" s="168">
        <v>-0.4103604682006863</v>
      </c>
      <c r="W814" s="179">
        <v>-0.29469245011314166</v>
      </c>
      <c r="X814" s="168"/>
      <c r="Y814" s="168"/>
      <c r="Z814" s="180" t="s">
        <v>200</v>
      </c>
      <c r="AJ814" s="158"/>
      <c r="AK814" s="168"/>
      <c r="AL814" s="178" t="s">
        <v>200</v>
      </c>
    </row>
    <row r="815">
      <c r="A815" s="178" t="s">
        <v>201</v>
      </c>
      <c r="B815" s="176">
        <v>2249.0</v>
      </c>
      <c r="C815" s="176">
        <v>1601.5</v>
      </c>
      <c r="D815" s="168">
        <v>116.4</v>
      </c>
      <c r="E815" s="168">
        <v>839.7</v>
      </c>
      <c r="F815" s="176">
        <v>4525.8</v>
      </c>
      <c r="G815" s="168"/>
      <c r="H815" s="176">
        <v>1546.6</v>
      </c>
      <c r="I815" s="176">
        <v>2317.1</v>
      </c>
      <c r="J815" s="168">
        <v>19265.8</v>
      </c>
      <c r="K815" s="177">
        <v>5.97198615E7</v>
      </c>
      <c r="L815" s="173"/>
      <c r="M815" s="178" t="s">
        <v>201</v>
      </c>
      <c r="N815" s="168">
        <v>-1.0558732952045755</v>
      </c>
      <c r="O815" s="168">
        <v>0.03435460195508632</v>
      </c>
      <c r="P815" s="168">
        <v>-1.3141161509114005</v>
      </c>
      <c r="Q815" s="168">
        <v>-1.0662739322533084</v>
      </c>
      <c r="R815" s="168">
        <v>-0.3742185436294796</v>
      </c>
      <c r="S815" s="168">
        <v>0.0</v>
      </c>
      <c r="T815" s="168">
        <v>-1.6157760814249422</v>
      </c>
      <c r="U815" s="168">
        <v>0.15993775395520957</v>
      </c>
      <c r="V815" s="168">
        <v>-0.6867619465425808</v>
      </c>
      <c r="W815" s="179">
        <v>-0.6236234119267408</v>
      </c>
      <c r="X815" s="168"/>
      <c r="Y815" s="168"/>
      <c r="Z815" s="180" t="s">
        <v>201</v>
      </c>
      <c r="AA815" s="168">
        <v>0.09115162294353854</v>
      </c>
      <c r="AB815" s="168">
        <v>1.451763971276928</v>
      </c>
      <c r="AC815" s="168">
        <v>11.640893470790362</v>
      </c>
      <c r="AD815" s="168">
        <v>8.193402405621049</v>
      </c>
      <c r="AE815" s="168">
        <v>-0.9158601794157898</v>
      </c>
      <c r="AF815" s="168"/>
      <c r="AG815" s="168">
        <v>14.321738005948534</v>
      </c>
      <c r="AH815" s="168">
        <v>7.457597859393215</v>
      </c>
      <c r="AI815" s="168">
        <v>0.8797973611269712</v>
      </c>
      <c r="AJ815" s="179">
        <v>0.8797973611269712</v>
      </c>
      <c r="AK815" s="168"/>
      <c r="AL815" s="178" t="s">
        <v>201</v>
      </c>
    </row>
    <row r="816">
      <c r="A816" s="178" t="s">
        <v>202</v>
      </c>
      <c r="B816" s="176">
        <v>2208.2</v>
      </c>
      <c r="C816" s="176">
        <v>1618.2</v>
      </c>
      <c r="D816" s="168">
        <v>119.5</v>
      </c>
      <c r="E816" s="168">
        <v>848.1</v>
      </c>
      <c r="F816" s="176">
        <v>4510.95</v>
      </c>
      <c r="G816" s="168"/>
      <c r="H816" s="176">
        <v>1570.75</v>
      </c>
      <c r="I816" s="176">
        <v>2318.55</v>
      </c>
      <c r="J816" s="168">
        <v>19306.05</v>
      </c>
      <c r="K816" s="177">
        <v>5.9915520349999994E7</v>
      </c>
      <c r="L816" s="173"/>
      <c r="M816" s="178" t="s">
        <v>202</v>
      </c>
      <c r="N816" s="168">
        <v>-1.8141396176078337</v>
      </c>
      <c r="O816" s="168">
        <v>1.0427724008741832</v>
      </c>
      <c r="P816" s="168">
        <v>2.663230240549823</v>
      </c>
      <c r="Q816" s="168">
        <v>1.0003572704537307</v>
      </c>
      <c r="R816" s="168">
        <v>-0.3281187856290681</v>
      </c>
      <c r="S816" s="168">
        <v>0.0</v>
      </c>
      <c r="T816" s="168">
        <v>1.5614897193844621</v>
      </c>
      <c r="U816" s="168">
        <v>0.06257822277848486</v>
      </c>
      <c r="V816" s="168">
        <v>0.32762776919701</v>
      </c>
      <c r="W816" s="179">
        <v>0.20891943236200938</v>
      </c>
      <c r="X816" s="168"/>
      <c r="Y816" s="168"/>
      <c r="Z816" s="180" t="s">
        <v>202</v>
      </c>
      <c r="AJ816" s="158"/>
      <c r="AK816" s="168"/>
      <c r="AL816" s="178" t="s">
        <v>202</v>
      </c>
    </row>
    <row r="817">
      <c r="A817" s="178" t="s">
        <v>203</v>
      </c>
      <c r="B817" s="176">
        <v>2238.45</v>
      </c>
      <c r="C817" s="176">
        <v>1631.45</v>
      </c>
      <c r="D817" s="168">
        <v>127.95</v>
      </c>
      <c r="E817" s="168">
        <v>845.3</v>
      </c>
      <c r="F817" s="176">
        <v>4530.75</v>
      </c>
      <c r="G817" s="168"/>
      <c r="H817" s="176">
        <v>1574.15</v>
      </c>
      <c r="I817" s="176">
        <v>2515.6</v>
      </c>
      <c r="J817" s="168">
        <v>19342.65</v>
      </c>
      <c r="K817" s="177">
        <v>6.074270745E7</v>
      </c>
      <c r="L817" s="173"/>
      <c r="M817" s="178" t="s">
        <v>203</v>
      </c>
      <c r="N817" s="168">
        <v>1.3698940313377412</v>
      </c>
      <c r="O817" s="168">
        <v>0.8188110245952291</v>
      </c>
      <c r="P817" s="168">
        <v>7.0711297071129735</v>
      </c>
      <c r="Q817" s="168">
        <v>-0.330149746492167</v>
      </c>
      <c r="R817" s="168">
        <v>0.4389319322980787</v>
      </c>
      <c r="S817" s="168">
        <v>0.0</v>
      </c>
      <c r="T817" s="168">
        <v>0.21645710647780303</v>
      </c>
      <c r="U817" s="168">
        <v>8.498846261672153</v>
      </c>
      <c r="V817" s="168">
        <v>1.38058902796462</v>
      </c>
      <c r="W817" s="179">
        <v>0.18957787843708157</v>
      </c>
      <c r="X817" s="168"/>
      <c r="Y817" s="168"/>
      <c r="Z817" s="180" t="s">
        <v>203</v>
      </c>
      <c r="AJ817" s="158"/>
      <c r="AK817" s="168"/>
      <c r="AL817" s="178" t="s">
        <v>203</v>
      </c>
    </row>
    <row r="818">
      <c r="A818" s="178" t="s">
        <v>204</v>
      </c>
      <c r="B818" s="176">
        <v>2222.9</v>
      </c>
      <c r="C818" s="176">
        <v>1649.05</v>
      </c>
      <c r="D818" s="168">
        <v>130.8</v>
      </c>
      <c r="E818" s="168">
        <v>869.2</v>
      </c>
      <c r="F818" s="176">
        <v>4550.8</v>
      </c>
      <c r="G818" s="168"/>
      <c r="H818" s="176">
        <v>1595.4</v>
      </c>
      <c r="I818" s="176">
        <v>2523.05</v>
      </c>
      <c r="J818" s="168">
        <v>19347.45</v>
      </c>
      <c r="K818" s="177">
        <v>6.1383336400000006E7</v>
      </c>
      <c r="L818" s="173"/>
      <c r="M818" s="178" t="s">
        <v>204</v>
      </c>
      <c r="N818" s="168">
        <v>-0.6946771203287868</v>
      </c>
      <c r="O818" s="168">
        <v>1.0787949370192105</v>
      </c>
      <c r="P818" s="168">
        <v>2.22743259085581</v>
      </c>
      <c r="Q818" s="168">
        <v>2.827398556725434</v>
      </c>
      <c r="R818" s="168">
        <v>0.4425315896926597</v>
      </c>
      <c r="S818" s="168">
        <v>0.0</v>
      </c>
      <c r="T818" s="168">
        <v>1.3499348854937583</v>
      </c>
      <c r="U818" s="168">
        <v>0.29615201144857184</v>
      </c>
      <c r="V818" s="168">
        <v>1.054659854481022</v>
      </c>
      <c r="W818" s="179">
        <v>0.024815627641503475</v>
      </c>
      <c r="X818" s="168"/>
      <c r="Y818" s="168"/>
      <c r="Z818" s="180" t="s">
        <v>204</v>
      </c>
      <c r="AJ818" s="158"/>
      <c r="AK818" s="168"/>
      <c r="AL818" s="178" t="s">
        <v>204</v>
      </c>
    </row>
    <row r="819">
      <c r="A819" s="178" t="s">
        <v>205</v>
      </c>
      <c r="B819" s="176">
        <v>2276.1</v>
      </c>
      <c r="C819" s="176">
        <v>1624.1</v>
      </c>
      <c r="D819" s="168">
        <v>129.9</v>
      </c>
      <c r="E819" s="168">
        <v>905.7</v>
      </c>
      <c r="F819" s="176">
        <v>4467.75</v>
      </c>
      <c r="G819" s="168"/>
      <c r="H819" s="176">
        <v>1741.45</v>
      </c>
      <c r="I819" s="176">
        <v>2497.4</v>
      </c>
      <c r="J819" s="168">
        <v>19253.8</v>
      </c>
      <c r="K819" s="177">
        <v>6.222301885E7</v>
      </c>
      <c r="L819" s="173"/>
      <c r="M819" s="178" t="s">
        <v>205</v>
      </c>
      <c r="N819" s="168">
        <v>2.3932700526339383</v>
      </c>
      <c r="O819" s="168">
        <v>-1.5129923289166518</v>
      </c>
      <c r="P819" s="168">
        <v>-0.6880733944954172</v>
      </c>
      <c r="Q819" s="168">
        <v>4.199263690750115</v>
      </c>
      <c r="R819" s="168">
        <v>-1.8249538542673855</v>
      </c>
      <c r="S819" s="168">
        <v>0.0</v>
      </c>
      <c r="T819" s="168">
        <v>9.154444026576405</v>
      </c>
      <c r="U819" s="168">
        <v>-1.0166267018093216</v>
      </c>
      <c r="V819" s="168">
        <v>1.3679322422754385</v>
      </c>
      <c r="W819" s="179">
        <v>-0.4840431167931767</v>
      </c>
      <c r="X819" s="168"/>
      <c r="Y819" s="168"/>
      <c r="Z819" s="180" t="s">
        <v>205</v>
      </c>
      <c r="AJ819" s="158"/>
      <c r="AK819" s="168"/>
      <c r="AL819" s="178" t="s">
        <v>205</v>
      </c>
    </row>
    <row r="820">
      <c r="A820" s="181">
        <v>44935.0</v>
      </c>
      <c r="B820" s="176">
        <v>2251.05</v>
      </c>
      <c r="C820" s="176">
        <v>1624.75</v>
      </c>
      <c r="D820" s="168">
        <v>129.95</v>
      </c>
      <c r="E820" s="168">
        <v>908.5</v>
      </c>
      <c r="F820" s="176">
        <v>4484.35</v>
      </c>
      <c r="G820" s="168"/>
      <c r="H820" s="176">
        <v>1768.1</v>
      </c>
      <c r="I820" s="176">
        <v>2489.9</v>
      </c>
      <c r="J820" s="168">
        <v>19435.3</v>
      </c>
      <c r="K820" s="177">
        <v>6.23404108E7</v>
      </c>
      <c r="L820" s="173"/>
      <c r="M820" s="181">
        <v>44935.0</v>
      </c>
      <c r="N820" s="168">
        <v>-1.1005667589297363</v>
      </c>
      <c r="O820" s="168">
        <v>0.04002216612278129</v>
      </c>
      <c r="P820" s="168">
        <v>0.038491147036168544</v>
      </c>
      <c r="Q820" s="168">
        <v>0.3091531412167334</v>
      </c>
      <c r="R820" s="168">
        <v>0.37155167589951016</v>
      </c>
      <c r="S820" s="168">
        <v>0.0</v>
      </c>
      <c r="T820" s="168">
        <v>1.5303339171380093</v>
      </c>
      <c r="U820" s="168">
        <v>-0.3003123248178105</v>
      </c>
      <c r="V820" s="168">
        <v>0.18866321848348494</v>
      </c>
      <c r="W820" s="179">
        <v>0.9426710571419669</v>
      </c>
      <c r="X820" s="168"/>
      <c r="Y820" s="168"/>
      <c r="Z820" s="182">
        <v>44935.0</v>
      </c>
      <c r="AA820" s="168">
        <v>-1.2771817596232868</v>
      </c>
      <c r="AB820" s="168">
        <v>5.2161871057085705</v>
      </c>
      <c r="AC820" s="168">
        <v>5.88687956906503</v>
      </c>
      <c r="AD820" s="168">
        <v>33.12603192074849</v>
      </c>
      <c r="AE820" s="168">
        <v>1.2521324160692102</v>
      </c>
      <c r="AF820" s="168"/>
      <c r="AG820" s="168">
        <v>-4.28425994004864</v>
      </c>
      <c r="AH820" s="168">
        <v>-0.08233262380015992</v>
      </c>
      <c r="AI820" s="168">
        <v>1.9791307569216914</v>
      </c>
      <c r="AJ820" s="179">
        <v>1.9791307569216914</v>
      </c>
      <c r="AK820" s="109"/>
      <c r="AL820" s="181">
        <v>44935.0</v>
      </c>
      <c r="AM820" s="168">
        <v>-7.658648186401904</v>
      </c>
      <c r="AN820" s="168">
        <v>10.89398368979843</v>
      </c>
      <c r="AO820" s="168">
        <v>-4.386302424009226</v>
      </c>
      <c r="AP820" s="168">
        <v>19.45514584479912</v>
      </c>
      <c r="AQ820" s="168">
        <v>1.1774281668469069</v>
      </c>
      <c r="AR820" s="168">
        <v>0.0</v>
      </c>
      <c r="AS820" s="168">
        <v>-5.259883490752785</v>
      </c>
      <c r="AT820" s="168">
        <v>-7.636852885658061</v>
      </c>
      <c r="AU820" s="168">
        <v>3.3185045197039376</v>
      </c>
      <c r="AV820" s="168">
        <v>1.0444912092944283</v>
      </c>
    </row>
    <row r="821">
      <c r="A821" s="181">
        <v>45025.0</v>
      </c>
      <c r="B821" s="176">
        <v>2241.25</v>
      </c>
      <c r="C821" s="176">
        <v>1661.9</v>
      </c>
      <c r="D821" s="168">
        <v>129.85</v>
      </c>
      <c r="E821" s="168">
        <v>913.15</v>
      </c>
      <c r="F821" s="176">
        <v>4507.2</v>
      </c>
      <c r="G821" s="168"/>
      <c r="H821" s="176">
        <v>1709.0</v>
      </c>
      <c r="I821" s="176">
        <v>2509.75</v>
      </c>
      <c r="J821" s="168">
        <v>19528.8</v>
      </c>
      <c r="K821" s="177">
        <v>6.2382490650000006E7</v>
      </c>
      <c r="L821" s="173"/>
      <c r="M821" s="181">
        <v>45025.0</v>
      </c>
      <c r="N821" s="168">
        <v>-0.4353523911063807</v>
      </c>
      <c r="O821" s="168">
        <v>2.2865056162486592</v>
      </c>
      <c r="P821" s="168">
        <v>-0.0769526741054208</v>
      </c>
      <c r="Q821" s="168">
        <v>0.5118326912493095</v>
      </c>
      <c r="R821" s="168">
        <v>0.5095498790237036</v>
      </c>
      <c r="S821" s="168">
        <v>0.0</v>
      </c>
      <c r="T821" s="168">
        <v>-3.3425711215428944</v>
      </c>
      <c r="U821" s="168">
        <v>0.7972207719185472</v>
      </c>
      <c r="V821" s="168">
        <v>0.06750011663383029</v>
      </c>
      <c r="W821" s="179">
        <v>0.4810833895026061</v>
      </c>
      <c r="X821" s="168"/>
      <c r="Y821" s="168"/>
      <c r="Z821" s="182">
        <v>45025.0</v>
      </c>
      <c r="AJ821" s="158"/>
      <c r="AK821" s="109"/>
      <c r="AL821" s="181">
        <v>45025.0</v>
      </c>
    </row>
    <row r="822">
      <c r="A822" s="181">
        <v>45055.0</v>
      </c>
      <c r="B822" s="176">
        <v>2222.55</v>
      </c>
      <c r="C822" s="176">
        <v>1692.6</v>
      </c>
      <c r="D822" s="168">
        <v>130.95</v>
      </c>
      <c r="E822" s="168">
        <v>953.3</v>
      </c>
      <c r="F822" s="176">
        <v>4514.95</v>
      </c>
      <c r="G822" s="168"/>
      <c r="H822" s="176">
        <v>1690.15</v>
      </c>
      <c r="I822" s="176">
        <v>2505.05</v>
      </c>
      <c r="J822" s="168">
        <v>19574.9</v>
      </c>
      <c r="K822" s="177">
        <v>6.303523105E7</v>
      </c>
      <c r="L822" s="173"/>
      <c r="M822" s="181">
        <v>45055.0</v>
      </c>
      <c r="N822" s="168">
        <v>-0.8343558282208507</v>
      </c>
      <c r="O822" s="168">
        <v>1.8472832300378974</v>
      </c>
      <c r="P822" s="168">
        <v>0.8471313053523253</v>
      </c>
      <c r="Q822" s="168">
        <v>4.396867984449431</v>
      </c>
      <c r="R822" s="168">
        <v>0.1719471068512602</v>
      </c>
      <c r="S822" s="168">
        <v>0.0</v>
      </c>
      <c r="T822" s="168">
        <v>-1.1029842012872972</v>
      </c>
      <c r="U822" s="168">
        <v>-0.1872696483713445</v>
      </c>
      <c r="V822" s="168">
        <v>1.0463519381780102</v>
      </c>
      <c r="W822" s="179">
        <v>0.23606161156856637</v>
      </c>
      <c r="X822" s="168"/>
      <c r="Y822" s="168"/>
      <c r="Z822" s="182">
        <v>45055.0</v>
      </c>
      <c r="AJ822" s="158"/>
      <c r="AK822" s="109"/>
      <c r="AL822" s="181">
        <v>45055.0</v>
      </c>
    </row>
    <row r="823">
      <c r="A823" s="181">
        <v>45086.0</v>
      </c>
      <c r="B823" s="176">
        <v>2194.45</v>
      </c>
      <c r="C823" s="176">
        <v>1674.1</v>
      </c>
      <c r="D823" s="168">
        <v>135.15</v>
      </c>
      <c r="E823" s="168">
        <v>955.15</v>
      </c>
      <c r="F823" s="176">
        <v>4569.15</v>
      </c>
      <c r="G823" s="168"/>
      <c r="H823" s="176">
        <v>1691.35</v>
      </c>
      <c r="I823" s="176">
        <v>2480.45</v>
      </c>
      <c r="J823" s="168">
        <v>19611.05</v>
      </c>
      <c r="K823" s="177">
        <v>6.3219674E7</v>
      </c>
      <c r="L823" s="173"/>
      <c r="M823" s="181">
        <v>45086.0</v>
      </c>
      <c r="N823" s="168">
        <v>-1.2643135137567372</v>
      </c>
      <c r="O823" s="168">
        <v>-1.0929930284768996</v>
      </c>
      <c r="P823" s="168">
        <v>3.2073310423826022</v>
      </c>
      <c r="Q823" s="168">
        <v>0.19406272946606765</v>
      </c>
      <c r="R823" s="168">
        <v>1.2004562619741044</v>
      </c>
      <c r="S823" s="168">
        <v>0.0</v>
      </c>
      <c r="T823" s="168">
        <v>0.07099961541873905</v>
      </c>
      <c r="U823" s="168">
        <v>-0.9820163270194353</v>
      </c>
      <c r="V823" s="168">
        <v>0.29260295699352873</v>
      </c>
      <c r="W823" s="179">
        <v>0.18467527292603186</v>
      </c>
      <c r="X823" s="168"/>
      <c r="Y823" s="168"/>
      <c r="Z823" s="182">
        <v>45086.0</v>
      </c>
      <c r="AJ823" s="158"/>
      <c r="AK823" s="109"/>
      <c r="AL823" s="181">
        <v>45086.0</v>
      </c>
    </row>
    <row r="824">
      <c r="A824" s="181">
        <v>45116.0</v>
      </c>
      <c r="B824" s="176">
        <v>2184.15</v>
      </c>
      <c r="C824" s="176">
        <v>1681.1</v>
      </c>
      <c r="D824" s="168">
        <v>135.55</v>
      </c>
      <c r="E824" s="176">
        <v>1146.15</v>
      </c>
      <c r="F824" s="176">
        <v>4530.7</v>
      </c>
      <c r="G824" s="168"/>
      <c r="H824" s="176">
        <v>1699.45</v>
      </c>
      <c r="I824" s="176">
        <v>2488.95</v>
      </c>
      <c r="J824" s="168">
        <v>19727.05</v>
      </c>
      <c r="K824" s="177">
        <v>6.6192234900000006E7</v>
      </c>
      <c r="L824" s="173"/>
      <c r="M824" s="181">
        <v>45116.0</v>
      </c>
      <c r="N824" s="168">
        <v>-0.4693659003394804</v>
      </c>
      <c r="O824" s="168">
        <v>0.41813511737650083</v>
      </c>
      <c r="P824" s="168">
        <v>0.2959674435812103</v>
      </c>
      <c r="Q824" s="168">
        <v>19.996859132073507</v>
      </c>
      <c r="R824" s="168">
        <v>-0.8415131917314997</v>
      </c>
      <c r="S824" s="168">
        <v>0.0</v>
      </c>
      <c r="T824" s="168">
        <v>0.4789073816773664</v>
      </c>
      <c r="U824" s="168">
        <v>0.3426797556894919</v>
      </c>
      <c r="V824" s="168">
        <v>4.701955438745233</v>
      </c>
      <c r="W824" s="179">
        <v>0.5915032596418855</v>
      </c>
      <c r="X824" s="168"/>
      <c r="Y824" s="168"/>
      <c r="Z824" s="182">
        <v>45116.0</v>
      </c>
      <c r="AJ824" s="158"/>
      <c r="AK824" s="109"/>
      <c r="AL824" s="181">
        <v>45116.0</v>
      </c>
    </row>
    <row r="825">
      <c r="A825" s="181">
        <v>45147.0</v>
      </c>
      <c r="B825" s="176">
        <v>2222.3</v>
      </c>
      <c r="C825" s="176">
        <v>1709.5</v>
      </c>
      <c r="D825" s="168">
        <v>137.6</v>
      </c>
      <c r="E825" s="176">
        <v>1209.45</v>
      </c>
      <c r="F825" s="176">
        <v>4540.5</v>
      </c>
      <c r="G825" s="168"/>
      <c r="H825" s="176">
        <v>1692.35</v>
      </c>
      <c r="I825" s="176">
        <v>2487.85</v>
      </c>
      <c r="J825" s="168">
        <v>19819.95</v>
      </c>
      <c r="K825" s="177">
        <v>6.74678904E7</v>
      </c>
      <c r="L825" s="173"/>
      <c r="M825" s="181">
        <v>45147.0</v>
      </c>
      <c r="N825" s="168">
        <v>1.7466749078588966</v>
      </c>
      <c r="O825" s="168">
        <v>1.6893700553209263</v>
      </c>
      <c r="P825" s="168">
        <v>1.5123570638140782</v>
      </c>
      <c r="Q825" s="168">
        <v>5.522837324957462</v>
      </c>
      <c r="R825" s="168">
        <v>0.21630211667071716</v>
      </c>
      <c r="S825" s="168">
        <v>0.0</v>
      </c>
      <c r="T825" s="168">
        <v>-0.4177822236606041</v>
      </c>
      <c r="U825" s="168">
        <v>-0.0441953434179035</v>
      </c>
      <c r="V825" s="168">
        <v>1.927198110061094</v>
      </c>
      <c r="W825" s="179">
        <v>0.4709269759036524</v>
      </c>
      <c r="X825" s="168"/>
      <c r="Y825" s="168"/>
      <c r="Z825" s="182">
        <v>45147.0</v>
      </c>
      <c r="AA825" s="168">
        <v>-7.024254151104727</v>
      </c>
      <c r="AB825" s="168">
        <v>8.27434922491957</v>
      </c>
      <c r="AC825" s="168">
        <v>-4.433139534883717</v>
      </c>
      <c r="AD825" s="168">
        <v>-8.466658398445581</v>
      </c>
      <c r="AE825" s="168">
        <v>-0.1684836471754132</v>
      </c>
      <c r="AF825" s="168"/>
      <c r="AG825" s="168">
        <v>0.22453984104943908</v>
      </c>
      <c r="AH825" s="168">
        <v>-3.3924874891975034</v>
      </c>
      <c r="AI825" s="168">
        <v>1.8789149316723694</v>
      </c>
      <c r="AJ825" s="179">
        <v>1.8789149316723694</v>
      </c>
      <c r="AK825" s="109"/>
      <c r="AL825" s="181">
        <v>45147.0</v>
      </c>
    </row>
    <row r="826">
      <c r="A826" s="181">
        <v>45239.0</v>
      </c>
      <c r="B826" s="176">
        <v>2211.2</v>
      </c>
      <c r="C826" s="176">
        <v>1790.9</v>
      </c>
      <c r="D826" s="168">
        <v>138.75</v>
      </c>
      <c r="E826" s="176">
        <v>1204.05</v>
      </c>
      <c r="F826" s="176">
        <v>4568.55</v>
      </c>
      <c r="G826" s="168"/>
      <c r="H826" s="176">
        <v>1685.2</v>
      </c>
      <c r="I826" s="176">
        <v>2496.0</v>
      </c>
      <c r="J826" s="168">
        <v>19996.35</v>
      </c>
      <c r="K826" s="177">
        <v>6.768820110000001E7</v>
      </c>
      <c r="L826" s="173"/>
      <c r="M826" s="181">
        <v>45239.0</v>
      </c>
      <c r="N826" s="168">
        <v>-0.49948251811188243</v>
      </c>
      <c r="O826" s="168">
        <v>4.761626206493132</v>
      </c>
      <c r="P826" s="168">
        <v>0.8357558139534924</v>
      </c>
      <c r="Q826" s="168">
        <v>-0.4464839389805358</v>
      </c>
      <c r="R826" s="168">
        <v>0.6177733729765484</v>
      </c>
      <c r="S826" s="168">
        <v>0.0</v>
      </c>
      <c r="T826" s="168">
        <v>-0.42248943776404785</v>
      </c>
      <c r="U826" s="168">
        <v>0.327592097594312</v>
      </c>
      <c r="V826" s="168">
        <v>0.32654155731539364</v>
      </c>
      <c r="W826" s="179">
        <v>0.890012336055327</v>
      </c>
      <c r="X826" s="168"/>
      <c r="Y826" s="168"/>
      <c r="Z826" s="182">
        <v>45239.0</v>
      </c>
      <c r="AJ826" s="158"/>
      <c r="AK826" s="109"/>
      <c r="AL826" s="181">
        <v>45239.0</v>
      </c>
    </row>
    <row r="827">
      <c r="A827" s="181">
        <v>45269.0</v>
      </c>
      <c r="B827" s="176">
        <v>2154.05</v>
      </c>
      <c r="C827" s="176">
        <v>1751.1</v>
      </c>
      <c r="D827" s="168">
        <v>125.7</v>
      </c>
      <c r="E827" s="176">
        <v>1065.7</v>
      </c>
      <c r="F827" s="176">
        <v>4567.15</v>
      </c>
      <c r="G827" s="168"/>
      <c r="H827" s="176">
        <v>1653.6</v>
      </c>
      <c r="I827" s="176">
        <v>2417.55</v>
      </c>
      <c r="J827" s="168">
        <v>19993.2</v>
      </c>
      <c r="K827" s="177">
        <v>6.4497002349999994E7</v>
      </c>
      <c r="L827" s="173"/>
      <c r="M827" s="181">
        <v>45269.0</v>
      </c>
      <c r="N827" s="168">
        <v>-2.584569464544123</v>
      </c>
      <c r="O827" s="168">
        <v>-2.2223463063264384</v>
      </c>
      <c r="P827" s="168">
        <v>-9.405405405405403</v>
      </c>
      <c r="Q827" s="168">
        <v>-11.49038661185166</v>
      </c>
      <c r="R827" s="168">
        <v>-0.030644296330357458</v>
      </c>
      <c r="S827" s="168">
        <v>0.0</v>
      </c>
      <c r="T827" s="168">
        <v>-1.8751483503441808</v>
      </c>
      <c r="U827" s="168">
        <v>-3.143028846153839</v>
      </c>
      <c r="V827" s="168">
        <v>-4.714556891954415</v>
      </c>
      <c r="W827" s="179">
        <v>-0.015752874899658275</v>
      </c>
      <c r="X827" s="168"/>
      <c r="Y827" s="168"/>
      <c r="Z827" s="182">
        <v>45269.0</v>
      </c>
      <c r="AJ827" s="158"/>
      <c r="AK827" s="109"/>
      <c r="AL827" s="181">
        <v>45269.0</v>
      </c>
    </row>
    <row r="828">
      <c r="A828" s="178" t="s">
        <v>206</v>
      </c>
      <c r="B828" s="176">
        <v>2098.05</v>
      </c>
      <c r="C828" s="176">
        <v>1730.15</v>
      </c>
      <c r="D828" s="168">
        <v>128.9</v>
      </c>
      <c r="E828" s="176">
        <v>1087.25</v>
      </c>
      <c r="F828" s="176">
        <v>4608.25</v>
      </c>
      <c r="G828" s="168"/>
      <c r="H828" s="176">
        <v>1639.9</v>
      </c>
      <c r="I828" s="176">
        <v>2393.8</v>
      </c>
      <c r="J828" s="168">
        <v>20070.0</v>
      </c>
      <c r="K828" s="177">
        <v>6.4775249900000006E7</v>
      </c>
      <c r="L828" s="173"/>
      <c r="M828" s="178" t="s">
        <v>206</v>
      </c>
      <c r="N828" s="168">
        <v>-2.5997539518581276</v>
      </c>
      <c r="O828" s="168">
        <v>-1.1963908400433911</v>
      </c>
      <c r="P828" s="168">
        <v>2.545743834526653</v>
      </c>
      <c r="Q828" s="168">
        <v>2.0221450689687486</v>
      </c>
      <c r="R828" s="168">
        <v>0.8999047546062724</v>
      </c>
      <c r="S828" s="168">
        <v>0.0</v>
      </c>
      <c r="T828" s="168">
        <v>-0.8284954039670911</v>
      </c>
      <c r="U828" s="168">
        <v>-0.9823995367210604</v>
      </c>
      <c r="V828" s="168">
        <v>0.4314116003253475</v>
      </c>
      <c r="W828" s="179">
        <v>0.3841306044054942</v>
      </c>
      <c r="X828" s="168"/>
      <c r="Y828" s="168"/>
      <c r="Z828" s="180" t="s">
        <v>206</v>
      </c>
      <c r="AJ828" s="158"/>
      <c r="AK828" s="168"/>
      <c r="AL828" s="178" t="s">
        <v>206</v>
      </c>
    </row>
    <row r="829">
      <c r="A829" s="178" t="s">
        <v>207</v>
      </c>
      <c r="B829" s="176">
        <v>2115.65</v>
      </c>
      <c r="C829" s="176">
        <v>1769.2</v>
      </c>
      <c r="D829" s="168">
        <v>129.1</v>
      </c>
      <c r="E829" s="176">
        <v>1086.35</v>
      </c>
      <c r="F829" s="176">
        <v>4574.35</v>
      </c>
      <c r="G829" s="168"/>
      <c r="H829" s="176">
        <v>1659.9</v>
      </c>
      <c r="I829" s="176">
        <v>2450.85</v>
      </c>
      <c r="J829" s="168">
        <v>20103.1</v>
      </c>
      <c r="K829" s="177">
        <v>6.4986314099999994E7</v>
      </c>
      <c r="L829" s="173"/>
      <c r="M829" s="178" t="s">
        <v>207</v>
      </c>
      <c r="N829" s="168">
        <v>0.8388741927027434</v>
      </c>
      <c r="O829" s="168">
        <v>2.257029737306011</v>
      </c>
      <c r="P829" s="168">
        <v>0.15515903801395547</v>
      </c>
      <c r="Q829" s="168">
        <v>-0.08277765003449905</v>
      </c>
      <c r="R829" s="168">
        <v>-0.7356371724624235</v>
      </c>
      <c r="S829" s="168">
        <v>0.0</v>
      </c>
      <c r="T829" s="168">
        <v>1.2195865601561071</v>
      </c>
      <c r="U829" s="168">
        <v>2.3832400367616224</v>
      </c>
      <c r="V829" s="168">
        <v>0.32584081161528344</v>
      </c>
      <c r="W829" s="179">
        <v>0.164922770303929</v>
      </c>
      <c r="X829" s="168"/>
      <c r="Y829" s="168"/>
      <c r="Z829" s="180" t="s">
        <v>207</v>
      </c>
      <c r="AJ829" s="158"/>
      <c r="AK829" s="168"/>
      <c r="AL829" s="178" t="s">
        <v>207</v>
      </c>
    </row>
    <row r="830">
      <c r="A830" s="178" t="s">
        <v>208</v>
      </c>
      <c r="B830" s="176">
        <v>2066.2</v>
      </c>
      <c r="C830" s="176">
        <v>1850.95</v>
      </c>
      <c r="D830" s="168">
        <v>131.5</v>
      </c>
      <c r="E830" s="176">
        <v>1107.05</v>
      </c>
      <c r="F830" s="176">
        <v>4532.85</v>
      </c>
      <c r="G830" s="168"/>
      <c r="H830" s="176">
        <v>1696.15</v>
      </c>
      <c r="I830" s="176">
        <v>2403.45</v>
      </c>
      <c r="J830" s="168">
        <v>20192.35</v>
      </c>
      <c r="K830" s="177">
        <v>6.53520685E7</v>
      </c>
      <c r="L830" s="173"/>
      <c r="M830" s="178" t="s">
        <v>208</v>
      </c>
      <c r="N830" s="168">
        <v>-2.337343133316015</v>
      </c>
      <c r="O830" s="168">
        <v>4.62073253447886</v>
      </c>
      <c r="P830" s="168">
        <v>1.8590240123934978</v>
      </c>
      <c r="Q830" s="168">
        <v>1.9054632484926632</v>
      </c>
      <c r="R830" s="168">
        <v>-0.9072327215888595</v>
      </c>
      <c r="S830" s="168">
        <v>0.0</v>
      </c>
      <c r="T830" s="168">
        <v>2.183866497981806</v>
      </c>
      <c r="U830" s="168">
        <v>-1.9340228900177527</v>
      </c>
      <c r="V830" s="168">
        <v>0.562817579463252</v>
      </c>
      <c r="W830" s="179">
        <v>0.443961379090787</v>
      </c>
      <c r="X830" s="168"/>
      <c r="Y830" s="168"/>
      <c r="Z830" s="180" t="s">
        <v>208</v>
      </c>
      <c r="AA830" s="168">
        <v>1.2293098441583628</v>
      </c>
      <c r="AB830" s="168">
        <v>-4.170831194791866</v>
      </c>
      <c r="AC830" s="168">
        <v>-3.916349809885936</v>
      </c>
      <c r="AD830" s="168">
        <v>-9.475633440224017</v>
      </c>
      <c r="AE830" s="168">
        <v>0.7015453853535694</v>
      </c>
      <c r="AF830" s="168"/>
      <c r="AG830" s="168">
        <v>-0.17392329687822689</v>
      </c>
      <c r="AH830" s="168">
        <v>-0.6365849091930237</v>
      </c>
      <c r="AI830" s="168">
        <v>-2.56582319541806</v>
      </c>
      <c r="AJ830" s="179">
        <v>-2.56582319541806</v>
      </c>
      <c r="AK830" s="168"/>
      <c r="AL830" s="178" t="s">
        <v>208</v>
      </c>
    </row>
    <row r="831">
      <c r="A831" s="178" t="s">
        <v>209</v>
      </c>
      <c r="B831" s="176">
        <v>2066.65</v>
      </c>
      <c r="C831" s="176">
        <v>1846.85</v>
      </c>
      <c r="D831" s="168">
        <v>128.45</v>
      </c>
      <c r="E831" s="176">
        <v>1089.5</v>
      </c>
      <c r="F831" s="176">
        <v>4596.2</v>
      </c>
      <c r="G831" s="168"/>
      <c r="H831" s="176">
        <v>1696.95</v>
      </c>
      <c r="I831" s="176">
        <v>2411.3</v>
      </c>
      <c r="J831" s="168">
        <v>20133.3</v>
      </c>
      <c r="K831" s="177">
        <v>6.5209877650000006E7</v>
      </c>
      <c r="L831" s="173"/>
      <c r="M831" s="178" t="s">
        <v>209</v>
      </c>
      <c r="N831" s="168">
        <v>0.02177911141226759</v>
      </c>
      <c r="O831" s="168">
        <v>-0.22150787433480842</v>
      </c>
      <c r="P831" s="168">
        <v>-2.319391634980997</v>
      </c>
      <c r="Q831" s="168">
        <v>-1.5852942504855205</v>
      </c>
      <c r="R831" s="168">
        <v>1.3975754767971464</v>
      </c>
      <c r="S831" s="168">
        <v>0.0</v>
      </c>
      <c r="T831" s="168">
        <v>0.047165639831380154</v>
      </c>
      <c r="U831" s="168">
        <v>0.3266138259585331</v>
      </c>
      <c r="V831" s="168">
        <v>-0.2175766632390435</v>
      </c>
      <c r="W831" s="179">
        <v>-0.2924374825119378</v>
      </c>
      <c r="X831" s="168"/>
      <c r="Y831" s="168"/>
      <c r="Z831" s="180" t="s">
        <v>209</v>
      </c>
      <c r="AJ831" s="158"/>
      <c r="AK831" s="168"/>
      <c r="AL831" s="178" t="s">
        <v>209</v>
      </c>
    </row>
    <row r="832">
      <c r="A832" s="178" t="s">
        <v>210</v>
      </c>
      <c r="B832" s="176">
        <v>2071.05</v>
      </c>
      <c r="C832" s="176">
        <v>1858.9</v>
      </c>
      <c r="D832" s="168">
        <v>126.35</v>
      </c>
      <c r="E832" s="176">
        <v>1066.15</v>
      </c>
      <c r="F832" s="176">
        <v>4527.4</v>
      </c>
      <c r="G832" s="168"/>
      <c r="H832" s="176">
        <v>1680.9</v>
      </c>
      <c r="I832" s="176">
        <v>2423.15</v>
      </c>
      <c r="J832" s="168">
        <v>19901.4</v>
      </c>
      <c r="K832" s="177">
        <v>6.452811345E7</v>
      </c>
      <c r="L832" s="173"/>
      <c r="M832" s="178" t="s">
        <v>210</v>
      </c>
      <c r="N832" s="168">
        <v>0.21290494278180103</v>
      </c>
      <c r="O832" s="168">
        <v>0.6524623006741307</v>
      </c>
      <c r="P832" s="168">
        <v>-1.634877384196181</v>
      </c>
      <c r="Q832" s="168">
        <v>-2.1431849472234887</v>
      </c>
      <c r="R832" s="168">
        <v>-1.4968887341717112</v>
      </c>
      <c r="S832" s="168">
        <v>0.0</v>
      </c>
      <c r="T832" s="168">
        <v>-0.9458145496331626</v>
      </c>
      <c r="U832" s="168">
        <v>0.49143615477128144</v>
      </c>
      <c r="V832" s="168">
        <v>-1.0454922238303002</v>
      </c>
      <c r="W832" s="179">
        <v>-1.1518230990448552</v>
      </c>
      <c r="X832" s="168"/>
      <c r="Y832" s="168"/>
      <c r="Z832" s="180" t="s">
        <v>210</v>
      </c>
      <c r="AJ832" s="158"/>
      <c r="AK832" s="168"/>
      <c r="AL832" s="178" t="s">
        <v>210</v>
      </c>
    </row>
    <row r="833">
      <c r="A833" s="178" t="s">
        <v>211</v>
      </c>
      <c r="B833" s="176">
        <v>2054.7</v>
      </c>
      <c r="C833" s="176">
        <v>1832.5</v>
      </c>
      <c r="D833" s="168">
        <v>127.05</v>
      </c>
      <c r="E833" s="176">
        <v>1038.85</v>
      </c>
      <c r="F833" s="176">
        <v>4558.55</v>
      </c>
      <c r="G833" s="168"/>
      <c r="H833" s="176">
        <v>1694.85</v>
      </c>
      <c r="I833" s="176">
        <v>2402.7</v>
      </c>
      <c r="J833" s="168">
        <v>19742.35</v>
      </c>
      <c r="K833" s="177">
        <v>6.411878075E7</v>
      </c>
      <c r="L833" s="173"/>
      <c r="M833" s="178" t="s">
        <v>211</v>
      </c>
      <c r="N833" s="168">
        <v>-0.7894546244658681</v>
      </c>
      <c r="O833" s="168">
        <v>-1.4201947388240406</v>
      </c>
      <c r="P833" s="168">
        <v>0.5540166204986172</v>
      </c>
      <c r="Q833" s="168">
        <v>-2.5606152980350028</v>
      </c>
      <c r="R833" s="168">
        <v>0.6880328665459325</v>
      </c>
      <c r="S833" s="168">
        <v>0.0</v>
      </c>
      <c r="T833" s="168">
        <v>0.8299125468498909</v>
      </c>
      <c r="U833" s="168">
        <v>-0.8439428017250385</v>
      </c>
      <c r="V833" s="168">
        <v>-0.63434784951086</v>
      </c>
      <c r="W833" s="179">
        <v>-0.7991900067332093</v>
      </c>
      <c r="X833" s="168"/>
      <c r="Y833" s="168"/>
      <c r="Z833" s="180" t="s">
        <v>211</v>
      </c>
      <c r="AJ833" s="158"/>
      <c r="AK833" s="168"/>
      <c r="AL833" s="178" t="s">
        <v>211</v>
      </c>
    </row>
    <row r="834">
      <c r="A834" s="178" t="s">
        <v>212</v>
      </c>
      <c r="B834" s="176">
        <v>2091.6</v>
      </c>
      <c r="C834" s="176">
        <v>1773.75</v>
      </c>
      <c r="D834" s="168">
        <v>126.35</v>
      </c>
      <c r="E834" s="176">
        <v>1002.15</v>
      </c>
      <c r="F834" s="176">
        <v>4564.65</v>
      </c>
      <c r="G834" s="168"/>
      <c r="H834" s="176">
        <v>1693.2</v>
      </c>
      <c r="I834" s="176">
        <v>2388.15</v>
      </c>
      <c r="J834" s="168">
        <v>19674.25</v>
      </c>
      <c r="K834" s="177">
        <v>6.3451148699999996E7</v>
      </c>
      <c r="L834" s="173"/>
      <c r="M834" s="178" t="s">
        <v>212</v>
      </c>
      <c r="N834" s="168">
        <v>1.795882610600092</v>
      </c>
      <c r="O834" s="168">
        <v>-3.2060027285129604</v>
      </c>
      <c r="P834" s="168">
        <v>-0.5509641873278259</v>
      </c>
      <c r="Q834" s="168">
        <v>-3.5327525629301566</v>
      </c>
      <c r="R834" s="168">
        <v>0.13381448048172015</v>
      </c>
      <c r="S834" s="168">
        <v>0.0</v>
      </c>
      <c r="T834" s="168">
        <v>-0.09735374811929455</v>
      </c>
      <c r="U834" s="168">
        <v>-0.6055687351729191</v>
      </c>
      <c r="V834" s="168">
        <v>-1.0412425847632862</v>
      </c>
      <c r="W834" s="179">
        <v>-0.3449437377009249</v>
      </c>
      <c r="X834" s="168"/>
      <c r="Y834" s="168"/>
      <c r="Z834" s="180" t="s">
        <v>212</v>
      </c>
      <c r="AA834" s="168">
        <v>-0.6191432396251587</v>
      </c>
      <c r="AB834" s="168">
        <v>1.5785764622973926</v>
      </c>
      <c r="AC834" s="168">
        <v>-1.6620498614958406</v>
      </c>
      <c r="AD834" s="168">
        <v>8.292171830564289</v>
      </c>
      <c r="AE834" s="168">
        <v>-0.6024558290339895</v>
      </c>
      <c r="AF834" s="168"/>
      <c r="AG834" s="168">
        <v>-1.0689818095913144</v>
      </c>
      <c r="AH834" s="168">
        <v>-3.7016100328706356</v>
      </c>
      <c r="AI834" s="168">
        <v>-0.18272615220402671</v>
      </c>
      <c r="AJ834" s="179">
        <v>-0.18272615220402671</v>
      </c>
      <c r="AK834" s="168"/>
      <c r="AL834" s="178" t="s">
        <v>212</v>
      </c>
    </row>
    <row r="835">
      <c r="A835" s="178" t="s">
        <v>213</v>
      </c>
      <c r="B835" s="176">
        <v>2077.2</v>
      </c>
      <c r="C835" s="176">
        <v>1800.85</v>
      </c>
      <c r="D835" s="168">
        <v>124.95</v>
      </c>
      <c r="E835" s="168">
        <v>983.25</v>
      </c>
      <c r="F835" s="176">
        <v>4570.05</v>
      </c>
      <c r="G835" s="168"/>
      <c r="H835" s="176">
        <v>1659.8</v>
      </c>
      <c r="I835" s="176">
        <v>2347.7</v>
      </c>
      <c r="J835" s="168">
        <v>19674.55</v>
      </c>
      <c r="K835" s="177">
        <v>6.29461533E7</v>
      </c>
      <c r="L835" s="173"/>
      <c r="M835" s="178" t="s">
        <v>213</v>
      </c>
      <c r="N835" s="168">
        <v>-0.6884681583476808</v>
      </c>
      <c r="O835" s="168">
        <v>1.5278365045806854</v>
      </c>
      <c r="P835" s="168">
        <v>-1.1080332409972231</v>
      </c>
      <c r="Q835" s="168">
        <v>-1.8859452177817668</v>
      </c>
      <c r="R835" s="168">
        <v>0.11830041733759535</v>
      </c>
      <c r="S835" s="168">
        <v>0.0</v>
      </c>
      <c r="T835" s="168">
        <v>-1.972596267422637</v>
      </c>
      <c r="U835" s="168">
        <v>-1.6937797039549556</v>
      </c>
      <c r="V835" s="168">
        <v>-0.7958806268230706</v>
      </c>
      <c r="W835" s="179">
        <v>0.001524835762477718</v>
      </c>
      <c r="X835" s="168"/>
      <c r="Y835" s="168"/>
      <c r="Z835" s="180" t="s">
        <v>213</v>
      </c>
      <c r="AJ835" s="158"/>
      <c r="AK835" s="168"/>
      <c r="AL835" s="178" t="s">
        <v>213</v>
      </c>
    </row>
    <row r="836">
      <c r="A836" s="178" t="s">
        <v>214</v>
      </c>
      <c r="B836" s="176">
        <v>2041.45</v>
      </c>
      <c r="C836" s="176">
        <v>1768.9</v>
      </c>
      <c r="D836" s="168">
        <v>124.9</v>
      </c>
      <c r="E836" s="176">
        <v>1087.75</v>
      </c>
      <c r="F836" s="176">
        <v>4600.15</v>
      </c>
      <c r="G836" s="168"/>
      <c r="H836" s="176">
        <v>1630.7</v>
      </c>
      <c r="I836" s="176">
        <v>2338.7</v>
      </c>
      <c r="J836" s="168">
        <v>19664.7</v>
      </c>
      <c r="K836" s="177">
        <v>6.4414382400000006E7</v>
      </c>
      <c r="L836" s="173"/>
      <c r="M836" s="178" t="s">
        <v>214</v>
      </c>
      <c r="N836" s="168">
        <v>-1.7210668207201896</v>
      </c>
      <c r="O836" s="168">
        <v>-1.774162201182765</v>
      </c>
      <c r="P836" s="168">
        <v>-0.04001600640255875</v>
      </c>
      <c r="Q836" s="168">
        <v>10.628019323671497</v>
      </c>
      <c r="R836" s="168">
        <v>0.6586361199549119</v>
      </c>
      <c r="S836" s="168">
        <v>0.0</v>
      </c>
      <c r="T836" s="168">
        <v>-1.753223279913237</v>
      </c>
      <c r="U836" s="168">
        <v>-0.3833539208587128</v>
      </c>
      <c r="V836" s="168">
        <v>2.3325160045959614</v>
      </c>
      <c r="W836" s="179">
        <v>-0.05006467746402609</v>
      </c>
      <c r="X836" s="168"/>
      <c r="Y836" s="168"/>
      <c r="Z836" s="180" t="s">
        <v>214</v>
      </c>
      <c r="AJ836" s="158"/>
      <c r="AK836" s="168"/>
      <c r="AL836" s="178" t="s">
        <v>214</v>
      </c>
    </row>
    <row r="837">
      <c r="A837" s="178" t="s">
        <v>215</v>
      </c>
      <c r="B837" s="176">
        <v>2031.8</v>
      </c>
      <c r="C837" s="176">
        <v>1793.4</v>
      </c>
      <c r="D837" s="168">
        <v>125.15</v>
      </c>
      <c r="E837" s="176">
        <v>1088.15</v>
      </c>
      <c r="F837" s="176">
        <v>4627.35</v>
      </c>
      <c r="G837" s="168"/>
      <c r="H837" s="176">
        <v>1656.7</v>
      </c>
      <c r="I837" s="176">
        <v>2340.7</v>
      </c>
      <c r="J837" s="168">
        <v>19716.45</v>
      </c>
      <c r="K837" s="177">
        <v>6.466226710000001E7</v>
      </c>
      <c r="L837" s="173"/>
      <c r="M837" s="178" t="s">
        <v>215</v>
      </c>
      <c r="N837" s="168">
        <v>-0.4727032256484406</v>
      </c>
      <c r="O837" s="168">
        <v>1.3850415512465373</v>
      </c>
      <c r="P837" s="168">
        <v>0.20016012810248196</v>
      </c>
      <c r="Q837" s="168">
        <v>0.036773155596422975</v>
      </c>
      <c r="R837" s="168">
        <v>0.5912850667913161</v>
      </c>
      <c r="S837" s="168">
        <v>0.0</v>
      </c>
      <c r="T837" s="168">
        <v>1.5944073097442815</v>
      </c>
      <c r="U837" s="168">
        <v>0.08551759524522172</v>
      </c>
      <c r="V837" s="168">
        <v>0.38482818706650046</v>
      </c>
      <c r="W837" s="179">
        <v>0.2631619094112801</v>
      </c>
      <c r="X837" s="168"/>
      <c r="Y837" s="168"/>
      <c r="Z837" s="180" t="s">
        <v>215</v>
      </c>
      <c r="AJ837" s="158"/>
      <c r="AK837" s="168"/>
      <c r="AL837" s="178" t="s">
        <v>215</v>
      </c>
    </row>
    <row r="838">
      <c r="A838" s="178" t="s">
        <v>216</v>
      </c>
      <c r="B838" s="176">
        <v>2002.55</v>
      </c>
      <c r="C838" s="176">
        <v>1796.9</v>
      </c>
      <c r="D838" s="168">
        <v>124.55</v>
      </c>
      <c r="E838" s="176">
        <v>1057.7</v>
      </c>
      <c r="F838" s="176">
        <v>4524.55</v>
      </c>
      <c r="G838" s="168"/>
      <c r="H838" s="176">
        <v>1650.8</v>
      </c>
      <c r="I838" s="176">
        <v>2295.6</v>
      </c>
      <c r="J838" s="168">
        <v>19523.55</v>
      </c>
      <c r="K838" s="177">
        <v>6.35945874E7</v>
      </c>
      <c r="L838" s="173"/>
      <c r="M838" s="178" t="s">
        <v>216</v>
      </c>
      <c r="N838" s="168">
        <v>-1.4396101978541196</v>
      </c>
      <c r="O838" s="168">
        <v>0.195160031225605</v>
      </c>
      <c r="P838" s="168">
        <v>-0.47942469037156094</v>
      </c>
      <c r="Q838" s="168">
        <v>-2.7983274364747546</v>
      </c>
      <c r="R838" s="168">
        <v>-2.221573902989836</v>
      </c>
      <c r="S838" s="168">
        <v>0.0</v>
      </c>
      <c r="T838" s="168">
        <v>-0.35612965533893226</v>
      </c>
      <c r="U838" s="168">
        <v>-1.9267740419532582</v>
      </c>
      <c r="V838" s="168">
        <v>-1.6511634186114243</v>
      </c>
      <c r="W838" s="179">
        <v>-0.9783708527650842</v>
      </c>
      <c r="X838" s="168"/>
      <c r="Y838" s="168"/>
      <c r="Z838" s="180" t="s">
        <v>216</v>
      </c>
      <c r="AJ838" s="158"/>
      <c r="AK838" s="168"/>
      <c r="AL838" s="178" t="s">
        <v>216</v>
      </c>
    </row>
    <row r="839">
      <c r="A839" s="178" t="s">
        <v>217</v>
      </c>
      <c r="B839" s="176">
        <v>2078.65</v>
      </c>
      <c r="C839" s="176">
        <v>1801.75</v>
      </c>
      <c r="D839" s="168">
        <v>124.25</v>
      </c>
      <c r="E839" s="176">
        <v>1085.25</v>
      </c>
      <c r="F839" s="176">
        <v>4537.15</v>
      </c>
      <c r="G839" s="168"/>
      <c r="H839" s="176">
        <v>1675.1</v>
      </c>
      <c r="I839" s="176">
        <v>2299.75</v>
      </c>
      <c r="J839" s="168">
        <v>19638.3</v>
      </c>
      <c r="K839" s="177">
        <v>6.440918015E7</v>
      </c>
      <c r="L839" s="173"/>
      <c r="M839" s="178" t="s">
        <v>217</v>
      </c>
      <c r="N839" s="168">
        <v>3.800154802626658</v>
      </c>
      <c r="O839" s="168">
        <v>0.26990928821859367</v>
      </c>
      <c r="P839" s="168">
        <v>-0.24086712163789414</v>
      </c>
      <c r="Q839" s="168">
        <v>2.6047083293939637</v>
      </c>
      <c r="R839" s="168">
        <v>0.27848073289055164</v>
      </c>
      <c r="S839" s="168">
        <v>0.0</v>
      </c>
      <c r="T839" s="168">
        <v>1.4720135691785774</v>
      </c>
      <c r="U839" s="168">
        <v>0.1807806238020601</v>
      </c>
      <c r="V839" s="168">
        <v>1.2809152214108082</v>
      </c>
      <c r="W839" s="179">
        <v>0.5877517152362147</v>
      </c>
      <c r="X839" s="168"/>
      <c r="Y839" s="168"/>
      <c r="Z839" s="180" t="s">
        <v>217</v>
      </c>
      <c r="AA839" s="168">
        <v>1.900271811031198</v>
      </c>
      <c r="AB839" s="168">
        <v>19.20910226169002</v>
      </c>
      <c r="AC839" s="168">
        <v>2.293762575452712</v>
      </c>
      <c r="AD839" s="168">
        <v>-1.1932734392997046</v>
      </c>
      <c r="AE839" s="168">
        <v>0.02865234783950678</v>
      </c>
      <c r="AF839" s="168"/>
      <c r="AG839" s="168">
        <v>-0.21491254253476863</v>
      </c>
      <c r="AH839" s="168">
        <v>0.4152625285357183</v>
      </c>
      <c r="AI839" s="168">
        <v>0.07739977492960556</v>
      </c>
      <c r="AJ839" s="179">
        <v>0.07739977492960556</v>
      </c>
      <c r="AK839" s="168"/>
      <c r="AL839" s="178" t="s">
        <v>217</v>
      </c>
    </row>
    <row r="840">
      <c r="A840" s="181">
        <v>44995.0</v>
      </c>
      <c r="B840" s="176">
        <v>2085.85</v>
      </c>
      <c r="C840" s="176">
        <v>1860.8</v>
      </c>
      <c r="D840" s="168">
        <v>124.0</v>
      </c>
      <c r="E840" s="176">
        <v>1069.0</v>
      </c>
      <c r="F840" s="176">
        <v>4495.45</v>
      </c>
      <c r="G840" s="168"/>
      <c r="H840" s="176">
        <v>1686.1</v>
      </c>
      <c r="I840" s="176">
        <v>2284.45</v>
      </c>
      <c r="J840" s="168">
        <v>19528.75</v>
      </c>
      <c r="K840" s="177">
        <v>6.417556705E7</v>
      </c>
      <c r="L840" s="173"/>
      <c r="M840" s="181">
        <v>44995.0</v>
      </c>
      <c r="N840" s="168">
        <v>0.34637865922593114</v>
      </c>
      <c r="O840" s="168">
        <v>3.277369224365198</v>
      </c>
      <c r="P840" s="168">
        <v>-0.2012072434607646</v>
      </c>
      <c r="Q840" s="168">
        <v>-1.4973508408200875</v>
      </c>
      <c r="R840" s="168">
        <v>-0.9190791576209697</v>
      </c>
      <c r="S840" s="168">
        <v>0.0</v>
      </c>
      <c r="T840" s="168">
        <v>0.6566772133006985</v>
      </c>
      <c r="U840" s="168">
        <v>-0.6652897054027691</v>
      </c>
      <c r="V840" s="168">
        <v>-0.36270155815669314</v>
      </c>
      <c r="W840" s="179">
        <v>-0.5578385094432781</v>
      </c>
      <c r="X840" s="168"/>
      <c r="Y840" s="168"/>
      <c r="Z840" s="182">
        <v>44995.0</v>
      </c>
      <c r="AJ840" s="158"/>
      <c r="AK840" s="109"/>
      <c r="AL840" s="181">
        <v>44995.0</v>
      </c>
      <c r="AM840" s="168">
        <v>2.807009132967384</v>
      </c>
      <c r="AN840" s="168">
        <v>5.223559759243338</v>
      </c>
      <c r="AO840" s="168">
        <v>-1.7338709677419402</v>
      </c>
      <c r="AP840" s="168">
        <v>-11.00561272217025</v>
      </c>
      <c r="AQ840" s="168">
        <v>-1.5337730371820357</v>
      </c>
      <c r="AR840" s="168">
        <v>0.0</v>
      </c>
      <c r="AS840" s="168">
        <v>-8.309115710811929</v>
      </c>
      <c r="AT840" s="168">
        <v>-6.209372058920087</v>
      </c>
      <c r="AU840" s="168">
        <v>-4.017619739910024</v>
      </c>
      <c r="AV840" s="168">
        <v>-2.2999423926262637</v>
      </c>
    </row>
    <row r="841">
      <c r="A841" s="181">
        <v>45026.0</v>
      </c>
      <c r="B841" s="176">
        <v>2084.95</v>
      </c>
      <c r="C841" s="176">
        <v>1856.85</v>
      </c>
      <c r="D841" s="168">
        <v>123.05</v>
      </c>
      <c r="E841" s="176">
        <v>1041.3</v>
      </c>
      <c r="F841" s="176">
        <v>4532.5</v>
      </c>
      <c r="G841" s="168"/>
      <c r="H841" s="176">
        <v>1675.7</v>
      </c>
      <c r="I841" s="176">
        <v>2248.3</v>
      </c>
      <c r="J841" s="168">
        <v>19436.1</v>
      </c>
      <c r="K841" s="177">
        <v>6.37109645E7</v>
      </c>
      <c r="L841" s="173"/>
      <c r="M841" s="181">
        <v>45026.0</v>
      </c>
      <c r="N841" s="168">
        <v>-0.043147877364148476</v>
      </c>
      <c r="O841" s="168">
        <v>-0.21227429062768946</v>
      </c>
      <c r="P841" s="168">
        <v>-0.7661290322580668</v>
      </c>
      <c r="Q841" s="168">
        <v>-2.5912067352666086</v>
      </c>
      <c r="R841" s="168">
        <v>0.8241666573980397</v>
      </c>
      <c r="S841" s="168">
        <v>0.0</v>
      </c>
      <c r="T841" s="168">
        <v>-0.6168080185042325</v>
      </c>
      <c r="U841" s="168">
        <v>-1.5824377859003103</v>
      </c>
      <c r="V841" s="168">
        <v>-0.7239555041843562</v>
      </c>
      <c r="W841" s="179">
        <v>-0.4744287268770477</v>
      </c>
      <c r="X841" s="168"/>
      <c r="Y841" s="168"/>
      <c r="Z841" s="182">
        <v>45026.0</v>
      </c>
      <c r="AJ841" s="158"/>
      <c r="AK841" s="109"/>
      <c r="AL841" s="181">
        <v>45026.0</v>
      </c>
    </row>
    <row r="842">
      <c r="A842" s="181">
        <v>45056.0</v>
      </c>
      <c r="B842" s="176">
        <v>2086.15</v>
      </c>
      <c r="C842" s="176">
        <v>2022.25</v>
      </c>
      <c r="D842" s="168">
        <v>122.3</v>
      </c>
      <c r="E842" s="176">
        <v>1072.35</v>
      </c>
      <c r="F842" s="176">
        <v>4533.9</v>
      </c>
      <c r="G842" s="168"/>
      <c r="H842" s="176">
        <v>1670.75</v>
      </c>
      <c r="I842" s="176">
        <v>2299.15</v>
      </c>
      <c r="J842" s="168">
        <v>19545.75</v>
      </c>
      <c r="K842" s="177">
        <v>6.470684315E7</v>
      </c>
      <c r="L842" s="173"/>
      <c r="M842" s="181">
        <v>45056.0</v>
      </c>
      <c r="N842" s="168">
        <v>0.057555337058455745</v>
      </c>
      <c r="O842" s="168">
        <v>8.907558499609559</v>
      </c>
      <c r="P842" s="168">
        <v>-0.609508329947176</v>
      </c>
      <c r="Q842" s="168">
        <v>2.98184961106309</v>
      </c>
      <c r="R842" s="168">
        <v>0.03088803088802286</v>
      </c>
      <c r="S842" s="168">
        <v>0.0</v>
      </c>
      <c r="T842" s="168">
        <v>-0.29539893775735787</v>
      </c>
      <c r="U842" s="168">
        <v>2.261708846684157</v>
      </c>
      <c r="V842" s="168">
        <v>1.5631197201542892</v>
      </c>
      <c r="W842" s="179">
        <v>0.5641563893991154</v>
      </c>
      <c r="X842" s="168"/>
      <c r="Y842" s="168"/>
      <c r="Z842" s="182">
        <v>45056.0</v>
      </c>
      <c r="AJ842" s="158"/>
      <c r="AK842" s="109"/>
      <c r="AL842" s="181">
        <v>45056.0</v>
      </c>
    </row>
    <row r="843">
      <c r="A843" s="181">
        <v>45087.0</v>
      </c>
      <c r="B843" s="176">
        <v>2118.15</v>
      </c>
      <c r="C843" s="176">
        <v>2147.85</v>
      </c>
      <c r="D843" s="168">
        <v>127.1</v>
      </c>
      <c r="E843" s="176">
        <v>1072.3</v>
      </c>
      <c r="F843" s="176">
        <v>4538.45</v>
      </c>
      <c r="G843" s="168"/>
      <c r="H843" s="176">
        <v>1671.5</v>
      </c>
      <c r="I843" s="176">
        <v>2309.3</v>
      </c>
      <c r="J843" s="168">
        <v>19653.5</v>
      </c>
      <c r="K843" s="177">
        <v>6.532225405E7</v>
      </c>
      <c r="L843" s="173"/>
      <c r="M843" s="181">
        <v>45087.0</v>
      </c>
      <c r="N843" s="168">
        <v>1.5339261318697122</v>
      </c>
      <c r="O843" s="168">
        <v>6.210903696377793</v>
      </c>
      <c r="P843" s="168">
        <v>3.9247751430907583</v>
      </c>
      <c r="Q843" s="168">
        <v>-0.004662656781830049</v>
      </c>
      <c r="R843" s="168">
        <v>0.10035510267099366</v>
      </c>
      <c r="S843" s="168">
        <v>0.0</v>
      </c>
      <c r="T843" s="168">
        <v>0.044890019452341764</v>
      </c>
      <c r="U843" s="168">
        <v>0.4414674988582777</v>
      </c>
      <c r="V843" s="168">
        <v>0.9510754505105208</v>
      </c>
      <c r="W843" s="179">
        <v>0.5512707366051443</v>
      </c>
      <c r="X843" s="168"/>
      <c r="Y843" s="168"/>
      <c r="Z843" s="182">
        <v>45087.0</v>
      </c>
      <c r="AA843" s="168">
        <v>2.4148431414205835</v>
      </c>
      <c r="AB843" s="168">
        <v>-2.663128244523585</v>
      </c>
      <c r="AC843" s="168">
        <v>2.5570416994492526</v>
      </c>
      <c r="AD843" s="168">
        <v>-3.930802946936479</v>
      </c>
      <c r="AE843" s="168">
        <v>0.79873084423096</v>
      </c>
      <c r="AF843" s="168"/>
      <c r="AG843" s="168">
        <v>-2.952437930002986</v>
      </c>
      <c r="AH843" s="168">
        <v>-1.7905858918287083</v>
      </c>
      <c r="AI843" s="168">
        <v>0.4963492507695793</v>
      </c>
      <c r="AJ843" s="179">
        <v>0.4963492507695793</v>
      </c>
      <c r="AK843" s="109"/>
      <c r="AL843" s="181">
        <v>45087.0</v>
      </c>
    </row>
    <row r="844">
      <c r="A844" s="181">
        <v>45179.0</v>
      </c>
      <c r="B844" s="176">
        <v>2107.55</v>
      </c>
      <c r="C844" s="176">
        <v>2091.15</v>
      </c>
      <c r="D844" s="168">
        <v>129.0</v>
      </c>
      <c r="E844" s="176">
        <v>1033.3</v>
      </c>
      <c r="F844" s="176">
        <v>4522.5</v>
      </c>
      <c r="G844" s="168"/>
      <c r="H844" s="176">
        <v>1614.95</v>
      </c>
      <c r="I844" s="176">
        <v>2274.45</v>
      </c>
      <c r="J844" s="168">
        <v>19512.35</v>
      </c>
      <c r="K844" s="177">
        <v>6.424274660000001E7</v>
      </c>
      <c r="L844" s="173"/>
      <c r="M844" s="181">
        <v>45179.0</v>
      </c>
      <c r="N844" s="168">
        <v>-0.5004367018388645</v>
      </c>
      <c r="O844" s="168">
        <v>-2.63984915147705</v>
      </c>
      <c r="P844" s="168">
        <v>1.4948859166011061</v>
      </c>
      <c r="Q844" s="168">
        <v>-3.637041872610277</v>
      </c>
      <c r="R844" s="168">
        <v>-0.35144157146161836</v>
      </c>
      <c r="S844" s="168">
        <v>0.0</v>
      </c>
      <c r="T844" s="168">
        <v>-3.3831887526174067</v>
      </c>
      <c r="U844" s="168">
        <v>-1.5091153163296394</v>
      </c>
      <c r="V844" s="168">
        <v>-1.6525875686618137</v>
      </c>
      <c r="W844" s="179">
        <v>-0.7181926883252421</v>
      </c>
      <c r="X844" s="168"/>
      <c r="Y844" s="168"/>
      <c r="Z844" s="182">
        <v>45179.0</v>
      </c>
      <c r="AJ844" s="158"/>
      <c r="AK844" s="109"/>
      <c r="AL844" s="181">
        <v>45179.0</v>
      </c>
    </row>
    <row r="845">
      <c r="A845" s="183">
        <v>45209.0</v>
      </c>
      <c r="B845" s="176">
        <v>2126.75</v>
      </c>
      <c r="C845" s="176">
        <v>2086.35</v>
      </c>
      <c r="D845" s="168">
        <v>131.65</v>
      </c>
      <c r="E845" s="176">
        <v>1048.6</v>
      </c>
      <c r="F845" s="176">
        <v>4529.95</v>
      </c>
      <c r="G845" s="168"/>
      <c r="H845" s="176">
        <v>1626.5</v>
      </c>
      <c r="I845" s="176">
        <v>2284.15</v>
      </c>
      <c r="J845" s="168">
        <v>19689.85</v>
      </c>
      <c r="K845" s="177">
        <v>6.47070214E7</v>
      </c>
      <c r="L845" s="173"/>
      <c r="M845" s="183">
        <v>45209.0</v>
      </c>
      <c r="N845" s="168">
        <v>0.9110104149367662</v>
      </c>
      <c r="O845" s="168">
        <v>-0.22953877053296903</v>
      </c>
      <c r="P845" s="168">
        <v>2.0542635658914774</v>
      </c>
      <c r="Q845" s="168">
        <v>1.48069292557824</v>
      </c>
      <c r="R845" s="168">
        <v>0.16473189607517563</v>
      </c>
      <c r="S845" s="168">
        <v>0.0</v>
      </c>
      <c r="T845" s="168">
        <v>0.7151924208179792</v>
      </c>
      <c r="U845" s="168">
        <v>0.42647673063818825</v>
      </c>
      <c r="V845" s="168">
        <v>0.7226882793332959</v>
      </c>
      <c r="W845" s="179">
        <v>0.9096802794127822</v>
      </c>
      <c r="X845" s="168"/>
      <c r="Y845" s="168"/>
      <c r="Z845" s="184">
        <v>45209.0</v>
      </c>
      <c r="AJ845" s="158"/>
      <c r="AK845" s="185"/>
      <c r="AL845" s="183">
        <v>45209.0</v>
      </c>
    </row>
    <row r="846">
      <c r="A846" s="183">
        <v>45240.0</v>
      </c>
      <c r="B846" s="176">
        <v>2175.65</v>
      </c>
      <c r="C846" s="176">
        <v>2168.0</v>
      </c>
      <c r="D846" s="168">
        <v>131.1</v>
      </c>
      <c r="E846" s="176">
        <v>1048.8</v>
      </c>
      <c r="F846" s="176">
        <v>4554.95</v>
      </c>
      <c r="G846" s="168"/>
      <c r="H846" s="176">
        <v>1633.85</v>
      </c>
      <c r="I846" s="176">
        <v>2287.1</v>
      </c>
      <c r="J846" s="168">
        <v>19811.35</v>
      </c>
      <c r="K846" s="177">
        <v>6.5173608800000004E7</v>
      </c>
      <c r="L846" s="173"/>
      <c r="M846" s="183">
        <v>45240.0</v>
      </c>
      <c r="N846" s="168">
        <v>2.2992829434583326</v>
      </c>
      <c r="O846" s="168">
        <v>3.913533203920727</v>
      </c>
      <c r="P846" s="168">
        <v>-0.41777440182302417</v>
      </c>
      <c r="Q846" s="168">
        <v>0.019073049780664264</v>
      </c>
      <c r="R846" s="168">
        <v>0.5518824711089527</v>
      </c>
      <c r="S846" s="168">
        <v>0.0</v>
      </c>
      <c r="T846" s="168">
        <v>0.4518905625576335</v>
      </c>
      <c r="U846" s="168">
        <v>0.1291508876387198</v>
      </c>
      <c r="V846" s="168">
        <v>0.7210769247369591</v>
      </c>
      <c r="W846" s="179">
        <v>0.6170692006287504</v>
      </c>
      <c r="X846" s="168"/>
      <c r="Y846" s="168"/>
      <c r="Z846" s="184">
        <v>45240.0</v>
      </c>
      <c r="AJ846" s="158"/>
      <c r="AK846" s="185"/>
      <c r="AL846" s="183">
        <v>45240.0</v>
      </c>
    </row>
    <row r="847">
      <c r="A847" s="183">
        <v>45270.0</v>
      </c>
      <c r="B847" s="176">
        <v>2167.85</v>
      </c>
      <c r="C847" s="176">
        <v>2154.1</v>
      </c>
      <c r="D847" s="168">
        <v>130.9</v>
      </c>
      <c r="E847" s="176">
        <v>1034.5</v>
      </c>
      <c r="F847" s="176">
        <v>4560.75</v>
      </c>
      <c r="G847" s="168"/>
      <c r="H847" s="176">
        <v>1625.55</v>
      </c>
      <c r="I847" s="176">
        <v>2273.0</v>
      </c>
      <c r="J847" s="168">
        <v>19794.0</v>
      </c>
      <c r="K847" s="177">
        <v>6.4840599599999994E7</v>
      </c>
      <c r="L847" s="173"/>
      <c r="M847" s="183">
        <v>45270.0</v>
      </c>
      <c r="N847" s="168">
        <v>-0.3585135476754157</v>
      </c>
      <c r="O847" s="168">
        <v>-0.6411439114391185</v>
      </c>
      <c r="P847" s="168">
        <v>-0.15255530129671138</v>
      </c>
      <c r="Q847" s="168">
        <v>-1.3634630053394314</v>
      </c>
      <c r="R847" s="168">
        <v>0.12733399927551745</v>
      </c>
      <c r="S847" s="168">
        <v>0.0</v>
      </c>
      <c r="T847" s="168">
        <v>-0.5080025706154149</v>
      </c>
      <c r="U847" s="168">
        <v>-0.616501246119536</v>
      </c>
      <c r="V847" s="168">
        <v>-0.5109571284013513</v>
      </c>
      <c r="W847" s="179">
        <v>-0.08757606119723566</v>
      </c>
      <c r="X847" s="168"/>
      <c r="Y847" s="168"/>
      <c r="Z847" s="184">
        <v>45270.0</v>
      </c>
      <c r="AJ847" s="158"/>
      <c r="AK847" s="185"/>
      <c r="AL847" s="183">
        <v>45270.0</v>
      </c>
    </row>
    <row r="848">
      <c r="A848" s="178" t="s">
        <v>218</v>
      </c>
      <c r="B848" s="176">
        <v>2169.3</v>
      </c>
      <c r="C848" s="176">
        <v>2090.65</v>
      </c>
      <c r="D848" s="168">
        <v>130.35</v>
      </c>
      <c r="E848" s="176">
        <v>1030.15</v>
      </c>
      <c r="F848" s="176">
        <v>4574.7</v>
      </c>
      <c r="G848" s="168"/>
      <c r="H848" s="176">
        <v>1622.15</v>
      </c>
      <c r="I848" s="176">
        <v>2267.95</v>
      </c>
      <c r="J848" s="168">
        <v>19751.05</v>
      </c>
      <c r="K848" s="177">
        <v>6.461986605E7</v>
      </c>
      <c r="L848" s="173"/>
      <c r="M848" s="178" t="s">
        <v>218</v>
      </c>
      <c r="N848" s="168">
        <v>0.06688654657841978</v>
      </c>
      <c r="O848" s="168">
        <v>-2.9455457035420745</v>
      </c>
      <c r="P848" s="168">
        <v>-0.4201680672268994</v>
      </c>
      <c r="Q848" s="168">
        <v>-0.4204929917834615</v>
      </c>
      <c r="R848" s="168">
        <v>0.3058707449432619</v>
      </c>
      <c r="S848" s="168">
        <v>0.0</v>
      </c>
      <c r="T848" s="168">
        <v>-0.20915997662328836</v>
      </c>
      <c r="U848" s="168">
        <v>-0.2221733391993041</v>
      </c>
      <c r="V848" s="168">
        <v>-0.3404249056327311</v>
      </c>
      <c r="W848" s="179">
        <v>-0.21698494493281162</v>
      </c>
      <c r="X848" s="168"/>
      <c r="Y848" s="168"/>
      <c r="Z848" s="180" t="s">
        <v>218</v>
      </c>
      <c r="AA848" s="168">
        <v>-0.5831374176001517</v>
      </c>
      <c r="AB848" s="168">
        <v>-3.52282782866573</v>
      </c>
      <c r="AC848" s="168">
        <v>2.4932873034138856</v>
      </c>
      <c r="AD848" s="168">
        <v>-2.4947823132553553</v>
      </c>
      <c r="AE848" s="168">
        <v>0.11585459155792034</v>
      </c>
      <c r="AF848" s="168"/>
      <c r="AG848" s="168">
        <v>-3.89914619486484</v>
      </c>
      <c r="AH848" s="168">
        <v>-1.873939019819661</v>
      </c>
      <c r="AI848" s="168">
        <v>-1.0551337776978835</v>
      </c>
      <c r="AJ848" s="179">
        <v>-1.0551337776978835</v>
      </c>
      <c r="AK848" s="168"/>
      <c r="AL848" s="178" t="s">
        <v>218</v>
      </c>
    </row>
    <row r="849">
      <c r="A849" s="178" t="s">
        <v>219</v>
      </c>
      <c r="B849" s="176">
        <v>2136.95</v>
      </c>
      <c r="C849" s="176">
        <v>2073.8</v>
      </c>
      <c r="D849" s="168">
        <v>128.3</v>
      </c>
      <c r="E849" s="176">
        <v>1059.55</v>
      </c>
      <c r="F849" s="176">
        <v>4586.05</v>
      </c>
      <c r="G849" s="168"/>
      <c r="H849" s="176">
        <v>1573.8</v>
      </c>
      <c r="I849" s="176">
        <v>2303.85</v>
      </c>
      <c r="J849" s="168">
        <v>19731.75</v>
      </c>
      <c r="K849" s="177">
        <v>6.48186785E7</v>
      </c>
      <c r="L849" s="173"/>
      <c r="M849" s="178" t="s">
        <v>219</v>
      </c>
      <c r="N849" s="168">
        <v>-1.4912644631909076</v>
      </c>
      <c r="O849" s="168">
        <v>-0.8059694353430708</v>
      </c>
      <c r="P849" s="168">
        <v>-1.5726889144610532</v>
      </c>
      <c r="Q849" s="168">
        <v>2.8539533077706998</v>
      </c>
      <c r="R849" s="168">
        <v>0.24810370078913074</v>
      </c>
      <c r="S849" s="168">
        <v>0.0</v>
      </c>
      <c r="T849" s="168">
        <v>-2.980612150540957</v>
      </c>
      <c r="U849" s="168">
        <v>1.5829273132123765</v>
      </c>
      <c r="V849" s="168">
        <v>0.30766459628091875</v>
      </c>
      <c r="W849" s="179">
        <v>-0.09771632394226776</v>
      </c>
      <c r="X849" s="168"/>
      <c r="Y849" s="168"/>
      <c r="Z849" s="180" t="s">
        <v>219</v>
      </c>
      <c r="AJ849" s="158"/>
      <c r="AK849" s="168"/>
      <c r="AL849" s="178" t="s">
        <v>219</v>
      </c>
    </row>
    <row r="850">
      <c r="A850" s="178" t="s">
        <v>220</v>
      </c>
      <c r="B850" s="176">
        <v>2139.2</v>
      </c>
      <c r="C850" s="176">
        <v>2073.5</v>
      </c>
      <c r="D850" s="168">
        <v>139.5</v>
      </c>
      <c r="E850" s="176">
        <v>1045.85</v>
      </c>
      <c r="F850" s="176">
        <v>4600.35</v>
      </c>
      <c r="G850" s="168"/>
      <c r="H850" s="176">
        <v>1592.65</v>
      </c>
      <c r="I850" s="176">
        <v>2284.1</v>
      </c>
      <c r="J850" s="168">
        <v>19811.5</v>
      </c>
      <c r="K850" s="177">
        <v>6.50479809E7</v>
      </c>
      <c r="L850" s="173"/>
      <c r="M850" s="178" t="s">
        <v>220</v>
      </c>
      <c r="N850" s="168">
        <v>0.10529025012283863</v>
      </c>
      <c r="O850" s="168">
        <v>-0.0144661973189402</v>
      </c>
      <c r="P850" s="168">
        <v>8.729540140296171</v>
      </c>
      <c r="Q850" s="168">
        <v>-1.29300174602426</v>
      </c>
      <c r="R850" s="168">
        <v>0.311815178639574</v>
      </c>
      <c r="S850" s="168">
        <v>0.0</v>
      </c>
      <c r="T850" s="168">
        <v>1.1977379590799426</v>
      </c>
      <c r="U850" s="168">
        <v>-0.8572606723528008</v>
      </c>
      <c r="V850" s="168">
        <v>0.35375975769083057</v>
      </c>
      <c r="W850" s="179">
        <v>0.4041709427699013</v>
      </c>
      <c r="X850" s="168"/>
      <c r="Y850" s="168"/>
      <c r="Z850" s="180" t="s">
        <v>220</v>
      </c>
      <c r="AJ850" s="158"/>
      <c r="AK850" s="168"/>
      <c r="AL850" s="178" t="s">
        <v>220</v>
      </c>
    </row>
    <row r="851">
      <c r="A851" s="178" t="s">
        <v>221</v>
      </c>
      <c r="B851" s="176">
        <v>2188.25</v>
      </c>
      <c r="C851" s="176">
        <v>2053.3</v>
      </c>
      <c r="D851" s="168">
        <v>138.2</v>
      </c>
      <c r="E851" s="176">
        <v>1033.6</v>
      </c>
      <c r="F851" s="176">
        <v>4607.7</v>
      </c>
      <c r="G851" s="168"/>
      <c r="H851" s="176">
        <v>1609.5</v>
      </c>
      <c r="I851" s="176">
        <v>2246.35</v>
      </c>
      <c r="J851" s="168">
        <v>19671.1</v>
      </c>
      <c r="K851" s="177">
        <v>6.491659174999999E7</v>
      </c>
      <c r="L851" s="173"/>
      <c r="M851" s="178" t="s">
        <v>221</v>
      </c>
      <c r="N851" s="168">
        <v>2.2929132385938753</v>
      </c>
      <c r="O851" s="168">
        <v>-0.9741982155775172</v>
      </c>
      <c r="P851" s="168">
        <v>-0.931899641577069</v>
      </c>
      <c r="Q851" s="168">
        <v>-1.1712960749629489</v>
      </c>
      <c r="R851" s="168">
        <v>0.15977045224818662</v>
      </c>
      <c r="S851" s="168">
        <v>0.0</v>
      </c>
      <c r="T851" s="168">
        <v>1.0579851191410483</v>
      </c>
      <c r="U851" s="168">
        <v>-1.6527297403791428</v>
      </c>
      <c r="V851" s="168">
        <v>-0.20198805279136028</v>
      </c>
      <c r="W851" s="179">
        <v>-0.7086793024253664</v>
      </c>
      <c r="X851" s="168"/>
      <c r="Y851" s="168"/>
      <c r="Z851" s="180" t="s">
        <v>221</v>
      </c>
      <c r="AJ851" s="158"/>
      <c r="AK851" s="168"/>
      <c r="AL851" s="178" t="s">
        <v>221</v>
      </c>
    </row>
    <row r="852">
      <c r="A852" s="178" t="s">
        <v>222</v>
      </c>
      <c r="B852" s="176">
        <v>2162.05</v>
      </c>
      <c r="C852" s="176">
        <v>2053.25</v>
      </c>
      <c r="D852" s="168">
        <v>138.8</v>
      </c>
      <c r="E852" s="176">
        <v>1023.35</v>
      </c>
      <c r="F852" s="176">
        <v>4602.45</v>
      </c>
      <c r="G852" s="168"/>
      <c r="H852" s="176">
        <v>1608.5</v>
      </c>
      <c r="I852" s="176">
        <v>2233.05</v>
      </c>
      <c r="J852" s="168">
        <v>19624.7</v>
      </c>
      <c r="K852" s="177">
        <v>6.4644497E7</v>
      </c>
      <c r="L852" s="173"/>
      <c r="M852" s="178" t="s">
        <v>222</v>
      </c>
      <c r="N852" s="168">
        <v>-1.1973037815605996</v>
      </c>
      <c r="O852" s="168">
        <v>-0.0024351044659904494</v>
      </c>
      <c r="P852" s="168">
        <v>0.4341534008683233</v>
      </c>
      <c r="Q852" s="168">
        <v>-0.9916795665634566</v>
      </c>
      <c r="R852" s="168">
        <v>-0.11393970961651151</v>
      </c>
      <c r="S852" s="168">
        <v>0.0</v>
      </c>
      <c r="T852" s="168">
        <v>-0.062131096613855234</v>
      </c>
      <c r="U852" s="168">
        <v>-0.592071582789847</v>
      </c>
      <c r="V852" s="168">
        <v>-0.41914515636904576</v>
      </c>
      <c r="W852" s="179">
        <v>-0.2358790306591793</v>
      </c>
      <c r="X852" s="168"/>
      <c r="Y852" s="168"/>
      <c r="Z852" s="180" t="s">
        <v>222</v>
      </c>
      <c r="AJ852" s="158"/>
      <c r="AK852" s="168"/>
      <c r="AL852" s="178" t="s">
        <v>222</v>
      </c>
    </row>
    <row r="853">
      <c r="A853" s="178" t="s">
        <v>223</v>
      </c>
      <c r="B853" s="176">
        <v>2156.65</v>
      </c>
      <c r="C853" s="176">
        <v>2017.0</v>
      </c>
      <c r="D853" s="168">
        <v>133.6</v>
      </c>
      <c r="E853" s="176">
        <v>1004.45</v>
      </c>
      <c r="F853" s="176">
        <v>4580.0</v>
      </c>
      <c r="G853" s="168"/>
      <c r="H853" s="176">
        <v>1558.9</v>
      </c>
      <c r="I853" s="176">
        <v>2225.45</v>
      </c>
      <c r="J853" s="168">
        <v>19542.65</v>
      </c>
      <c r="K853" s="177">
        <v>6.3783633400000006E7</v>
      </c>
      <c r="L853" s="173"/>
      <c r="M853" s="178" t="s">
        <v>223</v>
      </c>
      <c r="N853" s="168">
        <v>-0.2497629564533702</v>
      </c>
      <c r="O853" s="168">
        <v>-1.7654937294533057</v>
      </c>
      <c r="P853" s="168">
        <v>-3.746397694524508</v>
      </c>
      <c r="Q853" s="168">
        <v>-1.8468754580544269</v>
      </c>
      <c r="R853" s="168">
        <v>-0.48778368043107084</v>
      </c>
      <c r="S853" s="168">
        <v>0.0</v>
      </c>
      <c r="T853" s="168">
        <v>-3.083618277898658</v>
      </c>
      <c r="U853" s="168">
        <v>-0.34034168513917573</v>
      </c>
      <c r="V853" s="168">
        <v>-1.3316889139070787</v>
      </c>
      <c r="W853" s="179">
        <v>-0.4180955632442752</v>
      </c>
      <c r="X853" s="168"/>
      <c r="Y853" s="168"/>
      <c r="Z853" s="180" t="s">
        <v>223</v>
      </c>
      <c r="AA853" s="168">
        <v>-2.928152458674337</v>
      </c>
      <c r="AB853" s="168">
        <v>-3.3415964303420966</v>
      </c>
      <c r="AC853" s="168">
        <v>-8.607784431137725</v>
      </c>
      <c r="AD853" s="168">
        <v>-1.8019811837323931</v>
      </c>
      <c r="AE853" s="168">
        <v>-1.4344978165938824</v>
      </c>
      <c r="AF853" s="168"/>
      <c r="AG853" s="168">
        <v>-0.5099749823593589</v>
      </c>
      <c r="AH853" s="168">
        <v>-2.042283583095546</v>
      </c>
      <c r="AI853" s="168">
        <v>-2.534968389650336</v>
      </c>
      <c r="AJ853" s="179">
        <v>-2.534968389650336</v>
      </c>
      <c r="AK853" s="168"/>
      <c r="AL853" s="178" t="s">
        <v>223</v>
      </c>
    </row>
    <row r="854">
      <c r="A854" s="178" t="s">
        <v>224</v>
      </c>
      <c r="B854" s="176">
        <v>2077.6</v>
      </c>
      <c r="C854" s="176">
        <v>1936.85</v>
      </c>
      <c r="D854" s="168">
        <v>122.8</v>
      </c>
      <c r="E854" s="168">
        <v>975.25</v>
      </c>
      <c r="F854" s="176">
        <v>4530.6</v>
      </c>
      <c r="G854" s="168"/>
      <c r="H854" s="176">
        <v>1519.3</v>
      </c>
      <c r="I854" s="176">
        <v>2191.25</v>
      </c>
      <c r="J854" s="168">
        <v>19281.75</v>
      </c>
      <c r="K854" s="177">
        <v>6.213089125E7</v>
      </c>
      <c r="L854" s="173"/>
      <c r="M854" s="178" t="s">
        <v>224</v>
      </c>
      <c r="N854" s="168">
        <v>-3.6654069969628904</v>
      </c>
      <c r="O854" s="168">
        <v>-3.973723351512151</v>
      </c>
      <c r="P854" s="168">
        <v>-8.08383233532934</v>
      </c>
      <c r="Q854" s="168">
        <v>-2.9070635671262925</v>
      </c>
      <c r="R854" s="168">
        <v>-1.0786026200873282</v>
      </c>
      <c r="S854" s="168">
        <v>0.0</v>
      </c>
      <c r="T854" s="168">
        <v>-2.54025274231831</v>
      </c>
      <c r="U854" s="168">
        <v>-1.536767844705557</v>
      </c>
      <c r="V854" s="168">
        <v>-2.5911696494856717</v>
      </c>
      <c r="W854" s="179">
        <v>-1.335028770407296</v>
      </c>
      <c r="X854" s="168"/>
      <c r="Y854" s="168"/>
      <c r="Z854" s="180" t="s">
        <v>224</v>
      </c>
      <c r="AJ854" s="158"/>
      <c r="AK854" s="168"/>
      <c r="AL854" s="178" t="s">
        <v>224</v>
      </c>
    </row>
    <row r="855">
      <c r="A855" s="178" t="s">
        <v>225</v>
      </c>
      <c r="B855" s="176">
        <v>2028.1</v>
      </c>
      <c r="C855" s="176">
        <v>1936.35</v>
      </c>
      <c r="D855" s="168">
        <v>120.55</v>
      </c>
      <c r="E855" s="168">
        <v>927.6</v>
      </c>
      <c r="F855" s="176">
        <v>4533.75</v>
      </c>
      <c r="G855" s="168"/>
      <c r="H855" s="176">
        <v>1510.65</v>
      </c>
      <c r="I855" s="176">
        <v>2175.4</v>
      </c>
      <c r="J855" s="168">
        <v>19122.15</v>
      </c>
      <c r="K855" s="177">
        <v>6.1093505E7</v>
      </c>
      <c r="L855" s="173"/>
      <c r="M855" s="178" t="s">
        <v>225</v>
      </c>
      <c r="N855" s="168">
        <v>-2.3825567963034273</v>
      </c>
      <c r="O855" s="168">
        <v>-0.025815112166662362</v>
      </c>
      <c r="P855" s="168">
        <v>-1.8322475570032575</v>
      </c>
      <c r="Q855" s="168">
        <v>-4.885926685465263</v>
      </c>
      <c r="R855" s="168">
        <v>0.06952721493841073</v>
      </c>
      <c r="S855" s="168">
        <v>0.0</v>
      </c>
      <c r="T855" s="168">
        <v>-0.5693411439478617</v>
      </c>
      <c r="U855" s="168">
        <v>-0.7233314318311425</v>
      </c>
      <c r="V855" s="168">
        <v>-1.6696786882161456</v>
      </c>
      <c r="W855" s="179">
        <v>-0.8277256991714887</v>
      </c>
      <c r="X855" s="168"/>
      <c r="Y855" s="168"/>
      <c r="Z855" s="180" t="s">
        <v>225</v>
      </c>
      <c r="AJ855" s="158"/>
      <c r="AK855" s="168"/>
      <c r="AL855" s="178" t="s">
        <v>225</v>
      </c>
    </row>
    <row r="856">
      <c r="A856" s="178" t="s">
        <v>226</v>
      </c>
      <c r="B856" s="176">
        <v>1996.0</v>
      </c>
      <c r="C856" s="176">
        <v>1899.85</v>
      </c>
      <c r="D856" s="168">
        <v>121.35</v>
      </c>
      <c r="E856" s="168">
        <v>941.8</v>
      </c>
      <c r="F856" s="176">
        <v>4507.8</v>
      </c>
      <c r="G856" s="168"/>
      <c r="H856" s="176">
        <v>1537.55</v>
      </c>
      <c r="I856" s="176">
        <v>2152.95</v>
      </c>
      <c r="J856" s="168">
        <v>18857.25</v>
      </c>
      <c r="K856" s="177">
        <v>6.11180572E7</v>
      </c>
      <c r="L856" s="173"/>
      <c r="M856" s="178" t="s">
        <v>226</v>
      </c>
      <c r="N856" s="168">
        <v>-1.5827621912134466</v>
      </c>
      <c r="O856" s="168">
        <v>-1.8849898003976555</v>
      </c>
      <c r="P856" s="168">
        <v>0.6636250518457047</v>
      </c>
      <c r="Q856" s="168">
        <v>1.5308322552824418</v>
      </c>
      <c r="R856" s="168">
        <v>-0.5723738626964393</v>
      </c>
      <c r="S856" s="168">
        <v>0.0</v>
      </c>
      <c r="T856" s="168">
        <v>1.780690431271298</v>
      </c>
      <c r="U856" s="168">
        <v>-1.0319941160246517</v>
      </c>
      <c r="V856" s="168">
        <v>0.040187905408280274</v>
      </c>
      <c r="W856" s="179">
        <v>-1.3853044767455618</v>
      </c>
      <c r="X856" s="168"/>
      <c r="Y856" s="168"/>
      <c r="Z856" s="180" t="s">
        <v>226</v>
      </c>
      <c r="AJ856" s="158"/>
      <c r="AK856" s="168"/>
      <c r="AL856" s="178" t="s">
        <v>226</v>
      </c>
    </row>
    <row r="857">
      <c r="A857" s="178" t="s">
        <v>227</v>
      </c>
      <c r="B857" s="176">
        <v>2093.5</v>
      </c>
      <c r="C857" s="176">
        <v>1949.6</v>
      </c>
      <c r="D857" s="168">
        <v>122.1</v>
      </c>
      <c r="E857" s="168">
        <v>986.35</v>
      </c>
      <c r="F857" s="176">
        <v>4514.3</v>
      </c>
      <c r="G857" s="168"/>
      <c r="H857" s="176">
        <v>1550.95</v>
      </c>
      <c r="I857" s="176">
        <v>2180.0</v>
      </c>
      <c r="J857" s="168">
        <v>19047.25</v>
      </c>
      <c r="K857" s="177">
        <v>6.24028367E7</v>
      </c>
      <c r="L857" s="173"/>
      <c r="M857" s="178" t="s">
        <v>227</v>
      </c>
      <c r="N857" s="168">
        <v>4.884769539078157</v>
      </c>
      <c r="O857" s="168">
        <v>2.61862778640419</v>
      </c>
      <c r="P857" s="168">
        <v>0.6180469715698393</v>
      </c>
      <c r="Q857" s="168">
        <v>4.730303673816104</v>
      </c>
      <c r="R857" s="168">
        <v>0.14419450729846045</v>
      </c>
      <c r="S857" s="168">
        <v>0.0</v>
      </c>
      <c r="T857" s="168">
        <v>0.8715163734512757</v>
      </c>
      <c r="U857" s="168">
        <v>1.256415615783004</v>
      </c>
      <c r="V857" s="168">
        <v>2.102127519851858</v>
      </c>
      <c r="W857" s="179">
        <v>1.007570032746026</v>
      </c>
      <c r="X857" s="168"/>
      <c r="Y857" s="168"/>
      <c r="Z857" s="180" t="s">
        <v>227</v>
      </c>
      <c r="AA857" s="168">
        <v>0.2818246954860325</v>
      </c>
      <c r="AB857" s="168">
        <v>0.8873615100533536</v>
      </c>
      <c r="AC857" s="168">
        <v>4.095004095004096</v>
      </c>
      <c r="AD857" s="168">
        <v>-4.187154661124355</v>
      </c>
      <c r="AE857" s="168">
        <v>0.5593336729947057</v>
      </c>
      <c r="AF857" s="168"/>
      <c r="AG857" s="168">
        <v>-2.6080789193720006</v>
      </c>
      <c r="AH857" s="168">
        <v>-0.5183486238532193</v>
      </c>
      <c r="AI857" s="168">
        <v>0.9626061504941582</v>
      </c>
      <c r="AJ857" s="179">
        <v>0.9626061504941582</v>
      </c>
      <c r="AK857" s="168"/>
      <c r="AL857" s="178" t="s">
        <v>227</v>
      </c>
    </row>
    <row r="858">
      <c r="A858" s="178" t="s">
        <v>228</v>
      </c>
      <c r="B858" s="176">
        <v>2131.85</v>
      </c>
      <c r="C858" s="176">
        <v>1977.4</v>
      </c>
      <c r="D858" s="168">
        <v>124.05</v>
      </c>
      <c r="E858" s="168">
        <v>958.25</v>
      </c>
      <c r="F858" s="176">
        <v>4461.6</v>
      </c>
      <c r="G858" s="168"/>
      <c r="H858" s="176">
        <v>1534.2</v>
      </c>
      <c r="I858" s="176">
        <v>2144.7</v>
      </c>
      <c r="J858" s="168">
        <v>19140.9</v>
      </c>
      <c r="K858" s="177">
        <v>6.187914205E7</v>
      </c>
      <c r="L858" s="173"/>
      <c r="M858" s="178" t="s">
        <v>228</v>
      </c>
      <c r="N858" s="168">
        <v>1.8318605206591787</v>
      </c>
      <c r="O858" s="168">
        <v>1.4259335248256146</v>
      </c>
      <c r="P858" s="168">
        <v>1.5970515970515995</v>
      </c>
      <c r="Q858" s="168">
        <v>-2.8488873118061564</v>
      </c>
      <c r="R858" s="168">
        <v>-1.1674013689830054</v>
      </c>
      <c r="S858" s="168">
        <v>0.0</v>
      </c>
      <c r="T858" s="168">
        <v>-1.0799832360811117</v>
      </c>
      <c r="U858" s="168">
        <v>-1.6192660550458797</v>
      </c>
      <c r="V858" s="168">
        <v>-0.8392160960849491</v>
      </c>
      <c r="W858" s="179">
        <v>0.4916720261455142</v>
      </c>
      <c r="X858" s="168"/>
      <c r="Y858" s="168"/>
      <c r="Z858" s="180" t="s">
        <v>228</v>
      </c>
      <c r="AJ858" s="158"/>
      <c r="AK858" s="168"/>
      <c r="AL858" s="178" t="s">
        <v>228</v>
      </c>
    </row>
    <row r="859">
      <c r="A859" s="178" t="s">
        <v>229</v>
      </c>
      <c r="B859" s="176">
        <v>2144.4</v>
      </c>
      <c r="C859" s="176">
        <v>1958.0</v>
      </c>
      <c r="D859" s="168">
        <v>121.85</v>
      </c>
      <c r="E859" s="168">
        <v>951.35</v>
      </c>
      <c r="F859" s="176">
        <v>4426.5</v>
      </c>
      <c r="G859" s="168"/>
      <c r="H859" s="176">
        <v>1546.0</v>
      </c>
      <c r="I859" s="176">
        <v>2142.6</v>
      </c>
      <c r="J859" s="168">
        <v>19079.6</v>
      </c>
      <c r="K859" s="177">
        <v>6.1597236800000004E7</v>
      </c>
      <c r="L859" s="173"/>
      <c r="M859" s="178" t="s">
        <v>229</v>
      </c>
      <c r="N859" s="168">
        <v>0.5886905739146836</v>
      </c>
      <c r="O859" s="168">
        <v>-0.9810862749064474</v>
      </c>
      <c r="P859" s="168">
        <v>-1.7734784361144722</v>
      </c>
      <c r="Q859" s="168">
        <v>-0.7200626141403577</v>
      </c>
      <c r="R859" s="168">
        <v>-0.7867132867132948</v>
      </c>
      <c r="S859" s="168">
        <v>0.0</v>
      </c>
      <c r="T859" s="168">
        <v>0.7691304914613449</v>
      </c>
      <c r="U859" s="168">
        <v>-0.09791579241851583</v>
      </c>
      <c r="V859" s="168">
        <v>-0.4555739473120128</v>
      </c>
      <c r="W859" s="179">
        <v>-0.32025662325179544</v>
      </c>
      <c r="X859" s="168"/>
      <c r="Y859" s="168"/>
      <c r="Z859" s="180" t="s">
        <v>229</v>
      </c>
      <c r="AJ859" s="158"/>
      <c r="AK859" s="168"/>
      <c r="AL859" s="178" t="s">
        <v>229</v>
      </c>
    </row>
    <row r="860">
      <c r="A860" s="181">
        <v>44937.0</v>
      </c>
      <c r="B860" s="176">
        <v>2140.35</v>
      </c>
      <c r="C860" s="176">
        <v>1980.4</v>
      </c>
      <c r="D860" s="168">
        <v>121.0</v>
      </c>
      <c r="E860" s="168">
        <v>947.15</v>
      </c>
      <c r="F860" s="176">
        <v>4397.3</v>
      </c>
      <c r="G860" s="168"/>
      <c r="H860" s="176">
        <v>1533.95</v>
      </c>
      <c r="I860" s="176">
        <v>2138.7</v>
      </c>
      <c r="J860" s="168">
        <v>18989.15</v>
      </c>
      <c r="K860" s="177">
        <v>6.139112255000001E7</v>
      </c>
      <c r="L860" s="173"/>
      <c r="M860" s="181">
        <v>44937.0</v>
      </c>
      <c r="N860" s="168">
        <v>-0.18886401790711535</v>
      </c>
      <c r="O860" s="168">
        <v>1.1440245148110362</v>
      </c>
      <c r="P860" s="168">
        <v>-0.697578990562162</v>
      </c>
      <c r="Q860" s="168">
        <v>-0.441477899826567</v>
      </c>
      <c r="R860" s="168">
        <v>-0.6596633909409199</v>
      </c>
      <c r="S860" s="168">
        <v>0.0</v>
      </c>
      <c r="T860" s="168">
        <v>-0.7794307891332442</v>
      </c>
      <c r="U860" s="168">
        <v>-0.18202184262111878</v>
      </c>
      <c r="V860" s="168">
        <v>-0.33461606511542824</v>
      </c>
      <c r="W860" s="179">
        <v>-0.47406654227550415</v>
      </c>
      <c r="X860" s="168"/>
      <c r="Y860" s="168"/>
      <c r="Z860" s="182">
        <v>44937.0</v>
      </c>
      <c r="AJ860" s="158"/>
      <c r="AK860" s="109"/>
      <c r="AL860" s="181">
        <v>44937.0</v>
      </c>
      <c r="AM860" s="168">
        <v>-2.1491812086808233</v>
      </c>
      <c r="AN860" s="168">
        <v>35.16966269440517</v>
      </c>
      <c r="AO860" s="168">
        <v>16.528925619834713</v>
      </c>
      <c r="AP860" s="168">
        <v>27.1815446339017</v>
      </c>
      <c r="AQ860" s="168">
        <v>10.35521797466626</v>
      </c>
      <c r="AR860" s="168">
        <v>0.0</v>
      </c>
      <c r="AS860" s="168">
        <v>15.691515368819065</v>
      </c>
      <c r="AT860" s="168">
        <v>1.056716697058978</v>
      </c>
      <c r="AU860" s="168">
        <v>14.707699541812625</v>
      </c>
      <c r="AV860" s="168">
        <v>6.0244929341229065</v>
      </c>
    </row>
    <row r="861">
      <c r="A861" s="181">
        <v>44968.0</v>
      </c>
      <c r="B861" s="176">
        <v>2149.35</v>
      </c>
      <c r="C861" s="176">
        <v>1976.8</v>
      </c>
      <c r="D861" s="168">
        <v>123.1</v>
      </c>
      <c r="E861" s="168">
        <v>950.6</v>
      </c>
      <c r="F861" s="176">
        <v>4527.25</v>
      </c>
      <c r="G861" s="168"/>
      <c r="H861" s="176">
        <v>1490.75</v>
      </c>
      <c r="I861" s="176">
        <v>2148.1</v>
      </c>
      <c r="J861" s="168">
        <v>19133.25</v>
      </c>
      <c r="K861" s="177">
        <v>6.18589112E7</v>
      </c>
      <c r="L861" s="173"/>
      <c r="M861" s="181">
        <v>44968.0</v>
      </c>
      <c r="N861" s="168">
        <v>0.4204919756114654</v>
      </c>
      <c r="O861" s="168">
        <v>-0.18178145829126116</v>
      </c>
      <c r="P861" s="168">
        <v>1.7355371900826402</v>
      </c>
      <c r="Q861" s="168">
        <v>0.3642506466768775</v>
      </c>
      <c r="R861" s="168">
        <v>2.955222522911783</v>
      </c>
      <c r="S861" s="168">
        <v>0.0</v>
      </c>
      <c r="T861" s="168">
        <v>-2.816258678574924</v>
      </c>
      <c r="U861" s="168">
        <v>0.43951933417497036</v>
      </c>
      <c r="V861" s="168">
        <v>0.7619809356295781</v>
      </c>
      <c r="W861" s="179">
        <v>0.7588543984327815</v>
      </c>
      <c r="X861" s="168"/>
      <c r="Y861" s="168"/>
      <c r="Z861" s="182">
        <v>44968.0</v>
      </c>
      <c r="AJ861" s="158"/>
      <c r="AK861" s="109"/>
      <c r="AL861" s="181">
        <v>44968.0</v>
      </c>
    </row>
    <row r="862">
      <c r="A862" s="181">
        <v>44996.0</v>
      </c>
      <c r="B862" s="176">
        <v>2099.4</v>
      </c>
      <c r="C862" s="176">
        <v>1966.9</v>
      </c>
      <c r="D862" s="168">
        <v>127.1</v>
      </c>
      <c r="E862" s="168">
        <v>945.05</v>
      </c>
      <c r="F862" s="176">
        <v>4539.55</v>
      </c>
      <c r="G862" s="168"/>
      <c r="H862" s="176">
        <v>1510.5</v>
      </c>
      <c r="I862" s="176">
        <v>2168.7</v>
      </c>
      <c r="J862" s="168">
        <v>19230.6</v>
      </c>
      <c r="K862" s="177">
        <v>6.188301075E7</v>
      </c>
      <c r="L862" s="173"/>
      <c r="M862" s="181">
        <v>44996.0</v>
      </c>
      <c r="N862" s="168">
        <v>-2.3239584060297216</v>
      </c>
      <c r="O862" s="168">
        <v>-0.500809388911365</v>
      </c>
      <c r="P862" s="168">
        <v>3.2493907392363934</v>
      </c>
      <c r="Q862" s="168">
        <v>-0.5838417841363421</v>
      </c>
      <c r="R862" s="168">
        <v>0.2716881108840948</v>
      </c>
      <c r="S862" s="168">
        <v>0.0</v>
      </c>
      <c r="T862" s="168">
        <v>1.3248364916988093</v>
      </c>
      <c r="U862" s="168">
        <v>0.958987011777846</v>
      </c>
      <c r="V862" s="168">
        <v>0.038958897808723504</v>
      </c>
      <c r="W862" s="179">
        <v>0.5088001254360788</v>
      </c>
      <c r="X862" s="168"/>
      <c r="Y862" s="168"/>
      <c r="Z862" s="182">
        <v>44996.0</v>
      </c>
      <c r="AA862" s="168">
        <v>-1.5861674764218434</v>
      </c>
      <c r="AB862" s="168">
        <v>9.405663734811124</v>
      </c>
      <c r="AC862" s="168">
        <v>6.215578284815111</v>
      </c>
      <c r="AD862" s="168">
        <v>10.9676736680599</v>
      </c>
      <c r="AE862" s="168">
        <v>3.136874800365667</v>
      </c>
      <c r="AF862" s="168"/>
      <c r="AG862" s="168">
        <v>7.715988083416085</v>
      </c>
      <c r="AH862" s="168">
        <v>-1.8997556139622733</v>
      </c>
      <c r="AI862" s="168">
        <v>1.0127089118384243</v>
      </c>
      <c r="AJ862" s="179">
        <v>1.0127089118384243</v>
      </c>
      <c r="AK862" s="109"/>
      <c r="AL862" s="181">
        <v>44996.0</v>
      </c>
    </row>
    <row r="863">
      <c r="A863" s="181">
        <v>45088.0</v>
      </c>
      <c r="B863" s="176">
        <v>2123.35</v>
      </c>
      <c r="C863" s="176">
        <v>2043.1</v>
      </c>
      <c r="D863" s="168">
        <v>128.2</v>
      </c>
      <c r="E863" s="176">
        <v>1004.3</v>
      </c>
      <c r="F863" s="176">
        <v>4623.6</v>
      </c>
      <c r="G863" s="168"/>
      <c r="H863" s="176">
        <v>1574.85</v>
      </c>
      <c r="I863" s="176">
        <v>2211.95</v>
      </c>
      <c r="J863" s="168">
        <v>19411.75</v>
      </c>
      <c r="K863" s="177">
        <v>6.3765619099999994E7</v>
      </c>
      <c r="L863" s="173"/>
      <c r="M863" s="181">
        <v>45088.0</v>
      </c>
      <c r="N863" s="168">
        <v>1.1408021339430225</v>
      </c>
      <c r="O863" s="168">
        <v>3.8741166302303025</v>
      </c>
      <c r="P863" s="168">
        <v>0.8654602675058964</v>
      </c>
      <c r="Q863" s="168">
        <v>6.269509549759272</v>
      </c>
      <c r="R863" s="168">
        <v>1.8515051051315699</v>
      </c>
      <c r="S863" s="168">
        <v>0.0</v>
      </c>
      <c r="T863" s="168">
        <v>4.260178748758683</v>
      </c>
      <c r="U863" s="168">
        <v>1.9942822889288516</v>
      </c>
      <c r="V863" s="168">
        <v>3.042205489331325</v>
      </c>
      <c r="W863" s="179">
        <v>0.9419882894969552</v>
      </c>
      <c r="X863" s="168"/>
      <c r="Y863" s="168"/>
      <c r="Z863" s="182">
        <v>45088.0</v>
      </c>
      <c r="AJ863" s="158"/>
      <c r="AK863" s="109"/>
      <c r="AL863" s="181">
        <v>45088.0</v>
      </c>
    </row>
    <row r="864">
      <c r="A864" s="181">
        <v>45118.0</v>
      </c>
      <c r="B864" s="176">
        <v>2098.25</v>
      </c>
      <c r="C864" s="176">
        <v>2094.2</v>
      </c>
      <c r="D864" s="168">
        <v>125.15</v>
      </c>
      <c r="E864" s="176">
        <v>1042.25</v>
      </c>
      <c r="F864" s="176">
        <v>4655.2</v>
      </c>
      <c r="G864" s="168"/>
      <c r="H864" s="176">
        <v>1653.15</v>
      </c>
      <c r="I864" s="176">
        <v>2181.45</v>
      </c>
      <c r="J864" s="168">
        <v>19406.7</v>
      </c>
      <c r="K864" s="177">
        <v>6.467770939999999E7</v>
      </c>
      <c r="L864" s="173"/>
      <c r="M864" s="181">
        <v>45118.0</v>
      </c>
      <c r="N864" s="168">
        <v>-1.1820943320696027</v>
      </c>
      <c r="O864" s="168">
        <v>2.50110126768146</v>
      </c>
      <c r="P864" s="168">
        <v>-2.3790951638065394</v>
      </c>
      <c r="Q864" s="168">
        <v>3.7787513691128196</v>
      </c>
      <c r="R864" s="168">
        <v>0.6834501254433656</v>
      </c>
      <c r="S864" s="168">
        <v>0.0</v>
      </c>
      <c r="T864" s="168">
        <v>4.971902085912956</v>
      </c>
      <c r="U864" s="168">
        <v>-1.378873844345487</v>
      </c>
      <c r="V864" s="168">
        <v>1.430379431539146</v>
      </c>
      <c r="W864" s="179">
        <v>-0.026015171223610817</v>
      </c>
      <c r="X864" s="168"/>
      <c r="Y864" s="168"/>
      <c r="Z864" s="182">
        <v>45118.0</v>
      </c>
      <c r="AJ864" s="158"/>
      <c r="AK864" s="109"/>
      <c r="AL864" s="181">
        <v>45118.0</v>
      </c>
    </row>
    <row r="865">
      <c r="A865" s="181">
        <v>45149.0</v>
      </c>
      <c r="B865" s="176">
        <v>2159.7</v>
      </c>
      <c r="C865" s="176">
        <v>2088.85</v>
      </c>
      <c r="D865" s="168">
        <v>133.3</v>
      </c>
      <c r="E865" s="176">
        <v>1047.35</v>
      </c>
      <c r="F865" s="176">
        <v>4670.6</v>
      </c>
      <c r="G865" s="168"/>
      <c r="H865" s="176">
        <v>1625.2</v>
      </c>
      <c r="I865" s="176">
        <v>2146.9</v>
      </c>
      <c r="J865" s="168">
        <v>19443.5</v>
      </c>
      <c r="K865" s="177">
        <v>6.507435975E7</v>
      </c>
      <c r="L865" s="173"/>
      <c r="M865" s="181">
        <v>45149.0</v>
      </c>
      <c r="N865" s="168">
        <v>2.928631002025489</v>
      </c>
      <c r="O865" s="168">
        <v>-0.2554674816158872</v>
      </c>
      <c r="P865" s="168">
        <v>6.512185377546947</v>
      </c>
      <c r="Q865" s="168">
        <v>0.4893259774526178</v>
      </c>
      <c r="R865" s="168">
        <v>0.3308128544423558</v>
      </c>
      <c r="S865" s="168">
        <v>0.0</v>
      </c>
      <c r="T865" s="168">
        <v>-1.690711671657142</v>
      </c>
      <c r="U865" s="168">
        <v>-1.5838089344243382</v>
      </c>
      <c r="V865" s="168">
        <v>0.6132721051497365</v>
      </c>
      <c r="W865" s="179">
        <v>0.18962523252278476</v>
      </c>
      <c r="X865" s="168"/>
      <c r="Y865" s="168"/>
      <c r="Z865" s="182">
        <v>45149.0</v>
      </c>
      <c r="AJ865" s="158"/>
      <c r="AK865" s="109"/>
      <c r="AL865" s="181">
        <v>45149.0</v>
      </c>
    </row>
    <row r="866">
      <c r="A866" s="181">
        <v>45180.0</v>
      </c>
      <c r="B866" s="176">
        <v>2097.05</v>
      </c>
      <c r="C866" s="176">
        <v>2056.15</v>
      </c>
      <c r="D866" s="168">
        <v>135.3</v>
      </c>
      <c r="E866" s="176">
        <v>1037.6</v>
      </c>
      <c r="F866" s="176">
        <v>4652.1</v>
      </c>
      <c r="G866" s="168"/>
      <c r="H866" s="176">
        <v>1612.65</v>
      </c>
      <c r="I866" s="176">
        <v>2124.2</v>
      </c>
      <c r="J866" s="168">
        <v>19395.3</v>
      </c>
      <c r="K866" s="177">
        <v>6.45529093E7</v>
      </c>
      <c r="L866" s="173"/>
      <c r="M866" s="181">
        <v>45180.0</v>
      </c>
      <c r="N866" s="168">
        <v>-2.9008658609991964</v>
      </c>
      <c r="O866" s="168">
        <v>-1.565454676017896</v>
      </c>
      <c r="P866" s="168">
        <v>1.5003750937734432</v>
      </c>
      <c r="Q866" s="168">
        <v>-0.9309208955936411</v>
      </c>
      <c r="R866" s="168">
        <v>-0.3960947201644328</v>
      </c>
      <c r="S866" s="168">
        <v>0.0</v>
      </c>
      <c r="T866" s="168">
        <v>-0.772212650750674</v>
      </c>
      <c r="U866" s="168">
        <v>-1.0573384880525536</v>
      </c>
      <c r="V866" s="168">
        <v>-0.8013147605343947</v>
      </c>
      <c r="W866" s="179">
        <v>-0.24789775503381967</v>
      </c>
      <c r="X866" s="168"/>
      <c r="Y866" s="168"/>
      <c r="Z866" s="182">
        <v>45180.0</v>
      </c>
      <c r="AJ866" s="158"/>
      <c r="AK866" s="109"/>
      <c r="AL866" s="181">
        <v>45180.0</v>
      </c>
    </row>
    <row r="867">
      <c r="A867" s="183">
        <v>45210.0</v>
      </c>
      <c r="B867" s="176">
        <v>2066.1</v>
      </c>
      <c r="C867" s="176">
        <v>2151.9</v>
      </c>
      <c r="D867" s="168">
        <v>135.0</v>
      </c>
      <c r="E867" s="176">
        <v>1048.7</v>
      </c>
      <c r="F867" s="176">
        <v>4681.95</v>
      </c>
      <c r="G867" s="168"/>
      <c r="H867" s="176">
        <v>1627.05</v>
      </c>
      <c r="I867" s="176">
        <v>2127.5</v>
      </c>
      <c r="J867" s="168">
        <v>19425.35</v>
      </c>
      <c r="K867" s="177">
        <v>6.504616114999999E7</v>
      </c>
      <c r="L867" s="173"/>
      <c r="M867" s="183">
        <v>45210.0</v>
      </c>
      <c r="N867" s="168">
        <v>-1.4758827877256275</v>
      </c>
      <c r="O867" s="168">
        <v>4.656761423047929</v>
      </c>
      <c r="P867" s="168">
        <v>-0.2217294900221813</v>
      </c>
      <c r="Q867" s="168">
        <v>1.0697764070933056</v>
      </c>
      <c r="R867" s="168">
        <v>0.6416457083897477</v>
      </c>
      <c r="S867" s="168">
        <v>0.0</v>
      </c>
      <c r="T867" s="168">
        <v>0.8929401916100742</v>
      </c>
      <c r="U867" s="168">
        <v>0.15535260333302808</v>
      </c>
      <c r="V867" s="168">
        <v>0.7641047558486943</v>
      </c>
      <c r="W867" s="179">
        <v>0.1549344428804879</v>
      </c>
      <c r="X867" s="168"/>
      <c r="Y867" s="168"/>
      <c r="Z867" s="184">
        <v>45210.0</v>
      </c>
      <c r="AA867" s="168">
        <v>2.434538502492628</v>
      </c>
      <c r="AB867" s="168">
        <v>12.210139876388308</v>
      </c>
      <c r="AC867" s="168">
        <v>2.555555555555547</v>
      </c>
      <c r="AD867" s="168">
        <v>3.1229140841041287</v>
      </c>
      <c r="AE867" s="168">
        <v>0.7763859075812507</v>
      </c>
      <c r="AF867" s="168"/>
      <c r="AG867" s="168">
        <v>0.11062966718908175</v>
      </c>
      <c r="AH867" s="168">
        <v>0.333725029377199</v>
      </c>
      <c r="AI867" s="168">
        <v>1.5775777527818071</v>
      </c>
      <c r="AJ867" s="179">
        <v>1.5775777527818071</v>
      </c>
      <c r="AK867" s="185"/>
      <c r="AL867" s="183">
        <v>45210.0</v>
      </c>
    </row>
    <row r="868">
      <c r="A868" s="183">
        <v>45271.0</v>
      </c>
      <c r="B868" s="176">
        <v>2080.2</v>
      </c>
      <c r="C868" s="176">
        <v>2203.35</v>
      </c>
      <c r="D868" s="168">
        <v>138.8</v>
      </c>
      <c r="E868" s="176">
        <v>1059.3</v>
      </c>
      <c r="F868" s="176">
        <v>4676.6</v>
      </c>
      <c r="G868" s="168"/>
      <c r="H868" s="176">
        <v>1636.9</v>
      </c>
      <c r="I868" s="176">
        <v>2149.0</v>
      </c>
      <c r="J868" s="168">
        <v>19525.55</v>
      </c>
      <c r="K868" s="177">
        <v>6.5574425E7</v>
      </c>
      <c r="L868" s="173"/>
      <c r="M868" s="183">
        <v>45271.0</v>
      </c>
      <c r="N868" s="168">
        <v>0.6824451865834137</v>
      </c>
      <c r="O868" s="168">
        <v>2.390910358288016</v>
      </c>
      <c r="P868" s="168">
        <v>2.8148148148148233</v>
      </c>
      <c r="Q868" s="168">
        <v>1.010775245542091</v>
      </c>
      <c r="R868" s="168">
        <v>-0.11426862738814927</v>
      </c>
      <c r="S868" s="168">
        <v>0.0</v>
      </c>
      <c r="T868" s="168">
        <v>0.6053901232291655</v>
      </c>
      <c r="U868" s="168">
        <v>1.0105757931844888</v>
      </c>
      <c r="V868" s="168">
        <v>0.8121368589021014</v>
      </c>
      <c r="W868" s="179">
        <v>0.515820821761259</v>
      </c>
      <c r="X868" s="168"/>
      <c r="Y868" s="168"/>
      <c r="Z868" s="184">
        <v>45271.0</v>
      </c>
      <c r="AJ868" s="158"/>
      <c r="AK868" s="185"/>
      <c r="AL868" s="183">
        <v>45271.0</v>
      </c>
    </row>
    <row r="869">
      <c r="A869" s="178" t="s">
        <v>230</v>
      </c>
      <c r="B869" s="176">
        <v>2094.95</v>
      </c>
      <c r="C869" s="176">
        <v>2318.65</v>
      </c>
      <c r="D869" s="168">
        <v>139.35</v>
      </c>
      <c r="E869" s="176">
        <v>1053.8</v>
      </c>
      <c r="F869" s="176">
        <v>4696.35</v>
      </c>
      <c r="G869" s="168"/>
      <c r="H869" s="176">
        <v>1625.75</v>
      </c>
      <c r="I869" s="176">
        <v>2131.2</v>
      </c>
      <c r="J869" s="168">
        <v>19443.55</v>
      </c>
      <c r="K869" s="177">
        <v>6.5842594849999994E7</v>
      </c>
      <c r="L869" s="173"/>
      <c r="M869" s="178" t="s">
        <v>230</v>
      </c>
      <c r="N869" s="168">
        <v>0.7090664359196232</v>
      </c>
      <c r="O869" s="168">
        <v>5.2329407493135545</v>
      </c>
      <c r="P869" s="168">
        <v>0.3962536023054632</v>
      </c>
      <c r="Q869" s="168">
        <v>-0.5192107995846313</v>
      </c>
      <c r="R869" s="168">
        <v>0.42231535731086683</v>
      </c>
      <c r="S869" s="168">
        <v>0.0</v>
      </c>
      <c r="T869" s="168">
        <v>-0.6811656179363486</v>
      </c>
      <c r="U869" s="168">
        <v>-0.8282922289437031</v>
      </c>
      <c r="V869" s="168">
        <v>0.40895493936850236</v>
      </c>
      <c r="W869" s="179">
        <v>-0.4199625618740574</v>
      </c>
      <c r="X869" s="168"/>
      <c r="Y869" s="168"/>
      <c r="Z869" s="180" t="s">
        <v>230</v>
      </c>
      <c r="AJ869" s="158"/>
      <c r="AK869" s="168"/>
      <c r="AL869" s="178" t="s">
        <v>230</v>
      </c>
    </row>
    <row r="870">
      <c r="A870" s="178" t="s">
        <v>231</v>
      </c>
      <c r="B870" s="176">
        <v>2122.65</v>
      </c>
      <c r="C870" s="176">
        <v>2431.65</v>
      </c>
      <c r="D870" s="168">
        <v>137.95</v>
      </c>
      <c r="E870" s="176">
        <v>1098.25</v>
      </c>
      <c r="F870" s="176">
        <v>4710.8</v>
      </c>
      <c r="G870" s="168"/>
      <c r="H870" s="176">
        <v>1616.8</v>
      </c>
      <c r="I870" s="176">
        <v>2129.15</v>
      </c>
      <c r="J870" s="168">
        <v>19675.45</v>
      </c>
      <c r="K870" s="177">
        <v>6.690194565E7</v>
      </c>
      <c r="L870" s="173"/>
      <c r="M870" s="178" t="s">
        <v>231</v>
      </c>
      <c r="N870" s="168">
        <v>1.3222272607938268</v>
      </c>
      <c r="O870" s="168">
        <v>4.8735255428805555</v>
      </c>
      <c r="P870" s="168">
        <v>-1.0046645138141412</v>
      </c>
      <c r="Q870" s="168">
        <v>4.218067944581519</v>
      </c>
      <c r="R870" s="168">
        <v>0.3076857559594114</v>
      </c>
      <c r="S870" s="168">
        <v>0.0</v>
      </c>
      <c r="T870" s="168">
        <v>-0.5505151468553003</v>
      </c>
      <c r="U870" s="168">
        <v>-0.09618993993992715</v>
      </c>
      <c r="V870" s="168">
        <v>1.6089141116223862</v>
      </c>
      <c r="W870" s="179">
        <v>1.1926834348665827</v>
      </c>
      <c r="X870" s="168"/>
      <c r="Y870" s="168"/>
      <c r="Z870" s="180" t="s">
        <v>231</v>
      </c>
      <c r="AJ870" s="158"/>
      <c r="AK870" s="168"/>
      <c r="AL870" s="178" t="s">
        <v>231</v>
      </c>
    </row>
    <row r="871">
      <c r="A871" s="178" t="s">
        <v>232</v>
      </c>
      <c r="B871" s="176">
        <v>2093.6</v>
      </c>
      <c r="C871" s="176">
        <v>2369.0</v>
      </c>
      <c r="D871" s="168">
        <v>137.7</v>
      </c>
      <c r="E871" s="176">
        <v>1078.6</v>
      </c>
      <c r="F871" s="176">
        <v>4702.1</v>
      </c>
      <c r="G871" s="168"/>
      <c r="H871" s="176">
        <v>1615.25</v>
      </c>
      <c r="I871" s="176">
        <v>2138.45</v>
      </c>
      <c r="J871" s="168">
        <v>19765.2</v>
      </c>
      <c r="K871" s="177">
        <v>6.631059364999999E7</v>
      </c>
      <c r="L871" s="173"/>
      <c r="M871" s="178" t="s">
        <v>232</v>
      </c>
      <c r="N871" s="168">
        <v>-1.3685723034885724</v>
      </c>
      <c r="O871" s="168">
        <v>-2.576439865934657</v>
      </c>
      <c r="P871" s="168">
        <v>-0.18122508155128672</v>
      </c>
      <c r="Q871" s="168">
        <v>-1.7892101069883988</v>
      </c>
      <c r="R871" s="168">
        <v>-0.18468200730236514</v>
      </c>
      <c r="S871" s="168">
        <v>0.0</v>
      </c>
      <c r="T871" s="168">
        <v>-0.09586838198911149</v>
      </c>
      <c r="U871" s="168">
        <v>0.43679402578492477</v>
      </c>
      <c r="V871" s="168">
        <v>-0.883908523518415</v>
      </c>
      <c r="W871" s="179">
        <v>0.4561522099875734</v>
      </c>
      <c r="X871" s="168"/>
      <c r="Y871" s="168"/>
      <c r="Z871" s="180" t="s">
        <v>232</v>
      </c>
      <c r="AJ871" s="158"/>
      <c r="AK871" s="168"/>
      <c r="AL871" s="178" t="s">
        <v>232</v>
      </c>
    </row>
    <row r="872">
      <c r="A872" s="178" t="s">
        <v>233</v>
      </c>
      <c r="B872" s="176">
        <v>2116.4</v>
      </c>
      <c r="C872" s="176">
        <v>2414.65</v>
      </c>
      <c r="D872" s="168">
        <v>138.45</v>
      </c>
      <c r="E872" s="176">
        <v>1081.45</v>
      </c>
      <c r="F872" s="176">
        <v>4718.3</v>
      </c>
      <c r="G872" s="168"/>
      <c r="H872" s="176">
        <v>1628.85</v>
      </c>
      <c r="I872" s="176">
        <v>2134.6</v>
      </c>
      <c r="J872" s="168">
        <v>19731.8</v>
      </c>
      <c r="K872" s="177">
        <v>6.6668204349999994E7</v>
      </c>
      <c r="L872" s="173"/>
      <c r="M872" s="178" t="s">
        <v>233</v>
      </c>
      <c r="N872" s="168">
        <v>1.0890332441727257</v>
      </c>
      <c r="O872" s="168">
        <v>1.9269734065006368</v>
      </c>
      <c r="P872" s="168">
        <v>0.5446623093681917</v>
      </c>
      <c r="Q872" s="168">
        <v>0.26423141108846065</v>
      </c>
      <c r="R872" s="168">
        <v>0.34452691350672715</v>
      </c>
      <c r="S872" s="168">
        <v>0.0</v>
      </c>
      <c r="T872" s="168">
        <v>0.841974926481963</v>
      </c>
      <c r="U872" s="168">
        <v>-0.18003694264536974</v>
      </c>
      <c r="V872" s="168">
        <v>0.5392964838884429</v>
      </c>
      <c r="W872" s="179">
        <v>-0.16898387064133658</v>
      </c>
      <c r="X872" s="168"/>
      <c r="Y872" s="168"/>
      <c r="Z872" s="180" t="s">
        <v>233</v>
      </c>
      <c r="AA872" s="168">
        <v>-0.28586278586279446</v>
      </c>
      <c r="AB872" s="168">
        <v>7.230861615555046</v>
      </c>
      <c r="AC872" s="168">
        <v>-1.2278801011195297</v>
      </c>
      <c r="AD872" s="168">
        <v>3.7218549170095705</v>
      </c>
      <c r="AE872" s="168">
        <v>-1.5715405972490206</v>
      </c>
      <c r="AF872" s="168"/>
      <c r="AG872" s="168">
        <v>7.836817386499684</v>
      </c>
      <c r="AH872" s="168">
        <v>0.932258971235833</v>
      </c>
      <c r="AI872" s="168">
        <v>0.31877476966116347</v>
      </c>
      <c r="AJ872" s="179">
        <v>0.31877476966116347</v>
      </c>
      <c r="AK872" s="168"/>
      <c r="AL872" s="178" t="s">
        <v>233</v>
      </c>
    </row>
    <row r="873">
      <c r="A873" s="178" t="s">
        <v>234</v>
      </c>
      <c r="B873" s="176">
        <v>2125.1</v>
      </c>
      <c r="C873" s="176">
        <v>2397.1</v>
      </c>
      <c r="D873" s="168">
        <v>137.85</v>
      </c>
      <c r="E873" s="176">
        <v>1088.95</v>
      </c>
      <c r="F873" s="176">
        <v>4712.0</v>
      </c>
      <c r="G873" s="168"/>
      <c r="H873" s="176">
        <v>1629.2</v>
      </c>
      <c r="I873" s="176">
        <v>2131.45</v>
      </c>
      <c r="J873" s="168">
        <v>19694.0</v>
      </c>
      <c r="K873" s="177">
        <v>6.67216388E7</v>
      </c>
      <c r="L873" s="173"/>
      <c r="M873" s="178" t="s">
        <v>234</v>
      </c>
      <c r="N873" s="168">
        <v>0.4110754110754024</v>
      </c>
      <c r="O873" s="168">
        <v>-0.7268134098109532</v>
      </c>
      <c r="P873" s="168">
        <v>-0.4333694474539504</v>
      </c>
      <c r="Q873" s="168">
        <v>0.6935133385732118</v>
      </c>
      <c r="R873" s="168">
        <v>-0.13352266706229324</v>
      </c>
      <c r="S873" s="168">
        <v>0.0</v>
      </c>
      <c r="T873" s="168">
        <v>0.021487552567770907</v>
      </c>
      <c r="U873" s="168">
        <v>-0.14756863112527363</v>
      </c>
      <c r="V873" s="168">
        <v>0.08014982632422285</v>
      </c>
      <c r="W873" s="179">
        <v>-0.19156893947840173</v>
      </c>
      <c r="X873" s="168"/>
      <c r="Y873" s="168"/>
      <c r="Z873" s="180" t="s">
        <v>234</v>
      </c>
      <c r="AJ873" s="158"/>
      <c r="AK873" s="168"/>
      <c r="AL873" s="178" t="s">
        <v>234</v>
      </c>
    </row>
    <row r="874">
      <c r="A874" s="178" t="s">
        <v>235</v>
      </c>
      <c r="B874" s="176">
        <v>2123.75</v>
      </c>
      <c r="C874" s="176">
        <v>2337.4</v>
      </c>
      <c r="D874" s="168">
        <v>139.2</v>
      </c>
      <c r="E874" s="176">
        <v>1092.9</v>
      </c>
      <c r="F874" s="176">
        <v>4699.75</v>
      </c>
      <c r="G874" s="168"/>
      <c r="H874" s="176">
        <v>1653.3</v>
      </c>
      <c r="I874" s="176">
        <v>2130.0</v>
      </c>
      <c r="J874" s="168">
        <v>19783.4</v>
      </c>
      <c r="K874" s="177">
        <v>6.671119195E7</v>
      </c>
      <c r="L874" s="173"/>
      <c r="M874" s="178" t="s">
        <v>235</v>
      </c>
      <c r="N874" s="168">
        <v>-0.0635264222860058</v>
      </c>
      <c r="O874" s="168">
        <v>-2.490509365483285</v>
      </c>
      <c r="P874" s="168">
        <v>0.9793253536452625</v>
      </c>
      <c r="Q874" s="168">
        <v>0.36273474447863036</v>
      </c>
      <c r="R874" s="168">
        <v>-0.25997453310696095</v>
      </c>
      <c r="S874" s="168">
        <v>0.0</v>
      </c>
      <c r="T874" s="168">
        <v>1.479253621409275</v>
      </c>
      <c r="U874" s="168">
        <v>-0.06802880668088945</v>
      </c>
      <c r="V874" s="168">
        <v>-0.01565736421928839</v>
      </c>
      <c r="W874" s="179">
        <v>0.4539453640702826</v>
      </c>
      <c r="X874" s="168"/>
      <c r="Y874" s="168"/>
      <c r="Z874" s="180" t="s">
        <v>235</v>
      </c>
      <c r="AJ874" s="158"/>
      <c r="AK874" s="168"/>
      <c r="AL874" s="178" t="s">
        <v>235</v>
      </c>
    </row>
    <row r="875">
      <c r="A875" s="178" t="s">
        <v>236</v>
      </c>
      <c r="B875" s="176">
        <v>2087.4</v>
      </c>
      <c r="C875" s="176">
        <v>2627.2</v>
      </c>
      <c r="D875" s="168">
        <v>135.05</v>
      </c>
      <c r="E875" s="176">
        <v>1078.15</v>
      </c>
      <c r="F875" s="176">
        <v>4694.2</v>
      </c>
      <c r="G875" s="168"/>
      <c r="H875" s="176">
        <v>1719.2</v>
      </c>
      <c r="I875" s="176">
        <v>2144.05</v>
      </c>
      <c r="J875" s="168">
        <v>19811.85</v>
      </c>
      <c r="K875" s="177">
        <v>6.72392329E7</v>
      </c>
      <c r="L875" s="173"/>
      <c r="M875" s="178" t="s">
        <v>236</v>
      </c>
      <c r="N875" s="168">
        <v>-1.71159505591524</v>
      </c>
      <c r="O875" s="168">
        <v>12.398391375032075</v>
      </c>
      <c r="P875" s="168">
        <v>-2.9813218390804437</v>
      </c>
      <c r="Q875" s="168">
        <v>-1.3496202763290328</v>
      </c>
      <c r="R875" s="168">
        <v>-0.11809138783978258</v>
      </c>
      <c r="S875" s="168">
        <v>0.0</v>
      </c>
      <c r="T875" s="168">
        <v>3.985967459021357</v>
      </c>
      <c r="U875" s="168">
        <v>0.6596244131455484</v>
      </c>
      <c r="V875" s="168">
        <v>0.7915327766827631</v>
      </c>
      <c r="W875" s="179">
        <v>0.14380743451579145</v>
      </c>
      <c r="X875" s="168"/>
      <c r="Y875" s="168"/>
      <c r="Z875" s="180" t="s">
        <v>236</v>
      </c>
      <c r="AJ875" s="158"/>
      <c r="AK875" s="168"/>
      <c r="AL875" s="178" t="s">
        <v>236</v>
      </c>
    </row>
    <row r="876">
      <c r="A876" s="178" t="s">
        <v>237</v>
      </c>
      <c r="B876" s="176">
        <v>2093.65</v>
      </c>
      <c r="C876" s="176">
        <v>2650.35</v>
      </c>
      <c r="D876" s="168">
        <v>134.9</v>
      </c>
      <c r="E876" s="176">
        <v>1107.2</v>
      </c>
      <c r="F876" s="176">
        <v>4705.8</v>
      </c>
      <c r="G876" s="168"/>
      <c r="H876" s="176">
        <v>1707.8</v>
      </c>
      <c r="I876" s="176">
        <v>2148.65</v>
      </c>
      <c r="J876" s="168">
        <v>19802.0</v>
      </c>
      <c r="K876" s="177">
        <v>6.778801354999998E7</v>
      </c>
      <c r="L876" s="173"/>
      <c r="M876" s="178" t="s">
        <v>237</v>
      </c>
      <c r="N876" s="168">
        <v>0.299415540864233</v>
      </c>
      <c r="O876" s="168">
        <v>0.881166260657738</v>
      </c>
      <c r="P876" s="168">
        <v>-0.1110699740836769</v>
      </c>
      <c r="Q876" s="168">
        <v>2.6944302740805965</v>
      </c>
      <c r="R876" s="168">
        <v>0.24711345916237837</v>
      </c>
      <c r="S876" s="168">
        <v>0.0</v>
      </c>
      <c r="T876" s="168">
        <v>-0.6630991158678508</v>
      </c>
      <c r="U876" s="168">
        <v>0.21454723537230516</v>
      </c>
      <c r="V876" s="168">
        <v>0.8161613783074199</v>
      </c>
      <c r="W876" s="179">
        <v>-0.049717719445677946</v>
      </c>
      <c r="X876" s="168"/>
      <c r="Y876" s="168"/>
      <c r="Z876" s="180" t="s">
        <v>237</v>
      </c>
      <c r="AJ876" s="158"/>
      <c r="AK876" s="168"/>
      <c r="AL876" s="178" t="s">
        <v>237</v>
      </c>
    </row>
    <row r="877">
      <c r="A877" s="178" t="s">
        <v>238</v>
      </c>
      <c r="B877" s="176">
        <v>2110.35</v>
      </c>
      <c r="C877" s="176">
        <v>2589.25</v>
      </c>
      <c r="D877" s="168">
        <v>136.75</v>
      </c>
      <c r="E877" s="176">
        <v>1121.7</v>
      </c>
      <c r="F877" s="176">
        <v>4644.15</v>
      </c>
      <c r="G877" s="168"/>
      <c r="H877" s="176">
        <v>1756.5</v>
      </c>
      <c r="I877" s="176">
        <v>2154.5</v>
      </c>
      <c r="J877" s="168">
        <v>19794.7</v>
      </c>
      <c r="K877" s="177">
        <v>6.794030469999999E7</v>
      </c>
      <c r="L877" s="173"/>
      <c r="M877" s="178" t="s">
        <v>238</v>
      </c>
      <c r="N877" s="168">
        <v>0.7976500370166846</v>
      </c>
      <c r="O877" s="168">
        <v>-2.305355896391039</v>
      </c>
      <c r="P877" s="168">
        <v>1.371386212008891</v>
      </c>
      <c r="Q877" s="168">
        <v>1.3096098265895952</v>
      </c>
      <c r="R877" s="168">
        <v>-1.3100854264949753</v>
      </c>
      <c r="S877" s="168">
        <v>0.0</v>
      </c>
      <c r="T877" s="168">
        <v>2.851621969785692</v>
      </c>
      <c r="U877" s="168">
        <v>0.2722639797081846</v>
      </c>
      <c r="V877" s="168">
        <v>0.2246579329067919</v>
      </c>
      <c r="W877" s="179">
        <v>-0.036864963135033194</v>
      </c>
      <c r="X877" s="168"/>
      <c r="Y877" s="168"/>
      <c r="Z877" s="180" t="s">
        <v>238</v>
      </c>
      <c r="AA877" s="168">
        <v>-0.06397043144501666</v>
      </c>
      <c r="AB877" s="168">
        <v>1.6877474172057476</v>
      </c>
      <c r="AC877" s="168">
        <v>3.9488117001828194</v>
      </c>
      <c r="AD877" s="168">
        <v>4.038512971382718</v>
      </c>
      <c r="AE877" s="168">
        <v>7.032503256785427</v>
      </c>
      <c r="AF877" s="168"/>
      <c r="AG877" s="168">
        <v>3.008824366638196</v>
      </c>
      <c r="AH877" s="168">
        <v>0.38059874680899597</v>
      </c>
      <c r="AI877" s="168">
        <v>2.390538881619831</v>
      </c>
      <c r="AJ877" s="179">
        <v>2.390538881619831</v>
      </c>
      <c r="AK877" s="168"/>
      <c r="AL877" s="178" t="s">
        <v>238</v>
      </c>
    </row>
    <row r="878">
      <c r="A878" s="178" t="s">
        <v>239</v>
      </c>
      <c r="B878" s="176">
        <v>2088.45</v>
      </c>
      <c r="C878" s="176">
        <v>2491.05</v>
      </c>
      <c r="D878" s="168">
        <v>144.85</v>
      </c>
      <c r="E878" s="176">
        <v>1132.75</v>
      </c>
      <c r="F878" s="176">
        <v>4713.45</v>
      </c>
      <c r="G878" s="168"/>
      <c r="H878" s="176">
        <v>1785.1</v>
      </c>
      <c r="I878" s="176">
        <v>2135.65</v>
      </c>
      <c r="J878" s="168">
        <v>19889.7</v>
      </c>
      <c r="K878" s="177">
        <v>6.837620805E7</v>
      </c>
      <c r="L878" s="173"/>
      <c r="M878" s="178" t="s">
        <v>239</v>
      </c>
      <c r="N878" s="168">
        <v>-1.0377425545525667</v>
      </c>
      <c r="O878" s="168">
        <v>-3.79260403591773</v>
      </c>
      <c r="P878" s="168">
        <v>5.923217550274218</v>
      </c>
      <c r="Q878" s="168">
        <v>0.9851118837478787</v>
      </c>
      <c r="R878" s="168">
        <v>1.4921998643454708</v>
      </c>
      <c r="S878" s="168">
        <v>0.0</v>
      </c>
      <c r="T878" s="168">
        <v>1.6282379732422378</v>
      </c>
      <c r="U878" s="168">
        <v>-0.8749129728475241</v>
      </c>
      <c r="V878" s="168">
        <v>0.6415975788227647</v>
      </c>
      <c r="W878" s="179">
        <v>0.4799264449574886</v>
      </c>
      <c r="X878" s="168"/>
      <c r="Y878" s="168"/>
      <c r="Z878" s="180" t="s">
        <v>239</v>
      </c>
      <c r="AJ878" s="158"/>
      <c r="AK878" s="168"/>
      <c r="AL878" s="178" t="s">
        <v>239</v>
      </c>
    </row>
    <row r="879">
      <c r="A879" s="178" t="s">
        <v>240</v>
      </c>
      <c r="B879" s="176">
        <v>2078.9</v>
      </c>
      <c r="C879" s="176">
        <v>2608.6</v>
      </c>
      <c r="D879" s="168">
        <v>143.15</v>
      </c>
      <c r="E879" s="176">
        <v>1164.1</v>
      </c>
      <c r="F879" s="176">
        <v>4803.65</v>
      </c>
      <c r="G879" s="168"/>
      <c r="H879" s="176">
        <v>1788.85</v>
      </c>
      <c r="I879" s="176">
        <v>2134.15</v>
      </c>
      <c r="J879" s="168">
        <v>20096.6</v>
      </c>
      <c r="K879" s="177">
        <v>6.94381786E7</v>
      </c>
      <c r="L879" s="173"/>
      <c r="M879" s="178" t="s">
        <v>240</v>
      </c>
      <c r="N879" s="168">
        <v>-0.4572769278651501</v>
      </c>
      <c r="O879" s="168">
        <v>4.718893639228427</v>
      </c>
      <c r="P879" s="168">
        <v>-1.1736278909216353</v>
      </c>
      <c r="Q879" s="168">
        <v>2.767600971088052</v>
      </c>
      <c r="R879" s="168">
        <v>1.913672575289858</v>
      </c>
      <c r="S879" s="168">
        <v>0.0</v>
      </c>
      <c r="T879" s="168">
        <v>0.21007226485911154</v>
      </c>
      <c r="U879" s="168">
        <v>-0.07023622784632313</v>
      </c>
      <c r="V879" s="168">
        <v>1.553128756750349</v>
      </c>
      <c r="W879" s="179">
        <v>1.0402369065395547</v>
      </c>
      <c r="X879" s="168"/>
      <c r="Y879" s="168"/>
      <c r="Z879" s="180" t="s">
        <v>240</v>
      </c>
      <c r="AJ879" s="158"/>
      <c r="AK879" s="168"/>
      <c r="AL879" s="178" t="s">
        <v>240</v>
      </c>
    </row>
    <row r="880">
      <c r="A880" s="178" t="s">
        <v>241</v>
      </c>
      <c r="B880" s="176">
        <v>2094.35</v>
      </c>
      <c r="C880" s="176">
        <v>2676.9</v>
      </c>
      <c r="D880" s="168">
        <v>141.0</v>
      </c>
      <c r="E880" s="176">
        <v>1204.6</v>
      </c>
      <c r="F880" s="176">
        <v>4852.65</v>
      </c>
      <c r="G880" s="168"/>
      <c r="H880" s="176">
        <v>1774.65</v>
      </c>
      <c r="I880" s="176">
        <v>2161.3</v>
      </c>
      <c r="J880" s="168">
        <v>20133.15</v>
      </c>
      <c r="K880" s="177">
        <v>7.042034439999999E7</v>
      </c>
      <c r="L880" s="173"/>
      <c r="M880" s="178" t="s">
        <v>241</v>
      </c>
      <c r="N880" s="168">
        <v>0.7431814902111606</v>
      </c>
      <c r="O880" s="168">
        <v>2.618262669631227</v>
      </c>
      <c r="P880" s="168">
        <v>-1.5019210618232663</v>
      </c>
      <c r="Q880" s="168">
        <v>3.4790825530452714</v>
      </c>
      <c r="R880" s="168">
        <v>1.0200576644842985</v>
      </c>
      <c r="S880" s="168">
        <v>0.0</v>
      </c>
      <c r="T880" s="168">
        <v>-0.7938060765296039</v>
      </c>
      <c r="U880" s="168">
        <v>1.2721692477098652</v>
      </c>
      <c r="V880" s="168">
        <v>1.4144463748938212</v>
      </c>
      <c r="W880" s="179">
        <v>0.18187156036345906</v>
      </c>
      <c r="X880" s="168"/>
      <c r="Y880" s="168"/>
      <c r="Z880" s="180" t="s">
        <v>241</v>
      </c>
      <c r="AJ880" s="158"/>
      <c r="AK880" s="168"/>
      <c r="AL880" s="178" t="s">
        <v>241</v>
      </c>
    </row>
    <row r="881">
      <c r="A881" s="181">
        <v>44938.0</v>
      </c>
      <c r="B881" s="176">
        <v>2109.0</v>
      </c>
      <c r="C881" s="176">
        <v>2632.95</v>
      </c>
      <c r="D881" s="168">
        <v>142.15</v>
      </c>
      <c r="E881" s="176">
        <v>1167.0</v>
      </c>
      <c r="F881" s="176">
        <v>4970.75</v>
      </c>
      <c r="G881" s="168"/>
      <c r="H881" s="176">
        <v>1809.35</v>
      </c>
      <c r="I881" s="176">
        <v>2162.7</v>
      </c>
      <c r="J881" s="168">
        <v>20267.9</v>
      </c>
      <c r="K881" s="177">
        <v>7.03404284E7</v>
      </c>
      <c r="L881" s="173"/>
      <c r="M881" s="181">
        <v>44938.0</v>
      </c>
      <c r="N881" s="168">
        <v>0.6995010385083721</v>
      </c>
      <c r="O881" s="168">
        <v>-1.641824498487066</v>
      </c>
      <c r="P881" s="168">
        <v>0.8156028368794366</v>
      </c>
      <c r="Q881" s="168">
        <v>-3.1213680889921895</v>
      </c>
      <c r="R881" s="168">
        <v>2.433721780882618</v>
      </c>
      <c r="S881" s="168">
        <v>0.0</v>
      </c>
      <c r="T881" s="168">
        <v>1.9553151325613398</v>
      </c>
      <c r="U881" s="168">
        <v>0.06477582936194125</v>
      </c>
      <c r="V881" s="168">
        <v>-0.11348425044053763</v>
      </c>
      <c r="W881" s="179">
        <v>0.6692941740363529</v>
      </c>
      <c r="X881" s="168"/>
      <c r="Y881" s="168"/>
      <c r="Z881" s="182">
        <v>44938.0</v>
      </c>
      <c r="AA881" s="168">
        <v>4.236605026078706</v>
      </c>
      <c r="AB881" s="168">
        <v>-3.4011280123055787</v>
      </c>
      <c r="AC881" s="168">
        <v>5.768554344002806</v>
      </c>
      <c r="AD881" s="168">
        <v>8.397600685518423</v>
      </c>
      <c r="AE881" s="168">
        <v>-0.5743600060353102</v>
      </c>
      <c r="AF881" s="168"/>
      <c r="AG881" s="168">
        <v>-1.746483543814072</v>
      </c>
      <c r="AH881" s="168">
        <v>6.674527211356192</v>
      </c>
      <c r="AI881" s="168">
        <v>3.461138055743318</v>
      </c>
      <c r="AJ881" s="179">
        <v>3.461138055743318</v>
      </c>
      <c r="AK881" s="109"/>
      <c r="AL881" s="181">
        <v>44938.0</v>
      </c>
      <c r="AM881" s="168">
        <v>10.43622569938359</v>
      </c>
      <c r="AN881" s="168">
        <v>-1.5704817789931411</v>
      </c>
      <c r="AO881" s="168">
        <v>7.667956384101306</v>
      </c>
      <c r="AP881" s="168">
        <v>16.019708654670097</v>
      </c>
      <c r="AQ881" s="168">
        <v>7.397274053211282</v>
      </c>
      <c r="AR881" s="168">
        <v>0.0</v>
      </c>
      <c r="AS881" s="168">
        <v>6.364163926271871</v>
      </c>
      <c r="AT881" s="168">
        <v>17.249271743653775</v>
      </c>
      <c r="AU881" s="168">
        <v>9.083629067007493</v>
      </c>
      <c r="AV881" s="168">
        <v>7.220777682937057</v>
      </c>
    </row>
    <row r="882">
      <c r="A882" s="181">
        <v>45028.0</v>
      </c>
      <c r="B882" s="176">
        <v>2146.1</v>
      </c>
      <c r="C882" s="176">
        <v>2628.15</v>
      </c>
      <c r="D882" s="168">
        <v>145.25</v>
      </c>
      <c r="E882" s="176">
        <v>1188.65</v>
      </c>
      <c r="F882" s="176">
        <v>4937.75</v>
      </c>
      <c r="G882" s="168"/>
      <c r="H882" s="176">
        <v>1807.85</v>
      </c>
      <c r="I882" s="176">
        <v>2141.2</v>
      </c>
      <c r="J882" s="168">
        <v>20686.8</v>
      </c>
      <c r="K882" s="177">
        <v>7.071812715E7</v>
      </c>
      <c r="L882" s="173"/>
      <c r="M882" s="181">
        <v>45028.0</v>
      </c>
      <c r="N882" s="168">
        <v>1.7591275486012286</v>
      </c>
      <c r="O882" s="168">
        <v>-0.18230501908504634</v>
      </c>
      <c r="P882" s="168">
        <v>2.180794934927889</v>
      </c>
      <c r="Q882" s="168">
        <v>1.8551842330762718</v>
      </c>
      <c r="R882" s="168">
        <v>-0.6638837197605995</v>
      </c>
      <c r="S882" s="168">
        <v>0.0</v>
      </c>
      <c r="T882" s="168">
        <v>-0.08290269986459227</v>
      </c>
      <c r="U882" s="168">
        <v>-0.9941277107319555</v>
      </c>
      <c r="V882" s="168">
        <v>0.5369582736291665</v>
      </c>
      <c r="W882" s="179">
        <v>2.0668150129021643</v>
      </c>
      <c r="X882" s="168"/>
      <c r="Y882" s="168"/>
      <c r="Z882" s="182">
        <v>45028.0</v>
      </c>
      <c r="AJ882" s="158"/>
      <c r="AK882" s="109"/>
      <c r="AL882" s="181">
        <v>45028.0</v>
      </c>
    </row>
    <row r="883">
      <c r="A883" s="181">
        <v>45058.0</v>
      </c>
      <c r="B883" s="176">
        <v>2222.9</v>
      </c>
      <c r="C883" s="176">
        <v>2592.55</v>
      </c>
      <c r="D883" s="168">
        <v>144.3</v>
      </c>
      <c r="E883" s="176">
        <v>1181.35</v>
      </c>
      <c r="F883" s="176">
        <v>4948.4</v>
      </c>
      <c r="G883" s="168"/>
      <c r="H883" s="176">
        <v>1810.8</v>
      </c>
      <c r="I883" s="176">
        <v>2175.8</v>
      </c>
      <c r="J883" s="168">
        <v>20855.1</v>
      </c>
      <c r="K883" s="177">
        <v>7.082391055E7</v>
      </c>
      <c r="L883" s="173"/>
      <c r="M883" s="181">
        <v>45058.0</v>
      </c>
      <c r="N883" s="168">
        <v>3.578584408927831</v>
      </c>
      <c r="O883" s="168">
        <v>-1.3545649981926415</v>
      </c>
      <c r="P883" s="168">
        <v>-0.6540447504302848</v>
      </c>
      <c r="Q883" s="168">
        <v>-0.6141420939721686</v>
      </c>
      <c r="R883" s="168">
        <v>0.21568528175787832</v>
      </c>
      <c r="S883" s="168">
        <v>0.0</v>
      </c>
      <c r="T883" s="168">
        <v>0.16317725475012007</v>
      </c>
      <c r="U883" s="168">
        <v>1.6159163086120105</v>
      </c>
      <c r="V883" s="168">
        <v>0.14958456093670894</v>
      </c>
      <c r="W883" s="179">
        <v>0.8135622715934765</v>
      </c>
      <c r="X883" s="168"/>
      <c r="Y883" s="168"/>
      <c r="Z883" s="182">
        <v>45058.0</v>
      </c>
      <c r="AJ883" s="158"/>
      <c r="AK883" s="109"/>
      <c r="AL883" s="181">
        <v>45058.0</v>
      </c>
    </row>
    <row r="884">
      <c r="A884" s="181">
        <v>45089.0</v>
      </c>
      <c r="B884" s="176">
        <v>2164.8</v>
      </c>
      <c r="C884" s="176">
        <v>2558.85</v>
      </c>
      <c r="D884" s="168">
        <v>151.25</v>
      </c>
      <c r="E884" s="176">
        <v>1279.95</v>
      </c>
      <c r="F884" s="176">
        <v>5003.15</v>
      </c>
      <c r="G884" s="168"/>
      <c r="H884" s="176">
        <v>1767.85</v>
      </c>
      <c r="I884" s="176">
        <v>2297.35</v>
      </c>
      <c r="J884" s="168">
        <v>20937.7</v>
      </c>
      <c r="K884" s="177">
        <v>7.264909925E7</v>
      </c>
      <c r="L884" s="173"/>
      <c r="M884" s="181">
        <v>45089.0</v>
      </c>
      <c r="N884" s="168">
        <v>-2.6137028206397006</v>
      </c>
      <c r="O884" s="168">
        <v>-1.2998784980039062</v>
      </c>
      <c r="P884" s="168">
        <v>4.816354816354808</v>
      </c>
      <c r="Q884" s="168">
        <v>8.346383374952397</v>
      </c>
      <c r="R884" s="168">
        <v>1.106418236197559</v>
      </c>
      <c r="S884" s="168">
        <v>0.0</v>
      </c>
      <c r="T884" s="168">
        <v>-2.3718798321184034</v>
      </c>
      <c r="U884" s="168">
        <v>5.586450960566215</v>
      </c>
      <c r="V884" s="168">
        <v>2.5770798107956256</v>
      </c>
      <c r="W884" s="179">
        <v>0.3960661900446518</v>
      </c>
      <c r="X884" s="168"/>
      <c r="Y884" s="168"/>
      <c r="Z884" s="182">
        <v>45089.0</v>
      </c>
      <c r="AJ884" s="158"/>
      <c r="AK884" s="109"/>
      <c r="AL884" s="181">
        <v>45089.0</v>
      </c>
    </row>
    <row r="885">
      <c r="A885" s="181">
        <v>45119.0</v>
      </c>
      <c r="B885" s="176">
        <v>2199.45</v>
      </c>
      <c r="C885" s="176">
        <v>2612.35</v>
      </c>
      <c r="D885" s="168">
        <v>155.5</v>
      </c>
      <c r="E885" s="176">
        <v>1281.6</v>
      </c>
      <c r="F885" s="176">
        <v>5016.0</v>
      </c>
      <c r="G885" s="168"/>
      <c r="H885" s="176">
        <v>1763.2</v>
      </c>
      <c r="I885" s="176">
        <v>2369.2</v>
      </c>
      <c r="J885" s="168">
        <v>20901.15</v>
      </c>
      <c r="K885" s="177">
        <v>7.322665485E7</v>
      </c>
      <c r="L885" s="173"/>
      <c r="M885" s="181">
        <v>45119.0</v>
      </c>
      <c r="N885" s="168">
        <v>1.600609756097544</v>
      </c>
      <c r="O885" s="168">
        <v>2.0907829689118156</v>
      </c>
      <c r="P885" s="168">
        <v>2.809917355371901</v>
      </c>
      <c r="Q885" s="168">
        <v>0.12891128559708298</v>
      </c>
      <c r="R885" s="168">
        <v>0.25683819193908564</v>
      </c>
      <c r="S885" s="168">
        <v>0.0</v>
      </c>
      <c r="T885" s="168">
        <v>-0.2630313657832884</v>
      </c>
      <c r="U885" s="168">
        <v>3.127516486386485</v>
      </c>
      <c r="V885" s="168">
        <v>0.79499347681175</v>
      </c>
      <c r="W885" s="179">
        <v>-0.17456549668778934</v>
      </c>
      <c r="X885" s="168"/>
      <c r="Y885" s="168"/>
      <c r="Z885" s="182">
        <v>45119.0</v>
      </c>
      <c r="AJ885" s="158"/>
      <c r="AK885" s="109"/>
      <c r="AL885" s="181">
        <v>45119.0</v>
      </c>
    </row>
    <row r="886">
      <c r="A886" s="181">
        <v>45150.0</v>
      </c>
      <c r="B886" s="176">
        <v>2198.35</v>
      </c>
      <c r="C886" s="176">
        <v>2543.4</v>
      </c>
      <c r="D886" s="168">
        <v>150.35</v>
      </c>
      <c r="E886" s="176">
        <v>1265.0</v>
      </c>
      <c r="F886" s="176">
        <v>4942.2</v>
      </c>
      <c r="G886" s="168"/>
      <c r="H886" s="176">
        <v>1777.75</v>
      </c>
      <c r="I886" s="176">
        <v>2307.05</v>
      </c>
      <c r="J886" s="168">
        <v>20969.4</v>
      </c>
      <c r="K886" s="177">
        <v>7.227583664999999E7</v>
      </c>
      <c r="L886" s="173"/>
      <c r="M886" s="181">
        <v>45150.0</v>
      </c>
      <c r="N886" s="168">
        <v>-0.05001250312577732</v>
      </c>
      <c r="O886" s="168">
        <v>-2.639385993454163</v>
      </c>
      <c r="P886" s="168">
        <v>-3.3118971061093285</v>
      </c>
      <c r="Q886" s="168">
        <v>-1.2952559300873836</v>
      </c>
      <c r="R886" s="168">
        <v>-1.4712918660287118</v>
      </c>
      <c r="S886" s="168">
        <v>0.0</v>
      </c>
      <c r="T886" s="168">
        <v>0.8252041742286725</v>
      </c>
      <c r="U886" s="168">
        <v>-2.6232483538747102</v>
      </c>
      <c r="V886" s="168">
        <v>-1.2984591498105325</v>
      </c>
      <c r="W886" s="179">
        <v>0.3265370565734421</v>
      </c>
      <c r="X886" s="168"/>
      <c r="Y886" s="168"/>
      <c r="Z886" s="182">
        <v>45150.0</v>
      </c>
      <c r="AA886" s="168">
        <v>-0.1296426865603707</v>
      </c>
      <c r="AB886" s="168">
        <v>-0.0314539592671299</v>
      </c>
      <c r="AC886" s="168">
        <v>0.8313934153641503</v>
      </c>
      <c r="AD886" s="168">
        <v>-0.5612648221343801</v>
      </c>
      <c r="AE886" s="168">
        <v>-0.572619481202707</v>
      </c>
      <c r="AF886" s="168"/>
      <c r="AG886" s="168">
        <v>1.9209675151174288</v>
      </c>
      <c r="AH886" s="168">
        <v>0.4833011854966141</v>
      </c>
      <c r="AI886" s="168">
        <v>2.3236239472755535</v>
      </c>
      <c r="AJ886" s="179">
        <v>2.3236239472755535</v>
      </c>
      <c r="AK886" s="109"/>
      <c r="AL886" s="181">
        <v>45150.0</v>
      </c>
    </row>
    <row r="887">
      <c r="A887" s="183">
        <v>45242.0</v>
      </c>
      <c r="B887" s="176">
        <v>2217.85</v>
      </c>
      <c r="C887" s="176">
        <v>2573.65</v>
      </c>
      <c r="D887" s="168">
        <v>148.95</v>
      </c>
      <c r="E887" s="176">
        <v>1278.85</v>
      </c>
      <c r="F887" s="176">
        <v>4944.15</v>
      </c>
      <c r="G887" s="168"/>
      <c r="H887" s="176">
        <v>1800.95</v>
      </c>
      <c r="I887" s="176">
        <v>2272.95</v>
      </c>
      <c r="J887" s="168">
        <v>20997.1</v>
      </c>
      <c r="K887" s="177">
        <v>7.26147505E7</v>
      </c>
      <c r="L887" s="173"/>
      <c r="M887" s="183">
        <v>45242.0</v>
      </c>
      <c r="N887" s="168">
        <v>0.8870289080446699</v>
      </c>
      <c r="O887" s="168">
        <v>1.1893528347880788</v>
      </c>
      <c r="P887" s="168">
        <v>-0.9311606252078521</v>
      </c>
      <c r="Q887" s="168">
        <v>1.0948616600790442</v>
      </c>
      <c r="R887" s="168">
        <v>0.0394561126623734</v>
      </c>
      <c r="S887" s="168">
        <v>0.0</v>
      </c>
      <c r="T887" s="168">
        <v>1.305020390943611</v>
      </c>
      <c r="U887" s="168">
        <v>-1.4780780650614578</v>
      </c>
      <c r="V887" s="168">
        <v>0.468917228369447</v>
      </c>
      <c r="W887" s="179">
        <v>0.13209724646388113</v>
      </c>
      <c r="X887" s="168"/>
      <c r="Y887" s="168"/>
      <c r="Z887" s="184">
        <v>45242.0</v>
      </c>
      <c r="AJ887" s="158"/>
      <c r="AK887" s="185"/>
      <c r="AL887" s="183">
        <v>45242.0</v>
      </c>
    </row>
    <row r="888">
      <c r="A888" s="183">
        <v>45272.0</v>
      </c>
      <c r="B888" s="176">
        <v>2199.55</v>
      </c>
      <c r="C888" s="176">
        <v>2477.7</v>
      </c>
      <c r="D888" s="168">
        <v>150.85</v>
      </c>
      <c r="E888" s="176">
        <v>1251.55</v>
      </c>
      <c r="F888" s="176">
        <v>4903.05</v>
      </c>
      <c r="G888" s="168"/>
      <c r="H888" s="176">
        <v>1810.2</v>
      </c>
      <c r="I888" s="176">
        <v>2276.45</v>
      </c>
      <c r="J888" s="168">
        <v>20906.4</v>
      </c>
      <c r="K888" s="177">
        <v>7.182683705000001E7</v>
      </c>
      <c r="L888" s="173"/>
      <c r="M888" s="183">
        <v>45272.0</v>
      </c>
      <c r="N888" s="168">
        <v>-0.8251234303491999</v>
      </c>
      <c r="O888" s="168">
        <v>-3.728168165834526</v>
      </c>
      <c r="P888" s="168">
        <v>1.2755958375293763</v>
      </c>
      <c r="Q888" s="168">
        <v>-2.1347304218633893</v>
      </c>
      <c r="R888" s="168">
        <v>-0.8312854585722411</v>
      </c>
      <c r="S888" s="168">
        <v>0.0</v>
      </c>
      <c r="T888" s="168">
        <v>0.513617812821011</v>
      </c>
      <c r="U888" s="168">
        <v>0.15398490947887108</v>
      </c>
      <c r="V888" s="168">
        <v>-1.0850597772142563</v>
      </c>
      <c r="W888" s="179">
        <v>-0.43196441413336656</v>
      </c>
      <c r="X888" s="168"/>
      <c r="Y888" s="168"/>
      <c r="Z888" s="184">
        <v>45272.0</v>
      </c>
      <c r="AJ888" s="158"/>
      <c r="AK888" s="185"/>
      <c r="AL888" s="183">
        <v>45272.0</v>
      </c>
    </row>
    <row r="889">
      <c r="A889" s="178" t="s">
        <v>242</v>
      </c>
      <c r="B889" s="176">
        <v>2168.0</v>
      </c>
      <c r="C889" s="176">
        <v>2497.3</v>
      </c>
      <c r="D889" s="168">
        <v>151.55</v>
      </c>
      <c r="E889" s="176">
        <v>1274.6</v>
      </c>
      <c r="F889" s="176">
        <v>4919.3</v>
      </c>
      <c r="G889" s="168"/>
      <c r="H889" s="176">
        <v>1803.7</v>
      </c>
      <c r="I889" s="176">
        <v>2238.15</v>
      </c>
      <c r="J889" s="168">
        <v>20926.35</v>
      </c>
      <c r="K889" s="177">
        <v>7.213492855000001E7</v>
      </c>
      <c r="L889" s="173"/>
      <c r="M889" s="178" t="s">
        <v>242</v>
      </c>
      <c r="N889" s="168">
        <v>-1.4343843058807564</v>
      </c>
      <c r="O889" s="168">
        <v>0.7910562214957567</v>
      </c>
      <c r="P889" s="168">
        <v>0.46403712296984895</v>
      </c>
      <c r="Q889" s="168">
        <v>1.8417162718229358</v>
      </c>
      <c r="R889" s="168">
        <v>0.33142635706346046</v>
      </c>
      <c r="S889" s="168">
        <v>0.0</v>
      </c>
      <c r="T889" s="168">
        <v>-0.35907634515523146</v>
      </c>
      <c r="U889" s="168">
        <v>-1.6824441564716877</v>
      </c>
      <c r="V889" s="168">
        <v>0.4289364708981014</v>
      </c>
      <c r="W889" s="179">
        <v>0.09542532430259197</v>
      </c>
      <c r="X889" s="168"/>
      <c r="Y889" s="168"/>
      <c r="Z889" s="180" t="s">
        <v>242</v>
      </c>
      <c r="AJ889" s="158"/>
      <c r="AK889" s="168"/>
      <c r="AL889" s="178" t="s">
        <v>242</v>
      </c>
    </row>
    <row r="890">
      <c r="A890" s="178" t="s">
        <v>243</v>
      </c>
      <c r="B890" s="176">
        <v>2160.25</v>
      </c>
      <c r="C890" s="176">
        <v>2522.15</v>
      </c>
      <c r="D890" s="168">
        <v>154.3</v>
      </c>
      <c r="E890" s="176">
        <v>1247.05</v>
      </c>
      <c r="F890" s="176">
        <v>4946.65</v>
      </c>
      <c r="G890" s="168"/>
      <c r="H890" s="176">
        <v>1829.55</v>
      </c>
      <c r="I890" s="176">
        <v>2249.1</v>
      </c>
      <c r="J890" s="168">
        <v>21182.7</v>
      </c>
      <c r="K890" s="177">
        <v>7.203937655E7</v>
      </c>
      <c r="L890" s="173"/>
      <c r="M890" s="178" t="s">
        <v>243</v>
      </c>
      <c r="N890" s="168">
        <v>-0.35747232472324725</v>
      </c>
      <c r="O890" s="168">
        <v>0.9950746806551037</v>
      </c>
      <c r="P890" s="168">
        <v>1.8145826459914218</v>
      </c>
      <c r="Q890" s="168">
        <v>-2.1614624195826107</v>
      </c>
      <c r="R890" s="168">
        <v>0.5559734108511263</v>
      </c>
      <c r="S890" s="168">
        <v>0.0</v>
      </c>
      <c r="T890" s="168">
        <v>1.4331651605034046</v>
      </c>
      <c r="U890" s="168">
        <v>0.48924334830104405</v>
      </c>
      <c r="V890" s="168">
        <v>-0.13246287467212703</v>
      </c>
      <c r="W890" s="179">
        <v>1.2250105727945972</v>
      </c>
      <c r="X890" s="168"/>
      <c r="Y890" s="168"/>
      <c r="Z890" s="180" t="s">
        <v>243</v>
      </c>
      <c r="AJ890" s="158"/>
      <c r="AK890" s="168"/>
      <c r="AL890" s="178" t="s">
        <v>243</v>
      </c>
    </row>
    <row r="891">
      <c r="A891" s="178" t="s">
        <v>244</v>
      </c>
      <c r="B891" s="176">
        <v>2195.5</v>
      </c>
      <c r="C891" s="176">
        <v>2542.6</v>
      </c>
      <c r="D891" s="168">
        <v>151.6</v>
      </c>
      <c r="E891" s="176">
        <v>1257.9</v>
      </c>
      <c r="F891" s="176">
        <v>4913.9</v>
      </c>
      <c r="G891" s="168"/>
      <c r="H891" s="176">
        <v>1811.9</v>
      </c>
      <c r="I891" s="176">
        <v>2318.2</v>
      </c>
      <c r="J891" s="168">
        <v>21456.65</v>
      </c>
      <c r="K891" s="177">
        <v>7.22381745E7</v>
      </c>
      <c r="L891" s="173"/>
      <c r="M891" s="178" t="s">
        <v>244</v>
      </c>
      <c r="N891" s="168">
        <v>1.6317555838444624</v>
      </c>
      <c r="O891" s="168">
        <v>0.8108161687449128</v>
      </c>
      <c r="P891" s="168">
        <v>-1.7498379779650142</v>
      </c>
      <c r="Q891" s="168">
        <v>0.8700533258490146</v>
      </c>
      <c r="R891" s="168">
        <v>-0.662064225283778</v>
      </c>
      <c r="S891" s="168">
        <v>0.0</v>
      </c>
      <c r="T891" s="168">
        <v>-0.964718100079247</v>
      </c>
      <c r="U891" s="168">
        <v>3.072340047129959</v>
      </c>
      <c r="V891" s="168">
        <v>0.2759573437757673</v>
      </c>
      <c r="W891" s="179">
        <v>1.2932723401643829</v>
      </c>
      <c r="X891" s="168"/>
      <c r="Y891" s="168"/>
      <c r="Z891" s="180" t="s">
        <v>244</v>
      </c>
      <c r="AA891" s="168">
        <v>0.24595764062856257</v>
      </c>
      <c r="AB891" s="168">
        <v>1.4748682451034374</v>
      </c>
      <c r="AC891" s="168">
        <v>-3.2321899736147794</v>
      </c>
      <c r="AD891" s="168">
        <v>3.458144526591939</v>
      </c>
      <c r="AE891" s="168">
        <v>5.030627403895088</v>
      </c>
      <c r="AF891" s="168"/>
      <c r="AG891" s="168">
        <v>3.06308295159777</v>
      </c>
      <c r="AH891" s="168">
        <v>-0.5758778362522609</v>
      </c>
      <c r="AI891" s="168">
        <v>-0.4998450363873205</v>
      </c>
      <c r="AJ891" s="179">
        <v>-0.4998450363873205</v>
      </c>
      <c r="AK891" s="168"/>
      <c r="AL891" s="178" t="s">
        <v>244</v>
      </c>
    </row>
    <row r="892">
      <c r="A892" s="178" t="s">
        <v>245</v>
      </c>
      <c r="B892" s="176">
        <v>2189.65</v>
      </c>
      <c r="C892" s="176">
        <v>2512.7</v>
      </c>
      <c r="D892" s="168">
        <v>149.6</v>
      </c>
      <c r="E892" s="176">
        <v>1270.4</v>
      </c>
      <c r="F892" s="176">
        <v>4879.5</v>
      </c>
      <c r="G892" s="168"/>
      <c r="H892" s="176">
        <v>1839.95</v>
      </c>
      <c r="I892" s="176">
        <v>2311.2</v>
      </c>
      <c r="J892" s="168">
        <v>21418.65</v>
      </c>
      <c r="K892" s="177">
        <v>7.22448377E7</v>
      </c>
      <c r="L892" s="173"/>
      <c r="M892" s="178" t="s">
        <v>245</v>
      </c>
      <c r="N892" s="168">
        <v>-0.2664541106809341</v>
      </c>
      <c r="O892" s="168">
        <v>-1.1759616140958111</v>
      </c>
      <c r="P892" s="168">
        <v>-1.3192612137203166</v>
      </c>
      <c r="Q892" s="168">
        <v>0.9937196915494076</v>
      </c>
      <c r="R892" s="168">
        <v>-0.7000549461730935</v>
      </c>
      <c r="S892" s="168">
        <v>0.0</v>
      </c>
      <c r="T892" s="168">
        <v>1.5480986809426545</v>
      </c>
      <c r="U892" s="168">
        <v>-0.30195841601242346</v>
      </c>
      <c r="V892" s="168">
        <v>0.009223931869987911</v>
      </c>
      <c r="W892" s="179">
        <v>-0.17710127163373593</v>
      </c>
      <c r="X892" s="168"/>
      <c r="Y892" s="168"/>
      <c r="Z892" s="180" t="s">
        <v>245</v>
      </c>
      <c r="AJ892" s="158"/>
      <c r="AK892" s="168"/>
      <c r="AL892" s="178" t="s">
        <v>245</v>
      </c>
    </row>
    <row r="893">
      <c r="A893" s="178" t="s">
        <v>246</v>
      </c>
      <c r="B893" s="176">
        <v>2173.0</v>
      </c>
      <c r="C893" s="176">
        <v>2534.45</v>
      </c>
      <c r="D893" s="168">
        <v>149.75</v>
      </c>
      <c r="E893" s="176">
        <v>1307.9</v>
      </c>
      <c r="F893" s="176">
        <v>4911.25</v>
      </c>
      <c r="G893" s="168"/>
      <c r="H893" s="176">
        <v>1859.0</v>
      </c>
      <c r="I893" s="176">
        <v>2333.9</v>
      </c>
      <c r="J893" s="168">
        <v>21453.1</v>
      </c>
      <c r="K893" s="177">
        <v>7.308845735000001E7</v>
      </c>
      <c r="L893" s="173"/>
      <c r="M893" s="178" t="s">
        <v>246</v>
      </c>
      <c r="N893" s="168">
        <v>-0.7603954969972411</v>
      </c>
      <c r="O893" s="168">
        <v>0.8656027380905004</v>
      </c>
      <c r="P893" s="168">
        <v>0.10026737967914819</v>
      </c>
      <c r="Q893" s="168">
        <v>2.9518261964735513</v>
      </c>
      <c r="R893" s="168">
        <v>0.6506814222768726</v>
      </c>
      <c r="S893" s="168">
        <v>0.0</v>
      </c>
      <c r="T893" s="168">
        <v>1.0353542215821057</v>
      </c>
      <c r="U893" s="168">
        <v>0.9821737625476062</v>
      </c>
      <c r="V893" s="168">
        <v>1.1677230883999978</v>
      </c>
      <c r="W893" s="179">
        <v>0.16084113611267323</v>
      </c>
      <c r="X893" s="168"/>
      <c r="Y893" s="168"/>
      <c r="Z893" s="180" t="s">
        <v>246</v>
      </c>
      <c r="AJ893" s="158"/>
      <c r="AK893" s="168"/>
      <c r="AL893" s="178" t="s">
        <v>246</v>
      </c>
    </row>
    <row r="894">
      <c r="A894" s="178" t="s">
        <v>247</v>
      </c>
      <c r="B894" s="176">
        <v>2160.2</v>
      </c>
      <c r="C894" s="176">
        <v>2544.65</v>
      </c>
      <c r="D894" s="168">
        <v>140.85</v>
      </c>
      <c r="E894" s="176">
        <v>1224.65</v>
      </c>
      <c r="F894" s="176">
        <v>4954.95</v>
      </c>
      <c r="G894" s="168"/>
      <c r="H894" s="176">
        <v>1812.35</v>
      </c>
      <c r="I894" s="176">
        <v>2269.15</v>
      </c>
      <c r="J894" s="168">
        <v>21150.15</v>
      </c>
      <c r="K894" s="177">
        <v>7.131100385000001E7</v>
      </c>
      <c r="L894" s="173"/>
      <c r="M894" s="178" t="s">
        <v>247</v>
      </c>
      <c r="N894" s="168">
        <v>-0.5890473999079697</v>
      </c>
      <c r="O894" s="168">
        <v>0.4024541813805864</v>
      </c>
      <c r="P894" s="168">
        <v>-5.943238731218702</v>
      </c>
      <c r="Q894" s="168">
        <v>-6.365165532533068</v>
      </c>
      <c r="R894" s="168">
        <v>0.889793840671923</v>
      </c>
      <c r="S894" s="168">
        <v>0.0</v>
      </c>
      <c r="T894" s="168">
        <v>-2.509413663259822</v>
      </c>
      <c r="U894" s="168">
        <v>-2.7743262350572</v>
      </c>
      <c r="V894" s="168">
        <v>-2.4319209413440985</v>
      </c>
      <c r="W894" s="179">
        <v>-1.4121502253753402</v>
      </c>
      <c r="X894" s="168"/>
      <c r="Y894" s="168"/>
      <c r="Z894" s="180" t="s">
        <v>247</v>
      </c>
      <c r="AJ894" s="158"/>
      <c r="AK894" s="168"/>
      <c r="AL894" s="178" t="s">
        <v>247</v>
      </c>
    </row>
    <row r="895">
      <c r="A895" s="178" t="s">
        <v>248</v>
      </c>
      <c r="B895" s="176">
        <v>2180.25</v>
      </c>
      <c r="C895" s="176">
        <v>2528.65</v>
      </c>
      <c r="D895" s="168">
        <v>146.6</v>
      </c>
      <c r="E895" s="176">
        <v>1300.4</v>
      </c>
      <c r="F895" s="176">
        <v>5059.6</v>
      </c>
      <c r="G895" s="168"/>
      <c r="H895" s="176">
        <v>1808.5</v>
      </c>
      <c r="I895" s="176">
        <v>2316.1</v>
      </c>
      <c r="J895" s="168">
        <v>21255.05</v>
      </c>
      <c r="K895" s="177">
        <v>7.318573865E7</v>
      </c>
      <c r="L895" s="173"/>
      <c r="M895" s="178" t="s">
        <v>248</v>
      </c>
      <c r="N895" s="168">
        <v>0.9281548004814453</v>
      </c>
      <c r="O895" s="168">
        <v>-0.6287701648556776</v>
      </c>
      <c r="P895" s="168">
        <v>4.082357117500888</v>
      </c>
      <c r="Q895" s="168">
        <v>6.185440738170088</v>
      </c>
      <c r="R895" s="168">
        <v>2.1120293847566685</v>
      </c>
      <c r="S895" s="168">
        <v>0.0</v>
      </c>
      <c r="T895" s="168">
        <v>-0.21243137363091616</v>
      </c>
      <c r="U895" s="168">
        <v>2.069056695238297</v>
      </c>
      <c r="V895" s="168">
        <v>2.628955839611276</v>
      </c>
      <c r="W895" s="179">
        <v>0.4959775698990211</v>
      </c>
      <c r="X895" s="168"/>
      <c r="Y895" s="168"/>
      <c r="Z895" s="180" t="s">
        <v>248</v>
      </c>
      <c r="AJ895" s="158"/>
      <c r="AK895" s="168"/>
      <c r="AL895" s="178" t="s">
        <v>248</v>
      </c>
    </row>
    <row r="896">
      <c r="A896" s="178" t="s">
        <v>249</v>
      </c>
      <c r="B896" s="176">
        <v>2200.9</v>
      </c>
      <c r="C896" s="176">
        <v>2580.1</v>
      </c>
      <c r="D896" s="168">
        <v>146.7</v>
      </c>
      <c r="E896" s="176">
        <v>1301.4</v>
      </c>
      <c r="F896" s="176">
        <v>5161.1</v>
      </c>
      <c r="G896" s="168"/>
      <c r="H896" s="176">
        <v>1867.4</v>
      </c>
      <c r="I896" s="176">
        <v>2304.85</v>
      </c>
      <c r="J896" s="168">
        <v>21349.4</v>
      </c>
      <c r="K896" s="177">
        <v>7.39619857E7</v>
      </c>
      <c r="L896" s="173"/>
      <c r="M896" s="178" t="s">
        <v>249</v>
      </c>
      <c r="N896" s="168">
        <v>0.9471390895539543</v>
      </c>
      <c r="O896" s="168">
        <v>2.0346825381132154</v>
      </c>
      <c r="P896" s="168">
        <v>0.06821282401091018</v>
      </c>
      <c r="Q896" s="168">
        <v>0.0768994155644417</v>
      </c>
      <c r="R896" s="168">
        <v>2.006087437742114</v>
      </c>
      <c r="S896" s="168">
        <v>0.0</v>
      </c>
      <c r="T896" s="168">
        <v>3.2568426873099305</v>
      </c>
      <c r="U896" s="168">
        <v>-0.4857303225249342</v>
      </c>
      <c r="V896" s="168">
        <v>1.060653433741079</v>
      </c>
      <c r="W896" s="179">
        <v>0.44389450977533423</v>
      </c>
      <c r="X896" s="168"/>
      <c r="Y896" s="168"/>
      <c r="Z896" s="180" t="s">
        <v>249</v>
      </c>
      <c r="AA896" s="168">
        <v>5.8248898178018</v>
      </c>
      <c r="AB896" s="168">
        <v>0.4457191581721639</v>
      </c>
      <c r="AC896" s="168">
        <v>4.3285616905248965</v>
      </c>
      <c r="AD896" s="168">
        <v>4.037959120946669</v>
      </c>
      <c r="AE896" s="168">
        <v>3.4362829629342473</v>
      </c>
      <c r="AF896" s="168"/>
      <c r="AG896" s="168">
        <v>3.057727321409441</v>
      </c>
      <c r="AH896" s="168">
        <v>10.018005510119968</v>
      </c>
      <c r="AI896" s="168">
        <v>1.7892774504201523</v>
      </c>
      <c r="AJ896" s="179">
        <v>1.7892774504201523</v>
      </c>
      <c r="AK896" s="168"/>
      <c r="AL896" s="178" t="s">
        <v>249</v>
      </c>
    </row>
    <row r="897">
      <c r="A897" s="178" t="s">
        <v>250</v>
      </c>
      <c r="B897" s="176">
        <v>2206.85</v>
      </c>
      <c r="C897" s="176">
        <v>2615.85</v>
      </c>
      <c r="D897" s="168">
        <v>148.7</v>
      </c>
      <c r="E897" s="176">
        <v>1374.5</v>
      </c>
      <c r="F897" s="176">
        <v>5235.95</v>
      </c>
      <c r="G897" s="168"/>
      <c r="H897" s="176">
        <v>1891.0</v>
      </c>
      <c r="I897" s="176">
        <v>2570.9</v>
      </c>
      <c r="J897" s="168">
        <v>21441.35</v>
      </c>
      <c r="K897" s="177">
        <v>7.619545525E7</v>
      </c>
      <c r="L897" s="173"/>
      <c r="M897" s="178" t="s">
        <v>250</v>
      </c>
      <c r="N897" s="168">
        <v>0.27034395020218177</v>
      </c>
      <c r="O897" s="168">
        <v>1.3856052091004225</v>
      </c>
      <c r="P897" s="168">
        <v>1.36332651670075</v>
      </c>
      <c r="Q897" s="168">
        <v>5.617027816197933</v>
      </c>
      <c r="R897" s="168">
        <v>1.450272228788426</v>
      </c>
      <c r="S897" s="168">
        <v>0.0</v>
      </c>
      <c r="T897" s="168">
        <v>1.2637892256613426</v>
      </c>
      <c r="U897" s="168">
        <v>11.543050523895273</v>
      </c>
      <c r="V897" s="168">
        <v>3.019753362300543</v>
      </c>
      <c r="W897" s="179">
        <v>0.43069126064431357</v>
      </c>
      <c r="X897" s="168"/>
      <c r="Y897" s="168"/>
      <c r="Z897" s="180" t="s">
        <v>250</v>
      </c>
      <c r="AJ897" s="158"/>
      <c r="AK897" s="168"/>
      <c r="AL897" s="178" t="s">
        <v>250</v>
      </c>
    </row>
    <row r="898">
      <c r="A898" s="178" t="s">
        <v>251</v>
      </c>
      <c r="B898" s="176">
        <v>2255.75</v>
      </c>
      <c r="C898" s="176">
        <v>2595.5</v>
      </c>
      <c r="D898" s="168">
        <v>145.7</v>
      </c>
      <c r="E898" s="176">
        <v>1359.05</v>
      </c>
      <c r="F898" s="176">
        <v>5216.8</v>
      </c>
      <c r="G898" s="168"/>
      <c r="H898" s="176">
        <v>1947.2</v>
      </c>
      <c r="I898" s="176">
        <v>2522.65</v>
      </c>
      <c r="J898" s="168">
        <v>21654.75</v>
      </c>
      <c r="K898" s="177">
        <v>7.598631810000001E7</v>
      </c>
      <c r="L898" s="173"/>
      <c r="M898" s="178" t="s">
        <v>251</v>
      </c>
      <c r="N898" s="168">
        <v>2.215827990121671</v>
      </c>
      <c r="O898" s="168">
        <v>-0.7779498059904012</v>
      </c>
      <c r="P898" s="168">
        <v>-2.0174848688634834</v>
      </c>
      <c r="Q898" s="168">
        <v>-1.124045107311753</v>
      </c>
      <c r="R898" s="168">
        <v>-0.3657406965307086</v>
      </c>
      <c r="S898" s="168">
        <v>0.0</v>
      </c>
      <c r="T898" s="168">
        <v>2.971972501322054</v>
      </c>
      <c r="U898" s="168">
        <v>-1.876774670348905</v>
      </c>
      <c r="V898" s="168">
        <v>-0.274474572418794</v>
      </c>
      <c r="W898" s="179">
        <v>0.9952731521102984</v>
      </c>
      <c r="X898" s="168"/>
      <c r="Y898" s="168"/>
      <c r="Z898" s="180" t="s">
        <v>251</v>
      </c>
      <c r="AJ898" s="158"/>
      <c r="AK898" s="168"/>
      <c r="AL898" s="178" t="s">
        <v>251</v>
      </c>
    </row>
    <row r="899">
      <c r="A899" s="178" t="s">
        <v>252</v>
      </c>
      <c r="B899" s="176">
        <v>2259.25</v>
      </c>
      <c r="C899" s="176">
        <v>2634.35</v>
      </c>
      <c r="D899" s="168">
        <v>150.4</v>
      </c>
      <c r="E899" s="176">
        <v>1345.05</v>
      </c>
      <c r="F899" s="176">
        <v>5282.0</v>
      </c>
      <c r="G899" s="168"/>
      <c r="H899" s="176">
        <v>1935.35</v>
      </c>
      <c r="I899" s="176">
        <v>2443.35</v>
      </c>
      <c r="J899" s="168">
        <v>21778.7</v>
      </c>
      <c r="K899" s="177">
        <v>7.605858645E7</v>
      </c>
      <c r="L899" s="173"/>
      <c r="M899" s="178" t="s">
        <v>252</v>
      </c>
      <c r="N899" s="168">
        <v>0.1551590380139643</v>
      </c>
      <c r="O899" s="168">
        <v>1.4968214216913853</v>
      </c>
      <c r="P899" s="168">
        <v>3.225806451612915</v>
      </c>
      <c r="Q899" s="168">
        <v>-1.0301313417460727</v>
      </c>
      <c r="R899" s="168">
        <v>1.2498083116086456</v>
      </c>
      <c r="S899" s="168">
        <v>0.0</v>
      </c>
      <c r="T899" s="168">
        <v>-0.6085661462613053</v>
      </c>
      <c r="U899" s="168">
        <v>-3.143519711414591</v>
      </c>
      <c r="V899" s="168">
        <v>0.09510705585824934</v>
      </c>
      <c r="W899" s="179">
        <v>0.5723917385331196</v>
      </c>
      <c r="X899" s="168"/>
      <c r="Y899" s="168"/>
      <c r="Z899" s="180" t="s">
        <v>252</v>
      </c>
      <c r="AJ899" s="158"/>
      <c r="AK899" s="168"/>
      <c r="AL899" s="178" t="s">
        <v>252</v>
      </c>
    </row>
    <row r="900">
      <c r="A900" s="178" t="s">
        <v>253</v>
      </c>
      <c r="B900" s="176">
        <v>2329.1</v>
      </c>
      <c r="C900" s="176">
        <v>2591.6</v>
      </c>
      <c r="D900" s="168">
        <v>153.05</v>
      </c>
      <c r="E900" s="176">
        <v>1353.95</v>
      </c>
      <c r="F900" s="176">
        <v>5338.45</v>
      </c>
      <c r="G900" s="168"/>
      <c r="H900" s="176">
        <v>1924.5</v>
      </c>
      <c r="I900" s="176">
        <v>2535.75</v>
      </c>
      <c r="J900" s="168">
        <v>21731.4</v>
      </c>
      <c r="K900" s="177">
        <v>7.6729892E7</v>
      </c>
      <c r="L900" s="173"/>
      <c r="M900" s="178" t="s">
        <v>253</v>
      </c>
      <c r="N900" s="168">
        <v>3.0917339825163177</v>
      </c>
      <c r="O900" s="168">
        <v>-1.6227912008654886</v>
      </c>
      <c r="P900" s="168">
        <v>1.7619680851063868</v>
      </c>
      <c r="Q900" s="168">
        <v>0.6616854392030104</v>
      </c>
      <c r="R900" s="168">
        <v>1.0687239681938625</v>
      </c>
      <c r="S900" s="168">
        <v>0.0</v>
      </c>
      <c r="T900" s="168">
        <v>-0.560622109695916</v>
      </c>
      <c r="U900" s="168">
        <v>3.781693167168031</v>
      </c>
      <c r="V900" s="168">
        <v>0.8826163899868231</v>
      </c>
      <c r="W900" s="179">
        <v>-0.21718468044465128</v>
      </c>
      <c r="X900" s="168"/>
      <c r="Y900" s="168"/>
      <c r="Z900" s="180" t="s">
        <v>253</v>
      </c>
      <c r="AA900" s="168">
        <v>0.09016358249967409</v>
      </c>
      <c r="AB900" s="168">
        <v>-0.7350671399907288</v>
      </c>
      <c r="AC900" s="168">
        <v>2.678863116628549</v>
      </c>
      <c r="AD900" s="168">
        <v>0.6462572473134163</v>
      </c>
      <c r="AE900" s="168">
        <v>-1.2381871142372685</v>
      </c>
      <c r="AF900" s="168"/>
      <c r="AG900" s="168">
        <v>3.3904910366328918</v>
      </c>
      <c r="AH900" s="168">
        <v>4.154589371980673</v>
      </c>
      <c r="AI900" s="168">
        <v>-0.09479370864280341</v>
      </c>
      <c r="AJ900" s="179">
        <v>-0.09479370864280341</v>
      </c>
      <c r="AK900" s="168"/>
      <c r="AL900" s="178" t="s">
        <v>253</v>
      </c>
    </row>
    <row r="901">
      <c r="A901" s="181">
        <v>45292.0</v>
      </c>
      <c r="B901" s="107">
        <v>2359.6</v>
      </c>
      <c r="C901" s="107">
        <v>2553.95</v>
      </c>
      <c r="D901" s="4">
        <v>158.6</v>
      </c>
      <c r="E901" s="107">
        <v>1362.85</v>
      </c>
      <c r="F901" s="107">
        <v>5319.8</v>
      </c>
      <c r="H901" s="107">
        <v>1906.55</v>
      </c>
      <c r="I901" s="107">
        <v>2701.35</v>
      </c>
      <c r="J901" s="4">
        <v>21741.9</v>
      </c>
      <c r="K901" s="186">
        <v>7.723934389999999E7</v>
      </c>
      <c r="L901" s="5"/>
      <c r="M901" s="181">
        <v>45292.0</v>
      </c>
      <c r="N901" s="4">
        <v>1.3095186982096088</v>
      </c>
      <c r="O901" s="4">
        <v>-1.4527704892730395</v>
      </c>
      <c r="P901" s="4">
        <v>3.6262659261679078</v>
      </c>
      <c r="Q901" s="187">
        <v>0.6573359429816362</v>
      </c>
      <c r="R901" s="4">
        <v>-0.34935234009871097</v>
      </c>
      <c r="S901" s="4">
        <v>0.0</v>
      </c>
      <c r="T901" s="4">
        <v>-0.932709794751886</v>
      </c>
      <c r="U901" s="4">
        <v>6.530612244897956</v>
      </c>
      <c r="V901" s="4">
        <v>0.663954929064661</v>
      </c>
      <c r="W901" s="122">
        <v>0.048317181589773314</v>
      </c>
      <c r="X901" s="4"/>
      <c r="Y901" s="4"/>
      <c r="Z901" s="181">
        <v>45292.0</v>
      </c>
      <c r="AJ901" s="158"/>
      <c r="AK901" s="110"/>
      <c r="AL901" s="181">
        <v>45292.0</v>
      </c>
      <c r="AM901" s="4">
        <v>0.3793015765384079</v>
      </c>
      <c r="AN901" s="4">
        <v>6.781651950899597</v>
      </c>
      <c r="AO901" s="4">
        <v>11.097099621689782</v>
      </c>
      <c r="AP901" s="4">
        <v>-33.066735150603506</v>
      </c>
      <c r="AQ901" s="4">
        <v>-2.2820406782209957</v>
      </c>
      <c r="AR901" s="4">
        <v>0.0</v>
      </c>
      <c r="AS901" s="4">
        <v>2.6225380923657915</v>
      </c>
      <c r="AT901" s="4">
        <v>-11.864438151294724</v>
      </c>
      <c r="AU901" s="4">
        <v>-9.157423202814122</v>
      </c>
      <c r="AV901" s="4">
        <v>-0.0745105073613655</v>
      </c>
    </row>
    <row r="902">
      <c r="A902" s="181">
        <v>45323.0</v>
      </c>
      <c r="B902" s="107">
        <v>2336.0</v>
      </c>
      <c r="C902" s="107">
        <v>2505.3</v>
      </c>
      <c r="D902" s="4">
        <v>158.75</v>
      </c>
      <c r="E902" s="107">
        <v>1353.75</v>
      </c>
      <c r="F902" s="107">
        <v>5288.85</v>
      </c>
      <c r="H902" s="107">
        <v>1977.0</v>
      </c>
      <c r="I902" s="107">
        <v>2691.2</v>
      </c>
      <c r="J902" s="4">
        <v>21665.8</v>
      </c>
      <c r="K902" s="186">
        <v>7.7030378E7</v>
      </c>
      <c r="L902" s="5"/>
      <c r="M902" s="181">
        <v>45323.0</v>
      </c>
      <c r="N902" s="4">
        <v>-1.000169520257667</v>
      </c>
      <c r="O902" s="4">
        <v>-1.9048924215430858</v>
      </c>
      <c r="P902" s="4">
        <v>0.09457755359395062</v>
      </c>
      <c r="Q902" s="187">
        <v>-0.6677183842682548</v>
      </c>
      <c r="R902" s="4">
        <v>-0.5817887890522165</v>
      </c>
      <c r="S902" s="4">
        <v>0.0</v>
      </c>
      <c r="T902" s="4">
        <v>3.695156172143403</v>
      </c>
      <c r="U902" s="4">
        <v>-0.3757380568974805</v>
      </c>
      <c r="V902" s="4">
        <v>-0.27054333898865635</v>
      </c>
      <c r="W902" s="122">
        <v>-0.3500154080370261</v>
      </c>
      <c r="X902" s="4"/>
      <c r="Y902" s="4"/>
      <c r="Z902" s="181">
        <v>45323.0</v>
      </c>
      <c r="AJ902" s="158"/>
      <c r="AK902" s="110"/>
      <c r="AL902" s="181">
        <v>45323.0</v>
      </c>
      <c r="AM902" s="4"/>
    </row>
    <row r="903">
      <c r="A903" s="181">
        <v>45352.0</v>
      </c>
      <c r="B903" s="107">
        <v>2342.5</v>
      </c>
      <c r="C903" s="107">
        <v>2583.05</v>
      </c>
      <c r="D903" s="4">
        <v>156.7</v>
      </c>
      <c r="E903" s="107">
        <v>1351.2</v>
      </c>
      <c r="F903" s="107">
        <v>5253.8</v>
      </c>
      <c r="H903" s="107">
        <v>2031.1</v>
      </c>
      <c r="I903" s="107">
        <v>2647.85</v>
      </c>
      <c r="J903" s="4">
        <v>21517.35</v>
      </c>
      <c r="K903" s="186">
        <v>7.71329008E7</v>
      </c>
      <c r="L903" s="5"/>
      <c r="M903" s="181">
        <v>45352.0</v>
      </c>
      <c r="N903" s="4">
        <v>0.2782534246575342</v>
      </c>
      <c r="O903" s="4">
        <v>3.1034207480142095</v>
      </c>
      <c r="P903" s="4">
        <v>-1.2913385826771726</v>
      </c>
      <c r="Q903" s="187">
        <v>-0.1883656509695257</v>
      </c>
      <c r="R903" s="4">
        <v>-0.662714956937712</v>
      </c>
      <c r="S903" s="4">
        <v>0.0</v>
      </c>
      <c r="T903" s="4">
        <v>2.736469398077891</v>
      </c>
      <c r="U903" s="4">
        <v>-1.6108055885850145</v>
      </c>
      <c r="V903" s="4">
        <v>0.1330939853365344</v>
      </c>
      <c r="W903" s="122">
        <v>-0.6851812534039857</v>
      </c>
      <c r="X903" s="4"/>
      <c r="Y903" s="4"/>
      <c r="Z903" s="181">
        <v>45352.0</v>
      </c>
      <c r="AJ903" s="158"/>
      <c r="AK903" s="110"/>
      <c r="AL903" s="181">
        <v>45352.0</v>
      </c>
      <c r="AM903" s="4"/>
    </row>
    <row r="904">
      <c r="A904" s="181">
        <v>45383.0</v>
      </c>
      <c r="B904" s="107">
        <v>2345.85</v>
      </c>
      <c r="C904" s="107">
        <v>2555.25</v>
      </c>
      <c r="D904" s="4">
        <v>159.15</v>
      </c>
      <c r="E904" s="107">
        <v>1363.25</v>
      </c>
      <c r="F904" s="107">
        <v>5361.3</v>
      </c>
      <c r="H904" s="107">
        <v>1975.3</v>
      </c>
      <c r="I904" s="107">
        <v>2661.75</v>
      </c>
      <c r="J904" s="4">
        <v>21658.6</v>
      </c>
      <c r="K904" s="186">
        <v>7.755147175E7</v>
      </c>
      <c r="L904" s="5"/>
      <c r="M904" s="181">
        <v>45383.0</v>
      </c>
      <c r="N904" s="4">
        <v>0.14300960512272826</v>
      </c>
      <c r="O904" s="4">
        <v>-1.0762470722595452</v>
      </c>
      <c r="P904" s="4">
        <v>1.5634971282705918</v>
      </c>
      <c r="Q904" s="187">
        <v>0.8917998815867343</v>
      </c>
      <c r="R904" s="4">
        <v>2.0461380334234267</v>
      </c>
      <c r="S904" s="4">
        <v>0.0</v>
      </c>
      <c r="T904" s="4">
        <v>-2.7472797991236257</v>
      </c>
      <c r="U904" s="4">
        <v>0.5249542081311287</v>
      </c>
      <c r="V904" s="4">
        <v>0.5426620101911207</v>
      </c>
      <c r="W904" s="122">
        <v>0.6564470067178347</v>
      </c>
      <c r="X904" s="4"/>
      <c r="Y904" s="4"/>
      <c r="Z904" s="181">
        <v>45383.0</v>
      </c>
      <c r="AJ904" s="158"/>
      <c r="AK904" s="110"/>
      <c r="AL904" s="181">
        <v>45383.0</v>
      </c>
      <c r="AM904" s="4"/>
    </row>
    <row r="905">
      <c r="A905" s="181">
        <v>45413.0</v>
      </c>
      <c r="B905" s="107">
        <v>2331.2</v>
      </c>
      <c r="C905" s="107">
        <v>2572.55</v>
      </c>
      <c r="D905" s="4">
        <v>157.15</v>
      </c>
      <c r="E905" s="107">
        <v>1362.7</v>
      </c>
      <c r="F905" s="107">
        <v>5272.35</v>
      </c>
      <c r="H905" s="107">
        <v>1989.75</v>
      </c>
      <c r="I905" s="107">
        <v>2641.1</v>
      </c>
      <c r="J905" s="4">
        <v>21710.8</v>
      </c>
      <c r="K905" s="186">
        <v>7.71714141E7</v>
      </c>
      <c r="L905" s="5"/>
      <c r="M905" s="181">
        <v>45413.0</v>
      </c>
      <c r="N905" s="4">
        <v>-0.6245071082976359</v>
      </c>
      <c r="O905" s="4">
        <v>0.677037471871644</v>
      </c>
      <c r="P905" s="4">
        <v>-1.2566760917373547</v>
      </c>
      <c r="Q905" s="187">
        <v>-0.040344764349895805</v>
      </c>
      <c r="R905" s="4">
        <v>-1.6591125286777426</v>
      </c>
      <c r="S905" s="4">
        <v>0.0</v>
      </c>
      <c r="T905" s="4">
        <v>0.7315344504632231</v>
      </c>
      <c r="U905" s="4">
        <v>-0.77580539119001</v>
      </c>
      <c r="V905" s="4">
        <v>-0.4900714859740956</v>
      </c>
      <c r="W905" s="122">
        <v>0.2410128078453858</v>
      </c>
      <c r="X905" s="4"/>
      <c r="Y905" s="4"/>
      <c r="Z905" s="181">
        <v>45413.0</v>
      </c>
      <c r="AA905" s="4">
        <v>0.0321722717913521</v>
      </c>
      <c r="AB905" s="4">
        <v>5.3060193193523935</v>
      </c>
      <c r="AC905" s="4">
        <v>5.217944638880043</v>
      </c>
      <c r="AD905" s="4">
        <v>-44.67968004696558</v>
      </c>
      <c r="AE905" s="4">
        <v>-2.299733515415327</v>
      </c>
      <c r="AF905" s="4"/>
      <c r="AG905" s="4">
        <v>-1.2011559241110739</v>
      </c>
      <c r="AH905" s="4">
        <v>-6.077013365643103</v>
      </c>
      <c r="AI905" s="4">
        <v>0.846352967186838</v>
      </c>
      <c r="AJ905" s="122">
        <v>0.846352967186838</v>
      </c>
      <c r="AK905" s="110"/>
      <c r="AL905" s="181">
        <v>45413.0</v>
      </c>
      <c r="AM905" s="4"/>
    </row>
    <row r="906">
      <c r="A906" s="181">
        <v>45505.0</v>
      </c>
      <c r="B906" s="107">
        <v>2279.6</v>
      </c>
      <c r="C906" s="107">
        <v>2540.45</v>
      </c>
      <c r="D906" s="4">
        <v>156.2</v>
      </c>
      <c r="E906" s="107">
        <v>1293.65</v>
      </c>
      <c r="F906" s="107">
        <v>5177.35</v>
      </c>
      <c r="H906" s="107">
        <v>1930.45</v>
      </c>
      <c r="I906" s="107">
        <v>2545.55</v>
      </c>
      <c r="J906" s="4">
        <v>21513.0</v>
      </c>
      <c r="K906" s="186">
        <v>7.504446430000001E7</v>
      </c>
      <c r="L906" s="5"/>
      <c r="M906" s="181">
        <v>45505.0</v>
      </c>
      <c r="N906" s="4">
        <v>-2.21345229924502</v>
      </c>
      <c r="O906" s="4">
        <v>-1.2477891586169505</v>
      </c>
      <c r="P906" s="4">
        <v>-0.6045179764556265</v>
      </c>
      <c r="Q906" s="187">
        <v>-5.067146106993466</v>
      </c>
      <c r="R906" s="4">
        <v>-1.80185306362438</v>
      </c>
      <c r="S906" s="4">
        <v>0.0</v>
      </c>
      <c r="T906" s="4">
        <v>-2.980273903756751</v>
      </c>
      <c r="U906" s="4">
        <v>-3.617810760667893</v>
      </c>
      <c r="V906" s="4">
        <v>-2.756136873744267</v>
      </c>
      <c r="W906" s="122">
        <v>-0.9110673029091478</v>
      </c>
      <c r="X906" s="4"/>
      <c r="Y906" s="4"/>
      <c r="Z906" s="181">
        <v>45505.0</v>
      </c>
      <c r="AJ906" s="158"/>
      <c r="AK906" s="110"/>
      <c r="AL906" s="181">
        <v>45505.0</v>
      </c>
      <c r="AM906" s="4"/>
    </row>
    <row r="907">
      <c r="A907" s="181">
        <v>45536.0</v>
      </c>
      <c r="B907" s="107">
        <v>2313.85</v>
      </c>
      <c r="C907" s="107">
        <v>2593.65</v>
      </c>
      <c r="D907" s="4">
        <v>155.95</v>
      </c>
      <c r="E907" s="107">
        <v>1338.0</v>
      </c>
      <c r="F907" s="107">
        <v>5122.4</v>
      </c>
      <c r="H907" s="107">
        <v>1941.05</v>
      </c>
      <c r="I907" s="107">
        <v>2549.8</v>
      </c>
      <c r="J907" s="4">
        <v>21544.85</v>
      </c>
      <c r="K907" s="186">
        <v>7.583763435E7</v>
      </c>
      <c r="L907" s="5"/>
      <c r="M907" s="181">
        <v>45536.0</v>
      </c>
      <c r="N907" s="4">
        <v>1.5024565713283033</v>
      </c>
      <c r="O907" s="4">
        <v>2.094117183963482</v>
      </c>
      <c r="P907" s="4">
        <v>-0.16005121638924458</v>
      </c>
      <c r="Q907" s="187">
        <v>3.4282843118308586</v>
      </c>
      <c r="R907" s="4">
        <v>-1.0613537813746554</v>
      </c>
      <c r="S907" s="4">
        <v>0.0</v>
      </c>
      <c r="T907" s="4">
        <v>0.5490947706493258</v>
      </c>
      <c r="U907" s="4">
        <v>0.16695802478835614</v>
      </c>
      <c r="V907" s="4">
        <v>1.0569334559164572</v>
      </c>
      <c r="W907" s="122">
        <v>0.1480500162692258</v>
      </c>
      <c r="X907" s="4"/>
      <c r="Y907" s="4"/>
      <c r="Z907" s="181">
        <v>45536.0</v>
      </c>
      <c r="AJ907" s="158"/>
      <c r="AK907" s="110"/>
      <c r="AL907" s="181">
        <v>45536.0</v>
      </c>
      <c r="AM907" s="4"/>
    </row>
    <row r="908">
      <c r="A908" s="181">
        <v>45566.0</v>
      </c>
      <c r="B908" s="107">
        <v>2339.75</v>
      </c>
      <c r="C908" s="107">
        <v>2584.15</v>
      </c>
      <c r="D908" s="4">
        <v>156.75</v>
      </c>
      <c r="E908" s="4">
        <v>802.8</v>
      </c>
      <c r="F908" s="107">
        <v>5086.65</v>
      </c>
      <c r="H908" s="107">
        <v>1908.7</v>
      </c>
      <c r="I908" s="107">
        <v>2500.6</v>
      </c>
      <c r="J908" s="4">
        <v>21618.7</v>
      </c>
      <c r="K908" s="186">
        <v>6.69841386E7</v>
      </c>
      <c r="L908" s="5"/>
      <c r="M908" s="181">
        <v>45566.0</v>
      </c>
      <c r="N908" s="4">
        <v>1.119346543639393</v>
      </c>
      <c r="O908" s="4">
        <v>-0.36627918184797487</v>
      </c>
      <c r="P908" s="4">
        <v>0.5129849310676572</v>
      </c>
      <c r="Q908" s="187">
        <v>-40.0</v>
      </c>
      <c r="R908" s="4">
        <v>-0.6979150398250821</v>
      </c>
      <c r="S908" s="4">
        <v>0.0</v>
      </c>
      <c r="T908" s="4">
        <v>-1.666623734576642</v>
      </c>
      <c r="U908" s="4">
        <v>-1.9295631029884803</v>
      </c>
      <c r="V908" s="4">
        <v>-11.674277324026251</v>
      </c>
      <c r="W908" s="122">
        <v>0.34277333098166</v>
      </c>
      <c r="X908" s="4"/>
      <c r="Y908" s="4"/>
      <c r="Z908" s="181">
        <v>45566.0</v>
      </c>
      <c r="AJ908" s="158"/>
      <c r="AK908" s="110"/>
      <c r="AL908" s="181">
        <v>45566.0</v>
      </c>
      <c r="AM908" s="4"/>
    </row>
    <row r="909">
      <c r="A909" s="181">
        <v>45597.0</v>
      </c>
      <c r="B909" s="107">
        <v>2326.95</v>
      </c>
      <c r="C909" s="107">
        <v>2635.9</v>
      </c>
      <c r="D909" s="4">
        <v>165.1</v>
      </c>
      <c r="E909" s="4">
        <v>772.8</v>
      </c>
      <c r="F909" s="107">
        <v>5136.7</v>
      </c>
      <c r="H909" s="107">
        <v>1957.15</v>
      </c>
      <c r="I909" s="107">
        <v>2464.0</v>
      </c>
      <c r="J909" s="4">
        <v>21647.2</v>
      </c>
      <c r="K909" s="186">
        <v>6.71559219E7</v>
      </c>
      <c r="L909" s="5"/>
      <c r="M909" s="181">
        <v>45597.0</v>
      </c>
      <c r="N909" s="4">
        <v>-0.5470669943370096</v>
      </c>
      <c r="O909" s="4">
        <v>2.002592728750266</v>
      </c>
      <c r="P909" s="4">
        <v>5.3269537480063756</v>
      </c>
      <c r="Q909" s="187">
        <v>-3.7369207772795217</v>
      </c>
      <c r="R909" s="4">
        <v>0.9839481780739815</v>
      </c>
      <c r="S909" s="4">
        <v>0.0</v>
      </c>
      <c r="T909" s="4">
        <v>2.5383769057473695</v>
      </c>
      <c r="U909" s="4">
        <v>-1.463648724306163</v>
      </c>
      <c r="V909" s="4">
        <v>0.25645369723393663</v>
      </c>
      <c r="W909" s="122">
        <v>0.1318303135711213</v>
      </c>
      <c r="X909" s="4"/>
      <c r="Y909" s="4"/>
      <c r="Z909" s="181">
        <v>45597.0</v>
      </c>
      <c r="AJ909" s="158"/>
      <c r="AK909" s="110"/>
      <c r="AL909" s="181">
        <v>45597.0</v>
      </c>
      <c r="AM909" s="4"/>
    </row>
    <row r="910">
      <c r="A910" s="181">
        <v>45627.0</v>
      </c>
      <c r="B910" s="107">
        <v>2331.95</v>
      </c>
      <c r="C910" s="107">
        <v>2709.05</v>
      </c>
      <c r="D910" s="4">
        <v>165.35</v>
      </c>
      <c r="E910" s="4">
        <v>753.85</v>
      </c>
      <c r="F910" s="107">
        <v>5151.1</v>
      </c>
      <c r="H910" s="107">
        <v>1965.85</v>
      </c>
      <c r="I910" s="107">
        <v>2480.6</v>
      </c>
      <c r="J910" s="4">
        <v>21894.55</v>
      </c>
      <c r="K910" s="186">
        <v>6.71824345E7</v>
      </c>
      <c r="L910" s="5"/>
      <c r="M910" s="181">
        <v>45627.0</v>
      </c>
      <c r="N910" s="4">
        <v>0.21487354691763896</v>
      </c>
      <c r="O910" s="4">
        <v>2.775143214841234</v>
      </c>
      <c r="P910" s="4">
        <v>0.15142337976983647</v>
      </c>
      <c r="Q910" s="187">
        <v>-2.452122153209101</v>
      </c>
      <c r="R910" s="4">
        <v>0.2803356240387904</v>
      </c>
      <c r="S910" s="4">
        <v>0.0</v>
      </c>
      <c r="T910" s="4">
        <v>0.4445239250951546</v>
      </c>
      <c r="U910" s="4">
        <v>0.673701298701295</v>
      </c>
      <c r="V910" s="4">
        <v>0.03947916914828927</v>
      </c>
      <c r="W910" s="122">
        <v>1.1426420045086596</v>
      </c>
      <c r="X910" s="4"/>
      <c r="Y910" s="4"/>
      <c r="Z910" s="181">
        <v>45627.0</v>
      </c>
      <c r="AA910" s="4">
        <v>-1.5845108171272893</v>
      </c>
      <c r="AB910" s="4">
        <v>-1.500526014654587</v>
      </c>
      <c r="AC910" s="4">
        <v>-3.3262775929845785</v>
      </c>
      <c r="AD910" s="4">
        <v>15.89838827352922</v>
      </c>
      <c r="AE910" s="4">
        <v>-0.24169594843821177</v>
      </c>
      <c r="AF910" s="4"/>
      <c r="AG910" s="4">
        <v>0.020347432408377594</v>
      </c>
      <c r="AH910" s="4">
        <v>-4.26308151253729</v>
      </c>
      <c r="AI910" s="4">
        <v>-1.2430033958222382</v>
      </c>
      <c r="AJ910" s="122">
        <v>-1.2430033958222382</v>
      </c>
      <c r="AK910" s="110"/>
      <c r="AL910" s="181">
        <v>45627.0</v>
      </c>
      <c r="AM910" s="4"/>
    </row>
    <row r="911">
      <c r="A911" s="99" t="s">
        <v>254</v>
      </c>
      <c r="B911" s="107">
        <v>2300.8</v>
      </c>
      <c r="C911" s="107">
        <v>2797.9</v>
      </c>
      <c r="D911" s="4">
        <v>166.5</v>
      </c>
      <c r="E911" s="4">
        <v>770.5</v>
      </c>
      <c r="F911" s="107">
        <v>5177.35</v>
      </c>
      <c r="H911" s="107">
        <v>1952.35</v>
      </c>
      <c r="I911" s="107">
        <v>2439.2</v>
      </c>
      <c r="J911" s="4">
        <v>22097.45</v>
      </c>
      <c r="K911" s="186">
        <v>6.758788205E7</v>
      </c>
      <c r="L911" s="5"/>
      <c r="M911" s="99" t="s">
        <v>254</v>
      </c>
      <c r="N911" s="4">
        <v>-1.3357919337893025</v>
      </c>
      <c r="O911" s="4">
        <v>3.2797475129657965</v>
      </c>
      <c r="P911" s="4">
        <v>0.6954944058058697</v>
      </c>
      <c r="Q911" s="187">
        <v>2.2086622007030545</v>
      </c>
      <c r="R911" s="4">
        <v>0.5095998912853565</v>
      </c>
      <c r="S911" s="4">
        <v>0.0</v>
      </c>
      <c r="T911" s="4">
        <v>-0.6867258437825877</v>
      </c>
      <c r="U911" s="4">
        <v>-1.668951060227368</v>
      </c>
      <c r="V911" s="4">
        <v>0.603502318749698</v>
      </c>
      <c r="W911" s="122">
        <v>0.9267146390311811</v>
      </c>
      <c r="X911" s="4"/>
      <c r="Y911" s="4"/>
      <c r="Z911" s="99" t="s">
        <v>254</v>
      </c>
      <c r="AJ911" s="158"/>
      <c r="AK911" s="4"/>
      <c r="AL911" s="99" t="s">
        <v>254</v>
      </c>
      <c r="AM911" s="4"/>
    </row>
    <row r="912">
      <c r="A912" s="99" t="s">
        <v>255</v>
      </c>
      <c r="B912" s="107">
        <v>2276.0</v>
      </c>
      <c r="C912" s="107">
        <v>2749.55</v>
      </c>
      <c r="D912" s="4">
        <v>164.85</v>
      </c>
      <c r="E912" s="4">
        <v>792.15</v>
      </c>
      <c r="F912" s="107">
        <v>5130.6</v>
      </c>
      <c r="H912" s="107">
        <v>1935.35</v>
      </c>
      <c r="I912" s="107">
        <v>2421.15</v>
      </c>
      <c r="J912" s="4">
        <v>22032.3</v>
      </c>
      <c r="K912" s="186">
        <v>6.741504965E7</v>
      </c>
      <c r="L912" s="5"/>
      <c r="M912" s="99" t="s">
        <v>255</v>
      </c>
      <c r="N912" s="4">
        <v>-1.0778859527121079</v>
      </c>
      <c r="O912" s="4">
        <v>-1.7280817756174243</v>
      </c>
      <c r="P912" s="4">
        <v>-0.9909909909909944</v>
      </c>
      <c r="Q912" s="187">
        <v>2.809863724853988</v>
      </c>
      <c r="R912" s="4">
        <v>-0.9029715974388443</v>
      </c>
      <c r="S912" s="4">
        <v>0.0</v>
      </c>
      <c r="T912" s="4">
        <v>-0.8707455118190899</v>
      </c>
      <c r="U912" s="4">
        <v>-0.7399967202361319</v>
      </c>
      <c r="V912" s="4">
        <v>-0.2557150701543415</v>
      </c>
      <c r="W912" s="122">
        <v>-0.29483039898269464</v>
      </c>
      <c r="X912" s="4"/>
      <c r="Y912" s="4"/>
      <c r="Z912" s="99" t="s">
        <v>255</v>
      </c>
      <c r="AJ912" s="158"/>
      <c r="AK912" s="4"/>
      <c r="AL912" s="99" t="s">
        <v>255</v>
      </c>
      <c r="AM912" s="4"/>
    </row>
    <row r="913">
      <c r="A913" s="99" t="s">
        <v>256</v>
      </c>
      <c r="B913" s="107">
        <v>2269.95</v>
      </c>
      <c r="C913" s="107">
        <v>2703.55</v>
      </c>
      <c r="D913" s="4">
        <v>161.25</v>
      </c>
      <c r="E913" s="4">
        <v>849.1</v>
      </c>
      <c r="F913" s="107">
        <v>5061.7</v>
      </c>
      <c r="H913" s="107">
        <v>1953.9</v>
      </c>
      <c r="I913" s="107">
        <v>2405.05</v>
      </c>
      <c r="J913" s="4">
        <v>21571.95</v>
      </c>
      <c r="K913" s="186">
        <v>6.78629984E7</v>
      </c>
      <c r="L913" s="5"/>
      <c r="M913" s="99" t="s">
        <v>256</v>
      </c>
      <c r="N913" s="4">
        <v>-0.265817223198602</v>
      </c>
      <c r="O913" s="4">
        <v>-1.6730010365332508</v>
      </c>
      <c r="P913" s="4">
        <v>-2.183803457688805</v>
      </c>
      <c r="Q913" s="187">
        <v>7.189294956763245</v>
      </c>
      <c r="R913" s="4">
        <v>-1.342922855026713</v>
      </c>
      <c r="S913" s="4">
        <v>0.0</v>
      </c>
      <c r="T913" s="4">
        <v>0.9584829617381962</v>
      </c>
      <c r="U913" s="4">
        <v>-0.6649732565103322</v>
      </c>
      <c r="V913" s="4">
        <v>0.6644640214990927</v>
      </c>
      <c r="W913" s="122">
        <v>-2.0894323334377187</v>
      </c>
      <c r="X913" s="4"/>
      <c r="Y913" s="4"/>
      <c r="Z913" s="99" t="s">
        <v>256</v>
      </c>
      <c r="AJ913" s="158"/>
      <c r="AK913" s="4"/>
      <c r="AL913" s="99" t="s">
        <v>256</v>
      </c>
      <c r="AM913" s="4"/>
    </row>
    <row r="914">
      <c r="A914" s="99" t="s">
        <v>257</v>
      </c>
      <c r="B914" s="107">
        <v>2274.7</v>
      </c>
      <c r="C914" s="107">
        <v>2647.05</v>
      </c>
      <c r="D914" s="4">
        <v>160.35</v>
      </c>
      <c r="E914" s="4">
        <v>865.65</v>
      </c>
      <c r="F914" s="107">
        <v>5015.15</v>
      </c>
      <c r="H914" s="107">
        <v>1950.25</v>
      </c>
      <c r="I914" s="107">
        <v>2360.25</v>
      </c>
      <c r="J914" s="4">
        <v>21462.25</v>
      </c>
      <c r="K914" s="186">
        <v>6.769610915E7</v>
      </c>
      <c r="L914" s="5"/>
      <c r="M914" s="99" t="s">
        <v>257</v>
      </c>
      <c r="N914" s="4">
        <v>0.20925571047820438</v>
      </c>
      <c r="O914" s="4">
        <v>-2.0898448336446522</v>
      </c>
      <c r="P914" s="4">
        <v>-0.5581395348837245</v>
      </c>
      <c r="Q914" s="187">
        <v>1.9491226004004187</v>
      </c>
      <c r="R914" s="4">
        <v>-0.9196515004840308</v>
      </c>
      <c r="S914" s="4">
        <v>0.0</v>
      </c>
      <c r="T914" s="4">
        <v>-0.18680587542863458</v>
      </c>
      <c r="U914" s="4">
        <v>-1.8627471362341812</v>
      </c>
      <c r="V914" s="4">
        <v>-0.24592083157940745</v>
      </c>
      <c r="W914" s="122">
        <v>-0.5085307540579351</v>
      </c>
      <c r="X914" s="4"/>
      <c r="Y914" s="4"/>
      <c r="Z914" s="99" t="s">
        <v>257</v>
      </c>
      <c r="AJ914" s="158"/>
      <c r="AK914" s="4"/>
      <c r="AL914" s="99" t="s">
        <v>257</v>
      </c>
      <c r="AM914" s="4"/>
    </row>
    <row r="915">
      <c r="A915" s="99" t="s">
        <v>258</v>
      </c>
      <c r="B915" s="107">
        <v>2295.0</v>
      </c>
      <c r="C915" s="107">
        <v>2668.4</v>
      </c>
      <c r="D915" s="4">
        <v>159.85</v>
      </c>
      <c r="E915" s="4">
        <v>873.7</v>
      </c>
      <c r="F915" s="107">
        <v>5138.65</v>
      </c>
      <c r="H915" s="107">
        <v>1966.25</v>
      </c>
      <c r="I915" s="107">
        <v>2374.85</v>
      </c>
      <c r="J915" s="4">
        <v>21622.4</v>
      </c>
      <c r="K915" s="186">
        <v>6.845858E7</v>
      </c>
      <c r="L915" s="5"/>
      <c r="M915" s="99" t="s">
        <v>258</v>
      </c>
      <c r="N915" s="4">
        <v>0.8924253747747036</v>
      </c>
      <c r="O915" s="4">
        <v>0.8065582440830323</v>
      </c>
      <c r="P915" s="4">
        <v>-0.3118178983473652</v>
      </c>
      <c r="Q915" s="187">
        <v>0.9299370415294944</v>
      </c>
      <c r="R915" s="4">
        <v>2.4625385083197915</v>
      </c>
      <c r="S915" s="4">
        <v>0.0</v>
      </c>
      <c r="T915" s="4">
        <v>0.820407640046148</v>
      </c>
      <c r="U915" s="4">
        <v>0.6185785404088511</v>
      </c>
      <c r="V915" s="4">
        <v>1.1263141406111283</v>
      </c>
      <c r="W915" s="122">
        <v>0.7461938985893904</v>
      </c>
      <c r="X915" s="4"/>
      <c r="Y915" s="4"/>
      <c r="Z915" s="99" t="s">
        <v>258</v>
      </c>
      <c r="AA915" s="4">
        <v>3.7167755991285483</v>
      </c>
      <c r="AB915" s="4">
        <v>-2.1941987707989874</v>
      </c>
      <c r="AC915" s="4">
        <v>2.3459493274945262</v>
      </c>
      <c r="AD915" s="4">
        <v>-0.24035710198008728</v>
      </c>
      <c r="AE915" s="4">
        <v>0.06324618333609022</v>
      </c>
      <c r="AF915" s="4"/>
      <c r="AG915" s="4">
        <v>-3.4176732358550566</v>
      </c>
      <c r="AH915" s="4">
        <v>-5.082426258500529</v>
      </c>
      <c r="AI915" s="4">
        <v>-1.2477800799171364</v>
      </c>
      <c r="AJ915" s="122">
        <v>-1.2477800799171364</v>
      </c>
      <c r="AK915" s="4"/>
      <c r="AL915" s="99" t="s">
        <v>258</v>
      </c>
      <c r="AM915" s="4"/>
    </row>
    <row r="916">
      <c r="A916" s="99" t="s">
        <v>259</v>
      </c>
      <c r="B916" s="107">
        <v>2270.35</v>
      </c>
      <c r="C916" s="107">
        <v>2660.1</v>
      </c>
      <c r="D916" s="4">
        <v>163.2</v>
      </c>
      <c r="E916" s="4">
        <v>874.3</v>
      </c>
      <c r="F916" s="107">
        <v>5166.4</v>
      </c>
      <c r="H916" s="107">
        <v>1939.5</v>
      </c>
      <c r="I916" s="107">
        <v>2357.45</v>
      </c>
      <c r="J916" s="4">
        <v>21571.8</v>
      </c>
      <c r="K916" s="186">
        <v>6.844785855E7</v>
      </c>
      <c r="L916" s="5"/>
      <c r="M916" s="99" t="s">
        <v>259</v>
      </c>
      <c r="N916" s="4">
        <v>-1.074074074074078</v>
      </c>
      <c r="O916" s="4">
        <v>-0.31104781891771033</v>
      </c>
      <c r="P916" s="4">
        <v>2.095714732561773</v>
      </c>
      <c r="Q916" s="187">
        <v>0.06867345770858521</v>
      </c>
      <c r="R916" s="4">
        <v>0.5400251038696935</v>
      </c>
      <c r="S916" s="4">
        <v>0.0</v>
      </c>
      <c r="T916" s="4">
        <v>-1.3604577240940878</v>
      </c>
      <c r="U916" s="4">
        <v>-0.7326778533381094</v>
      </c>
      <c r="V916" s="4">
        <v>-0.01566122171976541</v>
      </c>
      <c r="W916" s="122">
        <v>-0.23401657540329557</v>
      </c>
      <c r="X916" s="4"/>
      <c r="Y916" s="4"/>
      <c r="Z916" s="99" t="s">
        <v>259</v>
      </c>
      <c r="AJ916" s="158"/>
      <c r="AK916" s="4"/>
      <c r="AL916" s="99" t="s">
        <v>259</v>
      </c>
      <c r="AM916" s="4"/>
    </row>
    <row r="917">
      <c r="A917" s="99" t="s">
        <v>260</v>
      </c>
      <c r="B917" s="107">
        <v>2252.6</v>
      </c>
      <c r="C917" s="107">
        <v>2613.75</v>
      </c>
      <c r="D917" s="4">
        <v>159.3</v>
      </c>
      <c r="E917" s="4">
        <v>848.6</v>
      </c>
      <c r="F917" s="107">
        <v>5048.1</v>
      </c>
      <c r="H917" s="107">
        <v>1885.25</v>
      </c>
      <c r="I917" s="107">
        <v>2290.3</v>
      </c>
      <c r="J917" s="4">
        <v>21238.8</v>
      </c>
      <c r="K917" s="186">
        <v>6.697572095E7</v>
      </c>
      <c r="L917" s="5"/>
      <c r="M917" s="99" t="s">
        <v>260</v>
      </c>
      <c r="N917" s="4">
        <v>-0.7818177813993438</v>
      </c>
      <c r="O917" s="4">
        <v>-1.7424156986579418</v>
      </c>
      <c r="P917" s="4">
        <v>-2.3897058823529274</v>
      </c>
      <c r="Q917" s="187">
        <v>-2.9394944527050137</v>
      </c>
      <c r="R917" s="4">
        <v>-2.2897956023536556</v>
      </c>
      <c r="S917" s="4">
        <v>0.0</v>
      </c>
      <c r="T917" s="4">
        <v>-2.797112657901521</v>
      </c>
      <c r="U917" s="4">
        <v>-2.848416721457492</v>
      </c>
      <c r="V917" s="4">
        <v>-2.150743107506603</v>
      </c>
      <c r="W917" s="122">
        <v>-1.5436820293160516</v>
      </c>
      <c r="X917" s="4"/>
      <c r="Y917" s="4"/>
      <c r="Z917" s="99" t="s">
        <v>260</v>
      </c>
      <c r="AJ917" s="158"/>
      <c r="AK917" s="4"/>
      <c r="AL917" s="99" t="s">
        <v>260</v>
      </c>
      <c r="AM917" s="4"/>
    </row>
    <row r="918">
      <c r="A918" s="99" t="s">
        <v>261</v>
      </c>
      <c r="B918" s="107">
        <v>2293.7</v>
      </c>
      <c r="C918" s="107">
        <v>2655.65</v>
      </c>
      <c r="D918" s="4">
        <v>159.0</v>
      </c>
      <c r="E918" s="4">
        <v>851.3</v>
      </c>
      <c r="F918" s="107">
        <v>5142.25</v>
      </c>
      <c r="H918" s="107">
        <v>1936.95</v>
      </c>
      <c r="I918" s="107">
        <v>2270.25</v>
      </c>
      <c r="J918" s="4">
        <v>21453.95</v>
      </c>
      <c r="K918" s="186">
        <v>6.773160355000001E7</v>
      </c>
      <c r="L918" s="5"/>
      <c r="M918" s="99" t="s">
        <v>261</v>
      </c>
      <c r="N918" s="4">
        <v>1.8245582882002978</v>
      </c>
      <c r="O918" s="4">
        <v>1.6030607364897211</v>
      </c>
      <c r="P918" s="4">
        <v>-0.1883239171374836</v>
      </c>
      <c r="Q918" s="187">
        <v>0.31817110534998017</v>
      </c>
      <c r="R918" s="4">
        <v>1.8650581406865878</v>
      </c>
      <c r="S918" s="4">
        <v>0.0</v>
      </c>
      <c r="T918" s="4">
        <v>2.74234186447421</v>
      </c>
      <c r="U918" s="4">
        <v>-0.8754311662227735</v>
      </c>
      <c r="V918" s="4">
        <v>1.1285919573218255</v>
      </c>
      <c r="W918" s="122">
        <v>1.0130045011959312</v>
      </c>
      <c r="X918" s="4"/>
      <c r="Y918" s="4"/>
      <c r="Z918" s="99" t="s">
        <v>261</v>
      </c>
      <c r="AJ918" s="158"/>
      <c r="AK918" s="4"/>
      <c r="AL918" s="99" t="s">
        <v>261</v>
      </c>
      <c r="AM918" s="4"/>
    </row>
    <row r="919">
      <c r="A919" s="99" t="s">
        <v>262</v>
      </c>
      <c r="B919" s="107">
        <v>2380.3</v>
      </c>
      <c r="C919" s="107">
        <v>2609.85</v>
      </c>
      <c r="D919" s="4">
        <v>163.6</v>
      </c>
      <c r="E919" s="4">
        <v>871.6</v>
      </c>
      <c r="F919" s="107">
        <v>5141.9</v>
      </c>
      <c r="H919" s="107">
        <v>1899.05</v>
      </c>
      <c r="I919" s="107">
        <v>2254.15</v>
      </c>
      <c r="J919" s="4">
        <v>21352.6</v>
      </c>
      <c r="K919" s="186">
        <v>6.817004685E7</v>
      </c>
      <c r="L919" s="5"/>
      <c r="M919" s="99" t="s">
        <v>262</v>
      </c>
      <c r="N919" s="4">
        <v>3.775559140253755</v>
      </c>
      <c r="O919" s="4">
        <v>-1.7246248564381668</v>
      </c>
      <c r="P919" s="4">
        <v>2.893081761006286</v>
      </c>
      <c r="Q919" s="187">
        <v>2.384588276753209</v>
      </c>
      <c r="R919" s="4">
        <v>-0.006806359084065609</v>
      </c>
      <c r="S919" s="4">
        <v>0.0</v>
      </c>
      <c r="T919" s="4">
        <v>-1.9566844781744541</v>
      </c>
      <c r="U919" s="4">
        <v>-0.7091729985684356</v>
      </c>
      <c r="V919" s="4">
        <v>0.6473245531184268</v>
      </c>
      <c r="W919" s="122">
        <v>-0.47240717909756563</v>
      </c>
      <c r="X919" s="4"/>
      <c r="Y919" s="4"/>
      <c r="Z919" s="99" t="s">
        <v>262</v>
      </c>
      <c r="AJ919" s="158"/>
      <c r="AK919" s="4"/>
      <c r="AL919" s="99" t="s">
        <v>262</v>
      </c>
      <c r="AM919" s="4"/>
    </row>
    <row r="920">
      <c r="A920" s="99" t="s">
        <v>263</v>
      </c>
      <c r="B920" s="107">
        <v>2412.05</v>
      </c>
      <c r="C920" s="107">
        <v>2697.4</v>
      </c>
      <c r="D920" s="4">
        <v>168.35</v>
      </c>
      <c r="E920" s="4">
        <v>860.05</v>
      </c>
      <c r="F920" s="107">
        <v>5136.9</v>
      </c>
      <c r="H920" s="107">
        <v>1880.6</v>
      </c>
      <c r="I920" s="107">
        <v>2261.1</v>
      </c>
      <c r="J920" s="4">
        <v>21737.6</v>
      </c>
      <c r="K920" s="186">
        <v>6.838769775E7</v>
      </c>
      <c r="L920" s="5"/>
      <c r="M920" s="99" t="s">
        <v>263</v>
      </c>
      <c r="N920" s="4">
        <v>1.3338654791412847</v>
      </c>
      <c r="O920" s="4">
        <v>3.3545989233097764</v>
      </c>
      <c r="P920" s="4">
        <v>2.9034229828850857</v>
      </c>
      <c r="Q920" s="187">
        <v>-1.325149150986699</v>
      </c>
      <c r="R920" s="4">
        <v>-0.09724031972617127</v>
      </c>
      <c r="S920" s="4">
        <v>0.0</v>
      </c>
      <c r="T920" s="4">
        <v>-0.9715384007793395</v>
      </c>
      <c r="U920" s="4">
        <v>0.3083202093915586</v>
      </c>
      <c r="V920" s="4">
        <v>0.3192764418644462</v>
      </c>
      <c r="W920" s="122">
        <v>1.8030591122392592</v>
      </c>
      <c r="X920" s="4"/>
      <c r="Y920" s="4"/>
      <c r="Z920" s="99" t="s">
        <v>263</v>
      </c>
      <c r="AA920" s="4">
        <v>-4.937708588130443</v>
      </c>
      <c r="AB920" s="4">
        <v>-0.3837028249425339</v>
      </c>
      <c r="AC920" s="4">
        <v>8.316008316008316</v>
      </c>
      <c r="AD920" s="4">
        <v>5.249694785186919</v>
      </c>
      <c r="AE920" s="4">
        <v>0.2326305748603385</v>
      </c>
      <c r="AF920" s="4"/>
      <c r="AG920" s="4">
        <v>6.271934488992877</v>
      </c>
      <c r="AH920" s="4">
        <v>2.1029587368979783</v>
      </c>
      <c r="AI920" s="4">
        <v>0.5345576328573566</v>
      </c>
      <c r="AJ920" s="122">
        <v>0.5345576328573566</v>
      </c>
      <c r="AK920" s="4"/>
      <c r="AL920" s="99" t="s">
        <v>263</v>
      </c>
      <c r="AM920" s="4">
        <v>-10.329726944873773</v>
      </c>
    </row>
    <row r="921">
      <c r="A921" s="99" t="s">
        <v>264</v>
      </c>
      <c r="B921" s="107">
        <v>2343.2</v>
      </c>
      <c r="C921" s="107">
        <v>2666.85</v>
      </c>
      <c r="D921" s="4">
        <v>169.9</v>
      </c>
      <c r="E921" s="4">
        <v>878.6</v>
      </c>
      <c r="F921" s="107">
        <v>5091.75</v>
      </c>
      <c r="H921" s="107">
        <v>1888.3</v>
      </c>
      <c r="I921" s="107">
        <v>2271.75</v>
      </c>
      <c r="J921" s="4">
        <v>21522.1</v>
      </c>
      <c r="K921" s="186">
        <v>6.83379578E7</v>
      </c>
      <c r="L921" s="5"/>
      <c r="M921" s="99" t="s">
        <v>264</v>
      </c>
      <c r="N921" s="4">
        <v>-2.854418440745439</v>
      </c>
      <c r="O921" s="4">
        <v>-1.1325721064729064</v>
      </c>
      <c r="P921" s="4">
        <v>0.9207009207009275</v>
      </c>
      <c r="Q921" s="187">
        <v>2.1568513458519933</v>
      </c>
      <c r="R921" s="4">
        <v>-0.8789347661040635</v>
      </c>
      <c r="S921" s="4">
        <v>0.0</v>
      </c>
      <c r="T921" s="4">
        <v>0.4094437945336619</v>
      </c>
      <c r="U921" s="4">
        <v>0.4710096855512844</v>
      </c>
      <c r="V921" s="4">
        <v>-0.07273230659384637</v>
      </c>
      <c r="W921" s="122">
        <v>-0.9913697924333874</v>
      </c>
      <c r="X921" s="4"/>
      <c r="Y921" s="4"/>
      <c r="Z921" s="99" t="s">
        <v>264</v>
      </c>
      <c r="AJ921" s="158"/>
      <c r="AL921" s="99" t="s">
        <v>264</v>
      </c>
    </row>
    <row r="922">
      <c r="A922" s="99" t="s">
        <v>265</v>
      </c>
      <c r="B922" s="107">
        <v>2368.55</v>
      </c>
      <c r="C922" s="107">
        <v>2727.15</v>
      </c>
      <c r="D922" s="4">
        <v>176.2</v>
      </c>
      <c r="E922" s="4">
        <v>912.2</v>
      </c>
      <c r="F922" s="107">
        <v>5198.4</v>
      </c>
      <c r="H922" s="107">
        <v>1956.55</v>
      </c>
      <c r="I922" s="107">
        <v>2380.85</v>
      </c>
      <c r="J922" s="4">
        <v>21725.7</v>
      </c>
      <c r="K922" s="186">
        <v>7.01662103E7</v>
      </c>
      <c r="L922" s="5"/>
      <c r="M922" s="99" t="s">
        <v>265</v>
      </c>
      <c r="N922" s="4">
        <v>1.0818538750426923</v>
      </c>
      <c r="O922" s="4">
        <v>2.2610945497497115</v>
      </c>
      <c r="P922" s="4">
        <v>3.7080635668039923</v>
      </c>
      <c r="Q922" s="187">
        <v>3.824265877532441</v>
      </c>
      <c r="R922" s="4">
        <v>2.0945647370746725</v>
      </c>
      <c r="S922" s="4">
        <v>0.0</v>
      </c>
      <c r="T922" s="4">
        <v>3.614362124662395</v>
      </c>
      <c r="U922" s="4">
        <v>4.802465059975786</v>
      </c>
      <c r="V922" s="4">
        <v>2.6753104114562816</v>
      </c>
      <c r="W922" s="122">
        <v>0.9460043397252229</v>
      </c>
      <c r="X922" s="4"/>
      <c r="Y922" s="4"/>
      <c r="Z922" s="99" t="s">
        <v>265</v>
      </c>
      <c r="AJ922" s="158"/>
      <c r="AL922" s="99" t="s">
        <v>265</v>
      </c>
    </row>
    <row r="923">
      <c r="A923" s="181">
        <v>45293.0</v>
      </c>
      <c r="B923" s="107">
        <v>2329.2</v>
      </c>
      <c r="C923" s="107">
        <v>2762.25</v>
      </c>
      <c r="D923" s="4">
        <v>180.65</v>
      </c>
      <c r="E923" s="4">
        <v>911.55</v>
      </c>
      <c r="F923" s="107">
        <v>5148.6</v>
      </c>
      <c r="H923" s="107">
        <v>1983.8</v>
      </c>
      <c r="I923" s="107">
        <v>2363.3</v>
      </c>
      <c r="J923" s="4">
        <v>21697.45</v>
      </c>
      <c r="K923" s="186">
        <v>7.0160149E7</v>
      </c>
      <c r="L923" s="5"/>
      <c r="M923" s="181">
        <v>45293.0</v>
      </c>
      <c r="N923" s="4">
        <v>-1.6613539929492878</v>
      </c>
      <c r="O923" s="4">
        <v>1.2870579176062888</v>
      </c>
      <c r="P923" s="4">
        <v>2.525539160045413</v>
      </c>
      <c r="Q923" s="187">
        <v>-0.07125630344223755</v>
      </c>
      <c r="R923" s="4">
        <v>-0.9579870729455077</v>
      </c>
      <c r="S923" s="4">
        <v>0.0</v>
      </c>
      <c r="T923" s="4">
        <v>1.392757660167131</v>
      </c>
      <c r="U923" s="4">
        <v>-0.7371316966629451</v>
      </c>
      <c r="V923" s="4">
        <v>-0.008638488489091194</v>
      </c>
      <c r="W923" s="122">
        <v>-0.13003033273956652</v>
      </c>
      <c r="X923" s="4"/>
      <c r="Y923" s="4"/>
      <c r="Z923" s="181">
        <v>45293.0</v>
      </c>
      <c r="AJ923" s="158"/>
      <c r="AL923" s="181">
        <v>45293.0</v>
      </c>
      <c r="AN923" s="4">
        <v>-8.701239931215492</v>
      </c>
      <c r="AO923" s="4">
        <v>15.804040963188475</v>
      </c>
      <c r="AP923" s="4">
        <v>-3.9986835609675753</v>
      </c>
      <c r="AQ923" s="4">
        <v>-3.562133395486162</v>
      </c>
      <c r="AR923" s="4">
        <v>0.0</v>
      </c>
      <c r="AS923" s="4">
        <v>-10.98144974291763</v>
      </c>
      <c r="AT923" s="4">
        <v>-9.302669995345505</v>
      </c>
      <c r="AU923" s="4">
        <v>-4.146581059854936</v>
      </c>
      <c r="AV923" s="4">
        <v>1.3151315016280647</v>
      </c>
    </row>
    <row r="924">
      <c r="A924" s="181">
        <v>45324.0</v>
      </c>
      <c r="B924" s="107">
        <v>2292.95</v>
      </c>
      <c r="C924" s="107">
        <v>2687.05</v>
      </c>
      <c r="D924" s="4">
        <v>182.35</v>
      </c>
      <c r="E924" s="4">
        <v>905.2</v>
      </c>
      <c r="F924" s="107">
        <v>5148.85</v>
      </c>
      <c r="H924" s="107">
        <v>1998.55</v>
      </c>
      <c r="I924" s="107">
        <v>2308.65</v>
      </c>
      <c r="J924" s="4">
        <v>21853.8</v>
      </c>
      <c r="K924" s="186">
        <v>6.975652835E7</v>
      </c>
      <c r="L924" s="5"/>
      <c r="M924" s="181">
        <v>45324.0</v>
      </c>
      <c r="N924" s="4">
        <v>-1.5563283530826038</v>
      </c>
      <c r="O924" s="4">
        <v>-2.7224183183998485</v>
      </c>
      <c r="P924" s="4">
        <v>0.9410462219761908</v>
      </c>
      <c r="Q924" s="187">
        <v>-0.6966156546541505</v>
      </c>
      <c r="R924" s="4">
        <v>0.004855688925144699</v>
      </c>
      <c r="S924" s="4">
        <v>0.0</v>
      </c>
      <c r="T924" s="4">
        <v>0.7435225325133582</v>
      </c>
      <c r="U924" s="4">
        <v>-2.312444463250543</v>
      </c>
      <c r="V924" s="4">
        <v>-0.5752847674254596</v>
      </c>
      <c r="W924" s="122">
        <v>0.7205915902559911</v>
      </c>
      <c r="X924" s="4"/>
      <c r="Y924" s="4"/>
      <c r="Z924" s="181">
        <v>45324.0</v>
      </c>
      <c r="AA924" s="4">
        <v>-3.2687149741599173</v>
      </c>
      <c r="AB924" s="4">
        <v>-7.839452187342999</v>
      </c>
      <c r="AC924" s="4">
        <v>-1.9193857965451055</v>
      </c>
      <c r="AD924" s="4">
        <v>-2.4911621741051775</v>
      </c>
      <c r="AE924" s="4">
        <v>-3.444458471309134</v>
      </c>
      <c r="AF924" s="4"/>
      <c r="AG924" s="4">
        <v>0.4353156038127665</v>
      </c>
      <c r="AH924" s="4">
        <v>-3.920039850128863</v>
      </c>
      <c r="AI924" s="4">
        <v>-0.32625904876954703</v>
      </c>
      <c r="AJ924" s="122">
        <v>-0.32625904876954703</v>
      </c>
      <c r="AK924" s="110"/>
      <c r="AL924" s="181">
        <v>45324.0</v>
      </c>
      <c r="AM924" s="4"/>
    </row>
    <row r="925">
      <c r="A925" s="181">
        <v>45414.0</v>
      </c>
      <c r="B925" s="107">
        <v>2249.25</v>
      </c>
      <c r="C925" s="107">
        <v>2624.55</v>
      </c>
      <c r="D925" s="4">
        <v>184.9</v>
      </c>
      <c r="E925" s="4">
        <v>890.65</v>
      </c>
      <c r="F925" s="107">
        <v>5124.5</v>
      </c>
      <c r="H925" s="107">
        <v>2018.0</v>
      </c>
      <c r="I925" s="107">
        <v>2221.1</v>
      </c>
      <c r="J925" s="4">
        <v>21771.7</v>
      </c>
      <c r="K925" s="186">
        <v>6.91230575E7</v>
      </c>
      <c r="L925" s="5"/>
      <c r="M925" s="181">
        <v>45414.0</v>
      </c>
      <c r="N925" s="4">
        <v>-1.9058418194901685</v>
      </c>
      <c r="O925" s="4">
        <v>-2.325970860237063</v>
      </c>
      <c r="P925" s="4">
        <v>1.3984096517685831</v>
      </c>
      <c r="Q925" s="187">
        <v>-1.6073795846221903</v>
      </c>
      <c r="R925" s="4">
        <v>-0.4729211377297914</v>
      </c>
      <c r="S925" s="4">
        <v>0.0</v>
      </c>
      <c r="T925" s="4">
        <v>0.9732055740411822</v>
      </c>
      <c r="U925" s="4">
        <v>-3.792259545621908</v>
      </c>
      <c r="V925" s="4">
        <v>-0.9081169389932722</v>
      </c>
      <c r="W925" s="122">
        <v>-0.3756783717248192</v>
      </c>
      <c r="X925" s="4"/>
      <c r="Y925" s="4"/>
      <c r="Z925" s="181">
        <v>45414.0</v>
      </c>
      <c r="AJ925" s="158"/>
      <c r="AK925" s="110"/>
      <c r="AL925" s="181">
        <v>45414.0</v>
      </c>
      <c r="AM925" s="4"/>
    </row>
    <row r="926">
      <c r="A926" s="181">
        <v>45445.0</v>
      </c>
      <c r="B926" s="107">
        <v>2270.05</v>
      </c>
      <c r="C926" s="107">
        <v>2667.95</v>
      </c>
      <c r="D926" s="4">
        <v>182.25</v>
      </c>
      <c r="E926" s="4">
        <v>884.5</v>
      </c>
      <c r="F926" s="107">
        <v>5007.05</v>
      </c>
      <c r="H926" s="107">
        <v>2140.4</v>
      </c>
      <c r="I926" s="107">
        <v>2263.25</v>
      </c>
      <c r="J926" s="4">
        <v>21929.4</v>
      </c>
      <c r="K926" s="186">
        <v>6.922697530000001E7</v>
      </c>
      <c r="L926" s="5"/>
      <c r="M926" s="181">
        <v>45445.0</v>
      </c>
      <c r="N926" s="4">
        <v>0.9247526953429002</v>
      </c>
      <c r="O926" s="4">
        <v>1.653616810500834</v>
      </c>
      <c r="P926" s="4">
        <v>-1.4332071389940537</v>
      </c>
      <c r="Q926" s="187">
        <v>-0.6905069331387164</v>
      </c>
      <c r="R926" s="4">
        <v>-2.2919309200897615</v>
      </c>
      <c r="S926" s="4">
        <v>0.0</v>
      </c>
      <c r="T926" s="4">
        <v>6.065411298315168</v>
      </c>
      <c r="U926" s="4">
        <v>1.8977083427130743</v>
      </c>
      <c r="V926" s="4">
        <v>0.15033738922791706</v>
      </c>
      <c r="W926" s="122">
        <v>0.7243348016002458</v>
      </c>
      <c r="X926" s="4"/>
      <c r="Y926" s="4"/>
      <c r="Z926" s="181">
        <v>45445.0</v>
      </c>
      <c r="AJ926" s="158"/>
      <c r="AK926" s="110"/>
      <c r="AL926" s="181">
        <v>45445.0</v>
      </c>
      <c r="AM926" s="4"/>
    </row>
    <row r="927">
      <c r="A927" s="181">
        <v>45475.0</v>
      </c>
      <c r="B927" s="107">
        <v>2266.45</v>
      </c>
      <c r="C927" s="107">
        <v>2635.85</v>
      </c>
      <c r="D927" s="4">
        <v>178.7</v>
      </c>
      <c r="E927" s="4">
        <v>873.9</v>
      </c>
      <c r="F927" s="107">
        <v>5078.25</v>
      </c>
      <c r="H927" s="107">
        <v>2043.9</v>
      </c>
      <c r="I927" s="107">
        <v>2243.15</v>
      </c>
      <c r="J927" s="4">
        <v>21930.5</v>
      </c>
      <c r="K927" s="186">
        <v>6.870789744999999E7</v>
      </c>
      <c r="L927" s="5"/>
      <c r="M927" s="181">
        <v>45475.0</v>
      </c>
      <c r="N927" s="4">
        <v>-0.15858681526840218</v>
      </c>
      <c r="O927" s="4">
        <v>-1.2031709739687741</v>
      </c>
      <c r="P927" s="4">
        <v>-1.9478737997256579</v>
      </c>
      <c r="Q927" s="187">
        <v>-1.1984171848502005</v>
      </c>
      <c r="R927" s="4">
        <v>1.4219949870682302</v>
      </c>
      <c r="S927" s="4">
        <v>0.0</v>
      </c>
      <c r="T927" s="4">
        <v>-4.508503083535788</v>
      </c>
      <c r="U927" s="4">
        <v>-0.8881033911410543</v>
      </c>
      <c r="V927" s="4">
        <v>-0.7498202077305316</v>
      </c>
      <c r="W927" s="122">
        <v>0.005016097111633445</v>
      </c>
      <c r="X927" s="4"/>
      <c r="Y927" s="4"/>
      <c r="Z927" s="181">
        <v>45475.0</v>
      </c>
      <c r="AJ927" s="158"/>
      <c r="AK927" s="110"/>
      <c r="AL927" s="181">
        <v>45475.0</v>
      </c>
      <c r="AM927" s="4"/>
    </row>
    <row r="928">
      <c r="A928" s="181">
        <v>45506.0</v>
      </c>
      <c r="B928" s="107">
        <v>2179.1</v>
      </c>
      <c r="C928" s="107">
        <v>2535.95</v>
      </c>
      <c r="D928" s="4">
        <v>180.6</v>
      </c>
      <c r="E928" s="4">
        <v>911.4</v>
      </c>
      <c r="F928" s="107">
        <v>4875.55</v>
      </c>
      <c r="H928" s="107">
        <v>1996.25</v>
      </c>
      <c r="I928" s="107">
        <v>2217.05</v>
      </c>
      <c r="J928" s="4">
        <v>21717.95</v>
      </c>
      <c r="K928" s="186">
        <v>6.789190535E7</v>
      </c>
      <c r="L928" s="5"/>
      <c r="M928" s="181">
        <v>45506.0</v>
      </c>
      <c r="N928" s="4">
        <v>-3.8540448719362845</v>
      </c>
      <c r="O928" s="4">
        <v>-3.7900487508773297</v>
      </c>
      <c r="P928" s="4">
        <v>1.063234471180753</v>
      </c>
      <c r="Q928" s="187">
        <v>4.29110882251974</v>
      </c>
      <c r="R928" s="4">
        <v>-3.9915325161226765</v>
      </c>
      <c r="S928" s="4">
        <v>0.0</v>
      </c>
      <c r="T928" s="4">
        <v>-2.3313273643524677</v>
      </c>
      <c r="U928" s="4">
        <v>-1.1635423400129241</v>
      </c>
      <c r="V928" s="4">
        <v>-1.1876249023539203</v>
      </c>
      <c r="W928" s="122">
        <v>-0.9691981486970168</v>
      </c>
      <c r="X928" s="4"/>
      <c r="Y928" s="4"/>
      <c r="Z928" s="181">
        <v>45506.0</v>
      </c>
      <c r="AJ928" s="158"/>
      <c r="AK928" s="110"/>
      <c r="AL928" s="181">
        <v>45506.0</v>
      </c>
      <c r="AM928" s="4"/>
    </row>
    <row r="929">
      <c r="A929" s="181">
        <v>45537.0</v>
      </c>
      <c r="B929" s="107">
        <v>2218.0</v>
      </c>
      <c r="C929" s="107">
        <v>2476.4</v>
      </c>
      <c r="D929" s="4">
        <v>178.85</v>
      </c>
      <c r="E929" s="4">
        <v>882.65</v>
      </c>
      <c r="F929" s="107">
        <v>4971.5</v>
      </c>
      <c r="H929" s="107">
        <v>2007.25</v>
      </c>
      <c r="I929" s="107">
        <v>2218.15</v>
      </c>
      <c r="J929" s="4">
        <v>21782.5</v>
      </c>
      <c r="K929" s="186">
        <v>6.772370685E7</v>
      </c>
      <c r="L929" s="5"/>
      <c r="M929" s="181">
        <v>45537.0</v>
      </c>
      <c r="N929" s="4">
        <v>1.7851406543986093</v>
      </c>
      <c r="O929" s="4">
        <v>-2.348232417831571</v>
      </c>
      <c r="P929" s="4">
        <v>-0.9689922480620154</v>
      </c>
      <c r="Q929" s="187">
        <v>-3.15448760149221</v>
      </c>
      <c r="R929" s="4">
        <v>1.9679830993426344</v>
      </c>
      <c r="S929" s="4">
        <v>0.0</v>
      </c>
      <c r="T929" s="4">
        <v>0.5510331872260488</v>
      </c>
      <c r="U929" s="4">
        <v>0.04961548002976518</v>
      </c>
      <c r="V929" s="4">
        <v>-0.2477445567816871</v>
      </c>
      <c r="W929" s="122">
        <v>0.29721958103780177</v>
      </c>
      <c r="X929" s="4"/>
      <c r="Y929" s="4"/>
      <c r="Z929" s="181">
        <v>45537.0</v>
      </c>
      <c r="AA929" s="4">
        <v>-1.3097385031560045</v>
      </c>
      <c r="AB929" s="4">
        <v>-6.309562267808109</v>
      </c>
      <c r="AC929" s="4">
        <v>10.90299133351971</v>
      </c>
      <c r="AD929" s="4">
        <v>-4.9170112728714646</v>
      </c>
      <c r="AE929" s="4">
        <v>-1.1626269737503807</v>
      </c>
      <c r="AF929" s="4"/>
      <c r="AG929" s="4">
        <v>-0.3038983684144929</v>
      </c>
      <c r="AH929" s="4">
        <v>0.11496066541936871</v>
      </c>
      <c r="AI929" s="4">
        <v>1.1853552163433982</v>
      </c>
      <c r="AJ929" s="122">
        <v>1.1853552163433982</v>
      </c>
      <c r="AK929" s="110"/>
      <c r="AL929" s="181">
        <v>45537.0</v>
      </c>
      <c r="AM929" s="4"/>
    </row>
    <row r="930">
      <c r="A930" s="181">
        <v>45628.0</v>
      </c>
      <c r="B930" s="107">
        <v>2241.65</v>
      </c>
      <c r="C930" s="107">
        <v>2399.5</v>
      </c>
      <c r="D930" s="4">
        <v>170.75</v>
      </c>
      <c r="E930" s="4">
        <v>805.4</v>
      </c>
      <c r="F930" s="107">
        <v>4970.2</v>
      </c>
      <c r="H930" s="107">
        <v>1996.1</v>
      </c>
      <c r="I930" s="107">
        <v>2167.2</v>
      </c>
      <c r="J930" s="4">
        <v>21616.05</v>
      </c>
      <c r="K930" s="186">
        <v>6.59462958E7</v>
      </c>
      <c r="L930" s="5"/>
      <c r="M930" s="181">
        <v>45628.0</v>
      </c>
      <c r="N930" s="4">
        <v>1.0662759242560906</v>
      </c>
      <c r="O930" s="4">
        <v>-3.105314165724442</v>
      </c>
      <c r="P930" s="4">
        <v>-4.528934861615876</v>
      </c>
      <c r="Q930" s="187">
        <v>-8.752053475329973</v>
      </c>
      <c r="R930" s="4">
        <v>-0.026149049582624595</v>
      </c>
      <c r="S930" s="4">
        <v>0.0</v>
      </c>
      <c r="T930" s="4">
        <v>-0.5554863619379794</v>
      </c>
      <c r="U930" s="4">
        <v>-2.296959177693135</v>
      </c>
      <c r="V930" s="4">
        <v>-2.6245034902427187</v>
      </c>
      <c r="W930" s="122">
        <v>-0.7641455296683151</v>
      </c>
      <c r="X930" s="4"/>
      <c r="Y930" s="4"/>
      <c r="Z930" s="181">
        <v>45628.0</v>
      </c>
      <c r="AJ930" s="158"/>
      <c r="AK930" s="110"/>
      <c r="AL930" s="181">
        <v>45628.0</v>
      </c>
      <c r="AM930" s="4"/>
    </row>
    <row r="931">
      <c r="A931" s="99" t="s">
        <v>266</v>
      </c>
      <c r="B931" s="107">
        <v>2199.95</v>
      </c>
      <c r="C931" s="107">
        <v>2395.2</v>
      </c>
      <c r="D931" s="4">
        <v>174.35</v>
      </c>
      <c r="E931" s="4">
        <v>842.8</v>
      </c>
      <c r="F931" s="107">
        <v>4981.6</v>
      </c>
      <c r="H931" s="107">
        <v>1979.9</v>
      </c>
      <c r="I931" s="107">
        <v>2204.15</v>
      </c>
      <c r="J931" s="4">
        <v>21743.25</v>
      </c>
      <c r="K931" s="186">
        <v>6.65817294E7</v>
      </c>
      <c r="L931" s="5"/>
      <c r="M931" s="99" t="s">
        <v>266</v>
      </c>
      <c r="N931" s="4">
        <v>-1.860236879084615</v>
      </c>
      <c r="O931" s="4">
        <v>-0.17920400083351457</v>
      </c>
      <c r="P931" s="4">
        <v>2.1083455344070243</v>
      </c>
      <c r="Q931" s="187">
        <v>4.643655326545813</v>
      </c>
      <c r="R931" s="4">
        <v>0.22936702748381446</v>
      </c>
      <c r="S931" s="4">
        <v>0.0</v>
      </c>
      <c r="T931" s="4">
        <v>-0.8115825860427743</v>
      </c>
      <c r="U931" s="4">
        <v>1.7049649317091304</v>
      </c>
      <c r="V931" s="4">
        <v>0.9635622324066935</v>
      </c>
      <c r="W931" s="122">
        <v>0.5884516366311178</v>
      </c>
      <c r="X931" s="4"/>
      <c r="Y931" s="4"/>
      <c r="Z931" s="99" t="s">
        <v>266</v>
      </c>
      <c r="AJ931" s="158"/>
      <c r="AK931" s="4"/>
      <c r="AL931" s="99" t="s">
        <v>266</v>
      </c>
      <c r="AM931" s="4"/>
    </row>
    <row r="932">
      <c r="A932" s="99" t="s">
        <v>267</v>
      </c>
      <c r="B932" s="107">
        <v>2194.75</v>
      </c>
      <c r="C932" s="107">
        <v>2363.85</v>
      </c>
      <c r="D932" s="4">
        <v>173.95</v>
      </c>
      <c r="E932" s="4">
        <v>847.4</v>
      </c>
      <c r="F932" s="107">
        <v>5010.65</v>
      </c>
      <c r="H932" s="107">
        <v>1950.05</v>
      </c>
      <c r="I932" s="107">
        <v>2208.9</v>
      </c>
      <c r="J932" s="4">
        <v>21840.05</v>
      </c>
      <c r="K932" s="186">
        <v>6.654925154999999E7</v>
      </c>
      <c r="L932" s="5"/>
      <c r="M932" s="99" t="s">
        <v>267</v>
      </c>
      <c r="N932" s="4">
        <v>-0.236369008386546</v>
      </c>
      <c r="O932" s="4">
        <v>-1.3088677354709382</v>
      </c>
      <c r="P932" s="4">
        <v>-0.229423573272157</v>
      </c>
      <c r="Q932" s="187">
        <v>0.5457997152349339</v>
      </c>
      <c r="R932" s="4">
        <v>0.583145977196067</v>
      </c>
      <c r="S932" s="4">
        <v>0.0</v>
      </c>
      <c r="T932" s="4">
        <v>-1.5076519016111993</v>
      </c>
      <c r="U932" s="4">
        <v>0.2155025746886555</v>
      </c>
      <c r="V932" s="4">
        <v>-0.04877892222488433</v>
      </c>
      <c r="W932" s="122">
        <v>0.44519563542708324</v>
      </c>
      <c r="X932" s="4"/>
      <c r="Y932" s="4"/>
      <c r="Z932" s="99" t="s">
        <v>267</v>
      </c>
      <c r="AJ932" s="158"/>
      <c r="AK932" s="4"/>
      <c r="AL932" s="99" t="s">
        <v>267</v>
      </c>
      <c r="AM932" s="4"/>
    </row>
    <row r="933">
      <c r="A933" s="99" t="s">
        <v>268</v>
      </c>
      <c r="B933" s="107">
        <v>2175.45</v>
      </c>
      <c r="C933" s="107">
        <v>2318.05</v>
      </c>
      <c r="D933" s="4">
        <v>191.15</v>
      </c>
      <c r="E933" s="4">
        <v>860.85</v>
      </c>
      <c r="F933" s="107">
        <v>4950.55</v>
      </c>
      <c r="H933" s="107">
        <v>1897.1</v>
      </c>
      <c r="I933" s="107">
        <v>2197.65</v>
      </c>
      <c r="J933" s="4">
        <v>21910.75</v>
      </c>
      <c r="K933" s="186">
        <v>6.6707844849999994E7</v>
      </c>
      <c r="L933" s="5"/>
      <c r="M933" s="99" t="s">
        <v>268</v>
      </c>
      <c r="N933" s="4">
        <v>-0.8793712267912146</v>
      </c>
      <c r="O933" s="4">
        <v>-1.9375171859466431</v>
      </c>
      <c r="P933" s="4">
        <v>9.887898821500443</v>
      </c>
      <c r="Q933" s="187">
        <v>1.5872079301392548</v>
      </c>
      <c r="R933" s="4">
        <v>-1.1994451817628344</v>
      </c>
      <c r="S933" s="4">
        <v>0.0</v>
      </c>
      <c r="T933" s="4">
        <v>-2.7153149919232864</v>
      </c>
      <c r="U933" s="4">
        <v>-0.5093032731223686</v>
      </c>
      <c r="V933" s="4">
        <v>0.23830966736094644</v>
      </c>
      <c r="W933" s="122">
        <v>0.32371720760712874</v>
      </c>
      <c r="X933" s="4"/>
      <c r="Y933" s="4"/>
      <c r="Z933" s="99" t="s">
        <v>268</v>
      </c>
      <c r="AJ933" s="158"/>
      <c r="AK933" s="4"/>
      <c r="AL933" s="99" t="s">
        <v>268</v>
      </c>
      <c r="AM933" s="4"/>
    </row>
    <row r="934">
      <c r="A934" s="99" t="s">
        <v>269</v>
      </c>
      <c r="B934" s="107">
        <v>2188.95</v>
      </c>
      <c r="C934" s="107">
        <v>2320.15</v>
      </c>
      <c r="D934" s="4">
        <v>198.35</v>
      </c>
      <c r="E934" s="4">
        <v>839.25</v>
      </c>
      <c r="F934" s="107">
        <v>4913.7</v>
      </c>
      <c r="H934" s="107">
        <v>2001.15</v>
      </c>
      <c r="I934" s="107">
        <v>2220.7</v>
      </c>
      <c r="J934" s="4">
        <v>22040.7</v>
      </c>
      <c r="K934" s="186">
        <v>6.69370278E7</v>
      </c>
      <c r="L934" s="5"/>
      <c r="M934" s="99" t="s">
        <v>269</v>
      </c>
      <c r="N934" s="4">
        <v>0.6205612631869268</v>
      </c>
      <c r="O934" s="4">
        <v>0.09059338668276823</v>
      </c>
      <c r="P934" s="4">
        <v>3.7666753858226465</v>
      </c>
      <c r="Q934" s="187">
        <v>-2.5091479351803474</v>
      </c>
      <c r="R934" s="4">
        <v>-0.7443617375847201</v>
      </c>
      <c r="S934" s="4">
        <v>0.0</v>
      </c>
      <c r="T934" s="4">
        <v>5.484687154077285</v>
      </c>
      <c r="U934" s="4">
        <v>1.0488476326985519</v>
      </c>
      <c r="V934" s="4">
        <v>0.34356221598126324</v>
      </c>
      <c r="W934" s="122">
        <v>0.5930878678274396</v>
      </c>
      <c r="X934" s="4"/>
      <c r="Y934" s="4"/>
      <c r="Z934" s="99" t="s">
        <v>269</v>
      </c>
      <c r="AA934" s="4">
        <v>-2.058064368761266</v>
      </c>
      <c r="AB934" s="4">
        <v>7.559856043790275</v>
      </c>
      <c r="AC934" s="4">
        <v>7.663221578018663</v>
      </c>
      <c r="AD934" s="4">
        <v>2.317545427465004</v>
      </c>
      <c r="AE934" s="4">
        <v>0.46095610232616047</v>
      </c>
      <c r="AF934" s="4"/>
      <c r="AG934" s="4">
        <v>-6.998475876371096</v>
      </c>
      <c r="AH934" s="4">
        <v>-1.7449452875219527</v>
      </c>
      <c r="AI934" s="4">
        <v>0.7803744890135068</v>
      </c>
      <c r="AJ934" s="122">
        <v>0.7803744890135068</v>
      </c>
      <c r="AK934" s="4"/>
      <c r="AL934" s="99" t="s">
        <v>269</v>
      </c>
      <c r="AM934" s="4"/>
    </row>
    <row r="935">
      <c r="A935" s="99" t="s">
        <v>270</v>
      </c>
      <c r="B935" s="107">
        <v>2176.85</v>
      </c>
      <c r="C935" s="107">
        <v>2312.3</v>
      </c>
      <c r="D935" s="4">
        <v>208.55</v>
      </c>
      <c r="E935" s="4">
        <v>851.0</v>
      </c>
      <c r="F935" s="107">
        <v>4925.25</v>
      </c>
      <c r="H935" s="107">
        <v>2000.3</v>
      </c>
      <c r="I935" s="107">
        <v>2223.5</v>
      </c>
      <c r="J935" s="4">
        <v>22122.25</v>
      </c>
      <c r="K935" s="186">
        <v>6.74420007E7</v>
      </c>
      <c r="L935" s="5"/>
      <c r="M935" s="99" t="s">
        <v>270</v>
      </c>
      <c r="N935" s="4">
        <v>-0.5527764453276643</v>
      </c>
      <c r="O935" s="4">
        <v>-0.33834019352196665</v>
      </c>
      <c r="P935" s="4">
        <v>5.142425006302</v>
      </c>
      <c r="Q935" s="187">
        <v>1.4000595770032769</v>
      </c>
      <c r="R935" s="4">
        <v>0.2350570852921461</v>
      </c>
      <c r="S935" s="4">
        <v>0.0</v>
      </c>
      <c r="T935" s="4">
        <v>-0.04247557654349431</v>
      </c>
      <c r="U935" s="4">
        <v>0.1260863691628848</v>
      </c>
      <c r="V935" s="4">
        <v>0.7543999436437571</v>
      </c>
      <c r="W935" s="122">
        <v>0.36999732313401695</v>
      </c>
      <c r="X935" s="4"/>
      <c r="Y935" s="4"/>
      <c r="Z935" s="99" t="s">
        <v>270</v>
      </c>
      <c r="AJ935" s="158"/>
      <c r="AK935" s="4"/>
      <c r="AL935" s="99" t="s">
        <v>270</v>
      </c>
      <c r="AM935" s="4"/>
    </row>
    <row r="936">
      <c r="A936" s="99" t="s">
        <v>271</v>
      </c>
      <c r="B936" s="107">
        <v>2149.0</v>
      </c>
      <c r="C936" s="107">
        <v>2404.15</v>
      </c>
      <c r="D936" s="4">
        <v>205.7</v>
      </c>
      <c r="E936" s="4">
        <v>843.8</v>
      </c>
      <c r="F936" s="107">
        <v>4921.15</v>
      </c>
      <c r="H936" s="107">
        <v>1966.75</v>
      </c>
      <c r="I936" s="107">
        <v>2208.7</v>
      </c>
      <c r="J936" s="4">
        <v>22196.95</v>
      </c>
      <c r="K936" s="186">
        <v>6.722271914999999E7</v>
      </c>
      <c r="L936" s="5"/>
      <c r="M936" s="99" t="s">
        <v>271</v>
      </c>
      <c r="N936" s="4">
        <v>-1.279371569010263</v>
      </c>
      <c r="O936" s="4">
        <v>3.972235436578295</v>
      </c>
      <c r="P936" s="4">
        <v>-1.3665787580915956</v>
      </c>
      <c r="Q936" s="187">
        <v>-0.8460634547591124</v>
      </c>
      <c r="R936" s="4">
        <v>-0.0832445053550655</v>
      </c>
      <c r="S936" s="4">
        <v>0.0</v>
      </c>
      <c r="T936" s="4">
        <v>-1.6772484127380871</v>
      </c>
      <c r="U936" s="4">
        <v>-0.665617270069718</v>
      </c>
      <c r="V936" s="4">
        <v>-0.325140932540591</v>
      </c>
      <c r="W936" s="122">
        <v>0.3376690888133021</v>
      </c>
      <c r="X936" s="4"/>
      <c r="Y936" s="4"/>
      <c r="Z936" s="99" t="s">
        <v>271</v>
      </c>
      <c r="AJ936" s="158"/>
      <c r="AK936" s="4"/>
      <c r="AL936" s="99" t="s">
        <v>271</v>
      </c>
      <c r="AM936" s="4"/>
    </row>
    <row r="937">
      <c r="A937" s="99" t="s">
        <v>272</v>
      </c>
      <c r="B937" s="107">
        <v>2160.1</v>
      </c>
      <c r="C937" s="107">
        <v>2449.05</v>
      </c>
      <c r="D937" s="4">
        <v>198.4</v>
      </c>
      <c r="E937" s="4">
        <v>830.85</v>
      </c>
      <c r="F937" s="107">
        <v>4923.0</v>
      </c>
      <c r="H937" s="107">
        <v>1952.7</v>
      </c>
      <c r="I937" s="107">
        <v>2212.75</v>
      </c>
      <c r="J937" s="4">
        <v>22055.05</v>
      </c>
      <c r="K937" s="186">
        <v>6.6892271150000006E7</v>
      </c>
      <c r="L937" s="5"/>
      <c r="M937" s="99" t="s">
        <v>272</v>
      </c>
      <c r="N937" s="4">
        <v>0.5165193113075807</v>
      </c>
      <c r="O937" s="4">
        <v>1.867603934862637</v>
      </c>
      <c r="P937" s="4">
        <v>-3.5488575595527387</v>
      </c>
      <c r="Q937" s="187">
        <v>-1.534723868215209</v>
      </c>
      <c r="R937" s="4">
        <v>0.037592839072175484</v>
      </c>
      <c r="S937" s="4">
        <v>0.0</v>
      </c>
      <c r="T937" s="4">
        <v>-0.7143765094699354</v>
      </c>
      <c r="U937" s="4">
        <v>0.18336578077603033</v>
      </c>
      <c r="V937" s="4">
        <v>-0.4915719033361732</v>
      </c>
      <c r="W937" s="122">
        <v>-0.6392770177884864</v>
      </c>
      <c r="X937" s="4"/>
      <c r="Y937" s="4"/>
      <c r="Z937" s="99" t="s">
        <v>272</v>
      </c>
      <c r="AJ937" s="158"/>
      <c r="AK937" s="4"/>
      <c r="AL937" s="99" t="s">
        <v>272</v>
      </c>
      <c r="AM937" s="4"/>
    </row>
    <row r="938">
      <c r="A938" s="99" t="s">
        <v>273</v>
      </c>
      <c r="B938" s="107">
        <v>2131.85</v>
      </c>
      <c r="C938" s="107">
        <v>2482.05</v>
      </c>
      <c r="D938" s="4">
        <v>208.2</v>
      </c>
      <c r="E938" s="4">
        <v>836.3</v>
      </c>
      <c r="F938" s="107">
        <v>4956.95</v>
      </c>
      <c r="H938" s="107">
        <v>1898.65</v>
      </c>
      <c r="I938" s="107">
        <v>2202.8</v>
      </c>
      <c r="J938" s="4">
        <v>22217.45</v>
      </c>
      <c r="K938" s="186">
        <v>6.72002424E7</v>
      </c>
      <c r="L938" s="5"/>
      <c r="M938" s="99" t="s">
        <v>273</v>
      </c>
      <c r="N938" s="4">
        <v>-1.307809823619277</v>
      </c>
      <c r="O938" s="4">
        <v>1.3474612604887608</v>
      </c>
      <c r="P938" s="4">
        <v>4.939516129032249</v>
      </c>
      <c r="Q938" s="187">
        <v>0.6559547451405104</v>
      </c>
      <c r="R938" s="4">
        <v>0.6896201503148449</v>
      </c>
      <c r="S938" s="4">
        <v>0.0</v>
      </c>
      <c r="T938" s="4">
        <v>-2.7679623085983485</v>
      </c>
      <c r="U938" s="4">
        <v>-0.4496667043271865</v>
      </c>
      <c r="V938" s="4">
        <v>0.46039885431517447</v>
      </c>
      <c r="W938" s="122">
        <v>0.736339296442318</v>
      </c>
      <c r="X938" s="4"/>
      <c r="Y938" s="4"/>
      <c r="Z938" s="99" t="s">
        <v>273</v>
      </c>
      <c r="AJ938" s="158"/>
      <c r="AK938" s="4"/>
      <c r="AL938" s="99" t="s">
        <v>273</v>
      </c>
      <c r="AM938" s="4"/>
    </row>
    <row r="939">
      <c r="A939" s="99" t="s">
        <v>274</v>
      </c>
      <c r="B939" s="107">
        <v>2143.9</v>
      </c>
      <c r="C939" s="107">
        <v>2495.55</v>
      </c>
      <c r="D939" s="4">
        <v>213.55</v>
      </c>
      <c r="E939" s="4">
        <v>858.7</v>
      </c>
      <c r="F939" s="107">
        <v>4936.35</v>
      </c>
      <c r="H939" s="107">
        <v>1861.1</v>
      </c>
      <c r="I939" s="107">
        <v>2181.95</v>
      </c>
      <c r="J939" s="4">
        <v>22212.7</v>
      </c>
      <c r="K939" s="186">
        <v>6.754831905000001E7</v>
      </c>
      <c r="L939" s="5"/>
      <c r="M939" s="99" t="s">
        <v>274</v>
      </c>
      <c r="N939" s="4">
        <v>0.5652367661889993</v>
      </c>
      <c r="O939" s="4">
        <v>0.5439052396204749</v>
      </c>
      <c r="P939" s="4">
        <v>2.5696445725264283</v>
      </c>
      <c r="Q939" s="187">
        <v>2.6784646657897997</v>
      </c>
      <c r="R939" s="4">
        <v>-0.41557812767930796</v>
      </c>
      <c r="S939" s="4">
        <v>0.0</v>
      </c>
      <c r="T939" s="4">
        <v>-1.9777210122982214</v>
      </c>
      <c r="U939" s="4">
        <v>-0.946522607590356</v>
      </c>
      <c r="V939" s="4">
        <v>0.5179693369677576</v>
      </c>
      <c r="W939" s="122">
        <v>-0.021379591267224638</v>
      </c>
      <c r="X939" s="4"/>
      <c r="Y939" s="4"/>
      <c r="Z939" s="99" t="s">
        <v>274</v>
      </c>
      <c r="AA939" s="4">
        <v>-1.574233872848547</v>
      </c>
      <c r="AB939" s="4">
        <v>0.1342389453226707</v>
      </c>
      <c r="AC939" s="4">
        <v>0.2575509248419494</v>
      </c>
      <c r="AD939" s="4">
        <v>1.758472109001969</v>
      </c>
      <c r="AE939" s="4">
        <v>-0.1752306866409502</v>
      </c>
      <c r="AF939" s="4"/>
      <c r="AG939" s="4">
        <v>-3.951963892321743</v>
      </c>
      <c r="AH939" s="4">
        <v>-2.65358967895688</v>
      </c>
      <c r="AI939" s="4">
        <v>0.5674681601066024</v>
      </c>
      <c r="AJ939" s="122">
        <v>0.5674681601066024</v>
      </c>
      <c r="AK939" s="4"/>
      <c r="AL939" s="99" t="s">
        <v>274</v>
      </c>
      <c r="AM939" s="4"/>
    </row>
    <row r="940">
      <c r="A940" s="99" t="s">
        <v>275</v>
      </c>
      <c r="B940" s="107">
        <v>2165.65</v>
      </c>
      <c r="C940" s="107">
        <v>2442.2</v>
      </c>
      <c r="D940" s="4">
        <v>203.6</v>
      </c>
      <c r="E940" s="4">
        <v>859.2</v>
      </c>
      <c r="F940" s="107">
        <v>4901.9</v>
      </c>
      <c r="H940" s="107">
        <v>1830.6</v>
      </c>
      <c r="I940" s="107">
        <v>2156.85</v>
      </c>
      <c r="J940" s="4">
        <v>22122.05</v>
      </c>
      <c r="K940" s="186">
        <v>6.687432145E7</v>
      </c>
      <c r="L940" s="5"/>
      <c r="M940" s="99" t="s">
        <v>275</v>
      </c>
      <c r="N940" s="4">
        <v>1.014506273613508</v>
      </c>
      <c r="O940" s="4">
        <v>-2.137805293422306</v>
      </c>
      <c r="P940" s="4">
        <v>-4.659330367595419</v>
      </c>
      <c r="Q940" s="187">
        <v>0.05822755327821124</v>
      </c>
      <c r="R940" s="4">
        <v>-0.6978840641364717</v>
      </c>
      <c r="S940" s="4">
        <v>0.0</v>
      </c>
      <c r="T940" s="4">
        <v>-1.6388157541239055</v>
      </c>
      <c r="U940" s="4">
        <v>-1.1503471665253517</v>
      </c>
      <c r="V940" s="4">
        <v>-0.9978006995275611</v>
      </c>
      <c r="W940" s="122">
        <v>-0.408099870794642</v>
      </c>
      <c r="X940" s="4"/>
      <c r="Y940" s="4"/>
      <c r="Z940" s="99" t="s">
        <v>275</v>
      </c>
      <c r="AJ940" s="158"/>
      <c r="AK940" s="4"/>
      <c r="AL940" s="99" t="s">
        <v>275</v>
      </c>
      <c r="AM940" s="4"/>
    </row>
    <row r="941">
      <c r="A941" s="99" t="s">
        <v>276</v>
      </c>
      <c r="B941" s="107">
        <v>2174.5</v>
      </c>
      <c r="C941" s="107">
        <v>2486.85</v>
      </c>
      <c r="D941" s="4">
        <v>209.8</v>
      </c>
      <c r="E941" s="4">
        <v>854.05</v>
      </c>
      <c r="F941" s="107">
        <v>4904.35</v>
      </c>
      <c r="H941" s="107">
        <v>1821.95</v>
      </c>
      <c r="I941" s="107">
        <v>2155.6</v>
      </c>
      <c r="J941" s="4">
        <v>22198.35</v>
      </c>
      <c r="K941" s="186">
        <v>6.71084802E7</v>
      </c>
      <c r="L941" s="5"/>
      <c r="M941" s="99" t="s">
        <v>276</v>
      </c>
      <c r="N941" s="4">
        <v>0.4086532911596938</v>
      </c>
      <c r="O941" s="4">
        <v>1.8282695929899309</v>
      </c>
      <c r="P941" s="4">
        <v>3.0451866404715213</v>
      </c>
      <c r="Q941" s="187">
        <v>-0.5993947858473103</v>
      </c>
      <c r="R941" s="4">
        <v>0.04998061975969986</v>
      </c>
      <c r="S941" s="4">
        <v>0.0</v>
      </c>
      <c r="T941" s="4">
        <v>-0.4725226701627807</v>
      </c>
      <c r="U941" s="4">
        <v>-0.05795488791524678</v>
      </c>
      <c r="V941" s="4">
        <v>0.35014747801975643</v>
      </c>
      <c r="W941" s="122">
        <v>0.3449047443613918</v>
      </c>
      <c r="X941" s="4"/>
      <c r="Y941" s="4"/>
      <c r="Z941" s="99" t="s">
        <v>276</v>
      </c>
      <c r="AJ941" s="158"/>
      <c r="AK941" s="4"/>
      <c r="AL941" s="99" t="s">
        <v>276</v>
      </c>
      <c r="AM941" s="4"/>
    </row>
    <row r="942">
      <c r="A942" s="99" t="s">
        <v>277</v>
      </c>
      <c r="B942" s="107">
        <v>2118.85</v>
      </c>
      <c r="C942" s="107">
        <v>2488.85</v>
      </c>
      <c r="D942" s="4">
        <v>202.5</v>
      </c>
      <c r="E942" s="4">
        <v>854.2</v>
      </c>
      <c r="F942" s="107">
        <v>4887.8</v>
      </c>
      <c r="H942" s="107">
        <v>1801.8</v>
      </c>
      <c r="I942" s="107">
        <v>2153.5</v>
      </c>
      <c r="J942" s="4">
        <v>21951.15</v>
      </c>
      <c r="K942" s="186">
        <v>6.657700305E7</v>
      </c>
      <c r="L942" s="5"/>
      <c r="M942" s="99" t="s">
        <v>277</v>
      </c>
      <c r="N942" s="4">
        <v>-2.5592090135663415</v>
      </c>
      <c r="O942" s="4">
        <v>0.0804230251120896</v>
      </c>
      <c r="P942" s="4">
        <v>-3.4795042897998147</v>
      </c>
      <c r="Q942" s="187">
        <v>0.01756337450969978</v>
      </c>
      <c r="R942" s="4">
        <v>-0.33745552417751956</v>
      </c>
      <c r="S942" s="4">
        <v>0.0</v>
      </c>
      <c r="T942" s="4">
        <v>-1.105957902247597</v>
      </c>
      <c r="U942" s="4">
        <v>-0.09742067173872282</v>
      </c>
      <c r="V942" s="4">
        <v>-0.7919671976120926</v>
      </c>
      <c r="W942" s="122">
        <v>-1.1135962808046413</v>
      </c>
      <c r="X942" s="4"/>
      <c r="Y942" s="4"/>
      <c r="Z942" s="99" t="s">
        <v>277</v>
      </c>
      <c r="AJ942" s="158"/>
      <c r="AK942" s="4"/>
      <c r="AL942" s="99" t="s">
        <v>277</v>
      </c>
      <c r="AM942" s="4"/>
    </row>
    <row r="943">
      <c r="A943" s="99" t="s">
        <v>278</v>
      </c>
      <c r="B943" s="107">
        <v>2088.6</v>
      </c>
      <c r="C943" s="107">
        <v>2521.9</v>
      </c>
      <c r="D943" s="4">
        <v>209.2</v>
      </c>
      <c r="E943" s="4">
        <v>875.1</v>
      </c>
      <c r="F943" s="107">
        <v>4965.2</v>
      </c>
      <c r="H943" s="107">
        <v>1765.95</v>
      </c>
      <c r="I943" s="107">
        <v>2143.45</v>
      </c>
      <c r="J943" s="4">
        <v>21982.8</v>
      </c>
      <c r="K943" s="186">
        <v>6.725090155E7</v>
      </c>
      <c r="L943" s="5"/>
      <c r="M943" s="99" t="s">
        <v>278</v>
      </c>
      <c r="N943" s="4">
        <v>-1.4276612313283148</v>
      </c>
      <c r="O943" s="4">
        <v>1.3279225345038947</v>
      </c>
      <c r="P943" s="4">
        <v>3.3086419753086362</v>
      </c>
      <c r="Q943" s="187">
        <v>2.4467337859985925</v>
      </c>
      <c r="R943" s="4">
        <v>1.5835345145054958</v>
      </c>
      <c r="S943" s="4">
        <v>0.0</v>
      </c>
      <c r="T943" s="4">
        <v>-1.9896769896769848</v>
      </c>
      <c r="U943" s="4">
        <v>-0.466682145344796</v>
      </c>
      <c r="V943" s="4">
        <v>1.0122091249645098</v>
      </c>
      <c r="W943" s="122">
        <v>0.14418378991532477</v>
      </c>
      <c r="X943" s="4"/>
      <c r="Y943" s="4"/>
      <c r="Z943" s="99" t="s">
        <v>278</v>
      </c>
      <c r="AJ943" s="158"/>
      <c r="AK943" s="4"/>
      <c r="AL943" s="99" t="s">
        <v>278</v>
      </c>
      <c r="AM943" s="4"/>
    </row>
    <row r="944">
      <c r="A944" s="181">
        <v>45294.0</v>
      </c>
      <c r="B944" s="107">
        <v>2110.15</v>
      </c>
      <c r="C944" s="107">
        <v>2498.9</v>
      </c>
      <c r="D944" s="4">
        <v>214.1</v>
      </c>
      <c r="E944" s="4">
        <v>873.8</v>
      </c>
      <c r="F944" s="107">
        <v>4927.7</v>
      </c>
      <c r="H944" s="107">
        <v>1787.55</v>
      </c>
      <c r="I944" s="107">
        <v>2124.05</v>
      </c>
      <c r="J944" s="4">
        <v>22338.75</v>
      </c>
      <c r="K944" s="186">
        <v>6.72983308E7</v>
      </c>
      <c r="L944" s="5"/>
      <c r="M944" s="181">
        <v>45294.0</v>
      </c>
      <c r="N944" s="4">
        <v>1.031791630757454</v>
      </c>
      <c r="O944" s="4">
        <v>-0.9120107855188547</v>
      </c>
      <c r="P944" s="4">
        <v>2.3422562141491423</v>
      </c>
      <c r="Q944" s="187">
        <v>-0.14855445091990266</v>
      </c>
      <c r="R944" s="4">
        <v>-0.7552565858374285</v>
      </c>
      <c r="S944" s="4">
        <v>0.0</v>
      </c>
      <c r="T944" s="4">
        <v>1.2231376879300042</v>
      </c>
      <c r="U944" s="4">
        <v>-0.9050829270568307</v>
      </c>
      <c r="V944" s="4">
        <v>0.0705258203337796</v>
      </c>
      <c r="W944" s="122">
        <v>1.6192204814673323</v>
      </c>
      <c r="X944" s="4"/>
      <c r="Y944" s="4"/>
      <c r="Z944" s="181">
        <v>45294.0</v>
      </c>
      <c r="AA944" s="4">
        <v>-3.3978627111816717</v>
      </c>
      <c r="AB944" s="4">
        <v>-2.5911401016447235</v>
      </c>
      <c r="AC944" s="4">
        <v>-3.362914525922461</v>
      </c>
      <c r="AD944" s="4">
        <v>-0.7553215838864625</v>
      </c>
      <c r="AE944" s="4">
        <v>-0.782312234916902</v>
      </c>
      <c r="AF944" s="4"/>
      <c r="AG944" s="4">
        <v>-1.2503146765125401</v>
      </c>
      <c r="AH944" s="4">
        <v>0.6685341682163705</v>
      </c>
      <c r="AI944" s="4">
        <v>0.6929662581836462</v>
      </c>
      <c r="AJ944" s="122">
        <v>0.6929662581836462</v>
      </c>
      <c r="AK944" s="110"/>
      <c r="AL944" s="181">
        <v>45294.0</v>
      </c>
      <c r="AM944" s="4">
        <v>-9.913987157311094</v>
      </c>
      <c r="AN944" s="4">
        <v>-5.266317179559002</v>
      </c>
      <c r="AO944" s="4">
        <v>-0.7239607659971896</v>
      </c>
      <c r="AP944" s="4">
        <v>-0.22888532845044635</v>
      </c>
      <c r="AQ944" s="4">
        <v>-0.33382714045091666</v>
      </c>
      <c r="AR944" s="4">
        <v>0.0</v>
      </c>
      <c r="AS944" s="4">
        <v>3.2278817375737767</v>
      </c>
      <c r="AT944" s="4">
        <v>-14.599467997457694</v>
      </c>
      <c r="AU944" s="4">
        <v>-2.2406180540810636</v>
      </c>
      <c r="AV944" s="4">
        <v>-0.053046835655524795</v>
      </c>
    </row>
    <row r="945">
      <c r="A945" s="181">
        <v>45325.0</v>
      </c>
      <c r="B945" s="107">
        <v>2103.85</v>
      </c>
      <c r="C945" s="107">
        <v>2518.55</v>
      </c>
      <c r="D945" s="4">
        <v>215.65</v>
      </c>
      <c r="E945" s="4">
        <v>872.35</v>
      </c>
      <c r="F945" s="107">
        <v>4922.55</v>
      </c>
      <c r="H945" s="107">
        <v>1794.8</v>
      </c>
      <c r="I945" s="107">
        <v>2151.85</v>
      </c>
      <c r="J945" s="4">
        <v>22378.4</v>
      </c>
      <c r="K945" s="186">
        <v>6.742096215E7</v>
      </c>
      <c r="L945" s="5"/>
      <c r="M945" s="181">
        <v>45325.0</v>
      </c>
      <c r="N945" s="4">
        <v>-0.2985569746226658</v>
      </c>
      <c r="O945" s="4">
        <v>0.7863459922365877</v>
      </c>
      <c r="P945" s="4">
        <v>0.7239607659972028</v>
      </c>
      <c r="Q945" s="187">
        <v>-0.1659418631265658</v>
      </c>
      <c r="R945" s="4">
        <v>-0.10451123242079746</v>
      </c>
      <c r="S945" s="4">
        <v>0.0</v>
      </c>
      <c r="T945" s="4">
        <v>0.40558306061368915</v>
      </c>
      <c r="U945" s="4">
        <v>1.3088204138320532</v>
      </c>
      <c r="V945" s="4">
        <v>0.18222049275553345</v>
      </c>
      <c r="W945" s="122">
        <v>0.17749426445079272</v>
      </c>
      <c r="X945" s="4"/>
      <c r="Y945" s="4"/>
      <c r="Z945" s="181">
        <v>45325.0</v>
      </c>
      <c r="AJ945" s="158"/>
      <c r="AK945" s="110"/>
      <c r="AL945" s="181">
        <v>45325.0</v>
      </c>
    </row>
    <row r="946">
      <c r="A946" s="181">
        <v>45385.0</v>
      </c>
      <c r="B946" s="107">
        <v>2080.75</v>
      </c>
      <c r="C946" s="107">
        <v>2499.8</v>
      </c>
      <c r="D946" s="4">
        <v>207.35</v>
      </c>
      <c r="E946" s="4">
        <v>881.3</v>
      </c>
      <c r="F946" s="107">
        <v>4838.9</v>
      </c>
      <c r="H946" s="107">
        <v>1707.95</v>
      </c>
      <c r="I946" s="107">
        <v>2124.3</v>
      </c>
      <c r="J946" s="4">
        <v>22405.6</v>
      </c>
      <c r="K946" s="186">
        <v>6.6501718849999994E7</v>
      </c>
      <c r="L946" s="5"/>
      <c r="M946" s="181">
        <v>45385.0</v>
      </c>
      <c r="N946" s="4">
        <v>-1.0979870237897145</v>
      </c>
      <c r="O946" s="4">
        <v>-0.7444759881677949</v>
      </c>
      <c r="P946" s="4">
        <v>-3.848829121261308</v>
      </c>
      <c r="Q946" s="187">
        <v>1.0259643491717696</v>
      </c>
      <c r="R946" s="4">
        <v>-1.6993225056119399</v>
      </c>
      <c r="S946" s="4">
        <v>0.0</v>
      </c>
      <c r="T946" s="4">
        <v>-4.838979273456648</v>
      </c>
      <c r="U946" s="4">
        <v>-1.2802937007690929</v>
      </c>
      <c r="V946" s="4">
        <v>-1.3634384183881183</v>
      </c>
      <c r="W946" s="122">
        <v>0.1215457762842611</v>
      </c>
      <c r="X946" s="4"/>
      <c r="Y946" s="4"/>
      <c r="Z946" s="181">
        <v>45385.0</v>
      </c>
      <c r="AJ946" s="158"/>
      <c r="AK946" s="110"/>
      <c r="AL946" s="181">
        <v>45385.0</v>
      </c>
    </row>
    <row r="947">
      <c r="A947" s="181">
        <v>45415.0</v>
      </c>
      <c r="B947" s="107">
        <v>2079.5</v>
      </c>
      <c r="C947" s="107">
        <v>2498.1</v>
      </c>
      <c r="D947" s="4">
        <v>208.3</v>
      </c>
      <c r="E947" s="4">
        <v>876.25</v>
      </c>
      <c r="F947" s="107">
        <v>4825.65</v>
      </c>
      <c r="H947" s="107">
        <v>1755.85</v>
      </c>
      <c r="I947" s="107">
        <v>2227.5</v>
      </c>
      <c r="J947" s="4">
        <v>22356.3</v>
      </c>
      <c r="K947" s="186">
        <v>6.677765E7</v>
      </c>
      <c r="L947" s="5"/>
      <c r="M947" s="181">
        <v>45415.0</v>
      </c>
      <c r="N947" s="4">
        <v>-0.06007449237053947</v>
      </c>
      <c r="O947" s="4">
        <v>-0.06800544043524573</v>
      </c>
      <c r="P947" s="4">
        <v>0.45816252712805267</v>
      </c>
      <c r="Q947" s="187">
        <v>-0.5730171337796386</v>
      </c>
      <c r="R947" s="4">
        <v>-0.2738225629791895</v>
      </c>
      <c r="S947" s="4">
        <v>0.0</v>
      </c>
      <c r="T947" s="4">
        <v>2.80453174858748</v>
      </c>
      <c r="U947" s="4">
        <v>4.858070893941525</v>
      </c>
      <c r="V947" s="4">
        <v>0.41492333547406646</v>
      </c>
      <c r="W947" s="122">
        <v>-0.2200342771449962</v>
      </c>
      <c r="X947" s="4"/>
      <c r="Y947" s="4"/>
      <c r="Z947" s="181">
        <v>45415.0</v>
      </c>
      <c r="AJ947" s="158"/>
      <c r="AK947" s="110"/>
      <c r="AL947" s="181">
        <v>45415.0</v>
      </c>
    </row>
    <row r="948">
      <c r="A948" s="181">
        <v>45446.0</v>
      </c>
      <c r="B948" s="107">
        <v>2034.0</v>
      </c>
      <c r="C948" s="107">
        <v>2435.55</v>
      </c>
      <c r="D948" s="4">
        <v>201.35</v>
      </c>
      <c r="E948" s="4">
        <v>854.85</v>
      </c>
      <c r="F948" s="107">
        <v>4880.75</v>
      </c>
      <c r="H948" s="107">
        <v>1744.6</v>
      </c>
      <c r="I948" s="107">
        <v>2168.5</v>
      </c>
      <c r="J948" s="4">
        <v>22474.05</v>
      </c>
      <c r="K948" s="186">
        <v>6.59521451E7</v>
      </c>
      <c r="L948" s="5"/>
      <c r="M948" s="181">
        <v>45446.0</v>
      </c>
      <c r="N948" s="4">
        <v>-2.1880259677807166</v>
      </c>
      <c r="O948" s="4">
        <v>-2.5039029662543424</v>
      </c>
      <c r="P948" s="4">
        <v>-3.3365338454152744</v>
      </c>
      <c r="Q948" s="187">
        <v>-2.442225392296716</v>
      </c>
      <c r="R948" s="4">
        <v>1.1418150922673704</v>
      </c>
      <c r="S948" s="4">
        <v>0.0</v>
      </c>
      <c r="T948" s="4">
        <v>-0.640715323062904</v>
      </c>
      <c r="U948" s="4">
        <v>-2.648709315375982</v>
      </c>
      <c r="V948" s="4">
        <v>-1.2361993870703725</v>
      </c>
      <c r="W948" s="122">
        <v>0.5266971726090632</v>
      </c>
      <c r="X948" s="4"/>
      <c r="Y948" s="4"/>
      <c r="Z948" s="181">
        <v>45446.0</v>
      </c>
      <c r="AJ948" s="158"/>
      <c r="AK948" s="110"/>
      <c r="AL948" s="181">
        <v>45446.0</v>
      </c>
    </row>
    <row r="949">
      <c r="A949" s="181">
        <v>45476.0</v>
      </c>
      <c r="B949" s="107">
        <v>2038.45</v>
      </c>
      <c r="C949" s="107">
        <v>2434.15</v>
      </c>
      <c r="D949" s="4">
        <v>206.9</v>
      </c>
      <c r="E949" s="4">
        <v>867.2</v>
      </c>
      <c r="F949" s="107">
        <v>4889.15</v>
      </c>
      <c r="H949" s="107">
        <v>1765.2</v>
      </c>
      <c r="I949" s="107">
        <v>2138.25</v>
      </c>
      <c r="J949" s="4">
        <v>22493.55</v>
      </c>
      <c r="K949" s="186">
        <v>6.6385196650000006E7</v>
      </c>
      <c r="L949" s="5"/>
      <c r="M949" s="181">
        <v>45476.0</v>
      </c>
      <c r="N949" s="4">
        <v>0.21878072763028739</v>
      </c>
      <c r="O949" s="4">
        <v>-0.057481882942254967</v>
      </c>
      <c r="P949" s="4">
        <v>2.756394338217041</v>
      </c>
      <c r="Q949" s="187">
        <v>1.4446979002164149</v>
      </c>
      <c r="R949" s="4">
        <v>0.17210469702401548</v>
      </c>
      <c r="S949" s="4">
        <v>0.0</v>
      </c>
      <c r="T949" s="4">
        <v>1.1807864266880739</v>
      </c>
      <c r="U949" s="4">
        <v>-1.394973483975098</v>
      </c>
      <c r="V949" s="4">
        <v>0.6566148066046823</v>
      </c>
      <c r="W949" s="122">
        <v>0.08676673763740848</v>
      </c>
      <c r="X949" s="4"/>
      <c r="Y949" s="4"/>
      <c r="Z949" s="181">
        <v>45476.0</v>
      </c>
      <c r="AJ949" s="158"/>
      <c r="AK949" s="110"/>
      <c r="AL949" s="181">
        <v>45476.0</v>
      </c>
    </row>
    <row r="950">
      <c r="A950" s="181">
        <v>45599.0</v>
      </c>
      <c r="B950" s="107">
        <v>2009.25</v>
      </c>
      <c r="C950" s="107">
        <v>2400.05</v>
      </c>
      <c r="D950" s="4">
        <v>196.3</v>
      </c>
      <c r="E950" s="4">
        <v>848.3</v>
      </c>
      <c r="F950" s="107">
        <v>4937.4</v>
      </c>
      <c r="H950" s="107">
        <v>1752.8</v>
      </c>
      <c r="I950" s="107">
        <v>2103.6</v>
      </c>
      <c r="J950" s="4">
        <v>22332.65</v>
      </c>
      <c r="K950" s="186">
        <v>6.562404215E7</v>
      </c>
      <c r="L950" s="5"/>
      <c r="M950" s="181">
        <v>45599.0</v>
      </c>
      <c r="N950" s="4">
        <v>-1.4324609384581444</v>
      </c>
      <c r="O950" s="4">
        <v>-1.4008996980465422</v>
      </c>
      <c r="P950" s="4">
        <v>-5.123247945867566</v>
      </c>
      <c r="Q950" s="187">
        <v>-2.1794280442804532</v>
      </c>
      <c r="R950" s="4">
        <v>0.9868791098657231</v>
      </c>
      <c r="S950" s="4">
        <v>0.0</v>
      </c>
      <c r="T950" s="4">
        <v>-0.7024699750736512</v>
      </c>
      <c r="U950" s="4">
        <v>-1.6204840406874823</v>
      </c>
      <c r="V950" s="4">
        <v>-1.146572637289924</v>
      </c>
      <c r="W950" s="122">
        <v>-0.7153161684127131</v>
      </c>
      <c r="X950" s="4"/>
      <c r="Y950" s="4"/>
      <c r="Z950" s="181">
        <v>45599.0</v>
      </c>
      <c r="AA950" s="4">
        <v>-6.8655105594937345</v>
      </c>
      <c r="AB950" s="4">
        <v>0.5956904874391471</v>
      </c>
      <c r="AC950" s="4">
        <v>-10.874818753020783</v>
      </c>
      <c r="AD950" s="4">
        <v>-7.253228782287833</v>
      </c>
      <c r="AE950" s="4">
        <v>1.0175592894470409</v>
      </c>
      <c r="AF950" s="4"/>
      <c r="AG950" s="4">
        <v>-0.931905733061412</v>
      </c>
      <c r="AH950" s="4">
        <v>-8.022915935928912</v>
      </c>
      <c r="AI950" s="4">
        <v>-1.5422198808102672</v>
      </c>
      <c r="AJ950" s="122">
        <v>-1.5422198808102672</v>
      </c>
      <c r="AK950" s="110"/>
      <c r="AL950" s="181">
        <v>45599.0</v>
      </c>
    </row>
    <row r="951">
      <c r="A951" s="181">
        <v>45629.0</v>
      </c>
      <c r="B951" s="107">
        <v>1946.2</v>
      </c>
      <c r="C951" s="107">
        <v>2404.15</v>
      </c>
      <c r="D951" s="4">
        <v>191.3</v>
      </c>
      <c r="E951" s="4">
        <v>818.05</v>
      </c>
      <c r="F951" s="107">
        <v>4869.15</v>
      </c>
      <c r="H951" s="107">
        <v>1731.75</v>
      </c>
      <c r="I951" s="107">
        <v>2040.05</v>
      </c>
      <c r="J951" s="4">
        <v>22335.7</v>
      </c>
      <c r="K951" s="186">
        <v>6.43507459E7</v>
      </c>
      <c r="L951" s="5"/>
      <c r="M951" s="181">
        <v>45629.0</v>
      </c>
      <c r="N951" s="4">
        <v>-3.1379868109991262</v>
      </c>
      <c r="O951" s="4">
        <v>0.17082977437969663</v>
      </c>
      <c r="P951" s="4">
        <v>-2.5471217524197654</v>
      </c>
      <c r="Q951" s="187">
        <v>-3.5659554402923495</v>
      </c>
      <c r="R951" s="4">
        <v>-1.3823064770932072</v>
      </c>
      <c r="S951" s="4">
        <v>0.0</v>
      </c>
      <c r="T951" s="4">
        <v>-1.2009356458238223</v>
      </c>
      <c r="U951" s="4">
        <v>-3.021011599163337</v>
      </c>
      <c r="V951" s="4">
        <v>-1.9402892724735947</v>
      </c>
      <c r="W951" s="122">
        <v>0.013657134285448758</v>
      </c>
      <c r="X951" s="4"/>
      <c r="Y951" s="4"/>
      <c r="Z951" s="181">
        <v>45629.0</v>
      </c>
      <c r="AJ951" s="158"/>
      <c r="AK951" s="110"/>
      <c r="AL951" s="181">
        <v>45629.0</v>
      </c>
    </row>
    <row r="952">
      <c r="A952" s="99" t="s">
        <v>279</v>
      </c>
      <c r="B952" s="107">
        <v>1908.5</v>
      </c>
      <c r="C952" s="107">
        <v>2334.3</v>
      </c>
      <c r="D952" s="4">
        <v>174.4</v>
      </c>
      <c r="E952" s="4">
        <v>730.8</v>
      </c>
      <c r="F952" s="107">
        <v>4856.65</v>
      </c>
      <c r="H952" s="107">
        <v>1690.7</v>
      </c>
      <c r="I952" s="107">
        <v>1975.1</v>
      </c>
      <c r="J952" s="4">
        <v>21997.7</v>
      </c>
      <c r="K952" s="186">
        <v>6.17864755E7</v>
      </c>
      <c r="L952" s="5"/>
      <c r="M952" s="99" t="s">
        <v>279</v>
      </c>
      <c r="N952" s="4">
        <v>-1.9371082108724718</v>
      </c>
      <c r="O952" s="4">
        <v>-2.90539275835534</v>
      </c>
      <c r="P952" s="4">
        <v>-8.834291688447466</v>
      </c>
      <c r="Q952" s="187">
        <v>-10.665607236721472</v>
      </c>
      <c r="R952" s="4">
        <v>-0.2567183183923272</v>
      </c>
      <c r="S952" s="4">
        <v>0.0</v>
      </c>
      <c r="T952" s="4">
        <v>-2.370434531543234</v>
      </c>
      <c r="U952" s="4">
        <v>-3.183745496433913</v>
      </c>
      <c r="V952" s="4">
        <v>-3.9848339970834723</v>
      </c>
      <c r="W952" s="122">
        <v>-1.5132724741109522</v>
      </c>
      <c r="X952" s="4"/>
      <c r="Y952" s="4"/>
      <c r="Z952" s="99" t="s">
        <v>279</v>
      </c>
      <c r="AJ952" s="158"/>
      <c r="AK952" s="4"/>
      <c r="AL952" s="99" t="s">
        <v>279</v>
      </c>
    </row>
    <row r="953">
      <c r="A953" s="99" t="s">
        <v>280</v>
      </c>
      <c r="B953" s="107">
        <v>1898.5</v>
      </c>
      <c r="C953" s="107">
        <v>2448.65</v>
      </c>
      <c r="D953" s="4">
        <v>184.4</v>
      </c>
      <c r="E953" s="4">
        <v>804.3</v>
      </c>
      <c r="F953" s="107">
        <v>4938.9</v>
      </c>
      <c r="H953" s="107">
        <v>1748.75</v>
      </c>
      <c r="I953" s="107">
        <v>1966.7</v>
      </c>
      <c r="J953" s="4">
        <v>22146.65</v>
      </c>
      <c r="K953" s="186">
        <v>6.4050670550000004E7</v>
      </c>
      <c r="L953" s="5"/>
      <c r="M953" s="99" t="s">
        <v>280</v>
      </c>
      <c r="N953" s="4">
        <v>-0.5239717055279014</v>
      </c>
      <c r="O953" s="4">
        <v>4.898684830570188</v>
      </c>
      <c r="P953" s="4">
        <v>5.73394495412844</v>
      </c>
      <c r="Q953" s="187">
        <v>10.057471264367816</v>
      </c>
      <c r="R953" s="4">
        <v>1.6935541988819456</v>
      </c>
      <c r="S953" s="4">
        <v>0.0</v>
      </c>
      <c r="T953" s="4">
        <v>3.433489087360262</v>
      </c>
      <c r="U953" s="4">
        <v>-0.4252949217761057</v>
      </c>
      <c r="V953" s="4">
        <v>3.6645479964300676</v>
      </c>
      <c r="W953" s="122">
        <v>0.6771162439709639</v>
      </c>
      <c r="X953" s="4"/>
      <c r="Y953" s="4"/>
      <c r="Z953" s="99" t="s">
        <v>280</v>
      </c>
      <c r="AJ953" s="158"/>
      <c r="AK953" s="4"/>
      <c r="AL953" s="99" t="s">
        <v>280</v>
      </c>
    </row>
    <row r="954">
      <c r="A954" s="99" t="s">
        <v>281</v>
      </c>
      <c r="B954" s="107">
        <v>1895.05</v>
      </c>
      <c r="C954" s="107">
        <v>2425.95</v>
      </c>
      <c r="D954" s="4">
        <v>205.85</v>
      </c>
      <c r="E954" s="4">
        <v>890.45</v>
      </c>
      <c r="F954" s="107">
        <v>4974.2</v>
      </c>
      <c r="H954" s="107">
        <v>1790.0</v>
      </c>
      <c r="I954" s="107">
        <v>1981.8</v>
      </c>
      <c r="J954" s="4">
        <v>22023.35</v>
      </c>
      <c r="K954" s="186">
        <v>6.636467225E7</v>
      </c>
      <c r="L954" s="5"/>
      <c r="M954" s="99" t="s">
        <v>281</v>
      </c>
      <c r="N954" s="4">
        <v>-0.18172241243086887</v>
      </c>
      <c r="O954" s="4">
        <v>-0.9270414309925988</v>
      </c>
      <c r="P954" s="4">
        <v>11.632321041214745</v>
      </c>
      <c r="Q954" s="187">
        <v>10.711177421360201</v>
      </c>
      <c r="R954" s="4">
        <v>0.7147340500921295</v>
      </c>
      <c r="S954" s="4">
        <v>0.0</v>
      </c>
      <c r="T954" s="4">
        <v>2.3588277340957826</v>
      </c>
      <c r="U954" s="4">
        <v>0.7677835968881837</v>
      </c>
      <c r="V954" s="4">
        <v>3.612767329568567</v>
      </c>
      <c r="W954" s="122">
        <v>-0.5567433449302848</v>
      </c>
      <c r="X954" s="4"/>
      <c r="Y954" s="4"/>
      <c r="Z954" s="99" t="s">
        <v>281</v>
      </c>
      <c r="AA954" s="4">
        <v>4.519669665708034</v>
      </c>
      <c r="AB954" s="4">
        <v>-0.6389249572332488</v>
      </c>
      <c r="AC954" s="4">
        <v>-3.862035462715564</v>
      </c>
      <c r="AD954" s="4">
        <v>1.3476332191588523</v>
      </c>
      <c r="AE954" s="4">
        <v>-2.195327891922316</v>
      </c>
      <c r="AF954" s="4"/>
      <c r="AG954" s="4">
        <v>0.24301675977653123</v>
      </c>
      <c r="AH954" s="4">
        <v>-1.8291452215157937</v>
      </c>
      <c r="AI954" s="4">
        <v>0.33328262957271015</v>
      </c>
      <c r="AJ954" s="122">
        <v>0.33328262957271015</v>
      </c>
      <c r="AK954" s="4"/>
      <c r="AL954" s="99" t="s">
        <v>281</v>
      </c>
    </row>
    <row r="955">
      <c r="A955" s="99" t="s">
        <v>282</v>
      </c>
      <c r="B955" s="107">
        <v>1903.35</v>
      </c>
      <c r="C955" s="107">
        <v>2461.3</v>
      </c>
      <c r="D955" s="4">
        <v>195.5</v>
      </c>
      <c r="E955" s="4">
        <v>875.5</v>
      </c>
      <c r="F955" s="107">
        <v>4980.0</v>
      </c>
      <c r="H955" s="107">
        <v>1786.45</v>
      </c>
      <c r="I955" s="107">
        <v>1981.2</v>
      </c>
      <c r="J955" s="4">
        <v>22055.7</v>
      </c>
      <c r="K955" s="186">
        <v>6.59145017E7</v>
      </c>
      <c r="L955" s="5"/>
      <c r="M955" s="99" t="s">
        <v>282</v>
      </c>
      <c r="N955" s="4">
        <v>0.4379831666710617</v>
      </c>
      <c r="O955" s="4">
        <v>1.4571611121416503</v>
      </c>
      <c r="P955" s="4">
        <v>-5.027932960893852</v>
      </c>
      <c r="Q955" s="187">
        <v>-1.6789263855354084</v>
      </c>
      <c r="R955" s="4">
        <v>0.11660166458928435</v>
      </c>
      <c r="S955" s="4">
        <v>0.0</v>
      </c>
      <c r="T955" s="4">
        <v>-0.1983240223463662</v>
      </c>
      <c r="U955" s="4">
        <v>-0.030275507114739586</v>
      </c>
      <c r="V955" s="4">
        <v>-0.6783285967331768</v>
      </c>
      <c r="W955" s="122">
        <v>0.14688955131713471</v>
      </c>
      <c r="X955" s="4"/>
      <c r="Y955" s="4"/>
      <c r="Z955" s="99" t="s">
        <v>282</v>
      </c>
      <c r="AJ955" s="158"/>
      <c r="AK955" s="4"/>
      <c r="AL955" s="99" t="s">
        <v>282</v>
      </c>
    </row>
    <row r="956">
      <c r="A956" s="99" t="s">
        <v>283</v>
      </c>
      <c r="B956" s="107">
        <v>1932.7</v>
      </c>
      <c r="C956" s="107">
        <v>2333.7</v>
      </c>
      <c r="D956" s="4">
        <v>191.55</v>
      </c>
      <c r="E956" s="4">
        <v>881.2</v>
      </c>
      <c r="F956" s="107">
        <v>4816.95</v>
      </c>
      <c r="H956" s="107">
        <v>1772.9</v>
      </c>
      <c r="I956" s="107">
        <v>1961.0</v>
      </c>
      <c r="J956" s="4">
        <v>21817.45</v>
      </c>
      <c r="K956" s="186">
        <v>6.495530365E7</v>
      </c>
      <c r="L956" s="5"/>
      <c r="M956" s="99" t="s">
        <v>283</v>
      </c>
      <c r="N956" s="4">
        <v>1.5420180208579681</v>
      </c>
      <c r="O956" s="4">
        <v>-5.184252224434256</v>
      </c>
      <c r="P956" s="4">
        <v>-2.02046035805626</v>
      </c>
      <c r="Q956" s="187">
        <v>0.6510565391205078</v>
      </c>
      <c r="R956" s="4">
        <v>-3.2740963855421725</v>
      </c>
      <c r="S956" s="4">
        <v>0.0</v>
      </c>
      <c r="T956" s="4">
        <v>-0.7584875031487002</v>
      </c>
      <c r="U956" s="4">
        <v>-1.0195840904502345</v>
      </c>
      <c r="V956" s="4">
        <v>-1.4552155068480241</v>
      </c>
      <c r="W956" s="122">
        <v>-1.080219625765675</v>
      </c>
      <c r="X956" s="4"/>
      <c r="Y956" s="4"/>
      <c r="Z956" s="99" t="s">
        <v>283</v>
      </c>
      <c r="AJ956" s="158"/>
      <c r="AK956" s="4"/>
      <c r="AL956" s="99" t="s">
        <v>283</v>
      </c>
    </row>
    <row r="957">
      <c r="A957" s="99" t="s">
        <v>284</v>
      </c>
      <c r="B957" s="107">
        <v>1912.6</v>
      </c>
      <c r="C957" s="107">
        <v>2355.65</v>
      </c>
      <c r="D957" s="4">
        <v>192.85</v>
      </c>
      <c r="E957" s="4">
        <v>878.25</v>
      </c>
      <c r="F957" s="107">
        <v>4802.9</v>
      </c>
      <c r="H957" s="107">
        <v>1700.75</v>
      </c>
      <c r="I957" s="107">
        <v>1913.6</v>
      </c>
      <c r="J957" s="4">
        <v>21839.1</v>
      </c>
      <c r="K957" s="186">
        <v>6.453550365E7</v>
      </c>
      <c r="L957" s="5"/>
      <c r="M957" s="99" t="s">
        <v>284</v>
      </c>
      <c r="N957" s="4">
        <v>-1.0399958607129993</v>
      </c>
      <c r="O957" s="4">
        <v>0.9405664824099188</v>
      </c>
      <c r="P957" s="4">
        <v>0.6786739754633165</v>
      </c>
      <c r="Q957" s="187">
        <v>-0.3347707671357292</v>
      </c>
      <c r="R957" s="4">
        <v>-0.2916783441804499</v>
      </c>
      <c r="S957" s="4">
        <v>0.0</v>
      </c>
      <c r="T957" s="4">
        <v>-4.069603474533256</v>
      </c>
      <c r="U957" s="4">
        <v>-2.4171341152473276</v>
      </c>
      <c r="V957" s="4">
        <v>-0.6462905666056417</v>
      </c>
      <c r="W957" s="122">
        <v>0.09923249508992946</v>
      </c>
      <c r="X957" s="4"/>
      <c r="Y957" s="4"/>
      <c r="Z957" s="99" t="s">
        <v>284</v>
      </c>
      <c r="AJ957" s="158"/>
      <c r="AK957" s="4"/>
      <c r="AL957" s="99" t="s">
        <v>284</v>
      </c>
    </row>
    <row r="958">
      <c r="A958" s="99" t="s">
        <v>285</v>
      </c>
      <c r="B958" s="107">
        <v>1947.15</v>
      </c>
      <c r="C958" s="107">
        <v>2358.0</v>
      </c>
      <c r="D958" s="4">
        <v>198.55</v>
      </c>
      <c r="E958" s="4">
        <v>895.85</v>
      </c>
      <c r="F958" s="107">
        <v>4806.7</v>
      </c>
      <c r="H958" s="107">
        <v>1753.0</v>
      </c>
      <c r="I958" s="107">
        <v>1918.85</v>
      </c>
      <c r="J958" s="4">
        <v>22011.95</v>
      </c>
      <c r="K958" s="186">
        <v>6.532785015E7</v>
      </c>
      <c r="L958" s="5"/>
      <c r="M958" s="99" t="s">
        <v>285</v>
      </c>
      <c r="N958" s="4">
        <v>1.8064414932552644</v>
      </c>
      <c r="O958" s="4">
        <v>0.0997601511260123</v>
      </c>
      <c r="P958" s="4">
        <v>2.9556650246305507</v>
      </c>
      <c r="Q958" s="187">
        <v>2.0039851978366094</v>
      </c>
      <c r="R958" s="4">
        <v>0.07911886568531892</v>
      </c>
      <c r="S958" s="4">
        <v>0.0</v>
      </c>
      <c r="T958" s="4">
        <v>3.0721740408643243</v>
      </c>
      <c r="U958" s="4">
        <v>0.27435200668896326</v>
      </c>
      <c r="V958" s="4">
        <v>1.2277683680864866</v>
      </c>
      <c r="W958" s="122">
        <v>0.7914703444739124</v>
      </c>
      <c r="X958" s="4"/>
      <c r="Y958" s="4"/>
      <c r="Z958" s="99" t="s">
        <v>285</v>
      </c>
      <c r="AJ958" s="158"/>
      <c r="AK958" s="4"/>
      <c r="AL958" s="99" t="s">
        <v>285</v>
      </c>
    </row>
    <row r="959">
      <c r="A959" s="99" t="s">
        <v>286</v>
      </c>
      <c r="B959" s="107">
        <v>1980.7</v>
      </c>
      <c r="C959" s="107">
        <v>2410.45</v>
      </c>
      <c r="D959" s="4">
        <v>197.9</v>
      </c>
      <c r="E959" s="4">
        <v>902.45</v>
      </c>
      <c r="F959" s="107">
        <v>4865.0</v>
      </c>
      <c r="H959" s="107">
        <v>1794.35</v>
      </c>
      <c r="I959" s="107">
        <v>1945.55</v>
      </c>
      <c r="J959" s="4">
        <v>22096.75</v>
      </c>
      <c r="K959" s="186">
        <v>6.60653159E7</v>
      </c>
      <c r="L959" s="5"/>
      <c r="M959" s="99" t="s">
        <v>286</v>
      </c>
      <c r="N959" s="4">
        <v>1.7230310967311175</v>
      </c>
      <c r="O959" s="4">
        <v>2.224342663273953</v>
      </c>
      <c r="P959" s="4">
        <v>-0.32737345756736624</v>
      </c>
      <c r="Q959" s="187">
        <v>0.7367304794329432</v>
      </c>
      <c r="R959" s="4">
        <v>1.2128903405662967</v>
      </c>
      <c r="S959" s="4">
        <v>0.0</v>
      </c>
      <c r="T959" s="4">
        <v>2.3588134626354766</v>
      </c>
      <c r="U959" s="4">
        <v>1.391458425619514</v>
      </c>
      <c r="V959" s="4">
        <v>1.128868848900885</v>
      </c>
      <c r="W959" s="122">
        <v>0.38524528721898454</v>
      </c>
      <c r="X959" s="4"/>
      <c r="Y959" s="4"/>
      <c r="Z959" s="99" t="s">
        <v>286</v>
      </c>
      <c r="AA959" s="4">
        <v>-1.6105417276720397</v>
      </c>
      <c r="AB959" s="4">
        <v>-0.7135597087680648</v>
      </c>
      <c r="AC959" s="4">
        <v>13.163213744315302</v>
      </c>
      <c r="AD959" s="4">
        <v>7.296803146988743</v>
      </c>
      <c r="AE959" s="4">
        <v>0.6207605344295954</v>
      </c>
      <c r="AF959" s="4"/>
      <c r="AG959" s="4">
        <v>1.0811714548443778</v>
      </c>
      <c r="AH959" s="4">
        <v>-2.2358716044306237</v>
      </c>
      <c r="AI959" s="4">
        <v>1.6529580141876068</v>
      </c>
      <c r="AJ959" s="122">
        <v>1.6529580141876068</v>
      </c>
      <c r="AK959" s="4"/>
      <c r="AL959" s="99" t="s">
        <v>286</v>
      </c>
    </row>
    <row r="960">
      <c r="A960" s="99" t="s">
        <v>287</v>
      </c>
      <c r="B960" s="107">
        <v>1935.65</v>
      </c>
      <c r="C960" s="107">
        <v>2341.8</v>
      </c>
      <c r="D960" s="4">
        <v>216.3</v>
      </c>
      <c r="E960" s="4">
        <v>893.25</v>
      </c>
      <c r="F960" s="107">
        <v>4961.45</v>
      </c>
      <c r="H960" s="107">
        <v>1791.45</v>
      </c>
      <c r="I960" s="107">
        <v>1885.6</v>
      </c>
      <c r="J960" s="4">
        <v>22004.7</v>
      </c>
      <c r="K960" s="186">
        <v>6.641629645000001E7</v>
      </c>
      <c r="L960" s="5"/>
      <c r="M960" s="99" t="s">
        <v>287</v>
      </c>
      <c r="N960" s="4">
        <v>-2.274448427323671</v>
      </c>
      <c r="O960" s="4">
        <v>-2.8480159306353436</v>
      </c>
      <c r="P960" s="4">
        <v>9.297625063163215</v>
      </c>
      <c r="Q960" s="187">
        <v>-1.0194470607789954</v>
      </c>
      <c r="R960" s="4">
        <v>1.9825282631037988</v>
      </c>
      <c r="S960" s="4">
        <v>0.0</v>
      </c>
      <c r="T960" s="4">
        <v>-0.1616184133530172</v>
      </c>
      <c r="U960" s="4">
        <v>-3.081390866336</v>
      </c>
      <c r="V960" s="4">
        <v>0.5312629557864749</v>
      </c>
      <c r="W960" s="122">
        <v>-0.41657709844207536</v>
      </c>
      <c r="X960" s="4"/>
      <c r="Y960" s="4"/>
      <c r="Z960" s="99" t="s">
        <v>287</v>
      </c>
      <c r="AJ960" s="158"/>
      <c r="AK960" s="4"/>
      <c r="AL960" s="99" t="s">
        <v>287</v>
      </c>
    </row>
    <row r="961">
      <c r="A961" s="99" t="s">
        <v>288</v>
      </c>
      <c r="B961" s="107">
        <v>1930.4</v>
      </c>
      <c r="C961" s="107">
        <v>2387.1</v>
      </c>
      <c r="D961" s="4">
        <v>217.45</v>
      </c>
      <c r="E961" s="4">
        <v>872.45</v>
      </c>
      <c r="F961" s="107">
        <v>4920.2</v>
      </c>
      <c r="H961" s="107">
        <v>1820.5</v>
      </c>
      <c r="I961" s="107">
        <v>1842.35</v>
      </c>
      <c r="J961" s="4">
        <v>22123.65</v>
      </c>
      <c r="K961" s="186">
        <v>6.6094951699999996E7</v>
      </c>
      <c r="L961" s="5"/>
      <c r="M961" s="99" t="s">
        <v>288</v>
      </c>
      <c r="N961" s="4">
        <v>-0.27122671970655854</v>
      </c>
      <c r="O961" s="4">
        <v>1.9344094286446207</v>
      </c>
      <c r="P961" s="4">
        <v>0.5316689782709095</v>
      </c>
      <c r="Q961" s="187">
        <v>-2.3285754268121974</v>
      </c>
      <c r="R961" s="4">
        <v>-0.8314101724294309</v>
      </c>
      <c r="S961" s="4">
        <v>0.0</v>
      </c>
      <c r="T961" s="4">
        <v>1.6215914482681602</v>
      </c>
      <c r="U961" s="4">
        <v>-2.2936996181586764</v>
      </c>
      <c r="V961" s="4">
        <v>-0.4838341900649819</v>
      </c>
      <c r="W961" s="122">
        <v>0.5405663335560164</v>
      </c>
      <c r="X961" s="4"/>
      <c r="Y961" s="4"/>
      <c r="Z961" s="99" t="s">
        <v>288</v>
      </c>
      <c r="AJ961" s="158"/>
      <c r="AK961" s="4"/>
      <c r="AL961" s="99" t="s">
        <v>288</v>
      </c>
    </row>
    <row r="962">
      <c r="A962" s="99" t="s">
        <v>289</v>
      </c>
      <c r="B962" s="107">
        <v>1900.95</v>
      </c>
      <c r="C962" s="107">
        <v>2367.3</v>
      </c>
      <c r="D962" s="4">
        <v>212.55</v>
      </c>
      <c r="E962" s="4">
        <v>871.8</v>
      </c>
      <c r="F962" s="107">
        <v>4911.25</v>
      </c>
      <c r="H962" s="107">
        <v>1845.25</v>
      </c>
      <c r="I962" s="107">
        <v>1813.95</v>
      </c>
      <c r="J962" s="4">
        <v>22326.9</v>
      </c>
      <c r="K962" s="186">
        <v>6.579043225E7</v>
      </c>
      <c r="L962" s="5"/>
      <c r="M962" s="99" t="s">
        <v>289</v>
      </c>
      <c r="N962" s="4">
        <v>-1.5255905511811048</v>
      </c>
      <c r="O962" s="4">
        <v>-0.8294583385698013</v>
      </c>
      <c r="P962" s="4">
        <v>-2.253391584272236</v>
      </c>
      <c r="Q962" s="187">
        <v>-0.07450283683879774</v>
      </c>
      <c r="R962" s="4">
        <v>-0.18190317466769274</v>
      </c>
      <c r="S962" s="4">
        <v>0.0</v>
      </c>
      <c r="T962" s="4">
        <v>1.3595166163141994</v>
      </c>
      <c r="U962" s="4">
        <v>-1.5415094851683917</v>
      </c>
      <c r="V962" s="4">
        <v>-0.46073027087180024</v>
      </c>
      <c r="W962" s="122">
        <v>0.9187001240753673</v>
      </c>
      <c r="X962" s="4"/>
      <c r="Y962" s="4"/>
      <c r="Z962" s="99" t="s">
        <v>289</v>
      </c>
      <c r="AJ962" s="158"/>
      <c r="AK962" s="4"/>
      <c r="AL962" s="99" t="s">
        <v>289</v>
      </c>
    </row>
    <row r="963">
      <c r="A963" s="181">
        <v>45295.0</v>
      </c>
      <c r="B963" s="107">
        <v>1948.8</v>
      </c>
      <c r="C963" s="107">
        <v>2393.25</v>
      </c>
      <c r="D963" s="4">
        <v>223.95</v>
      </c>
      <c r="E963" s="4">
        <v>968.3</v>
      </c>
      <c r="F963" s="107">
        <v>4895.2</v>
      </c>
      <c r="H963" s="107">
        <v>1813.75</v>
      </c>
      <c r="I963" s="107">
        <v>1902.05</v>
      </c>
      <c r="J963" s="4">
        <v>22462.0</v>
      </c>
      <c r="K963" s="186">
        <v>6.79161355E7</v>
      </c>
      <c r="L963" s="5"/>
      <c r="M963" s="181">
        <v>45295.0</v>
      </c>
      <c r="N963" s="4">
        <v>2.517162471395876</v>
      </c>
      <c r="O963" s="4">
        <v>1.096185527816492</v>
      </c>
      <c r="P963" s="4">
        <v>5.363443895553976</v>
      </c>
      <c r="Q963" s="187">
        <v>11.069052534985088</v>
      </c>
      <c r="R963" s="4">
        <v>-0.32680071264953287</v>
      </c>
      <c r="S963" s="4">
        <v>0.0</v>
      </c>
      <c r="T963" s="4">
        <v>-1.7070857607370273</v>
      </c>
      <c r="U963" s="4">
        <v>4.856804211802966</v>
      </c>
      <c r="V963" s="4">
        <v>3.2310218633652465</v>
      </c>
      <c r="W963" s="122">
        <v>0.6050996779669302</v>
      </c>
      <c r="X963" s="4"/>
      <c r="Y963" s="4"/>
      <c r="Z963" s="181">
        <v>45295.0</v>
      </c>
      <c r="AA963" s="4">
        <v>8.774560088376862</v>
      </c>
      <c r="AB963" s="4">
        <v>4.62763485827735</v>
      </c>
      <c r="AC963" s="4">
        <v>2.4700070571630204</v>
      </c>
      <c r="AD963" s="4">
        <v>24.01927047487957</v>
      </c>
      <c r="AE963" s="4">
        <v>-1.9994909646220376</v>
      </c>
      <c r="AF963" s="4"/>
      <c r="AG963" s="4">
        <v>-4.91532312694757</v>
      </c>
      <c r="AH963" s="4">
        <v>15.967915322914074</v>
      </c>
      <c r="AI963" s="4">
        <v>0.8366589181659758</v>
      </c>
      <c r="AJ963" s="122">
        <v>0.8366589181659758</v>
      </c>
      <c r="AK963" s="110"/>
      <c r="AL963" s="181">
        <v>45295.0</v>
      </c>
      <c r="AM963" s="4">
        <v>9.126128899835804</v>
      </c>
      <c r="AN963" s="4">
        <v>2.941606601901184</v>
      </c>
      <c r="AO963" s="4">
        <v>-5.760214333556587</v>
      </c>
      <c r="AP963" s="4">
        <v>34.65868016110711</v>
      </c>
      <c r="AQ963" s="4">
        <v>-2.4360598136950484</v>
      </c>
      <c r="AR963" s="4">
        <v>0.0</v>
      </c>
      <c r="AS963" s="4">
        <v>-5.654031702274291</v>
      </c>
      <c r="AT963" s="4">
        <v>7.523461528350997</v>
      </c>
      <c r="AU963" s="4">
        <v>7.588564576086652</v>
      </c>
      <c r="AV963" s="4">
        <v>0.6359629596652059</v>
      </c>
    </row>
    <row r="964">
      <c r="A964" s="181">
        <v>45326.0</v>
      </c>
      <c r="B964" s="107">
        <v>2020.9</v>
      </c>
      <c r="C964" s="107">
        <v>2380.55</v>
      </c>
      <c r="D964" s="4">
        <v>221.4</v>
      </c>
      <c r="E964" s="4">
        <v>985.05</v>
      </c>
      <c r="F964" s="107">
        <v>4899.95</v>
      </c>
      <c r="H964" s="107">
        <v>1788.7</v>
      </c>
      <c r="I964" s="107">
        <v>1921.1</v>
      </c>
      <c r="J964" s="4">
        <v>22453.3</v>
      </c>
      <c r="K964" s="186">
        <v>6.824600795000002E7</v>
      </c>
      <c r="L964" s="5"/>
      <c r="M964" s="181">
        <v>45326.0</v>
      </c>
      <c r="N964" s="4">
        <v>3.699712643678168</v>
      </c>
      <c r="O964" s="4">
        <v>-0.5306591455134155</v>
      </c>
      <c r="P964" s="4">
        <v>-1.138647019423971</v>
      </c>
      <c r="Q964" s="187">
        <v>1.7298357946917278</v>
      </c>
      <c r="R964" s="4">
        <v>0.09703382905703546</v>
      </c>
      <c r="S964" s="4">
        <v>0.0</v>
      </c>
      <c r="T964" s="4">
        <v>-1.3811164713990327</v>
      </c>
      <c r="U964" s="4">
        <v>1.0015509581767017</v>
      </c>
      <c r="V964" s="4">
        <v>0.4857055655058846</v>
      </c>
      <c r="W964" s="122">
        <v>-0.03873208084765706</v>
      </c>
      <c r="X964" s="4"/>
      <c r="Y964" s="4"/>
      <c r="Z964" s="181">
        <v>45326.0</v>
      </c>
      <c r="AJ964" s="158"/>
      <c r="AK964" s="110"/>
      <c r="AL964" s="181">
        <v>45326.0</v>
      </c>
    </row>
    <row r="965">
      <c r="A965" s="181">
        <v>45355.0</v>
      </c>
      <c r="B965" s="107">
        <v>2035.7</v>
      </c>
      <c r="C965" s="107">
        <v>2450.55</v>
      </c>
      <c r="D965" s="4">
        <v>221.05</v>
      </c>
      <c r="E965" s="107">
        <v>1074.65</v>
      </c>
      <c r="F965" s="107">
        <v>4834.6</v>
      </c>
      <c r="H965" s="107">
        <v>1787.6</v>
      </c>
      <c r="I965" s="107">
        <v>1948.15</v>
      </c>
      <c r="J965" s="4">
        <v>22434.65</v>
      </c>
      <c r="K965" s="186">
        <v>6.97122475E7</v>
      </c>
      <c r="L965" s="5"/>
      <c r="M965" s="181">
        <v>45355.0</v>
      </c>
      <c r="N965" s="4">
        <v>0.7323469741204391</v>
      </c>
      <c r="O965" s="4">
        <v>2.940496943983533</v>
      </c>
      <c r="P965" s="4">
        <v>-0.15808491418247259</v>
      </c>
      <c r="Q965" s="187">
        <v>9.095984975381976</v>
      </c>
      <c r="R965" s="4">
        <v>-1.333687078439565</v>
      </c>
      <c r="S965" s="4">
        <v>0.0</v>
      </c>
      <c r="T965" s="4">
        <v>-0.06149717672053091</v>
      </c>
      <c r="U965" s="4">
        <v>1.40804747280205</v>
      </c>
      <c r="V965" s="4">
        <v>2.148462003922944</v>
      </c>
      <c r="W965" s="122">
        <v>-0.0830612872049891</v>
      </c>
      <c r="X965" s="4"/>
      <c r="Y965" s="4"/>
      <c r="Z965" s="181">
        <v>45355.0</v>
      </c>
      <c r="AJ965" s="158"/>
      <c r="AK965" s="110"/>
      <c r="AL965" s="181">
        <v>45355.0</v>
      </c>
    </row>
    <row r="966">
      <c r="A966" s="181">
        <v>45386.0</v>
      </c>
      <c r="B966" s="107">
        <v>2037.25</v>
      </c>
      <c r="C966" s="107">
        <v>2477.3</v>
      </c>
      <c r="D966" s="4">
        <v>219.5</v>
      </c>
      <c r="E966" s="107">
        <v>1069.3</v>
      </c>
      <c r="F966" s="107">
        <v>4813.6</v>
      </c>
      <c r="H966" s="107">
        <v>1775.1</v>
      </c>
      <c r="I966" s="107">
        <v>2159.2</v>
      </c>
      <c r="J966" s="4">
        <v>22514.65</v>
      </c>
      <c r="K966" s="186">
        <v>6.994787965E7</v>
      </c>
      <c r="L966" s="5"/>
      <c r="M966" s="181">
        <v>45386.0</v>
      </c>
      <c r="N966" s="4">
        <v>0.07614088519919214</v>
      </c>
      <c r="O966" s="4">
        <v>1.0915916834996224</v>
      </c>
      <c r="P966" s="4">
        <v>-0.7011988237955266</v>
      </c>
      <c r="Q966" s="187">
        <v>-0.49783650490858755</v>
      </c>
      <c r="R966" s="4">
        <v>-0.4343689240061225</v>
      </c>
      <c r="S966" s="4">
        <v>0.0</v>
      </c>
      <c r="T966" s="4">
        <v>-0.6992615797717611</v>
      </c>
      <c r="U966" s="4">
        <v>10.833354721145689</v>
      </c>
      <c r="V966" s="4">
        <v>0.3380068186727246</v>
      </c>
      <c r="W966" s="122">
        <v>0.35659125504520905</v>
      </c>
      <c r="X966" s="4"/>
      <c r="Y966" s="4"/>
      <c r="Z966" s="181">
        <v>45386.0</v>
      </c>
      <c r="AJ966" s="158"/>
      <c r="AK966" s="110"/>
      <c r="AL966" s="181">
        <v>45386.0</v>
      </c>
    </row>
    <row r="967">
      <c r="A967" s="181">
        <v>45416.0</v>
      </c>
      <c r="B967" s="107">
        <v>2067.75</v>
      </c>
      <c r="C967" s="107">
        <v>2476.85</v>
      </c>
      <c r="D967" s="4">
        <v>217.8</v>
      </c>
      <c r="E967" s="107">
        <v>1081.2</v>
      </c>
      <c r="F967" s="107">
        <v>4813.05</v>
      </c>
      <c r="H967" s="107">
        <v>1754.55</v>
      </c>
      <c r="I967" s="107">
        <v>2103.6</v>
      </c>
      <c r="J967" s="4">
        <v>22513.7</v>
      </c>
      <c r="K967" s="186">
        <v>6.99849479E7</v>
      </c>
      <c r="L967" s="5"/>
      <c r="M967" s="181">
        <v>45416.0</v>
      </c>
      <c r="N967" s="4">
        <v>1.497116210577985</v>
      </c>
      <c r="O967" s="4">
        <v>-0.018164937633725134</v>
      </c>
      <c r="P967" s="4">
        <v>-0.7744874715261908</v>
      </c>
      <c r="Q967" s="187">
        <v>1.1128775834658273</v>
      </c>
      <c r="R967" s="4">
        <v>-0.01142595978062535</v>
      </c>
      <c r="S967" s="4">
        <v>0.0</v>
      </c>
      <c r="T967" s="4">
        <v>-1.1576812573939472</v>
      </c>
      <c r="U967" s="4">
        <v>-2.5750277880696513</v>
      </c>
      <c r="V967" s="4">
        <v>0.052994101015612416</v>
      </c>
      <c r="W967" s="122">
        <v>-0.004219474875251126</v>
      </c>
      <c r="X967" s="4"/>
      <c r="Y967" s="4"/>
      <c r="Z967" s="181">
        <v>45416.0</v>
      </c>
      <c r="AA967" s="4">
        <v>0.14750332487003662</v>
      </c>
      <c r="AB967" s="4">
        <v>-1.6109170922744653</v>
      </c>
      <c r="AC967" s="4">
        <v>-0.9412304866850373</v>
      </c>
      <c r="AD967" s="4">
        <v>1.4197188309285893</v>
      </c>
      <c r="AE967" s="4">
        <v>-1.273620677117424</v>
      </c>
      <c r="AF967" s="4"/>
      <c r="AG967" s="4">
        <v>-0.2792738878914744</v>
      </c>
      <c r="AH967" s="4">
        <v>1.323920897509028</v>
      </c>
      <c r="AI967" s="4">
        <v>0.025317917534659905</v>
      </c>
      <c r="AJ967" s="122">
        <v>0.025317917534659905</v>
      </c>
      <c r="AK967" s="110"/>
      <c r="AL967" s="181">
        <v>45416.0</v>
      </c>
    </row>
    <row r="968">
      <c r="A968" s="181">
        <v>45508.0</v>
      </c>
      <c r="B968" s="107">
        <v>2069.1</v>
      </c>
      <c r="C968" s="107">
        <v>2478.3</v>
      </c>
      <c r="D968" s="4">
        <v>214.25</v>
      </c>
      <c r="E968" s="107">
        <v>1141.2</v>
      </c>
      <c r="F968" s="107">
        <v>4826.8</v>
      </c>
      <c r="H968" s="107">
        <v>1859.6</v>
      </c>
      <c r="I968" s="107">
        <v>2080.0</v>
      </c>
      <c r="J968" s="4">
        <v>22666.3</v>
      </c>
      <c r="K968" s="186">
        <v>7.123225615E7</v>
      </c>
      <c r="L968" s="5"/>
      <c r="M968" s="181">
        <v>45508.0</v>
      </c>
      <c r="N968" s="4">
        <v>0.06528835690968005</v>
      </c>
      <c r="O968" s="4">
        <v>0.058542099844571656</v>
      </c>
      <c r="P968" s="4">
        <v>-1.6299357208448169</v>
      </c>
      <c r="Q968" s="187">
        <v>5.549389567147613</v>
      </c>
      <c r="R968" s="4">
        <v>0.2856816363844132</v>
      </c>
      <c r="S968" s="4">
        <v>0.0</v>
      </c>
      <c r="T968" s="4">
        <v>5.9872901883673855</v>
      </c>
      <c r="U968" s="4">
        <v>-1.1218862901692292</v>
      </c>
      <c r="V968" s="4">
        <v>1.7822521662547381</v>
      </c>
      <c r="W968" s="122">
        <v>0.6778095115418546</v>
      </c>
      <c r="X968" s="4"/>
      <c r="Y968" s="4"/>
      <c r="Z968" s="181">
        <v>45508.0</v>
      </c>
      <c r="AJ968" s="158"/>
      <c r="AK968" s="110"/>
      <c r="AL968" s="181">
        <v>45508.0</v>
      </c>
    </row>
    <row r="969">
      <c r="A969" s="181">
        <v>45539.0</v>
      </c>
      <c r="B969" s="107">
        <v>2072.15</v>
      </c>
      <c r="C969" s="107">
        <v>2478.05</v>
      </c>
      <c r="D969" s="4">
        <v>215.95</v>
      </c>
      <c r="E969" s="107">
        <v>1130.25</v>
      </c>
      <c r="F969" s="107">
        <v>4794.7</v>
      </c>
      <c r="H969" s="107">
        <v>1800.35</v>
      </c>
      <c r="I969" s="107">
        <v>2113.8</v>
      </c>
      <c r="J969" s="4">
        <v>22642.75</v>
      </c>
      <c r="K969" s="186">
        <v>7.085191060000001E7</v>
      </c>
      <c r="L969" s="5"/>
      <c r="M969" s="181">
        <v>45539.0</v>
      </c>
      <c r="N969" s="4">
        <v>0.14740708520613707</v>
      </c>
      <c r="O969" s="4">
        <v>-0.010087560020982125</v>
      </c>
      <c r="P969" s="4">
        <v>0.7934655775962607</v>
      </c>
      <c r="Q969" s="187">
        <v>-0.9595162986330218</v>
      </c>
      <c r="R969" s="4">
        <v>-0.6650368774343325</v>
      </c>
      <c r="S969" s="4">
        <v>0.0</v>
      </c>
      <c r="T969" s="4">
        <v>-3.1861690686169073</v>
      </c>
      <c r="U969" s="4">
        <v>1.6250000000000087</v>
      </c>
      <c r="V969" s="4">
        <v>-0.5339512891450049</v>
      </c>
      <c r="W969" s="122">
        <v>-0.10389873953843051</v>
      </c>
      <c r="X969" s="4"/>
      <c r="Y969" s="4"/>
      <c r="Z969" s="181">
        <v>45539.0</v>
      </c>
      <c r="AJ969" s="158"/>
      <c r="AK969" s="110"/>
      <c r="AL969" s="181">
        <v>45539.0</v>
      </c>
    </row>
    <row r="970">
      <c r="A970" s="181">
        <v>45569.0</v>
      </c>
      <c r="B970" s="107">
        <v>2072.8</v>
      </c>
      <c r="C970" s="107">
        <v>2485.45</v>
      </c>
      <c r="D970" s="4">
        <v>215.6</v>
      </c>
      <c r="E970" s="107">
        <v>1092.1</v>
      </c>
      <c r="F970" s="107">
        <v>4808.7</v>
      </c>
      <c r="H970" s="107">
        <v>1792.4</v>
      </c>
      <c r="I970" s="107">
        <v>2140.7</v>
      </c>
      <c r="J970" s="4">
        <v>22753.8</v>
      </c>
      <c r="K970" s="186">
        <v>7.032434869999999E7</v>
      </c>
      <c r="L970" s="5"/>
      <c r="M970" s="181">
        <v>45569.0</v>
      </c>
      <c r="N970" s="4">
        <v>0.031368385493332575</v>
      </c>
      <c r="O970" s="4">
        <v>0.2986219002844832</v>
      </c>
      <c r="P970" s="4">
        <v>-0.16207455429497306</v>
      </c>
      <c r="Q970" s="187">
        <v>-3.3753594337536024</v>
      </c>
      <c r="R970" s="4">
        <v>0.2919890712661897</v>
      </c>
      <c r="S970" s="4">
        <v>0.0</v>
      </c>
      <c r="T970" s="4">
        <v>-0.4415808037325975</v>
      </c>
      <c r="U970" s="4">
        <v>1.2725896489733954</v>
      </c>
      <c r="V970" s="4">
        <v>-0.7445979868890378</v>
      </c>
      <c r="W970" s="122">
        <v>0.4904439610912953</v>
      </c>
      <c r="X970" s="4"/>
      <c r="Y970" s="4"/>
      <c r="Z970" s="181">
        <v>45569.0</v>
      </c>
      <c r="AJ970" s="158"/>
      <c r="AK970" s="110"/>
      <c r="AL970" s="181">
        <v>45569.0</v>
      </c>
    </row>
    <row r="971">
      <c r="A971" s="181">
        <v>45630.0</v>
      </c>
      <c r="B971" s="107">
        <v>2070.8</v>
      </c>
      <c r="C971" s="107">
        <v>2436.95</v>
      </c>
      <c r="D971" s="4">
        <v>215.75</v>
      </c>
      <c r="E971" s="107">
        <v>1096.55</v>
      </c>
      <c r="F971" s="107">
        <v>4751.75</v>
      </c>
      <c r="H971" s="107">
        <v>1749.65</v>
      </c>
      <c r="I971" s="107">
        <v>2131.45</v>
      </c>
      <c r="J971" s="4">
        <v>22519.4</v>
      </c>
      <c r="K971" s="186">
        <v>6.988638075E7</v>
      </c>
      <c r="L971" s="5"/>
      <c r="M971" s="181">
        <v>45630.0</v>
      </c>
      <c r="N971" s="4">
        <v>-0.09648784253184098</v>
      </c>
      <c r="O971" s="4">
        <v>-1.9513568971413628</v>
      </c>
      <c r="P971" s="4">
        <v>0.06957328385900077</v>
      </c>
      <c r="Q971" s="187">
        <v>0.4074718432378029</v>
      </c>
      <c r="R971" s="4">
        <v>-1.1843117682533704</v>
      </c>
      <c r="S971" s="4">
        <v>0.0</v>
      </c>
      <c r="T971" s="4">
        <v>-2.385070296808748</v>
      </c>
      <c r="U971" s="4">
        <v>-0.43210164899331993</v>
      </c>
      <c r="V971" s="4">
        <v>-0.6227828029639301</v>
      </c>
      <c r="W971" s="122">
        <v>-1.030157600049213</v>
      </c>
      <c r="X971" s="4"/>
      <c r="Y971" s="4"/>
      <c r="Z971" s="181">
        <v>45630.0</v>
      </c>
      <c r="AA971" s="4">
        <v>-1.4245702144099008</v>
      </c>
      <c r="AB971" s="4">
        <v>-1.1797533802499027</v>
      </c>
      <c r="AC971" s="4">
        <v>-5.0753186558516745</v>
      </c>
      <c r="AD971" s="4">
        <v>0.22342802425790392</v>
      </c>
      <c r="AE971" s="4">
        <v>-1.7561950860209359</v>
      </c>
      <c r="AF971" s="4"/>
      <c r="AG971" s="4">
        <v>0.7973023176063679</v>
      </c>
      <c r="AH971" s="4">
        <v>-4.9262239320650165</v>
      </c>
      <c r="AI971" s="4">
        <v>-1.653685266925413</v>
      </c>
      <c r="AJ971" s="122">
        <v>-1.653685266925413</v>
      </c>
      <c r="AK971" s="110"/>
      <c r="AL971" s="181">
        <v>45630.0</v>
      </c>
    </row>
    <row r="972">
      <c r="A972" s="99" t="s">
        <v>290</v>
      </c>
      <c r="B972" s="107">
        <v>2137.15</v>
      </c>
      <c r="C972" s="107">
        <v>2461.35</v>
      </c>
      <c r="D972" s="4">
        <v>203.65</v>
      </c>
      <c r="E972" s="107">
        <v>1056.95</v>
      </c>
      <c r="F972" s="107">
        <v>4761.9</v>
      </c>
      <c r="H972" s="107">
        <v>1752.3</v>
      </c>
      <c r="I972" s="107">
        <v>2060.4</v>
      </c>
      <c r="J972" s="4">
        <v>22272.5</v>
      </c>
      <c r="K972" s="186">
        <v>6.902705614999999E7</v>
      </c>
      <c r="L972" s="5"/>
      <c r="M972" s="99" t="s">
        <v>290</v>
      </c>
      <c r="N972" s="4">
        <v>3.2040757195286798</v>
      </c>
      <c r="O972" s="4">
        <v>1.0012515644555733</v>
      </c>
      <c r="P972" s="4">
        <v>-5.608342989571261</v>
      </c>
      <c r="Q972" s="187">
        <v>-3.6113264329031884</v>
      </c>
      <c r="R972" s="4">
        <v>0.21360551375808148</v>
      </c>
      <c r="S972" s="4">
        <v>0.0</v>
      </c>
      <c r="T972" s="4">
        <v>0.15145886320120386</v>
      </c>
      <c r="U972" s="4">
        <v>-3.333411527363989</v>
      </c>
      <c r="V972" s="4">
        <v>-1.2296023785721784</v>
      </c>
      <c r="W972" s="122">
        <v>-1.0963880032327744</v>
      </c>
      <c r="X972" s="4"/>
      <c r="Y972" s="4"/>
      <c r="Z972" s="99" t="s">
        <v>290</v>
      </c>
      <c r="AJ972" s="158"/>
      <c r="AK972" s="4"/>
      <c r="AL972" s="99" t="s">
        <v>290</v>
      </c>
    </row>
    <row r="973">
      <c r="A973" s="99" t="s">
        <v>291</v>
      </c>
      <c r="B973" s="107">
        <v>2077.4</v>
      </c>
      <c r="C973" s="107">
        <v>2442.75</v>
      </c>
      <c r="D973" s="4">
        <v>204.95</v>
      </c>
      <c r="E973" s="107">
        <v>1103.35</v>
      </c>
      <c r="F973" s="107">
        <v>4740.7</v>
      </c>
      <c r="H973" s="107">
        <v>1749.75</v>
      </c>
      <c r="I973" s="107">
        <v>2051.1</v>
      </c>
      <c r="J973" s="4">
        <v>22147.9</v>
      </c>
      <c r="K973" s="186">
        <v>6.948296044999999E7</v>
      </c>
      <c r="L973" s="5"/>
      <c r="M973" s="99" t="s">
        <v>291</v>
      </c>
      <c r="N973" s="4">
        <v>-2.7957794258709026</v>
      </c>
      <c r="O973" s="4">
        <v>-0.755682856968733</v>
      </c>
      <c r="P973" s="4">
        <v>0.6383501104836646</v>
      </c>
      <c r="Q973" s="187">
        <v>4.389990065755226</v>
      </c>
      <c r="R973" s="4">
        <v>-0.4452004452004414</v>
      </c>
      <c r="S973" s="4">
        <v>0.0</v>
      </c>
      <c r="T973" s="4">
        <v>-0.1455230268789565</v>
      </c>
      <c r="U973" s="4">
        <v>-0.4513686662784014</v>
      </c>
      <c r="V973" s="4">
        <v>0.6604718865734174</v>
      </c>
      <c r="W973" s="122">
        <v>-0.5594342799416255</v>
      </c>
      <c r="X973" s="4"/>
      <c r="Y973" s="4"/>
      <c r="Z973" s="99" t="s">
        <v>291</v>
      </c>
      <c r="AJ973" s="158"/>
      <c r="AK973" s="4"/>
      <c r="AL973" s="99" t="s">
        <v>291</v>
      </c>
    </row>
    <row r="974">
      <c r="A974" s="99" t="s">
        <v>292</v>
      </c>
      <c r="B974" s="107">
        <v>2034.35</v>
      </c>
      <c r="C974" s="107">
        <v>2449.9</v>
      </c>
      <c r="D974" s="4">
        <v>204.1</v>
      </c>
      <c r="E974" s="107">
        <v>1077.85</v>
      </c>
      <c r="F974" s="107">
        <v>4695.0</v>
      </c>
      <c r="H974" s="107">
        <v>1764.4</v>
      </c>
      <c r="I974" s="107">
        <v>2049.1</v>
      </c>
      <c r="J974" s="4">
        <v>21995.85</v>
      </c>
      <c r="K974" s="186">
        <v>6.8822684E7</v>
      </c>
      <c r="L974" s="5"/>
      <c r="M974" s="99" t="s">
        <v>292</v>
      </c>
      <c r="N974" s="4">
        <v>-2.0723019158563676</v>
      </c>
      <c r="O974" s="4">
        <v>0.292702896325866</v>
      </c>
      <c r="P974" s="4">
        <v>-0.4147353012929955</v>
      </c>
      <c r="Q974" s="187">
        <v>-2.3111433362033806</v>
      </c>
      <c r="R974" s="4">
        <v>-0.9639926593119121</v>
      </c>
      <c r="S974" s="4">
        <v>0.0</v>
      </c>
      <c r="T974" s="4">
        <v>0.837262466066586</v>
      </c>
      <c r="U974" s="4">
        <v>-0.09750865389303301</v>
      </c>
      <c r="V974" s="4">
        <v>-0.950271038717649</v>
      </c>
      <c r="W974" s="122">
        <v>-0.6865210697176838</v>
      </c>
      <c r="X974" s="4"/>
      <c r="Y974" s="4"/>
      <c r="Z974" s="99" t="s">
        <v>292</v>
      </c>
      <c r="AJ974" s="158"/>
      <c r="AK974" s="4"/>
      <c r="AL974" s="99" t="s">
        <v>292</v>
      </c>
    </row>
    <row r="975">
      <c r="A975" s="99" t="s">
        <v>293</v>
      </c>
      <c r="B975" s="107">
        <v>2041.3</v>
      </c>
      <c r="C975" s="107">
        <v>2408.2</v>
      </c>
      <c r="D975" s="4">
        <v>204.8</v>
      </c>
      <c r="E975" s="107">
        <v>1099.0</v>
      </c>
      <c r="F975" s="107">
        <v>4668.3</v>
      </c>
      <c r="H975" s="107">
        <v>1763.6</v>
      </c>
      <c r="I975" s="107">
        <v>2026.45</v>
      </c>
      <c r="J975" s="4">
        <v>22147.0</v>
      </c>
      <c r="K975" s="186">
        <v>6.895235480000001E7</v>
      </c>
      <c r="L975" s="5"/>
      <c r="M975" s="99" t="s">
        <v>293</v>
      </c>
      <c r="N975" s="4">
        <v>0.34163246245729817</v>
      </c>
      <c r="O975" s="4">
        <v>-1.7021102902159382</v>
      </c>
      <c r="P975" s="4">
        <v>0.34296913277805835</v>
      </c>
      <c r="Q975" s="187">
        <v>1.962239643735222</v>
      </c>
      <c r="R975" s="4">
        <v>-0.5686900958466414</v>
      </c>
      <c r="S975" s="4">
        <v>0.0</v>
      </c>
      <c r="T975" s="4">
        <v>-0.04534119247337236</v>
      </c>
      <c r="U975" s="4">
        <v>-1.105363330242539</v>
      </c>
      <c r="V975" s="4">
        <v>0.1884128785212909</v>
      </c>
      <c r="W975" s="122">
        <v>0.6871750807538762</v>
      </c>
      <c r="X975" s="4"/>
      <c r="Y975" s="4"/>
      <c r="Z975" s="99" t="s">
        <v>293</v>
      </c>
      <c r="AA975" s="4">
        <v>2.366139225003672</v>
      </c>
      <c r="AB975" s="4">
        <v>0.9301553027157251</v>
      </c>
      <c r="AC975" s="4">
        <v>4.638671875</v>
      </c>
      <c r="AD975" s="4">
        <v>23.025477707006367</v>
      </c>
      <c r="AE975" s="4">
        <v>2.830794936058086</v>
      </c>
      <c r="AF975" s="4"/>
      <c r="AG975" s="4">
        <v>-1.9987525515990021</v>
      </c>
      <c r="AH975" s="4">
        <v>2.506846949098174</v>
      </c>
      <c r="AI975" s="4">
        <v>1.2324468325281108</v>
      </c>
      <c r="AJ975" s="122">
        <v>1.2324468325281108</v>
      </c>
      <c r="AK975" s="4"/>
      <c r="AL975" s="99" t="s">
        <v>293</v>
      </c>
    </row>
    <row r="976">
      <c r="A976" s="99" t="s">
        <v>294</v>
      </c>
      <c r="B976" s="107">
        <v>2048.35</v>
      </c>
      <c r="C976" s="107">
        <v>2330.0</v>
      </c>
      <c r="D976" s="4">
        <v>203.25</v>
      </c>
      <c r="E976" s="107">
        <v>1105.1</v>
      </c>
      <c r="F976" s="107">
        <v>4753.3</v>
      </c>
      <c r="H976" s="107">
        <v>1776.9</v>
      </c>
      <c r="I976" s="107">
        <v>2020.55</v>
      </c>
      <c r="J976" s="4">
        <v>22336.4</v>
      </c>
      <c r="K976" s="186">
        <v>6.916156619999999E7</v>
      </c>
      <c r="L976" s="5"/>
      <c r="M976" s="99" t="s">
        <v>294</v>
      </c>
      <c r="N976" s="4">
        <v>0.3453681477489813</v>
      </c>
      <c r="O976" s="4">
        <v>-3.247238601445055</v>
      </c>
      <c r="P976" s="4">
        <v>-0.7568359375000056</v>
      </c>
      <c r="Q976" s="187">
        <v>0.5550500454958971</v>
      </c>
      <c r="R976" s="4">
        <v>1.820791294475505</v>
      </c>
      <c r="S976" s="4">
        <v>0.0</v>
      </c>
      <c r="T976" s="4">
        <v>0.7541392606033217</v>
      </c>
      <c r="U976" s="4">
        <v>-0.2911495472377848</v>
      </c>
      <c r="V976" s="4">
        <v>0.3034144382839498</v>
      </c>
      <c r="W976" s="122">
        <v>0.8551948345148392</v>
      </c>
      <c r="X976" s="4"/>
      <c r="Y976" s="4"/>
      <c r="Z976" s="99" t="s">
        <v>294</v>
      </c>
      <c r="AJ976" s="158"/>
      <c r="AK976" s="4"/>
      <c r="AL976" s="99" t="s">
        <v>294</v>
      </c>
    </row>
    <row r="977">
      <c r="A977" s="99" t="s">
        <v>295</v>
      </c>
      <c r="B977" s="107">
        <v>2062.5</v>
      </c>
      <c r="C977" s="107">
        <v>2352.4</v>
      </c>
      <c r="D977" s="4">
        <v>207.1</v>
      </c>
      <c r="E977" s="107">
        <v>1251.95</v>
      </c>
      <c r="F977" s="107">
        <v>4797.8</v>
      </c>
      <c r="H977" s="107">
        <v>1781.9</v>
      </c>
      <c r="I977" s="107">
        <v>2111.15</v>
      </c>
      <c r="J977" s="4">
        <v>22368.0</v>
      </c>
      <c r="K977" s="186">
        <v>7.210057235E7</v>
      </c>
      <c r="L977" s="5"/>
      <c r="M977" s="99" t="s">
        <v>295</v>
      </c>
      <c r="N977" s="4">
        <v>0.6907999121243973</v>
      </c>
      <c r="O977" s="4">
        <v>0.9613733905579439</v>
      </c>
      <c r="P977" s="4">
        <v>1.894218942189419</v>
      </c>
      <c r="Q977" s="187">
        <v>13.288390190932962</v>
      </c>
      <c r="R977" s="4">
        <v>0.936191698399007</v>
      </c>
      <c r="S977" s="4">
        <v>0.0</v>
      </c>
      <c r="T977" s="4">
        <v>0.2813889357870448</v>
      </c>
      <c r="U977" s="4">
        <v>4.48392764346342</v>
      </c>
      <c r="V977" s="4">
        <v>4.249478881812839</v>
      </c>
      <c r="W977" s="122">
        <v>0.14147311115487968</v>
      </c>
      <c r="X977" s="4"/>
      <c r="Y977" s="4"/>
      <c r="Z977" s="99" t="s">
        <v>295</v>
      </c>
      <c r="AJ977" s="158"/>
      <c r="AK977" s="4"/>
      <c r="AL977" s="99" t="s">
        <v>295</v>
      </c>
    </row>
    <row r="978">
      <c r="A978" s="99" t="s">
        <v>296</v>
      </c>
      <c r="B978" s="107">
        <v>2103.05</v>
      </c>
      <c r="C978" s="107">
        <v>2411.1</v>
      </c>
      <c r="D978" s="4">
        <v>208.4</v>
      </c>
      <c r="E978" s="107">
        <v>1274.65</v>
      </c>
      <c r="F978" s="107">
        <v>4828.95</v>
      </c>
      <c r="H978" s="107">
        <v>1756.7</v>
      </c>
      <c r="I978" s="107">
        <v>2099.4</v>
      </c>
      <c r="J978" s="4">
        <v>22402.4</v>
      </c>
      <c r="K978" s="186">
        <v>7.277566620000002E7</v>
      </c>
      <c r="L978" s="5"/>
      <c r="M978" s="99" t="s">
        <v>296</v>
      </c>
      <c r="N978" s="4">
        <v>1.966060606060615</v>
      </c>
      <c r="O978" s="4">
        <v>2.4953239245026277</v>
      </c>
      <c r="P978" s="4">
        <v>0.6277160791888032</v>
      </c>
      <c r="Q978" s="187">
        <v>1.8131714525340503</v>
      </c>
      <c r="R978" s="4">
        <v>0.649255908958265</v>
      </c>
      <c r="S978" s="4">
        <v>0.0</v>
      </c>
      <c r="T978" s="4">
        <v>-1.4142207755766343</v>
      </c>
      <c r="U978" s="4">
        <v>-0.5565686947872013</v>
      </c>
      <c r="V978" s="4">
        <v>0.9363224562530451</v>
      </c>
      <c r="W978" s="122">
        <v>0.15379113018598647</v>
      </c>
      <c r="X978" s="4"/>
      <c r="Y978" s="4"/>
      <c r="Z978" s="99" t="s">
        <v>296</v>
      </c>
      <c r="AJ978" s="158"/>
      <c r="AK978" s="4"/>
      <c r="AL978" s="99" t="s">
        <v>296</v>
      </c>
    </row>
    <row r="979">
      <c r="A979" s="99" t="s">
        <v>297</v>
      </c>
      <c r="B979" s="107">
        <v>2097.15</v>
      </c>
      <c r="C979" s="107">
        <v>2454.85</v>
      </c>
      <c r="D979" s="4">
        <v>215.65</v>
      </c>
      <c r="E979" s="107">
        <v>1326.25</v>
      </c>
      <c r="F979" s="107">
        <v>4844.15</v>
      </c>
      <c r="H979" s="107">
        <v>1738.6</v>
      </c>
      <c r="I979" s="107">
        <v>2072.65</v>
      </c>
      <c r="J979" s="4">
        <v>22570.35</v>
      </c>
      <c r="K979" s="186">
        <v>7.386819375E7</v>
      </c>
      <c r="L979" s="5"/>
      <c r="M979" s="99" t="s">
        <v>297</v>
      </c>
      <c r="N979" s="4">
        <v>-0.28054492285015054</v>
      </c>
      <c r="O979" s="4">
        <v>1.8145244908962717</v>
      </c>
      <c r="P979" s="4">
        <v>3.478886756238004</v>
      </c>
      <c r="Q979" s="187">
        <v>4.0481700859059275</v>
      </c>
      <c r="R979" s="4">
        <v>0.3147682208347533</v>
      </c>
      <c r="S979" s="4">
        <v>0.0</v>
      </c>
      <c r="T979" s="4">
        <v>-1.030340980247062</v>
      </c>
      <c r="U979" s="4">
        <v>-1.2741735734019244</v>
      </c>
      <c r="V979" s="4">
        <v>1.5012264497827186</v>
      </c>
      <c r="W979" s="122">
        <v>0.7496964610934412</v>
      </c>
      <c r="X979" s="4"/>
      <c r="Y979" s="4"/>
      <c r="Z979" s="99" t="s">
        <v>297</v>
      </c>
      <c r="AJ979" s="158"/>
      <c r="AK979" s="4"/>
      <c r="AL979" s="99" t="s">
        <v>297</v>
      </c>
    </row>
    <row r="980">
      <c r="A980" s="99" t="s">
        <v>298</v>
      </c>
      <c r="B980" s="107">
        <v>2089.6</v>
      </c>
      <c r="C980" s="107">
        <v>2430.6</v>
      </c>
      <c r="D980" s="4">
        <v>214.3</v>
      </c>
      <c r="E980" s="107">
        <v>1352.05</v>
      </c>
      <c r="F980" s="107">
        <v>4800.45</v>
      </c>
      <c r="H980" s="107">
        <v>1728.35</v>
      </c>
      <c r="I980" s="107">
        <v>2077.25</v>
      </c>
      <c r="J980" s="4">
        <v>22419.95</v>
      </c>
      <c r="K980" s="186">
        <v>7.396657170000002E7</v>
      </c>
      <c r="L980" s="5"/>
      <c r="M980" s="99" t="s">
        <v>298</v>
      </c>
      <c r="N980" s="4">
        <v>-0.3600123977779454</v>
      </c>
      <c r="O980" s="4">
        <v>-0.9878403975803002</v>
      </c>
      <c r="P980" s="4">
        <v>-0.6260143751449081</v>
      </c>
      <c r="Q980" s="187">
        <v>1.9453345900094214</v>
      </c>
      <c r="R980" s="4">
        <v>-0.9021190508138646</v>
      </c>
      <c r="S980" s="4">
        <v>0.0</v>
      </c>
      <c r="T980" s="4">
        <v>-0.5895548142183367</v>
      </c>
      <c r="U980" s="4">
        <v>0.22193809856945979</v>
      </c>
      <c r="V980" s="4">
        <v>0.133180392000607</v>
      </c>
      <c r="W980" s="122">
        <v>-0.6663609558557924</v>
      </c>
      <c r="X980" s="4"/>
      <c r="Y980" s="4"/>
      <c r="Z980" s="99" t="s">
        <v>298</v>
      </c>
      <c r="AA980" s="4">
        <v>1.2155436447166965</v>
      </c>
      <c r="AB980" s="4">
        <v>-0.4813626265119649</v>
      </c>
      <c r="AC980" s="4">
        <v>-0.8166122258516099</v>
      </c>
      <c r="AD980" s="4">
        <v>-2.229947117340325</v>
      </c>
      <c r="AE980" s="4">
        <v>-1.1634325948608872</v>
      </c>
      <c r="AF980" s="4"/>
      <c r="AG980" s="4">
        <v>-2.4242774900916984</v>
      </c>
      <c r="AH980" s="4">
        <v>-1.4851365988686922</v>
      </c>
      <c r="AI980" s="4">
        <v>0.24933151055197633</v>
      </c>
      <c r="AJ980" s="122">
        <v>0.24933151055197633</v>
      </c>
      <c r="AK980" s="4"/>
      <c r="AL980" s="99" t="s">
        <v>298</v>
      </c>
    </row>
    <row r="981">
      <c r="A981" s="99" t="s">
        <v>299</v>
      </c>
      <c r="B981" s="107">
        <v>2066.35</v>
      </c>
      <c r="C981" s="107">
        <v>2484.55</v>
      </c>
      <c r="D981" s="4">
        <v>217.55</v>
      </c>
      <c r="E981" s="107">
        <v>1337.95</v>
      </c>
      <c r="F981" s="107">
        <v>4799.85</v>
      </c>
      <c r="H981" s="107">
        <v>1729.25</v>
      </c>
      <c r="I981" s="107">
        <v>2070.25</v>
      </c>
      <c r="J981" s="4">
        <v>22643.4</v>
      </c>
      <c r="K981" s="186">
        <v>7.39038392E7</v>
      </c>
      <c r="L981" s="5"/>
      <c r="M981" s="99" t="s">
        <v>299</v>
      </c>
      <c r="N981" s="4">
        <v>-1.1126531393568146</v>
      </c>
      <c r="O981" s="4">
        <v>2.219616555582995</v>
      </c>
      <c r="P981" s="4">
        <v>1.5165655622958467</v>
      </c>
      <c r="Q981" s="187">
        <v>-1.0428608409452247</v>
      </c>
      <c r="R981" s="4">
        <v>-0.012498828234841617</v>
      </c>
      <c r="S981" s="4">
        <v>0.0</v>
      </c>
      <c r="T981" s="4">
        <v>0.05207278618335933</v>
      </c>
      <c r="U981" s="4">
        <v>-0.33698399326032014</v>
      </c>
      <c r="V981" s="4">
        <v>-0.08481196107675609</v>
      </c>
      <c r="W981" s="122">
        <v>0.9966569952207776</v>
      </c>
      <c r="X981" s="4"/>
      <c r="Y981" s="4"/>
      <c r="Z981" s="99" t="s">
        <v>299</v>
      </c>
      <c r="AJ981" s="158"/>
      <c r="AK981" s="4"/>
      <c r="AL981" s="99" t="s">
        <v>299</v>
      </c>
    </row>
    <row r="982">
      <c r="A982" s="99" t="s">
        <v>300</v>
      </c>
      <c r="B982" s="107">
        <v>2126.65</v>
      </c>
      <c r="C982" s="107">
        <v>2463.65</v>
      </c>
      <c r="D982" s="4">
        <v>211.05</v>
      </c>
      <c r="E982" s="107">
        <v>1303.9</v>
      </c>
      <c r="F982" s="107">
        <v>4775.95</v>
      </c>
      <c r="H982" s="107">
        <v>1711.2</v>
      </c>
      <c r="I982" s="107">
        <v>2045.15</v>
      </c>
      <c r="J982" s="4">
        <v>22604.85</v>
      </c>
      <c r="K982" s="186">
        <v>7.306999530000001E7</v>
      </c>
      <c r="L982" s="5"/>
      <c r="M982" s="99" t="s">
        <v>300</v>
      </c>
      <c r="N982" s="4">
        <v>2.9181890773586363</v>
      </c>
      <c r="O982" s="4">
        <v>-0.8411986073936966</v>
      </c>
      <c r="P982" s="4">
        <v>-2.9878188922086877</v>
      </c>
      <c r="Q982" s="187">
        <v>-2.5449381516499088</v>
      </c>
      <c r="R982" s="4">
        <v>-0.49793222704877327</v>
      </c>
      <c r="S982" s="4">
        <v>0.0</v>
      </c>
      <c r="T982" s="4">
        <v>-1.0438051178256442</v>
      </c>
      <c r="U982" s="4">
        <v>-1.2124139596667025</v>
      </c>
      <c r="V982" s="4">
        <v>-1.128282250321836</v>
      </c>
      <c r="W982" s="122">
        <v>-0.17024828426827646</v>
      </c>
      <c r="X982" s="4"/>
      <c r="Y982" s="4"/>
      <c r="Z982" s="99" t="s">
        <v>300</v>
      </c>
      <c r="AJ982" s="158"/>
      <c r="AK982" s="4"/>
      <c r="AL982" s="99" t="s">
        <v>300</v>
      </c>
    </row>
    <row r="983">
      <c r="A983" s="181">
        <v>45327.0</v>
      </c>
      <c r="B983" s="107">
        <v>2124.45</v>
      </c>
      <c r="C983" s="107">
        <v>2449.9</v>
      </c>
      <c r="D983" s="4">
        <v>212.05</v>
      </c>
      <c r="E983" s="107">
        <v>1325.65</v>
      </c>
      <c r="F983" s="107">
        <v>4759.65</v>
      </c>
      <c r="H983" s="107">
        <v>1722.3</v>
      </c>
      <c r="I983" s="107">
        <v>2028.5</v>
      </c>
      <c r="J983" s="4">
        <v>22648.2</v>
      </c>
      <c r="K983" s="186">
        <v>7.335801925E7</v>
      </c>
      <c r="L983" s="5"/>
      <c r="M983" s="181">
        <v>45327.0</v>
      </c>
      <c r="N983" s="4">
        <v>-0.10344908659160053</v>
      </c>
      <c r="O983" s="4">
        <v>-0.5581149919834392</v>
      </c>
      <c r="P983" s="4">
        <v>0.47382136934375735</v>
      </c>
      <c r="Q983" s="187">
        <v>1.668072704962037</v>
      </c>
      <c r="R983" s="4">
        <v>-0.3412933552486978</v>
      </c>
      <c r="S983" s="4">
        <v>0.0</v>
      </c>
      <c r="T983" s="4">
        <v>0.6486676016830242</v>
      </c>
      <c r="U983" s="4">
        <v>-0.8141212136029187</v>
      </c>
      <c r="V983" s="4">
        <v>0.3941754051269086</v>
      </c>
      <c r="W983" s="122">
        <v>0.19177300446586545</v>
      </c>
      <c r="X983" s="4"/>
      <c r="Y983" s="4"/>
      <c r="Z983" s="181">
        <v>45327.0</v>
      </c>
      <c r="AJ983" s="158"/>
      <c r="AK983" s="110"/>
      <c r="AL983" s="181">
        <v>45327.0</v>
      </c>
      <c r="AM983" s="4">
        <v>20.63357574901741</v>
      </c>
      <c r="AN983" s="4">
        <v>-10.44940609820809</v>
      </c>
      <c r="AO983" s="4">
        <v>-8.417825984437643</v>
      </c>
      <c r="AP983" s="4">
        <v>46.92037868215592</v>
      </c>
      <c r="AQ983" s="4">
        <v>8.827329740632202</v>
      </c>
      <c r="AR983" s="4">
        <v>0.0</v>
      </c>
      <c r="AS983" s="4">
        <v>6.842594205422989</v>
      </c>
      <c r="AT983" s="4">
        <v>-6.660093665269899</v>
      </c>
      <c r="AU983" s="4">
        <v>15.379783921851201</v>
      </c>
      <c r="AV983" s="4">
        <v>-0.518805026448018</v>
      </c>
    </row>
    <row r="984">
      <c r="A984" s="181">
        <v>45356.0</v>
      </c>
      <c r="B984" s="107">
        <v>2115.0</v>
      </c>
      <c r="C984" s="107">
        <v>2418.9</v>
      </c>
      <c r="D984" s="4">
        <v>212.55</v>
      </c>
      <c r="E984" s="107">
        <v>1321.9</v>
      </c>
      <c r="F984" s="107">
        <v>4744.6</v>
      </c>
      <c r="H984" s="107">
        <v>1686.45</v>
      </c>
      <c r="I984" s="107">
        <v>2046.4</v>
      </c>
      <c r="J984" s="4">
        <v>22475.85</v>
      </c>
      <c r="K984" s="186">
        <v>7.305378230000001E7</v>
      </c>
      <c r="L984" s="5"/>
      <c r="M984" s="181">
        <v>45356.0</v>
      </c>
      <c r="N984" s="4">
        <v>-0.44482101249734374</v>
      </c>
      <c r="O984" s="4">
        <v>-1.265357769704886</v>
      </c>
      <c r="P984" s="4">
        <v>0.23579344494223062</v>
      </c>
      <c r="Q984" s="187">
        <v>-0.2828800965564063</v>
      </c>
      <c r="R984" s="4">
        <v>-0.31619972056767354</v>
      </c>
      <c r="S984" s="4">
        <v>0.0</v>
      </c>
      <c r="T984" s="4">
        <v>-2.081518899146485</v>
      </c>
      <c r="U984" s="4">
        <v>0.8824254375154099</v>
      </c>
      <c r="V984" s="4">
        <v>-0.41472895957450223</v>
      </c>
      <c r="W984" s="122">
        <v>-0.7609876281558896</v>
      </c>
      <c r="X984" s="4"/>
      <c r="Y984" s="4"/>
      <c r="Z984" s="181">
        <v>45356.0</v>
      </c>
      <c r="AA984" s="4">
        <v>2.3073286052009543</v>
      </c>
      <c r="AB984" s="4">
        <v>-5.097358303361039</v>
      </c>
      <c r="AC984" s="4">
        <v>-6.563161609033177</v>
      </c>
      <c r="AD984" s="4">
        <v>-6.971026552689318</v>
      </c>
      <c r="AE984" s="4">
        <v>6.790878050836737</v>
      </c>
      <c r="AF984" s="4"/>
      <c r="AG984" s="4">
        <v>1.3964244418749416</v>
      </c>
      <c r="AH984" s="4">
        <v>-3.3962079749804532</v>
      </c>
      <c r="AI984" s="4">
        <v>-1.8715643679771747</v>
      </c>
      <c r="AJ984" s="122">
        <v>-1.8715643679771747</v>
      </c>
      <c r="AK984" s="110"/>
      <c r="AL984" s="181">
        <v>45356.0</v>
      </c>
    </row>
    <row r="985">
      <c r="A985" s="181">
        <v>45448.0</v>
      </c>
      <c r="B985" s="107">
        <v>2197.25</v>
      </c>
      <c r="C985" s="107">
        <v>2370.95</v>
      </c>
      <c r="D985" s="4">
        <v>204.25</v>
      </c>
      <c r="E985" s="107">
        <v>1287.6</v>
      </c>
      <c r="F985" s="107">
        <v>5061.6</v>
      </c>
      <c r="H985" s="107">
        <v>1703.3</v>
      </c>
      <c r="I985" s="107">
        <v>2021.0</v>
      </c>
      <c r="J985" s="4">
        <v>22442.7</v>
      </c>
      <c r="K985" s="186">
        <v>7.35105313E7</v>
      </c>
      <c r="L985" s="5"/>
      <c r="M985" s="181">
        <v>45448.0</v>
      </c>
      <c r="N985" s="4">
        <v>3.888888888888889</v>
      </c>
      <c r="O985" s="4">
        <v>-1.9823060068626348</v>
      </c>
      <c r="P985" s="4">
        <v>-3.904963537991066</v>
      </c>
      <c r="Q985" s="187">
        <v>-2.5947499810878414</v>
      </c>
      <c r="R985" s="4">
        <v>6.681279770686675</v>
      </c>
      <c r="S985" s="4">
        <v>0.0</v>
      </c>
      <c r="T985" s="4">
        <v>0.9991402057576512</v>
      </c>
      <c r="U985" s="4">
        <v>-1.241204065676314</v>
      </c>
      <c r="V985" s="4">
        <v>0.6252229325024079</v>
      </c>
      <c r="W985" s="122">
        <v>-0.14749164102802706</v>
      </c>
      <c r="X985" s="4"/>
      <c r="Y985" s="4"/>
      <c r="Z985" s="181">
        <v>45448.0</v>
      </c>
      <c r="AJ985" s="158"/>
      <c r="AK985" s="110"/>
      <c r="AL985" s="181">
        <v>45448.0</v>
      </c>
    </row>
    <row r="986">
      <c r="A986" s="181">
        <v>45478.0</v>
      </c>
      <c r="B986" s="107">
        <v>2168.75</v>
      </c>
      <c r="C986" s="107">
        <v>2383.7</v>
      </c>
      <c r="D986" s="4">
        <v>201.6</v>
      </c>
      <c r="E986" s="107">
        <v>1247.25</v>
      </c>
      <c r="F986" s="107">
        <v>5173.85</v>
      </c>
      <c r="H986" s="107">
        <v>1710.55</v>
      </c>
      <c r="I986" s="107">
        <v>2004.0</v>
      </c>
      <c r="J986" s="4">
        <v>22302.5</v>
      </c>
      <c r="K986" s="186">
        <v>7.312422015E7</v>
      </c>
      <c r="L986" s="5"/>
      <c r="M986" s="181">
        <v>45478.0</v>
      </c>
      <c r="N986" s="4">
        <v>-1.2970758903174424</v>
      </c>
      <c r="O986" s="4">
        <v>0.5377591260886987</v>
      </c>
      <c r="P986" s="4">
        <v>-1.2974296205630382</v>
      </c>
      <c r="Q986" s="187">
        <v>-3.133737185461317</v>
      </c>
      <c r="R986" s="4">
        <v>2.21767820452031</v>
      </c>
      <c r="S986" s="4">
        <v>0.0</v>
      </c>
      <c r="T986" s="4">
        <v>0.4256443374625727</v>
      </c>
      <c r="U986" s="4">
        <v>-0.8411677387431964</v>
      </c>
      <c r="V986" s="4">
        <v>-0.5255181035536756</v>
      </c>
      <c r="W986" s="122">
        <v>-0.6247020189192954</v>
      </c>
      <c r="X986" s="4"/>
      <c r="Y986" s="4"/>
      <c r="Z986" s="181">
        <v>45478.0</v>
      </c>
      <c r="AJ986" s="158"/>
      <c r="AK986" s="110"/>
      <c r="AL986" s="181">
        <v>45478.0</v>
      </c>
    </row>
    <row r="987">
      <c r="A987" s="181">
        <v>45509.0</v>
      </c>
      <c r="B987" s="107">
        <v>2159.4</v>
      </c>
      <c r="C987" s="107">
        <v>2374.75</v>
      </c>
      <c r="D987" s="4">
        <v>204.2</v>
      </c>
      <c r="E987" s="107">
        <v>1294.8</v>
      </c>
      <c r="F987" s="107">
        <v>5228.4</v>
      </c>
      <c r="H987" s="107">
        <v>1716.85</v>
      </c>
      <c r="I987" s="107">
        <v>2099.9</v>
      </c>
      <c r="J987" s="4">
        <v>22302.5</v>
      </c>
      <c r="K987" s="186">
        <v>7.433018225E7</v>
      </c>
      <c r="L987" s="5"/>
      <c r="M987" s="181">
        <v>45509.0</v>
      </c>
      <c r="N987" s="4">
        <v>-0.43112391930835314</v>
      </c>
      <c r="O987" s="4">
        <v>-0.37546671141501947</v>
      </c>
      <c r="P987" s="4">
        <v>1.2896825396825369</v>
      </c>
      <c r="Q987" s="187">
        <v>3.812387251954296</v>
      </c>
      <c r="R987" s="4">
        <v>1.0543405780994668</v>
      </c>
      <c r="S987" s="4">
        <v>0.0</v>
      </c>
      <c r="T987" s="4">
        <v>0.3683025927333287</v>
      </c>
      <c r="U987" s="4">
        <v>4.7854291417165715</v>
      </c>
      <c r="V987" s="4">
        <v>1.6491965282175989</v>
      </c>
      <c r="W987" s="122">
        <v>0.0</v>
      </c>
      <c r="X987" s="4"/>
      <c r="Y987" s="4"/>
      <c r="Z987" s="181">
        <v>45509.0</v>
      </c>
      <c r="AJ987" s="158"/>
      <c r="AK987" s="110"/>
      <c r="AL987" s="181">
        <v>45509.0</v>
      </c>
    </row>
    <row r="988">
      <c r="A988" s="181">
        <v>45540.0</v>
      </c>
      <c r="B988" s="107">
        <v>2160.55</v>
      </c>
      <c r="C988" s="107">
        <v>2333.7</v>
      </c>
      <c r="D988" s="4">
        <v>198.8</v>
      </c>
      <c r="E988" s="107">
        <v>1234.7</v>
      </c>
      <c r="F988" s="107">
        <v>5070.1</v>
      </c>
      <c r="H988" s="107">
        <v>1693.0</v>
      </c>
      <c r="I988" s="107">
        <v>1999.4</v>
      </c>
      <c r="J988" s="4">
        <v>21957.5</v>
      </c>
      <c r="K988" s="186">
        <v>7.222986915E7</v>
      </c>
      <c r="L988" s="5"/>
      <c r="M988" s="181">
        <v>45540.0</v>
      </c>
      <c r="N988" s="4">
        <v>0.05325553394461846</v>
      </c>
      <c r="O988" s="4">
        <v>-1.7286030108432542</v>
      </c>
      <c r="P988" s="4">
        <v>-2.6444662095984217</v>
      </c>
      <c r="Q988" s="187">
        <v>-4.641643497065177</v>
      </c>
      <c r="R988" s="4">
        <v>-3.0276948971004374</v>
      </c>
      <c r="S988" s="4">
        <v>0.0</v>
      </c>
      <c r="T988" s="4">
        <v>-1.3891720301715298</v>
      </c>
      <c r="U988" s="4">
        <v>-4.785942187723224</v>
      </c>
      <c r="V988" s="4">
        <v>-2.8256531013685144</v>
      </c>
      <c r="W988" s="122">
        <v>-1.5469117811904494</v>
      </c>
      <c r="X988" s="4"/>
      <c r="Y988" s="4"/>
      <c r="Z988" s="181">
        <v>45540.0</v>
      </c>
      <c r="AJ988" s="158"/>
      <c r="AK988" s="110"/>
      <c r="AL988" s="181">
        <v>45540.0</v>
      </c>
    </row>
    <row r="989">
      <c r="A989" s="181">
        <v>45570.0</v>
      </c>
      <c r="B989" s="107">
        <v>2163.8</v>
      </c>
      <c r="C989" s="107">
        <v>2295.6</v>
      </c>
      <c r="D989" s="4">
        <v>198.6</v>
      </c>
      <c r="E989" s="107">
        <v>1229.75</v>
      </c>
      <c r="F989" s="107">
        <v>5066.8</v>
      </c>
      <c r="H989" s="107">
        <v>1710.0</v>
      </c>
      <c r="I989" s="107">
        <v>1976.9</v>
      </c>
      <c r="J989" s="4">
        <v>22055.2</v>
      </c>
      <c r="K989" s="186">
        <v>7.206079435E7</v>
      </c>
      <c r="L989" s="5"/>
      <c r="M989" s="181">
        <v>45570.0</v>
      </c>
      <c r="N989" s="4">
        <v>0.15042466038740135</v>
      </c>
      <c r="O989" s="4">
        <v>-1.6326005913356434</v>
      </c>
      <c r="P989" s="4">
        <v>-0.10060362173039086</v>
      </c>
      <c r="Q989" s="187">
        <v>-0.4009071029399891</v>
      </c>
      <c r="R989" s="4">
        <v>-0.06508747361985329</v>
      </c>
      <c r="S989" s="4">
        <v>0.0</v>
      </c>
      <c r="T989" s="4">
        <v>1.004134672179563</v>
      </c>
      <c r="U989" s="4">
        <v>-1.125337601280384</v>
      </c>
      <c r="V989" s="4">
        <v>-0.2340787848430041</v>
      </c>
      <c r="W989" s="122">
        <v>0.4449504725037036</v>
      </c>
      <c r="X989" s="4"/>
      <c r="Y989" s="4"/>
      <c r="Z989" s="181">
        <v>45570.0</v>
      </c>
      <c r="AA989" s="4">
        <v>9.820685830483407</v>
      </c>
      <c r="AB989" s="4">
        <v>-0.7318348144275888</v>
      </c>
      <c r="AC989" s="4">
        <v>6.2437059415911405</v>
      </c>
      <c r="AD989" s="4">
        <v>15.051839804838377</v>
      </c>
      <c r="AE989" s="4">
        <v>0.3947264545669851</v>
      </c>
      <c r="AF989" s="4">
        <v>0.0</v>
      </c>
      <c r="AG989" s="4">
        <v>4.751461988304094</v>
      </c>
      <c r="AH989" s="4">
        <v>1.9146137892660178</v>
      </c>
      <c r="AI989" s="4">
        <v>1.8630527041241876</v>
      </c>
      <c r="AJ989" s="122">
        <v>1.8630527041241876</v>
      </c>
      <c r="AK989" s="110"/>
      <c r="AL989" s="181">
        <v>45570.0</v>
      </c>
    </row>
    <row r="990">
      <c r="A990" s="99" t="s">
        <v>301</v>
      </c>
      <c r="B990" s="107">
        <v>2231.25</v>
      </c>
      <c r="C990" s="107">
        <v>2175.7</v>
      </c>
      <c r="D990" s="4">
        <v>198.8</v>
      </c>
      <c r="E990" s="107">
        <v>1195.2</v>
      </c>
      <c r="F990" s="107">
        <v>5130.55</v>
      </c>
      <c r="G990" s="187">
        <v>570.9</v>
      </c>
      <c r="H990" s="107">
        <v>1764.4</v>
      </c>
      <c r="I990" s="107">
        <v>1948.8</v>
      </c>
      <c r="J990" s="4">
        <v>22104.05</v>
      </c>
      <c r="K990" s="186">
        <v>7.177655205E7</v>
      </c>
      <c r="L990" s="5"/>
      <c r="M990" s="99" t="s">
        <v>301</v>
      </c>
      <c r="N990" s="4">
        <v>3.117201220075784</v>
      </c>
      <c r="O990" s="4">
        <v>-5.223035372016035</v>
      </c>
      <c r="P990" s="4">
        <v>0.10070493454180113</v>
      </c>
      <c r="Q990" s="187">
        <v>-2.8095141288879817</v>
      </c>
      <c r="R990" s="4">
        <v>1.258190573932265</v>
      </c>
      <c r="S990" s="4">
        <v>0.0</v>
      </c>
      <c r="T990" s="4">
        <v>3.181286549707608</v>
      </c>
      <c r="U990" s="4">
        <v>-1.4214173706307924</v>
      </c>
      <c r="V990" s="4">
        <v>-0.39444791382596944</v>
      </c>
      <c r="W990" s="122">
        <v>0.22148971671079176</v>
      </c>
      <c r="X990" s="4"/>
      <c r="Y990" s="4"/>
      <c r="Z990" s="99" t="s">
        <v>301</v>
      </c>
      <c r="AJ990" s="158"/>
      <c r="AK990" s="4"/>
      <c r="AL990" s="99" t="s">
        <v>301</v>
      </c>
    </row>
    <row r="991">
      <c r="A991" s="99" t="s">
        <v>302</v>
      </c>
      <c r="B991" s="107">
        <v>2250.1</v>
      </c>
      <c r="C991" s="107">
        <v>2244.7</v>
      </c>
      <c r="D991" s="4">
        <v>206.15</v>
      </c>
      <c r="E991" s="107">
        <v>1343.2</v>
      </c>
      <c r="F991" s="107">
        <v>5140.8</v>
      </c>
      <c r="G991" s="187">
        <v>554.45</v>
      </c>
      <c r="H991" s="107">
        <v>1765.5</v>
      </c>
      <c r="I991" s="107">
        <v>1963.25</v>
      </c>
      <c r="J991" s="4">
        <v>22217.85</v>
      </c>
      <c r="K991" s="186">
        <v>7.454890255E7</v>
      </c>
      <c r="L991" s="5"/>
      <c r="M991" s="99" t="s">
        <v>302</v>
      </c>
      <c r="N991" s="4">
        <v>0.8448179271708643</v>
      </c>
      <c r="O991" s="4">
        <v>3.171393114859586</v>
      </c>
      <c r="P991" s="4">
        <v>3.6971830985915464</v>
      </c>
      <c r="Q991" s="187">
        <v>12.382864792503346</v>
      </c>
      <c r="R991" s="4">
        <v>0.19978364892652833</v>
      </c>
      <c r="S991" s="4">
        <v>-2.8814153091609622</v>
      </c>
      <c r="T991" s="4">
        <v>0.06234413965086766</v>
      </c>
      <c r="U991" s="4">
        <v>0.7414819376026296</v>
      </c>
      <c r="V991" s="4">
        <v>3.862473775654148</v>
      </c>
      <c r="W991" s="122">
        <v>0.5148377785971316</v>
      </c>
      <c r="X991" s="4"/>
      <c r="Y991" s="4"/>
      <c r="Z991" s="99" t="s">
        <v>302</v>
      </c>
      <c r="AJ991" s="158"/>
      <c r="AK991" s="4"/>
      <c r="AL991" s="99" t="s">
        <v>302</v>
      </c>
    </row>
    <row r="992">
      <c r="A992" s="99" t="s">
        <v>303</v>
      </c>
      <c r="B992" s="107">
        <v>2282.8</v>
      </c>
      <c r="C992" s="107">
        <v>2302.45</v>
      </c>
      <c r="D992" s="4">
        <v>204.1</v>
      </c>
      <c r="E992" s="107">
        <v>1330.5</v>
      </c>
      <c r="F992" s="107">
        <v>5064.0</v>
      </c>
      <c r="G992" s="187">
        <v>566.6</v>
      </c>
      <c r="H992" s="107">
        <v>1775.2</v>
      </c>
      <c r="I992" s="107">
        <v>1952.05</v>
      </c>
      <c r="J992" s="4">
        <v>22200.55</v>
      </c>
      <c r="K992" s="186">
        <v>7.43697541E7</v>
      </c>
      <c r="L992" s="5"/>
      <c r="M992" s="99" t="s">
        <v>303</v>
      </c>
      <c r="N992" s="4">
        <v>1.4532687436114073</v>
      </c>
      <c r="O992" s="4">
        <v>2.5727268677328823</v>
      </c>
      <c r="P992" s="4">
        <v>-0.9944215377152614</v>
      </c>
      <c r="Q992" s="187">
        <v>-0.9455032757593839</v>
      </c>
      <c r="R992" s="4">
        <v>-1.4939309056956152</v>
      </c>
      <c r="S992" s="4">
        <v>2.1913608080079316</v>
      </c>
      <c r="T992" s="4">
        <v>0.5494194279241034</v>
      </c>
      <c r="U992" s="4">
        <v>-0.5704826181077318</v>
      </c>
      <c r="V992" s="4">
        <v>-0.24030997623318198</v>
      </c>
      <c r="W992" s="122">
        <v>-0.07786532000170707</v>
      </c>
      <c r="X992" s="4"/>
      <c r="Y992" s="4"/>
      <c r="Z992" s="99" t="s">
        <v>303</v>
      </c>
      <c r="AJ992" s="158"/>
      <c r="AK992" s="4"/>
      <c r="AL992" s="99" t="s">
        <v>303</v>
      </c>
    </row>
    <row r="993">
      <c r="A993" s="99" t="s">
        <v>304</v>
      </c>
      <c r="B993" s="107">
        <v>2358.85</v>
      </c>
      <c r="C993" s="107">
        <v>2401.9</v>
      </c>
      <c r="D993" s="4">
        <v>205.3</v>
      </c>
      <c r="E993" s="107">
        <v>1345.5</v>
      </c>
      <c r="F993" s="107">
        <v>5137.75</v>
      </c>
      <c r="G993" s="187">
        <v>572.45</v>
      </c>
      <c r="H993" s="107">
        <v>1779.65</v>
      </c>
      <c r="I993" s="107">
        <v>2000.65</v>
      </c>
      <c r="J993" s="4">
        <v>22403.85</v>
      </c>
      <c r="K993" s="186">
        <v>7.556413169999999E7</v>
      </c>
      <c r="L993" s="5"/>
      <c r="M993" s="99" t="s">
        <v>304</v>
      </c>
      <c r="N993" s="4">
        <v>3.331435079726639</v>
      </c>
      <c r="O993" s="4">
        <v>4.319312037177801</v>
      </c>
      <c r="P993" s="4">
        <v>0.5879470847623798</v>
      </c>
      <c r="Q993" s="187">
        <v>1.1273957158962795</v>
      </c>
      <c r="R993" s="4">
        <v>1.4563586097946288</v>
      </c>
      <c r="S993" s="4">
        <v>1.032474408753975</v>
      </c>
      <c r="T993" s="4">
        <v>0.25067598017125087</v>
      </c>
      <c r="U993" s="4">
        <v>2.4896903255551925</v>
      </c>
      <c r="V993" s="4">
        <v>1.6059991248512064</v>
      </c>
      <c r="W993" s="122">
        <v>0.9157430784372428</v>
      </c>
      <c r="X993" s="4"/>
      <c r="Y993" s="4"/>
      <c r="Z993" s="99" t="s">
        <v>304</v>
      </c>
      <c r="AJ993" s="158"/>
      <c r="AK993" s="4"/>
      <c r="AL993" s="99" t="s">
        <v>304</v>
      </c>
    </row>
    <row r="994">
      <c r="A994" s="99" t="s">
        <v>305</v>
      </c>
      <c r="B994" s="107">
        <v>2376.3</v>
      </c>
      <c r="C994" s="107">
        <v>2278.8</v>
      </c>
      <c r="D994" s="4">
        <v>211.0</v>
      </c>
      <c r="E994" s="107">
        <v>1414.85</v>
      </c>
      <c r="F994" s="107">
        <v>5086.8</v>
      </c>
      <c r="G994" s="187">
        <v>555.1</v>
      </c>
      <c r="H994" s="107">
        <v>1791.25</v>
      </c>
      <c r="I994" s="107">
        <v>2014.75</v>
      </c>
      <c r="J994" s="4">
        <v>22466.1</v>
      </c>
      <c r="K994" s="186">
        <v>7.632687469999999E7</v>
      </c>
      <c r="L994" s="5"/>
      <c r="M994" s="99" t="s">
        <v>305</v>
      </c>
      <c r="N994" s="4">
        <v>0.7397672594696685</v>
      </c>
      <c r="O994" s="4">
        <v>-5.125109288479949</v>
      </c>
      <c r="P994" s="4">
        <v>2.7764247442766625</v>
      </c>
      <c r="Q994" s="187">
        <v>5.154217762913409</v>
      </c>
      <c r="R994" s="4">
        <v>-0.9916792370200928</v>
      </c>
      <c r="S994" s="4">
        <v>-3.030832387108048</v>
      </c>
      <c r="T994" s="4">
        <v>0.6518135588458354</v>
      </c>
      <c r="U994" s="4">
        <v>0.7047709494414269</v>
      </c>
      <c r="V994" s="4">
        <v>1.0093982195523594</v>
      </c>
      <c r="W994" s="122">
        <v>0.2778540295529563</v>
      </c>
      <c r="X994" s="4"/>
      <c r="Y994" s="4"/>
      <c r="Z994" s="99" t="s">
        <v>305</v>
      </c>
      <c r="AA994" s="4">
        <v>-0.079956234482182</v>
      </c>
      <c r="AB994" s="4">
        <v>-1.5161488502720808</v>
      </c>
      <c r="AC994" s="4">
        <v>-2.9857819905213323</v>
      </c>
      <c r="AD994" s="4">
        <v>35.17687387355551</v>
      </c>
      <c r="AE994" s="4">
        <v>3.0254777070063623</v>
      </c>
      <c r="AF994" s="4">
        <v>-4.701855521527657</v>
      </c>
      <c r="AG994" s="4">
        <v>5.284019539427779</v>
      </c>
      <c r="AH994" s="4">
        <v>-2.7000868594118423</v>
      </c>
      <c r="AI994" s="4">
        <v>2.185515064920035</v>
      </c>
      <c r="AJ994" s="122">
        <v>2.185515064920035</v>
      </c>
      <c r="AK994" s="4"/>
      <c r="AL994" s="99" t="s">
        <v>305</v>
      </c>
    </row>
    <row r="995">
      <c r="A995" s="99" t="s">
        <v>306</v>
      </c>
      <c r="B995" s="107">
        <v>2363.9</v>
      </c>
      <c r="C995" s="107">
        <v>2366.2</v>
      </c>
      <c r="D995" s="4">
        <v>210.5</v>
      </c>
      <c r="E995" s="107">
        <v>1484.15</v>
      </c>
      <c r="F995" s="107">
        <v>5096.05</v>
      </c>
      <c r="G995" s="187">
        <v>556.15</v>
      </c>
      <c r="H995" s="107">
        <v>1779.2</v>
      </c>
      <c r="I995" s="107">
        <v>2039.45</v>
      </c>
      <c r="J995" s="4">
        <v>22502.0</v>
      </c>
      <c r="K995" s="186">
        <v>7.766015525000001E7</v>
      </c>
      <c r="L995" s="5"/>
      <c r="M995" s="99" t="s">
        <v>306</v>
      </c>
      <c r="N995" s="4">
        <v>-0.5218196355679035</v>
      </c>
      <c r="O995" s="4">
        <v>3.8353519396173263</v>
      </c>
      <c r="P995" s="4">
        <v>-0.23696682464454977</v>
      </c>
      <c r="Q995" s="187">
        <v>4.89804572922926</v>
      </c>
      <c r="R995" s="4">
        <v>0.18184320201305337</v>
      </c>
      <c r="S995" s="4">
        <v>0.18915510718788586</v>
      </c>
      <c r="T995" s="4">
        <v>-0.6727145847871573</v>
      </c>
      <c r="U995" s="4">
        <v>1.2259585556520682</v>
      </c>
      <c r="V995" s="4">
        <v>1.746803541007591</v>
      </c>
      <c r="W995" s="122">
        <v>0.15979631533733696</v>
      </c>
      <c r="X995" s="4"/>
      <c r="Y995" s="4"/>
      <c r="Z995" s="99" t="s">
        <v>306</v>
      </c>
      <c r="AJ995" s="158"/>
      <c r="AK995" s="4"/>
      <c r="AL995" s="99" t="s">
        <v>306</v>
      </c>
    </row>
    <row r="996">
      <c r="A996" s="99" t="s">
        <v>307</v>
      </c>
      <c r="B996" s="107">
        <v>2330.0</v>
      </c>
      <c r="C996" s="107">
        <v>2343.85</v>
      </c>
      <c r="D996" s="4">
        <v>210.75</v>
      </c>
      <c r="E996" s="107">
        <v>1641.0</v>
      </c>
      <c r="F996" s="107">
        <v>5178.1</v>
      </c>
      <c r="G996" s="187">
        <v>538.8</v>
      </c>
      <c r="H996" s="107">
        <v>1800.9</v>
      </c>
      <c r="I996" s="107">
        <v>1995.65</v>
      </c>
      <c r="J996" s="4">
        <v>22529.05</v>
      </c>
      <c r="K996" s="186">
        <v>8.016257495000002E7</v>
      </c>
      <c r="L996" s="5"/>
      <c r="M996" s="99" t="s">
        <v>307</v>
      </c>
      <c r="N996" s="4">
        <v>-1.4340708151783108</v>
      </c>
      <c r="O996" s="4">
        <v>-0.9445524469613689</v>
      </c>
      <c r="P996" s="4">
        <v>0.11876484560570072</v>
      </c>
      <c r="Q996" s="187">
        <v>10.568338779772928</v>
      </c>
      <c r="R996" s="4">
        <v>1.6100705448337476</v>
      </c>
      <c r="S996" s="4">
        <v>-3.119661961700984</v>
      </c>
      <c r="T996" s="4">
        <v>1.2196492805755421</v>
      </c>
      <c r="U996" s="4">
        <v>-2.1476378435362453</v>
      </c>
      <c r="V996" s="4">
        <v>3.2222697623309253</v>
      </c>
      <c r="W996" s="122">
        <v>0.12021153675228545</v>
      </c>
      <c r="X996" s="4"/>
      <c r="Y996" s="4"/>
      <c r="Z996" s="99" t="s">
        <v>307</v>
      </c>
      <c r="AJ996" s="158"/>
      <c r="AK996" s="4"/>
      <c r="AL996" s="99" t="s">
        <v>307</v>
      </c>
    </row>
    <row r="997">
      <c r="A997" s="99" t="s">
        <v>308</v>
      </c>
      <c r="B997" s="107">
        <v>2379.6</v>
      </c>
      <c r="C997" s="107">
        <v>2319.5</v>
      </c>
      <c r="D997" s="4">
        <v>207.8</v>
      </c>
      <c r="E997" s="107">
        <v>1633.3</v>
      </c>
      <c r="F997" s="107">
        <v>5267.4</v>
      </c>
      <c r="G997" s="187">
        <v>524.15</v>
      </c>
      <c r="H997" s="107">
        <v>1793.05</v>
      </c>
      <c r="I997" s="107">
        <v>1985.1</v>
      </c>
      <c r="J997" s="4">
        <v>22597.8</v>
      </c>
      <c r="K997" s="186">
        <v>8.017162025E7</v>
      </c>
      <c r="L997" s="5"/>
      <c r="M997" s="99" t="s">
        <v>308</v>
      </c>
      <c r="N997" s="4">
        <v>2.128755364806863</v>
      </c>
      <c r="O997" s="4">
        <v>-1.038889007402347</v>
      </c>
      <c r="P997" s="4">
        <v>-1.399762752075914</v>
      </c>
      <c r="Q997" s="187">
        <v>-0.46922608165752866</v>
      </c>
      <c r="R997" s="4">
        <v>1.7245707885131472</v>
      </c>
      <c r="S997" s="4">
        <v>-2.7190051967334776</v>
      </c>
      <c r="T997" s="4">
        <v>-0.43589316452885424</v>
      </c>
      <c r="U997" s="4">
        <v>-0.5286498133440324</v>
      </c>
      <c r="V997" s="4">
        <v>0.01128369442426714</v>
      </c>
      <c r="W997" s="122">
        <v>0.3051615580772381</v>
      </c>
      <c r="X997" s="4"/>
      <c r="Y997" s="4"/>
      <c r="Z997" s="99" t="s">
        <v>308</v>
      </c>
      <c r="AJ997" s="158"/>
      <c r="AK997" s="4"/>
      <c r="AL997" s="99" t="s">
        <v>308</v>
      </c>
    </row>
    <row r="998">
      <c r="A998" s="99" t="s">
        <v>309</v>
      </c>
      <c r="B998" s="107">
        <v>2343.4</v>
      </c>
      <c r="C998" s="107">
        <v>2276.15</v>
      </c>
      <c r="D998" s="4">
        <v>206.8</v>
      </c>
      <c r="E998" s="107">
        <v>1890.2</v>
      </c>
      <c r="F998" s="107">
        <v>5281.15</v>
      </c>
      <c r="G998" s="187">
        <v>533.5</v>
      </c>
      <c r="H998" s="107">
        <v>1881.85</v>
      </c>
      <c r="I998" s="107">
        <v>1973.75</v>
      </c>
      <c r="J998" s="4">
        <v>22967.65</v>
      </c>
      <c r="K998" s="186">
        <v>8.447746004999998E7</v>
      </c>
      <c r="L998" s="5"/>
      <c r="M998" s="99" t="s">
        <v>309</v>
      </c>
      <c r="N998" s="4">
        <v>-1.5212640779962943</v>
      </c>
      <c r="O998" s="4">
        <v>-1.8689372709635659</v>
      </c>
      <c r="P998" s="4">
        <v>-0.4812319538017324</v>
      </c>
      <c r="Q998" s="187">
        <v>15.728892426376055</v>
      </c>
      <c r="R998" s="4">
        <v>0.26103960208072297</v>
      </c>
      <c r="S998" s="4">
        <v>1.7838405036726173</v>
      </c>
      <c r="T998" s="4">
        <v>4.9524553135718445</v>
      </c>
      <c r="U998" s="4">
        <v>-0.5717596090876989</v>
      </c>
      <c r="V998" s="4">
        <v>5.370778071558286</v>
      </c>
      <c r="W998" s="122">
        <v>1.6366637460283842</v>
      </c>
      <c r="X998" s="4"/>
      <c r="Y998" s="4"/>
      <c r="Z998" s="99" t="s">
        <v>309</v>
      </c>
      <c r="AJ998" s="158"/>
      <c r="AK998" s="4"/>
      <c r="AL998" s="99" t="s">
        <v>309</v>
      </c>
    </row>
    <row r="999">
      <c r="A999" s="99" t="s">
        <v>310</v>
      </c>
      <c r="B999" s="107">
        <v>2374.4</v>
      </c>
      <c r="C999" s="107">
        <v>2244.25</v>
      </c>
      <c r="D999" s="4">
        <v>204.7</v>
      </c>
      <c r="E999" s="107">
        <v>1912.55</v>
      </c>
      <c r="F999" s="107">
        <v>5240.7</v>
      </c>
      <c r="G999" s="187">
        <v>529.0</v>
      </c>
      <c r="H999" s="107">
        <v>1885.9</v>
      </c>
      <c r="I999" s="107">
        <v>1960.35</v>
      </c>
      <c r="J999" s="4">
        <v>22957.1</v>
      </c>
      <c r="K999" s="186">
        <v>8.458041505E7</v>
      </c>
      <c r="L999" s="5"/>
      <c r="M999" s="99" t="s">
        <v>310</v>
      </c>
      <c r="N999" s="4">
        <v>1.3228642143893488</v>
      </c>
      <c r="O999" s="4">
        <v>-1.4014893570283193</v>
      </c>
      <c r="P999" s="4">
        <v>-1.0154738878143241</v>
      </c>
      <c r="Q999" s="187">
        <v>1.1824145593058888</v>
      </c>
      <c r="R999" s="4">
        <v>-0.7659316626113597</v>
      </c>
      <c r="S999" s="4">
        <v>-0.8434864104967198</v>
      </c>
      <c r="T999" s="4">
        <v>0.2152137524244856</v>
      </c>
      <c r="U999" s="4">
        <v>-0.678910702976572</v>
      </c>
      <c r="V999" s="4">
        <v>0.12187274562833511</v>
      </c>
      <c r="W999" s="122">
        <v>-0.045934172629776705</v>
      </c>
      <c r="X999" s="4"/>
      <c r="Y999" s="4"/>
      <c r="Z999" s="99" t="s">
        <v>310</v>
      </c>
      <c r="AA999" s="4">
        <v>7.934636118598386</v>
      </c>
      <c r="AB999" s="4">
        <v>-2.2435111952768145</v>
      </c>
      <c r="AC999" s="4">
        <v>-5.129457743038594</v>
      </c>
      <c r="AD999" s="4">
        <v>1.8352461373558933</v>
      </c>
      <c r="AE999" s="4">
        <v>-1.1620585036350037</v>
      </c>
      <c r="AF999" s="4">
        <v>-1.5406427221171979</v>
      </c>
      <c r="AG999" s="4">
        <v>-2.4258974494936103</v>
      </c>
      <c r="AH999" s="4">
        <v>-3.4152064682327046</v>
      </c>
      <c r="AI999" s="4">
        <v>-1.8573774562117944</v>
      </c>
      <c r="AJ999" s="122">
        <v>-1.8573774562117944</v>
      </c>
      <c r="AK999" s="4"/>
      <c r="AL999" s="99" t="s">
        <v>310</v>
      </c>
    </row>
    <row r="1000">
      <c r="A1000" s="99" t="s">
        <v>311</v>
      </c>
      <c r="B1000" s="107">
        <v>2330.9</v>
      </c>
      <c r="C1000" s="107">
        <v>2180.8</v>
      </c>
      <c r="D1000" s="4">
        <v>197.3</v>
      </c>
      <c r="E1000" s="107">
        <v>1971.0</v>
      </c>
      <c r="F1000" s="107">
        <v>5212.25</v>
      </c>
      <c r="G1000" s="187">
        <v>525.2</v>
      </c>
      <c r="H1000" s="107">
        <v>1866.4</v>
      </c>
      <c r="I1000" s="107">
        <v>1948.75</v>
      </c>
      <c r="J1000" s="4">
        <v>22932.45</v>
      </c>
      <c r="K1000" s="186">
        <v>8.47539172E7</v>
      </c>
      <c r="L1000" s="5"/>
      <c r="M1000" s="99" t="s">
        <v>311</v>
      </c>
      <c r="N1000" s="4">
        <v>-1.832041778975741</v>
      </c>
      <c r="O1000" s="4">
        <v>-2.827225130890044</v>
      </c>
      <c r="P1000" s="4">
        <v>-3.615046409379569</v>
      </c>
      <c r="Q1000" s="187">
        <v>3.0561292515228384</v>
      </c>
      <c r="R1000" s="4">
        <v>-0.5428664109756296</v>
      </c>
      <c r="S1000" s="4">
        <v>-0.7183364839319385</v>
      </c>
      <c r="T1000" s="4">
        <v>-1.033989076833342</v>
      </c>
      <c r="U1000" s="4">
        <v>-0.591731068431653</v>
      </c>
      <c r="V1000" s="4">
        <v>0.2051327720459158</v>
      </c>
      <c r="W1000" s="122">
        <v>-0.10737418924863253</v>
      </c>
      <c r="X1000" s="4"/>
      <c r="Y1000" s="4"/>
      <c r="Z1000" s="99" t="s">
        <v>311</v>
      </c>
      <c r="AJ1000" s="158"/>
      <c r="AK1000" s="4"/>
      <c r="AL1000" s="99" t="s">
        <v>311</v>
      </c>
    </row>
    <row r="1001">
      <c r="A1001" s="99" t="s">
        <v>312</v>
      </c>
      <c r="B1001" s="107">
        <v>2391.45</v>
      </c>
      <c r="C1001" s="107">
        <v>2180.9</v>
      </c>
      <c r="D1001" s="4">
        <v>194.4</v>
      </c>
      <c r="E1001" s="107">
        <v>1909.4</v>
      </c>
      <c r="F1001" s="107">
        <v>5250.55</v>
      </c>
      <c r="G1001" s="187">
        <v>515.8</v>
      </c>
      <c r="H1001" s="107">
        <v>1814.65</v>
      </c>
      <c r="I1001" s="107">
        <v>1938.7</v>
      </c>
      <c r="J1001" s="4">
        <v>22888.15</v>
      </c>
      <c r="K1001" s="186">
        <v>8.369675730000001E7</v>
      </c>
      <c r="L1001" s="5"/>
      <c r="M1001" s="99" t="s">
        <v>312</v>
      </c>
      <c r="N1001" s="4">
        <v>2.5977090394268187</v>
      </c>
      <c r="O1001" s="4">
        <v>0.00458547322083222</v>
      </c>
      <c r="P1001" s="4">
        <v>-1.4698428788646758</v>
      </c>
      <c r="Q1001" s="187">
        <v>-3.125317097919833</v>
      </c>
      <c r="R1001" s="4">
        <v>0.7348074248165415</v>
      </c>
      <c r="S1001" s="4">
        <v>-1.7897943640518068</v>
      </c>
      <c r="T1001" s="4">
        <v>-2.772717531075868</v>
      </c>
      <c r="U1001" s="4">
        <v>-0.5157152020525955</v>
      </c>
      <c r="V1001" s="4">
        <v>-1.2473286603441982</v>
      </c>
      <c r="W1001" s="122">
        <v>-0.19317604529825322</v>
      </c>
      <c r="X1001" s="4"/>
      <c r="Y1001" s="4"/>
      <c r="Z1001" s="99" t="s">
        <v>312</v>
      </c>
      <c r="AJ1001" s="158"/>
      <c r="AK1001" s="4"/>
      <c r="AL1001" s="99" t="s">
        <v>312</v>
      </c>
    </row>
    <row r="1002">
      <c r="A1002" s="99" t="s">
        <v>313</v>
      </c>
      <c r="B1002" s="107">
        <v>2590.55</v>
      </c>
      <c r="C1002" s="107">
        <v>2214.65</v>
      </c>
      <c r="D1002" s="4">
        <v>196.45</v>
      </c>
      <c r="E1002" s="107">
        <v>2018.05</v>
      </c>
      <c r="F1002" s="107">
        <v>5229.8</v>
      </c>
      <c r="G1002" s="187">
        <v>527.7</v>
      </c>
      <c r="H1002" s="107">
        <v>1861.05</v>
      </c>
      <c r="I1002" s="107">
        <v>1922.5</v>
      </c>
      <c r="J1002" s="4">
        <v>22704.7</v>
      </c>
      <c r="K1002" s="186">
        <v>8.63540578E7</v>
      </c>
      <c r="L1002" s="5"/>
      <c r="M1002" s="99" t="s">
        <v>313</v>
      </c>
      <c r="N1002" s="4">
        <v>8.325492901795997</v>
      </c>
      <c r="O1002" s="4">
        <v>1.5475262506304737</v>
      </c>
      <c r="P1002" s="4">
        <v>1.0545267489711847</v>
      </c>
      <c r="Q1002" s="187">
        <v>5.690269194511358</v>
      </c>
      <c r="R1002" s="4">
        <v>-0.3951966936797098</v>
      </c>
      <c r="S1002" s="4">
        <v>2.3070957735556594</v>
      </c>
      <c r="T1002" s="4">
        <v>2.5569669082192084</v>
      </c>
      <c r="U1002" s="4">
        <v>-0.8356114922370684</v>
      </c>
      <c r="V1002" s="4">
        <v>3.1749145196572446</v>
      </c>
      <c r="W1002" s="122">
        <v>-0.8015064563977461</v>
      </c>
      <c r="X1002" s="4"/>
      <c r="Y1002" s="4"/>
      <c r="Z1002" s="99" t="s">
        <v>313</v>
      </c>
      <c r="AJ1002" s="158"/>
      <c r="AK1002" s="4"/>
      <c r="AL1002" s="99" t="s">
        <v>313</v>
      </c>
    </row>
    <row r="1003">
      <c r="A1003" s="99" t="s">
        <v>314</v>
      </c>
      <c r="B1003" s="107">
        <v>2507.0</v>
      </c>
      <c r="C1003" s="107">
        <v>2215.05</v>
      </c>
      <c r="D1003" s="4">
        <v>193.8</v>
      </c>
      <c r="E1003" s="107">
        <v>1957.15</v>
      </c>
      <c r="F1003" s="107">
        <v>5198.55</v>
      </c>
      <c r="G1003" s="187">
        <v>515.35</v>
      </c>
      <c r="H1003" s="107">
        <v>1850.2</v>
      </c>
      <c r="I1003" s="107">
        <v>1913.0</v>
      </c>
      <c r="J1003" s="4">
        <v>22488.65</v>
      </c>
      <c r="K1003" s="186">
        <v>8.476467575E7</v>
      </c>
      <c r="L1003" s="5"/>
      <c r="M1003" s="99" t="s">
        <v>314</v>
      </c>
      <c r="N1003" s="4">
        <v>-3.225183841269235</v>
      </c>
      <c r="O1003" s="4">
        <v>0.018061544713615738</v>
      </c>
      <c r="P1003" s="4">
        <v>-1.348943751590724</v>
      </c>
      <c r="Q1003" s="187">
        <v>-3.0177646738187787</v>
      </c>
      <c r="R1003" s="4">
        <v>-0.5975371907147501</v>
      </c>
      <c r="S1003" s="4">
        <v>-2.340344892931594</v>
      </c>
      <c r="T1003" s="4">
        <v>-0.583004218048946</v>
      </c>
      <c r="U1003" s="4">
        <v>-0.494148244473342</v>
      </c>
      <c r="V1003" s="4">
        <v>-1.8405412443745024</v>
      </c>
      <c r="W1003" s="122">
        <v>-0.9515650944518064</v>
      </c>
      <c r="X1003" s="4"/>
      <c r="Y1003" s="4"/>
      <c r="Z1003" s="99" t="s">
        <v>314</v>
      </c>
      <c r="AJ1003" s="158"/>
      <c r="AK1003" s="4"/>
      <c r="AL1003" s="99" t="s">
        <v>314</v>
      </c>
    </row>
    <row r="1004">
      <c r="A1004" s="99" t="s">
        <v>315</v>
      </c>
      <c r="B1004" s="107">
        <v>2562.8</v>
      </c>
      <c r="C1004" s="107">
        <v>2193.9</v>
      </c>
      <c r="D1004" s="4">
        <v>194.2</v>
      </c>
      <c r="E1004" s="107">
        <v>1947.65</v>
      </c>
      <c r="F1004" s="107">
        <v>5179.8</v>
      </c>
      <c r="G1004" s="187">
        <v>520.85</v>
      </c>
      <c r="H1004" s="107">
        <v>1840.15</v>
      </c>
      <c r="I1004" s="107">
        <v>1893.4</v>
      </c>
      <c r="J1004" s="4">
        <v>22530.7</v>
      </c>
      <c r="K1004" s="186">
        <v>8.464032410000001E7</v>
      </c>
      <c r="L1004" s="5"/>
      <c r="M1004" s="99" t="s">
        <v>315</v>
      </c>
      <c r="N1004" s="4">
        <v>2.225767850019951</v>
      </c>
      <c r="O1004" s="4">
        <v>-0.9548317193742846</v>
      </c>
      <c r="P1004" s="4">
        <v>0.20639834881319777</v>
      </c>
      <c r="Q1004" s="187">
        <v>-0.4853996883223054</v>
      </c>
      <c r="R1004" s="4">
        <v>-0.3606774966096315</v>
      </c>
      <c r="S1004" s="4">
        <v>1.0672358591248665</v>
      </c>
      <c r="T1004" s="4">
        <v>-0.543184520592366</v>
      </c>
      <c r="U1004" s="4">
        <v>-1.024568740198636</v>
      </c>
      <c r="V1004" s="4">
        <v>-0.14670220690367128</v>
      </c>
      <c r="W1004" s="122">
        <v>0.18698321153114691</v>
      </c>
      <c r="X1004" s="4"/>
      <c r="Y1004" s="4"/>
      <c r="Z1004" s="99" t="s">
        <v>315</v>
      </c>
      <c r="AA1004" s="4">
        <v>1.9080692992039814</v>
      </c>
      <c r="AB1004" s="4">
        <v>5.683941838734665</v>
      </c>
      <c r="AC1004" s="4">
        <v>-1.6220391349124497</v>
      </c>
      <c r="AD1004" s="4">
        <v>-1.7919030626652679</v>
      </c>
      <c r="AE1004" s="4">
        <v>5.478010734005173</v>
      </c>
      <c r="AF1004" s="4">
        <v>4.271863300374388</v>
      </c>
      <c r="AG1004" s="4">
        <v>0.9591609379670061</v>
      </c>
      <c r="AH1004" s="4">
        <v>3.9347206084292803</v>
      </c>
      <c r="AI1004" s="4">
        <v>3.3707341538434257</v>
      </c>
      <c r="AJ1004" s="122">
        <v>3.3707341538434257</v>
      </c>
      <c r="AK1004" s="4"/>
      <c r="AL1004" s="99" t="s">
        <v>315</v>
      </c>
    </row>
    <row r="1005">
      <c r="A1005" s="181">
        <v>45357.0</v>
      </c>
      <c r="B1005" s="107">
        <v>2576.05</v>
      </c>
      <c r="C1005" s="107">
        <v>2191.35</v>
      </c>
      <c r="D1005" s="4">
        <v>203.4</v>
      </c>
      <c r="E1005" s="107">
        <v>2013.0</v>
      </c>
      <c r="F1005" s="107">
        <v>5167.8</v>
      </c>
      <c r="G1005" s="187">
        <v>532.5</v>
      </c>
      <c r="H1005" s="107">
        <v>1850.35</v>
      </c>
      <c r="I1005" s="107">
        <v>1891.85</v>
      </c>
      <c r="J1005" s="4">
        <v>23263.9</v>
      </c>
      <c r="K1005" s="186">
        <v>8.611133999999999E7</v>
      </c>
      <c r="L1005" s="5"/>
      <c r="M1005" s="181">
        <v>45357.0</v>
      </c>
      <c r="N1005" s="4">
        <v>0.5170126424223505</v>
      </c>
      <c r="O1005" s="4">
        <v>-0.11623136879530434</v>
      </c>
      <c r="P1005" s="4">
        <v>4.737384140061801</v>
      </c>
      <c r="Q1005" s="187">
        <v>3.3553256488588765</v>
      </c>
      <c r="R1005" s="4">
        <v>-0.23166917641607782</v>
      </c>
      <c r="S1005" s="4">
        <v>2.2367284246904053</v>
      </c>
      <c r="T1005" s="4">
        <v>0.554302638371862</v>
      </c>
      <c r="U1005" s="4">
        <v>-0.08186331467202819</v>
      </c>
      <c r="V1005" s="4">
        <v>1.7379610908176757</v>
      </c>
      <c r="W1005" s="122">
        <v>3.2542264554585554</v>
      </c>
      <c r="X1005" s="4"/>
      <c r="Y1005" s="4"/>
      <c r="Z1005" s="181">
        <v>45357.0</v>
      </c>
      <c r="AJ1005" s="158"/>
      <c r="AK1005" s="110"/>
      <c r="AL1005" s="181">
        <v>45357.0</v>
      </c>
      <c r="AM1005" s="4">
        <v>6.115952718309027</v>
      </c>
      <c r="AN1005" s="4">
        <v>10.393136650922948</v>
      </c>
      <c r="AO1005" s="4">
        <v>2.856440511307769</v>
      </c>
      <c r="AP1005" s="4">
        <v>10.042225534028818</v>
      </c>
      <c r="AQ1005" s="4">
        <v>5.955145322961415</v>
      </c>
      <c r="AR1005" s="4">
        <v>4.450704225352122</v>
      </c>
      <c r="AS1005" s="4">
        <v>-1.378117653416921</v>
      </c>
      <c r="AT1005" s="4">
        <v>12.947643840685059</v>
      </c>
      <c r="AU1005" s="4">
        <v>7.200600373888038</v>
      </c>
      <c r="AV1005" s="4">
        <v>3.209693989399873</v>
      </c>
    </row>
    <row r="1006">
      <c r="A1006" s="181">
        <v>45388.0</v>
      </c>
      <c r="B1006" s="107">
        <v>2512.3</v>
      </c>
      <c r="C1006" s="107">
        <v>2163.25</v>
      </c>
      <c r="D1006" s="4">
        <v>189.2</v>
      </c>
      <c r="E1006" s="107">
        <v>1811.7</v>
      </c>
      <c r="F1006" s="107">
        <v>5325.1</v>
      </c>
      <c r="G1006" s="187">
        <v>494.55</v>
      </c>
      <c r="H1006" s="107">
        <v>1790.45</v>
      </c>
      <c r="I1006" s="107">
        <v>1841.65</v>
      </c>
      <c r="J1006" s="4">
        <v>21884.5</v>
      </c>
      <c r="K1006" s="186">
        <v>8.207541825000001E7</v>
      </c>
      <c r="L1006" s="5"/>
      <c r="M1006" s="181">
        <v>45388.0</v>
      </c>
      <c r="N1006" s="4">
        <v>-2.474719046602356</v>
      </c>
      <c r="O1006" s="4">
        <v>-1.2823145549547044</v>
      </c>
      <c r="P1006" s="4">
        <v>-6.981317600786635</v>
      </c>
      <c r="Q1006" s="187">
        <v>-9.999999999999998</v>
      </c>
      <c r="R1006" s="4">
        <v>3.0438484461473</v>
      </c>
      <c r="S1006" s="4">
        <v>-7.12676056338028</v>
      </c>
      <c r="T1006" s="4">
        <v>-3.237225389791113</v>
      </c>
      <c r="U1006" s="4">
        <v>-2.653487327219379</v>
      </c>
      <c r="V1006" s="4">
        <v>-4.686864412979721</v>
      </c>
      <c r="W1006" s="122">
        <v>-5.9293583620975046</v>
      </c>
      <c r="X1006" s="4"/>
      <c r="Y1006" s="4"/>
      <c r="Z1006" s="181">
        <v>45388.0</v>
      </c>
      <c r="AJ1006" s="158"/>
      <c r="AK1006" s="110"/>
      <c r="AL1006" s="181">
        <v>45388.0</v>
      </c>
    </row>
    <row r="1007">
      <c r="A1007" s="181">
        <v>45418.0</v>
      </c>
      <c r="B1007" s="107">
        <v>2405.6</v>
      </c>
      <c r="C1007" s="107">
        <v>2129.15</v>
      </c>
      <c r="D1007" s="4">
        <v>183.55</v>
      </c>
      <c r="E1007" s="107">
        <v>1684.55</v>
      </c>
      <c r="F1007" s="107">
        <v>5486.65</v>
      </c>
      <c r="G1007" s="187">
        <v>528.2</v>
      </c>
      <c r="H1007" s="107">
        <v>1833.15</v>
      </c>
      <c r="I1007" s="107">
        <v>1930.35</v>
      </c>
      <c r="J1007" s="4">
        <v>22620.35</v>
      </c>
      <c r="K1007" s="186">
        <v>8.065931085E7</v>
      </c>
      <c r="L1007" s="5"/>
      <c r="M1007" s="181">
        <v>45418.0</v>
      </c>
      <c r="N1007" s="4">
        <v>-4.247104247104257</v>
      </c>
      <c r="O1007" s="4">
        <v>-1.5763319080087788</v>
      </c>
      <c r="P1007" s="4">
        <v>-2.9862579281183814</v>
      </c>
      <c r="Q1007" s="187">
        <v>-7.018270133024236</v>
      </c>
      <c r="R1007" s="4">
        <v>3.033745845148434</v>
      </c>
      <c r="S1007" s="4">
        <v>6.804165402891524</v>
      </c>
      <c r="T1007" s="4">
        <v>2.3848753106760894</v>
      </c>
      <c r="U1007" s="4">
        <v>4.8163331794857775</v>
      </c>
      <c r="V1007" s="4">
        <v>-1.7253733580578139</v>
      </c>
      <c r="W1007" s="122">
        <v>3.36242546094267</v>
      </c>
      <c r="X1007" s="4"/>
      <c r="Y1007" s="4"/>
      <c r="Z1007" s="181">
        <v>45418.0</v>
      </c>
      <c r="AJ1007" s="158"/>
      <c r="AK1007" s="110"/>
      <c r="AL1007" s="181">
        <v>45418.0</v>
      </c>
    </row>
    <row r="1008">
      <c r="A1008" s="181">
        <v>45449.0</v>
      </c>
      <c r="B1008" s="107">
        <v>2538.15</v>
      </c>
      <c r="C1008" s="107">
        <v>2221.05</v>
      </c>
      <c r="D1008" s="4">
        <v>189.05</v>
      </c>
      <c r="E1008" s="107">
        <v>1853.0</v>
      </c>
      <c r="F1008" s="107">
        <v>5440.45</v>
      </c>
      <c r="G1008" s="187">
        <v>528.55</v>
      </c>
      <c r="H1008" s="107">
        <v>1833.3</v>
      </c>
      <c r="I1008" s="107">
        <v>1971.85</v>
      </c>
      <c r="J1008" s="4">
        <v>22821.4</v>
      </c>
      <c r="K1008" s="186">
        <v>8.40912767E7</v>
      </c>
      <c r="L1008" s="5"/>
      <c r="M1008" s="181">
        <v>45449.0</v>
      </c>
      <c r="N1008" s="4">
        <v>5.510059860325914</v>
      </c>
      <c r="O1008" s="4">
        <v>4.316276448347937</v>
      </c>
      <c r="P1008" s="4">
        <v>2.9964587305911192</v>
      </c>
      <c r="Q1008" s="187">
        <v>9.99970318482681</v>
      </c>
      <c r="R1008" s="4">
        <v>-0.8420438701211089</v>
      </c>
      <c r="S1008" s="4">
        <v>0.06626277925026676</v>
      </c>
      <c r="T1008" s="4">
        <v>0.008182636445455286</v>
      </c>
      <c r="U1008" s="4">
        <v>2.1498691947056234</v>
      </c>
      <c r="V1008" s="4">
        <v>4.254891114036848</v>
      </c>
      <c r="W1008" s="122">
        <v>0.8888014553267429</v>
      </c>
      <c r="X1008" s="4"/>
      <c r="Y1008" s="4"/>
      <c r="Z1008" s="181">
        <v>45449.0</v>
      </c>
      <c r="AJ1008" s="158"/>
      <c r="AK1008" s="110"/>
      <c r="AL1008" s="181">
        <v>45449.0</v>
      </c>
    </row>
    <row r="1009">
      <c r="A1009" s="181">
        <v>45479.0</v>
      </c>
      <c r="B1009" s="107">
        <v>2611.7</v>
      </c>
      <c r="C1009" s="107">
        <v>2318.6</v>
      </c>
      <c r="D1009" s="4">
        <v>191.05</v>
      </c>
      <c r="E1009" s="107">
        <v>1912.75</v>
      </c>
      <c r="F1009" s="107">
        <v>5463.55</v>
      </c>
      <c r="G1009" s="187">
        <v>543.1</v>
      </c>
      <c r="H1009" s="107">
        <v>1857.8</v>
      </c>
      <c r="I1009" s="107">
        <v>1967.9</v>
      </c>
      <c r="J1009" s="4">
        <v>23290.15</v>
      </c>
      <c r="K1009" s="186">
        <v>8.5880295E7</v>
      </c>
      <c r="L1009" s="5"/>
      <c r="M1009" s="181">
        <v>45479.0</v>
      </c>
      <c r="N1009" s="4">
        <v>2.8977798790457507</v>
      </c>
      <c r="O1009" s="4">
        <v>4.3920668152450295</v>
      </c>
      <c r="P1009" s="4">
        <v>1.057921184871727</v>
      </c>
      <c r="Q1009" s="187">
        <v>3.224500809498111</v>
      </c>
      <c r="R1009" s="4">
        <v>0.42459723000855376</v>
      </c>
      <c r="S1009" s="4">
        <v>2.7528143032825785</v>
      </c>
      <c r="T1009" s="4">
        <v>1.3363879343260787</v>
      </c>
      <c r="U1009" s="4">
        <v>-0.20031949691912765</v>
      </c>
      <c r="V1009" s="4">
        <v>2.127471921234366</v>
      </c>
      <c r="W1009" s="122">
        <v>2.0539931818380994</v>
      </c>
      <c r="X1009" s="4"/>
      <c r="Y1009" s="4"/>
      <c r="Z1009" s="181">
        <v>45479.0</v>
      </c>
      <c r="AA1009" s="4">
        <v>3.9418769383926286</v>
      </c>
      <c r="AB1009" s="4">
        <v>2.654619166738557</v>
      </c>
      <c r="AC1009" s="4">
        <v>5.255168803978012</v>
      </c>
      <c r="AD1009" s="4">
        <v>10.958044700039206</v>
      </c>
      <c r="AE1009" s="4">
        <v>-1.2793879437362254</v>
      </c>
      <c r="AF1009" s="4">
        <v>7.807033695452031</v>
      </c>
      <c r="AG1009" s="4">
        <v>-0.6378512218753315</v>
      </c>
      <c r="AH1009" s="4">
        <v>2.6297067940444125</v>
      </c>
      <c r="AI1009" s="4">
        <v>0.7533227566159818</v>
      </c>
      <c r="AJ1009" s="122">
        <v>0.7533227566159818</v>
      </c>
      <c r="AK1009" s="110"/>
      <c r="AL1009" s="181">
        <v>45479.0</v>
      </c>
    </row>
    <row r="1010">
      <c r="A1010" s="181">
        <v>45571.0</v>
      </c>
      <c r="B1010" s="107">
        <v>2652.1</v>
      </c>
      <c r="C1010" s="107">
        <v>2406.65</v>
      </c>
      <c r="D1010" s="4">
        <v>193.61</v>
      </c>
      <c r="E1010" s="107">
        <v>1893.2</v>
      </c>
      <c r="F1010" s="107">
        <v>5488.4</v>
      </c>
      <c r="G1010" s="187">
        <v>550.3</v>
      </c>
      <c r="H1010" s="107">
        <v>1887.3</v>
      </c>
      <c r="I1010" s="107">
        <v>1998.5</v>
      </c>
      <c r="J1010" s="4">
        <v>23259.2</v>
      </c>
      <c r="K1010" s="186">
        <v>8.632114857000001E7</v>
      </c>
      <c r="L1010" s="5"/>
      <c r="M1010" s="181">
        <v>45571.0</v>
      </c>
      <c r="N1010" s="4">
        <v>1.546885170578554</v>
      </c>
      <c r="O1010" s="4">
        <v>3.7975502458380133</v>
      </c>
      <c r="P1010" s="4">
        <v>1.3399633603768657</v>
      </c>
      <c r="Q1010" s="187">
        <v>-1.0220886158672045</v>
      </c>
      <c r="R1010" s="4">
        <v>0.45483248071307947</v>
      </c>
      <c r="S1010" s="4">
        <v>1.3257227030012764</v>
      </c>
      <c r="T1010" s="4">
        <v>1.5878996662719347</v>
      </c>
      <c r="U1010" s="4">
        <v>1.5549570608262568</v>
      </c>
      <c r="V1010" s="4">
        <v>0.5133349507008653</v>
      </c>
      <c r="W1010" s="122">
        <v>-0.13288879633665188</v>
      </c>
      <c r="X1010" s="4"/>
      <c r="Y1010" s="4"/>
      <c r="Z1010" s="181">
        <v>45571.0</v>
      </c>
      <c r="AJ1010" s="158"/>
      <c r="AK1010" s="110"/>
      <c r="AL1010" s="181">
        <v>45571.0</v>
      </c>
    </row>
    <row r="1011">
      <c r="A1011" s="181">
        <v>45602.0</v>
      </c>
      <c r="B1011" s="107">
        <v>2632.7</v>
      </c>
      <c r="C1011" s="107">
        <v>2402.85</v>
      </c>
      <c r="D1011" s="4">
        <v>197.04</v>
      </c>
      <c r="E1011" s="107">
        <v>1894.05</v>
      </c>
      <c r="F1011" s="107">
        <v>5517.75</v>
      </c>
      <c r="G1011" s="187">
        <v>561.75</v>
      </c>
      <c r="H1011" s="107">
        <v>1875.65</v>
      </c>
      <c r="I1011" s="107">
        <v>2014.05</v>
      </c>
      <c r="J1011" s="4">
        <v>23264.85</v>
      </c>
      <c r="K1011" s="186">
        <v>8.657170458E7</v>
      </c>
      <c r="L1011" s="5"/>
      <c r="M1011" s="181">
        <v>45602.0</v>
      </c>
      <c r="N1011" s="4">
        <v>-0.7314957957844761</v>
      </c>
      <c r="O1011" s="4">
        <v>-0.1578958303035415</v>
      </c>
      <c r="P1011" s="4">
        <v>1.7716027064717619</v>
      </c>
      <c r="Q1011" s="187">
        <v>0.04489752799492441</v>
      </c>
      <c r="R1011" s="4">
        <v>0.5347642300123965</v>
      </c>
      <c r="S1011" s="4">
        <v>2.0806832636743677</v>
      </c>
      <c r="T1011" s="4">
        <v>-0.6172839506172767</v>
      </c>
      <c r="U1011" s="4">
        <v>0.7780835626720017</v>
      </c>
      <c r="V1011" s="4">
        <v>0.290260282851552</v>
      </c>
      <c r="W1011" s="122">
        <v>0.024291463162954087</v>
      </c>
      <c r="X1011" s="4"/>
      <c r="Y1011" s="4"/>
      <c r="Z1011" s="181">
        <v>45602.0</v>
      </c>
      <c r="AJ1011" s="158"/>
      <c r="AK1011" s="110"/>
      <c r="AL1011" s="181">
        <v>45602.0</v>
      </c>
    </row>
    <row r="1012">
      <c r="A1012" s="181">
        <v>45632.0</v>
      </c>
      <c r="B1012" s="107">
        <v>2683.85</v>
      </c>
      <c r="C1012" s="107">
        <v>2386.9</v>
      </c>
      <c r="D1012" s="4">
        <v>198.98</v>
      </c>
      <c r="E1012" s="107">
        <v>1902.85</v>
      </c>
      <c r="F1012" s="107">
        <v>5439.3</v>
      </c>
      <c r="G1012" s="187">
        <v>583.35</v>
      </c>
      <c r="H1012" s="107">
        <v>1873.75</v>
      </c>
      <c r="I1012" s="107">
        <v>2009.85</v>
      </c>
      <c r="J1012" s="4">
        <v>23322.95</v>
      </c>
      <c r="K1012" s="186">
        <v>8.677674700999999E7</v>
      </c>
      <c r="L1012" s="5"/>
      <c r="M1012" s="181">
        <v>45632.0</v>
      </c>
      <c r="N1012" s="4">
        <v>1.9428723363847038</v>
      </c>
      <c r="O1012" s="4">
        <v>-0.6637950766797686</v>
      </c>
      <c r="P1012" s="4">
        <v>0.9845716605765316</v>
      </c>
      <c r="Q1012" s="187">
        <v>0.4646128666085877</v>
      </c>
      <c r="R1012" s="4">
        <v>-1.4217751801005811</v>
      </c>
      <c r="S1012" s="4">
        <v>3.8451268357810453</v>
      </c>
      <c r="T1012" s="4">
        <v>-0.10129821661824387</v>
      </c>
      <c r="U1012" s="4">
        <v>-0.20853504133462653</v>
      </c>
      <c r="V1012" s="4">
        <v>0.23684693629950965</v>
      </c>
      <c r="W1012" s="122">
        <v>0.24973296625597063</v>
      </c>
      <c r="X1012" s="4"/>
      <c r="Y1012" s="4"/>
      <c r="Z1012" s="181">
        <v>45632.0</v>
      </c>
      <c r="AJ1012" s="158"/>
      <c r="AK1012" s="110"/>
      <c r="AL1012" s="181">
        <v>45632.0</v>
      </c>
    </row>
    <row r="1013">
      <c r="A1013" s="99" t="s">
        <v>316</v>
      </c>
      <c r="B1013" s="107">
        <v>2711.75</v>
      </c>
      <c r="C1013" s="107">
        <v>2412.15</v>
      </c>
      <c r="D1013" s="4">
        <v>200.72</v>
      </c>
      <c r="E1013" s="107">
        <v>2006.8</v>
      </c>
      <c r="F1013" s="107">
        <v>5379.45</v>
      </c>
      <c r="G1013" s="187">
        <v>600.15</v>
      </c>
      <c r="H1013" s="107">
        <v>1855.8</v>
      </c>
      <c r="I1013" s="107">
        <v>2021.5</v>
      </c>
      <c r="J1013" s="4">
        <v>23398.9</v>
      </c>
      <c r="K1013" s="186">
        <v>8.853696249000001E7</v>
      </c>
      <c r="L1013" s="5"/>
      <c r="M1013" s="99" t="s">
        <v>316</v>
      </c>
      <c r="N1013" s="4">
        <v>1.0395513907260128</v>
      </c>
      <c r="O1013" s="4">
        <v>1.057857472034857</v>
      </c>
      <c r="P1013" s="4">
        <v>0.8744597446979643</v>
      </c>
      <c r="Q1013" s="187">
        <v>5.462858344062855</v>
      </c>
      <c r="R1013" s="4">
        <v>-1.100325409519614</v>
      </c>
      <c r="S1013" s="4">
        <v>2.8799177166366596</v>
      </c>
      <c r="T1013" s="4">
        <v>-0.957971981320883</v>
      </c>
      <c r="U1013" s="4">
        <v>0.5796452471577527</v>
      </c>
      <c r="V1013" s="4">
        <v>2.0284414208303696</v>
      </c>
      <c r="W1013" s="122">
        <v>0.32564491198583684</v>
      </c>
      <c r="X1013" s="4"/>
      <c r="Y1013" s="4"/>
      <c r="Z1013" s="99" t="s">
        <v>316</v>
      </c>
      <c r="AJ1013" s="158"/>
      <c r="AK1013" s="4"/>
      <c r="AL1013" s="99" t="s">
        <v>316</v>
      </c>
    </row>
    <row r="1014">
      <c r="A1014" s="99" t="s">
        <v>317</v>
      </c>
      <c r="B1014" s="107">
        <v>2714.65</v>
      </c>
      <c r="C1014" s="107">
        <v>2380.15</v>
      </c>
      <c r="D1014" s="4">
        <v>201.09</v>
      </c>
      <c r="E1014" s="107">
        <v>2122.35</v>
      </c>
      <c r="F1014" s="107">
        <v>5393.65</v>
      </c>
      <c r="G1014" s="187">
        <v>585.5</v>
      </c>
      <c r="H1014" s="107">
        <v>1845.95</v>
      </c>
      <c r="I1014" s="107">
        <v>2019.65</v>
      </c>
      <c r="J1014" s="4">
        <v>23465.6</v>
      </c>
      <c r="K1014" s="186">
        <v>9.021048718E7</v>
      </c>
      <c r="L1014" s="5"/>
      <c r="M1014" s="99" t="s">
        <v>317</v>
      </c>
      <c r="N1014" s="4">
        <v>0.10694201161611841</v>
      </c>
      <c r="O1014" s="4">
        <v>-1.3266173330845925</v>
      </c>
      <c r="P1014" s="4">
        <v>0.1843363889996037</v>
      </c>
      <c r="Q1014" s="187">
        <v>5.757923061590589</v>
      </c>
      <c r="R1014" s="4">
        <v>0.26396750597179675</v>
      </c>
      <c r="S1014" s="4">
        <v>-2.4410564025660215</v>
      </c>
      <c r="T1014" s="4">
        <v>-0.5307684017674269</v>
      </c>
      <c r="U1014" s="4">
        <v>-0.09151620084095519</v>
      </c>
      <c r="V1014" s="4">
        <v>1.8901988987808538</v>
      </c>
      <c r="W1014" s="122">
        <v>0.2850561351174503</v>
      </c>
      <c r="X1014" s="4"/>
      <c r="Y1014" s="4"/>
      <c r="Z1014" s="99" t="s">
        <v>317</v>
      </c>
      <c r="AA1014" s="4">
        <v>0.8177849814893197</v>
      </c>
      <c r="AB1014" s="4">
        <v>1.1070730836291791</v>
      </c>
      <c r="AC1014" s="4">
        <v>1.939430105922724</v>
      </c>
      <c r="AD1014" s="4">
        <v>0.4664640610643905</v>
      </c>
      <c r="AE1014" s="4">
        <v>-1.1745293076117185</v>
      </c>
      <c r="AF1014" s="4">
        <v>-4.022203245089659</v>
      </c>
      <c r="AG1014" s="4">
        <v>-1.6224708144857685</v>
      </c>
      <c r="AH1014" s="4">
        <v>4.587428514841685</v>
      </c>
      <c r="AI1014" s="4">
        <v>0.15128528569480432</v>
      </c>
      <c r="AJ1014" s="122">
        <v>0.15128528569480432</v>
      </c>
      <c r="AK1014" s="4"/>
      <c r="AL1014" s="99" t="s">
        <v>317</v>
      </c>
    </row>
    <row r="1015">
      <c r="A1015" s="99" t="s">
        <v>318</v>
      </c>
      <c r="B1015" s="107">
        <v>2708.65</v>
      </c>
      <c r="C1015" s="107">
        <v>2369.3</v>
      </c>
      <c r="D1015" s="4">
        <v>202.21</v>
      </c>
      <c r="E1015" s="107">
        <v>2320.8</v>
      </c>
      <c r="F1015" s="107">
        <v>5395.85</v>
      </c>
      <c r="G1015" s="187">
        <v>581.95</v>
      </c>
      <c r="H1015" s="107">
        <v>1839.65</v>
      </c>
      <c r="I1015" s="107">
        <v>1993.55</v>
      </c>
      <c r="J1015" s="4">
        <v>23557.9</v>
      </c>
      <c r="K1015" s="186">
        <v>9.328554107000001E7</v>
      </c>
      <c r="L1015" s="5"/>
      <c r="M1015" s="99" t="s">
        <v>318</v>
      </c>
      <c r="N1015" s="4">
        <v>-0.22102296797008822</v>
      </c>
      <c r="O1015" s="4">
        <v>-0.45585362267083623</v>
      </c>
      <c r="P1015" s="4">
        <v>0.5569645432393479</v>
      </c>
      <c r="Q1015" s="187">
        <v>9.3504841331543</v>
      </c>
      <c r="R1015" s="4">
        <v>0.040788705236727035</v>
      </c>
      <c r="S1015" s="4">
        <v>-0.6063193851408974</v>
      </c>
      <c r="T1015" s="4">
        <v>-0.34128768384842245</v>
      </c>
      <c r="U1015" s="4">
        <v>-1.2923031218280463</v>
      </c>
      <c r="V1015" s="4">
        <v>3.408754332369631</v>
      </c>
      <c r="W1015" s="122">
        <v>0.39334174280650364</v>
      </c>
      <c r="X1015" s="4"/>
      <c r="Y1015" s="4"/>
      <c r="Z1015" s="99" t="s">
        <v>318</v>
      </c>
      <c r="AJ1015" s="158"/>
      <c r="AK1015" s="4"/>
      <c r="AL1015" s="99" t="s">
        <v>318</v>
      </c>
    </row>
    <row r="1016">
      <c r="A1016" s="99" t="s">
        <v>319</v>
      </c>
      <c r="B1016" s="107">
        <v>2743.85</v>
      </c>
      <c r="C1016" s="107">
        <v>2382.2</v>
      </c>
      <c r="D1016" s="4">
        <v>199.79</v>
      </c>
      <c r="E1016" s="107">
        <v>2256.2</v>
      </c>
      <c r="F1016" s="107">
        <v>5360.65</v>
      </c>
      <c r="G1016" s="187">
        <v>569.9</v>
      </c>
      <c r="H1016" s="107">
        <v>1828.1</v>
      </c>
      <c r="I1016" s="107">
        <v>2004.95</v>
      </c>
      <c r="J1016" s="4">
        <v>23516.0</v>
      </c>
      <c r="K1016" s="186">
        <v>9.205687847999999E7</v>
      </c>
      <c r="L1016" s="5"/>
      <c r="M1016" s="99" t="s">
        <v>319</v>
      </c>
      <c r="N1016" s="4">
        <v>1.2995403614346563</v>
      </c>
      <c r="O1016" s="4">
        <v>0.5444646098003476</v>
      </c>
      <c r="P1016" s="4">
        <v>-1.196775629296284</v>
      </c>
      <c r="Q1016" s="187">
        <v>-2.7835229231299707</v>
      </c>
      <c r="R1016" s="4">
        <v>-0.6523531973646548</v>
      </c>
      <c r="S1016" s="4">
        <v>-2.070624624108612</v>
      </c>
      <c r="T1016" s="4">
        <v>-0.6278368167858115</v>
      </c>
      <c r="U1016" s="4">
        <v>0.5718441975370616</v>
      </c>
      <c r="V1016" s="4">
        <v>-1.3170986370524982</v>
      </c>
      <c r="W1016" s="122">
        <v>-0.17785965642099444</v>
      </c>
      <c r="X1016" s="4"/>
      <c r="Y1016" s="4"/>
      <c r="Z1016" s="99" t="s">
        <v>319</v>
      </c>
      <c r="AJ1016" s="158"/>
      <c r="AK1016" s="4"/>
      <c r="AL1016" s="99" t="s">
        <v>319</v>
      </c>
    </row>
    <row r="1017">
      <c r="A1017" s="99" t="s">
        <v>320</v>
      </c>
      <c r="B1017" s="107">
        <v>2753.3</v>
      </c>
      <c r="C1017" s="107">
        <v>2375.1</v>
      </c>
      <c r="D1017" s="4">
        <v>200.04</v>
      </c>
      <c r="E1017" s="107">
        <v>2231.95</v>
      </c>
      <c r="F1017" s="107">
        <v>5378.45</v>
      </c>
      <c r="G1017" s="187">
        <v>563.4</v>
      </c>
      <c r="H1017" s="107">
        <v>1830.75</v>
      </c>
      <c r="I1017" s="107">
        <v>2104.0</v>
      </c>
      <c r="J1017" s="4">
        <v>23567.0</v>
      </c>
      <c r="K1017" s="186">
        <v>9.189931178E7</v>
      </c>
      <c r="L1017" s="5"/>
      <c r="M1017" s="99" t="s">
        <v>320</v>
      </c>
      <c r="N1017" s="4">
        <v>0.3444065819924658</v>
      </c>
      <c r="O1017" s="4">
        <v>-0.2980438250356775</v>
      </c>
      <c r="P1017" s="4">
        <v>0.12513138795735523</v>
      </c>
      <c r="Q1017" s="187">
        <v>-1.0748160624058152</v>
      </c>
      <c r="R1017" s="4">
        <v>0.33204928506804554</v>
      </c>
      <c r="S1017" s="4">
        <v>-1.1405509738550623</v>
      </c>
      <c r="T1017" s="4">
        <v>0.14495924730595103</v>
      </c>
      <c r="U1017" s="4">
        <v>4.94027282475872</v>
      </c>
      <c r="V1017" s="4">
        <v>-0.1711623320295621</v>
      </c>
      <c r="W1017" s="122">
        <v>0.21687361796223847</v>
      </c>
      <c r="X1017" s="4"/>
      <c r="Y1017" s="4"/>
      <c r="Z1017" s="99" t="s">
        <v>320</v>
      </c>
      <c r="AJ1017" s="158"/>
      <c r="AK1017" s="4"/>
      <c r="AL1017" s="99" t="s">
        <v>320</v>
      </c>
    </row>
    <row r="1018">
      <c r="A1018" s="99" t="s">
        <v>321</v>
      </c>
      <c r="B1018" s="107">
        <v>2736.85</v>
      </c>
      <c r="C1018" s="107">
        <v>2406.5</v>
      </c>
      <c r="D1018" s="4">
        <v>204.99</v>
      </c>
      <c r="E1018" s="107">
        <v>2132.25</v>
      </c>
      <c r="F1018" s="107">
        <v>5330.3</v>
      </c>
      <c r="G1018" s="187">
        <v>561.95</v>
      </c>
      <c r="H1018" s="107">
        <v>1816.0</v>
      </c>
      <c r="I1018" s="107">
        <v>2112.3</v>
      </c>
      <c r="J1018" s="4">
        <v>23501.1</v>
      </c>
      <c r="K1018" s="186">
        <v>9.026805592999999E7</v>
      </c>
      <c r="L1018" s="5"/>
      <c r="M1018" s="99" t="s">
        <v>321</v>
      </c>
      <c r="N1018" s="4">
        <v>-0.5974648603494088</v>
      </c>
      <c r="O1018" s="4">
        <v>1.3220495979116709</v>
      </c>
      <c r="P1018" s="4">
        <v>2.4745050989802126</v>
      </c>
      <c r="Q1018" s="187">
        <v>-4.466945944129565</v>
      </c>
      <c r="R1018" s="4">
        <v>-0.8952393347525708</v>
      </c>
      <c r="S1018" s="4">
        <v>-0.25736599219026124</v>
      </c>
      <c r="T1018" s="4">
        <v>-0.8056807319404615</v>
      </c>
      <c r="U1018" s="4">
        <v>0.39448669201521774</v>
      </c>
      <c r="V1018" s="4">
        <v>-1.775046862053888</v>
      </c>
      <c r="W1018" s="122">
        <v>-0.2796282938006596</v>
      </c>
      <c r="X1018" s="4"/>
      <c r="Y1018" s="4"/>
      <c r="Z1018" s="99" t="s">
        <v>321</v>
      </c>
      <c r="AA1018" s="4">
        <v>-0.1187496574529112</v>
      </c>
      <c r="AB1018" s="4">
        <v>0.5235819655100731</v>
      </c>
      <c r="AC1018" s="4">
        <v>2.0586370066832522</v>
      </c>
      <c r="AD1018" s="4">
        <v>3.887911830226291</v>
      </c>
      <c r="AE1018" s="4">
        <v>2.7249873365476613</v>
      </c>
      <c r="AF1018" s="4">
        <v>-1.0232227066464987</v>
      </c>
      <c r="AG1018" s="4">
        <v>0.4873348017621095</v>
      </c>
      <c r="AH1018" s="4">
        <v>1.1598731240827533</v>
      </c>
      <c r="AI1018" s="4">
        <v>2.1679836262983434</v>
      </c>
      <c r="AJ1018" s="122">
        <v>2.1679836262983434</v>
      </c>
      <c r="AK1018" s="4"/>
      <c r="AL1018" s="99" t="s">
        <v>321</v>
      </c>
    </row>
    <row r="1019">
      <c r="A1019" s="99" t="s">
        <v>322</v>
      </c>
      <c r="B1019" s="107">
        <v>2742.0</v>
      </c>
      <c r="C1019" s="107">
        <v>2362.45</v>
      </c>
      <c r="D1019" s="4">
        <v>213.78</v>
      </c>
      <c r="E1019" s="107">
        <v>2143.15</v>
      </c>
      <c r="F1019" s="107">
        <v>5297.75</v>
      </c>
      <c r="G1019" s="187">
        <v>568.15</v>
      </c>
      <c r="H1019" s="107">
        <v>1823.2</v>
      </c>
      <c r="I1019" s="107">
        <v>2107.45</v>
      </c>
      <c r="J1019" s="4">
        <v>23537.85</v>
      </c>
      <c r="K1019" s="186">
        <v>9.058079991000001E7</v>
      </c>
      <c r="L1019" s="5"/>
      <c r="M1019" s="99" t="s">
        <v>322</v>
      </c>
      <c r="N1019" s="4">
        <v>0.18817253411769339</v>
      </c>
      <c r="O1019" s="4">
        <v>-1.8304591730729352</v>
      </c>
      <c r="P1019" s="4">
        <v>4.288014049465824</v>
      </c>
      <c r="Q1019" s="187">
        <v>0.5111970922734244</v>
      </c>
      <c r="R1019" s="4">
        <v>-0.6106598127685154</v>
      </c>
      <c r="S1019" s="4">
        <v>1.103301005427517</v>
      </c>
      <c r="T1019" s="4">
        <v>0.39647577092511266</v>
      </c>
      <c r="U1019" s="4">
        <v>-0.22960753680823573</v>
      </c>
      <c r="V1019" s="4">
        <v>0.346461410714929</v>
      </c>
      <c r="W1019" s="122">
        <v>0.15637565901170583</v>
      </c>
      <c r="X1019" s="4"/>
      <c r="Y1019" s="4"/>
      <c r="Z1019" s="99" t="s">
        <v>322</v>
      </c>
      <c r="AJ1019" s="158"/>
      <c r="AK1019" s="4"/>
      <c r="AL1019" s="99" t="s">
        <v>322</v>
      </c>
    </row>
    <row r="1020">
      <c r="A1020" s="99" t="s">
        <v>323</v>
      </c>
      <c r="B1020" s="107">
        <v>2724.1</v>
      </c>
      <c r="C1020" s="107">
        <v>2365.9</v>
      </c>
      <c r="D1020" s="4">
        <v>213.02</v>
      </c>
      <c r="E1020" s="107">
        <v>2188.55</v>
      </c>
      <c r="F1020" s="107">
        <v>5352.05</v>
      </c>
      <c r="G1020" s="187">
        <v>574.1</v>
      </c>
      <c r="H1020" s="107">
        <v>1823.3</v>
      </c>
      <c r="I1020" s="107">
        <v>2120.65</v>
      </c>
      <c r="J1020" s="4">
        <v>23721.3</v>
      </c>
      <c r="K1020" s="186">
        <v>9.151486529E7</v>
      </c>
      <c r="L1020" s="5"/>
      <c r="M1020" s="99" t="s">
        <v>323</v>
      </c>
      <c r="N1020" s="4">
        <v>-0.6528081692195511</v>
      </c>
      <c r="O1020" s="4">
        <v>0.14603483671613254</v>
      </c>
      <c r="P1020" s="4">
        <v>-0.3555056600243198</v>
      </c>
      <c r="Q1020" s="187">
        <v>2.1183771551221375</v>
      </c>
      <c r="R1020" s="4">
        <v>1.0249634278703257</v>
      </c>
      <c r="S1020" s="4">
        <v>1.047258646484211</v>
      </c>
      <c r="T1020" s="4">
        <v>0.005484861781478118</v>
      </c>
      <c r="U1020" s="4">
        <v>0.6263493795819722</v>
      </c>
      <c r="V1020" s="4">
        <v>1.0311957731970476</v>
      </c>
      <c r="W1020" s="122">
        <v>0.779382993773861</v>
      </c>
      <c r="X1020" s="4"/>
      <c r="Y1020" s="4"/>
      <c r="Z1020" s="99" t="s">
        <v>323</v>
      </c>
      <c r="AJ1020" s="158"/>
      <c r="AK1020" s="4"/>
      <c r="AL1020" s="99" t="s">
        <v>323</v>
      </c>
    </row>
    <row r="1021">
      <c r="A1021" s="99" t="s">
        <v>324</v>
      </c>
      <c r="B1021" s="107">
        <v>2751.35</v>
      </c>
      <c r="C1021" s="107">
        <v>2408.7</v>
      </c>
      <c r="D1021" s="4">
        <v>208.87</v>
      </c>
      <c r="E1021" s="107">
        <v>2208.15</v>
      </c>
      <c r="F1021" s="107">
        <v>5421.7</v>
      </c>
      <c r="G1021" s="187">
        <v>569.85</v>
      </c>
      <c r="H1021" s="107">
        <v>1785.2</v>
      </c>
      <c r="I1021" s="107">
        <v>2081.7</v>
      </c>
      <c r="J1021" s="4">
        <v>23868.8</v>
      </c>
      <c r="K1021" s="186">
        <v>9.188346989E7</v>
      </c>
      <c r="L1021" s="5"/>
      <c r="M1021" s="99" t="s">
        <v>324</v>
      </c>
      <c r="N1021" s="4">
        <v>1.0003303843471238</v>
      </c>
      <c r="O1021" s="4">
        <v>1.8090367302083656</v>
      </c>
      <c r="P1021" s="4">
        <v>-1.9481738803868207</v>
      </c>
      <c r="Q1021" s="187">
        <v>0.895570126339353</v>
      </c>
      <c r="R1021" s="4">
        <v>1.3013705028914087</v>
      </c>
      <c r="S1021" s="4">
        <v>-0.7402891482320153</v>
      </c>
      <c r="T1021" s="4">
        <v>-2.0896177261010207</v>
      </c>
      <c r="U1021" s="4">
        <v>-1.8367010114823414</v>
      </c>
      <c r="V1021" s="4">
        <v>0.40278112067578176</v>
      </c>
      <c r="W1021" s="122">
        <v>0.6218040326626281</v>
      </c>
      <c r="X1021" s="4"/>
      <c r="Y1021" s="4"/>
      <c r="Z1021" s="99" t="s">
        <v>324</v>
      </c>
      <c r="AJ1021" s="158"/>
      <c r="AK1021" s="4"/>
      <c r="AL1021" s="99" t="s">
        <v>324</v>
      </c>
    </row>
    <row r="1022">
      <c r="A1022" s="99" t="s">
        <v>325</v>
      </c>
      <c r="B1022" s="107">
        <v>2700.75</v>
      </c>
      <c r="C1022" s="107">
        <v>2395.8</v>
      </c>
      <c r="D1022" s="4">
        <v>208.42</v>
      </c>
      <c r="E1022" s="107">
        <v>2238.5</v>
      </c>
      <c r="F1022" s="107">
        <v>5430.3</v>
      </c>
      <c r="G1022" s="187">
        <v>550.65</v>
      </c>
      <c r="H1022" s="107">
        <v>1817.35</v>
      </c>
      <c r="I1022" s="107">
        <v>2130.1</v>
      </c>
      <c r="J1022" s="4">
        <v>24044.5</v>
      </c>
      <c r="K1022" s="186">
        <v>9.224985093999998E7</v>
      </c>
      <c r="L1022" s="5"/>
      <c r="M1022" s="99" t="s">
        <v>325</v>
      </c>
      <c r="N1022" s="4">
        <v>-1.839097170479943</v>
      </c>
      <c r="O1022" s="4">
        <v>-0.535558600074714</v>
      </c>
      <c r="P1022" s="4">
        <v>-0.21544501364485902</v>
      </c>
      <c r="Q1022" s="187">
        <v>1.3744537282340379</v>
      </c>
      <c r="R1022" s="4">
        <v>0.1586218344799669</v>
      </c>
      <c r="S1022" s="4">
        <v>-3.369307712555943</v>
      </c>
      <c r="T1022" s="4">
        <v>1.80091866457539</v>
      </c>
      <c r="U1022" s="4">
        <v>2.32502281788923</v>
      </c>
      <c r="V1022" s="4">
        <v>0.398745335193155</v>
      </c>
      <c r="W1022" s="122">
        <v>0.7361073870492053</v>
      </c>
      <c r="X1022" s="4"/>
      <c r="Y1022" s="4"/>
      <c r="Z1022" s="99" t="s">
        <v>325</v>
      </c>
      <c r="AJ1022" s="158"/>
      <c r="AK1022" s="4"/>
      <c r="AL1022" s="99" t="s">
        <v>325</v>
      </c>
    </row>
    <row r="1023">
      <c r="A1023" s="50" t="s">
        <v>326</v>
      </c>
      <c r="B1023" s="188">
        <v>2733.6</v>
      </c>
      <c r="C1023" s="188">
        <v>2419.1</v>
      </c>
      <c r="D1023" s="101">
        <v>209.21</v>
      </c>
      <c r="E1023" s="188">
        <v>2215.15</v>
      </c>
      <c r="F1023" s="188">
        <v>5475.55</v>
      </c>
      <c r="G1023" s="100">
        <v>556.2</v>
      </c>
      <c r="H1023" s="188">
        <v>1824.85</v>
      </c>
      <c r="I1023" s="188">
        <v>2136.8</v>
      </c>
      <c r="J1023" s="101">
        <v>24010.6</v>
      </c>
      <c r="K1023" s="189">
        <v>9.231187346999998E7</v>
      </c>
      <c r="L1023" s="5"/>
      <c r="M1023" s="50" t="s">
        <v>326</v>
      </c>
      <c r="N1023" s="101">
        <v>1.216328797556231</v>
      </c>
      <c r="O1023" s="101">
        <v>0.9725352700559197</v>
      </c>
      <c r="P1023" s="101">
        <v>0.3790423183955573</v>
      </c>
      <c r="Q1023" s="100">
        <v>-1.0431092249274025</v>
      </c>
      <c r="R1023" s="101">
        <v>0.8332872953612138</v>
      </c>
      <c r="S1023" s="101">
        <v>1.007899754835207</v>
      </c>
      <c r="T1023" s="101">
        <v>0.4126888051283462</v>
      </c>
      <c r="U1023" s="101">
        <v>0.3145392235106461</v>
      </c>
      <c r="V1023" s="101">
        <v>0.06723320348814561</v>
      </c>
      <c r="W1023" s="129">
        <v>-0.14098858366778869</v>
      </c>
      <c r="X1023" s="4"/>
      <c r="Y1023" s="4"/>
      <c r="Z1023" s="50" t="s">
        <v>326</v>
      </c>
      <c r="AA1023" s="101">
        <v>0.0</v>
      </c>
      <c r="AB1023" s="101">
        <v>0.0</v>
      </c>
      <c r="AC1023" s="101">
        <v>0.0</v>
      </c>
      <c r="AD1023" s="101">
        <v>0.0</v>
      </c>
      <c r="AE1023" s="101">
        <v>0.0</v>
      </c>
      <c r="AF1023" s="101">
        <v>0.0</v>
      </c>
      <c r="AG1023" s="101">
        <v>0.0</v>
      </c>
      <c r="AH1023" s="101">
        <v>0.0</v>
      </c>
      <c r="AI1023" s="101">
        <v>0.0</v>
      </c>
      <c r="AJ1023" s="129">
        <v>0.0</v>
      </c>
      <c r="AK1023" s="4"/>
      <c r="AL1023" s="50" t="s">
        <v>326</v>
      </c>
      <c r="AM1023" s="190"/>
      <c r="AN1023" s="190"/>
      <c r="AO1023" s="190"/>
      <c r="AP1023" s="190"/>
      <c r="AQ1023" s="190"/>
      <c r="AR1023" s="190"/>
      <c r="AS1023" s="190"/>
      <c r="AT1023" s="190"/>
      <c r="AU1023" s="190"/>
      <c r="AV1023" s="190"/>
    </row>
    <row r="1024">
      <c r="B1024" s="4"/>
      <c r="C1024" s="4"/>
      <c r="D1024" s="4"/>
      <c r="E1024" s="4"/>
      <c r="F1024" s="4"/>
      <c r="H1024" s="4"/>
      <c r="I1024" s="4"/>
      <c r="J1024" s="4"/>
      <c r="K1024" s="4"/>
      <c r="L1024" s="4"/>
      <c r="M1024" s="4"/>
      <c r="N1024" s="4"/>
      <c r="O1024" s="4"/>
      <c r="P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</row>
    <row r="1025">
      <c r="B1025" s="4"/>
      <c r="C1025" s="4"/>
      <c r="D1025" s="4"/>
      <c r="E1025" s="4"/>
      <c r="F1025" s="4"/>
      <c r="H1025" s="4"/>
      <c r="I1025" s="4"/>
      <c r="J1025" s="4"/>
      <c r="K1025" s="4"/>
      <c r="L1025" s="4"/>
      <c r="M1025" s="4"/>
      <c r="N1025" s="4"/>
      <c r="O1025" s="4"/>
      <c r="P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</row>
    <row r="1026">
      <c r="B1026" s="4"/>
      <c r="C1026" s="4"/>
      <c r="D1026" s="4"/>
      <c r="E1026" s="4"/>
      <c r="F1026" s="4"/>
      <c r="H1026" s="4"/>
      <c r="I1026" s="4"/>
      <c r="J1026" s="4"/>
      <c r="K1026" s="4"/>
      <c r="L1026" s="4"/>
      <c r="M1026" s="4"/>
      <c r="N1026" s="4"/>
      <c r="O1026" s="4"/>
      <c r="P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</row>
    <row r="1027">
      <c r="B1027" s="4"/>
      <c r="C1027" s="4"/>
      <c r="D1027" s="4"/>
      <c r="E1027" s="4"/>
      <c r="F1027" s="4"/>
      <c r="H1027" s="4"/>
      <c r="I1027" s="4"/>
      <c r="J1027" s="4"/>
      <c r="K1027" s="4"/>
      <c r="L1027" s="4"/>
      <c r="M1027" s="4"/>
      <c r="N1027" s="4"/>
      <c r="O1027" s="4"/>
      <c r="P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</row>
  </sheetData>
  <mergeCells count="2063">
    <mergeCell ref="G1:J1"/>
    <mergeCell ref="M1:P1"/>
    <mergeCell ref="R1:U1"/>
    <mergeCell ref="A13:D13"/>
    <mergeCell ref="G13:J13"/>
    <mergeCell ref="M13:P13"/>
    <mergeCell ref="R13:U13"/>
    <mergeCell ref="A26:G26"/>
    <mergeCell ref="I26:N26"/>
    <mergeCell ref="R26:W26"/>
    <mergeCell ref="Y26:AD26"/>
    <mergeCell ref="R29:R33"/>
    <mergeCell ref="S29:S33"/>
    <mergeCell ref="T29:T33"/>
    <mergeCell ref="W29:W33"/>
    <mergeCell ref="V34:V38"/>
    <mergeCell ref="W34:W38"/>
    <mergeCell ref="T39:T43"/>
    <mergeCell ref="U39:U43"/>
    <mergeCell ref="V39:V43"/>
    <mergeCell ref="W39:W43"/>
    <mergeCell ref="R44:R48"/>
    <mergeCell ref="S44:S48"/>
    <mergeCell ref="T44:T48"/>
    <mergeCell ref="U44:U48"/>
    <mergeCell ref="U29:U33"/>
    <mergeCell ref="R34:R38"/>
    <mergeCell ref="S34:S38"/>
    <mergeCell ref="T34:T38"/>
    <mergeCell ref="U34:U38"/>
    <mergeCell ref="R39:R43"/>
    <mergeCell ref="S39:S43"/>
    <mergeCell ref="V29:V33"/>
    <mergeCell ref="Y29:Y49"/>
    <mergeCell ref="Z29:Z49"/>
    <mergeCell ref="AA29:AA49"/>
    <mergeCell ref="AB29:AB49"/>
    <mergeCell ref="AC29:AC49"/>
    <mergeCell ref="AD29:AD49"/>
    <mergeCell ref="V44:V48"/>
    <mergeCell ref="W44:W48"/>
    <mergeCell ref="R49:R53"/>
    <mergeCell ref="S49:S53"/>
    <mergeCell ref="T49:T53"/>
    <mergeCell ref="U49:U53"/>
    <mergeCell ref="V49:V53"/>
    <mergeCell ref="T58:T61"/>
    <mergeCell ref="U58:U61"/>
    <mergeCell ref="W54:W57"/>
    <mergeCell ref="W58:W61"/>
    <mergeCell ref="W49:W53"/>
    <mergeCell ref="Y50:Y69"/>
    <mergeCell ref="Z50:Z69"/>
    <mergeCell ref="AA50:AA69"/>
    <mergeCell ref="AB50:AB69"/>
    <mergeCell ref="AC50:AC69"/>
    <mergeCell ref="AD50:AD69"/>
    <mergeCell ref="W62:W66"/>
    <mergeCell ref="S67:S70"/>
    <mergeCell ref="T67:T70"/>
    <mergeCell ref="U67:U70"/>
    <mergeCell ref="V67:V70"/>
    <mergeCell ref="W67:W70"/>
    <mergeCell ref="AB92:AB110"/>
    <mergeCell ref="AC92:AC110"/>
    <mergeCell ref="Y70:Y91"/>
    <mergeCell ref="Z70:Z91"/>
    <mergeCell ref="AA70:AA91"/>
    <mergeCell ref="AB70:AB91"/>
    <mergeCell ref="AC70:AC91"/>
    <mergeCell ref="AD70:AD91"/>
    <mergeCell ref="AD92:AD110"/>
    <mergeCell ref="Y92:Y110"/>
    <mergeCell ref="Y111:Y131"/>
    <mergeCell ref="Z111:Z131"/>
    <mergeCell ref="AA111:AA131"/>
    <mergeCell ref="AB111:AB131"/>
    <mergeCell ref="AC111:AC131"/>
    <mergeCell ref="AD111:AD131"/>
    <mergeCell ref="AB154:AB174"/>
    <mergeCell ref="AC154:AC174"/>
    <mergeCell ref="AB175:AB194"/>
    <mergeCell ref="AC175:AC194"/>
    <mergeCell ref="AD175:AD194"/>
    <mergeCell ref="Y132:Y153"/>
    <mergeCell ref="Z132:Z153"/>
    <mergeCell ref="AA132:AA153"/>
    <mergeCell ref="AB132:AB153"/>
    <mergeCell ref="AC132:AC153"/>
    <mergeCell ref="AD132:AD153"/>
    <mergeCell ref="Y154:Y174"/>
    <mergeCell ref="AD154:AD174"/>
    <mergeCell ref="AA195:AA215"/>
    <mergeCell ref="AB195:AB215"/>
    <mergeCell ref="AC195:AC215"/>
    <mergeCell ref="AD195:AD215"/>
    <mergeCell ref="Z154:Z174"/>
    <mergeCell ref="AA154:AA174"/>
    <mergeCell ref="Y175:Y194"/>
    <mergeCell ref="Z175:Z194"/>
    <mergeCell ref="AA175:AA194"/>
    <mergeCell ref="Y195:Y215"/>
    <mergeCell ref="Z195:Z215"/>
    <mergeCell ref="S100:S104"/>
    <mergeCell ref="T100:T104"/>
    <mergeCell ref="U100:U104"/>
    <mergeCell ref="V100:V104"/>
    <mergeCell ref="R95:R99"/>
    <mergeCell ref="S95:S99"/>
    <mergeCell ref="T95:T99"/>
    <mergeCell ref="U95:U99"/>
    <mergeCell ref="V95:V99"/>
    <mergeCell ref="W95:W99"/>
    <mergeCell ref="R100:R104"/>
    <mergeCell ref="W100:W104"/>
    <mergeCell ref="R54:R57"/>
    <mergeCell ref="S54:S57"/>
    <mergeCell ref="T54:T57"/>
    <mergeCell ref="U54:U57"/>
    <mergeCell ref="V54:V57"/>
    <mergeCell ref="S58:S61"/>
    <mergeCell ref="V58:V61"/>
    <mergeCell ref="R58:R61"/>
    <mergeCell ref="R62:R66"/>
    <mergeCell ref="S62:S66"/>
    <mergeCell ref="T62:T66"/>
    <mergeCell ref="U62:U66"/>
    <mergeCell ref="V62:V66"/>
    <mergeCell ref="R67:R70"/>
    <mergeCell ref="U76:U80"/>
    <mergeCell ref="V76:V80"/>
    <mergeCell ref="U81:U85"/>
    <mergeCell ref="V81:V85"/>
    <mergeCell ref="W81:W85"/>
    <mergeCell ref="U86:U90"/>
    <mergeCell ref="V86:V90"/>
    <mergeCell ref="W86:W90"/>
    <mergeCell ref="R71:R75"/>
    <mergeCell ref="S71:S75"/>
    <mergeCell ref="T71:T75"/>
    <mergeCell ref="U71:U75"/>
    <mergeCell ref="V71:V75"/>
    <mergeCell ref="W71:W75"/>
    <mergeCell ref="R76:R80"/>
    <mergeCell ref="W76:W80"/>
    <mergeCell ref="R86:R90"/>
    <mergeCell ref="R91:R94"/>
    <mergeCell ref="S91:S94"/>
    <mergeCell ref="T91:T94"/>
    <mergeCell ref="U91:U94"/>
    <mergeCell ref="V91:V94"/>
    <mergeCell ref="W91:W94"/>
    <mergeCell ref="Z92:Z110"/>
    <mergeCell ref="AA92:AA110"/>
    <mergeCell ref="S76:S80"/>
    <mergeCell ref="T76:T80"/>
    <mergeCell ref="R81:R85"/>
    <mergeCell ref="S81:S85"/>
    <mergeCell ref="T81:T85"/>
    <mergeCell ref="S86:S90"/>
    <mergeCell ref="T86:T90"/>
    <mergeCell ref="U133:U137"/>
    <mergeCell ref="V133:V137"/>
    <mergeCell ref="U138:U142"/>
    <mergeCell ref="V138:V142"/>
    <mergeCell ref="W138:W142"/>
    <mergeCell ref="U143:U147"/>
    <mergeCell ref="V143:V147"/>
    <mergeCell ref="W143:W147"/>
    <mergeCell ref="S133:S137"/>
    <mergeCell ref="T133:T137"/>
    <mergeCell ref="R138:R142"/>
    <mergeCell ref="S138:S142"/>
    <mergeCell ref="T138:T142"/>
    <mergeCell ref="S143:S147"/>
    <mergeCell ref="T143:T147"/>
    <mergeCell ref="S211:S214"/>
    <mergeCell ref="T211:T214"/>
    <mergeCell ref="U211:U214"/>
    <mergeCell ref="V211:V214"/>
    <mergeCell ref="R206:R210"/>
    <mergeCell ref="S206:S210"/>
    <mergeCell ref="T206:T210"/>
    <mergeCell ref="U206:U210"/>
    <mergeCell ref="V206:V210"/>
    <mergeCell ref="W206:W210"/>
    <mergeCell ref="R211:R214"/>
    <mergeCell ref="W211:W214"/>
    <mergeCell ref="U109:U113"/>
    <mergeCell ref="V109:V113"/>
    <mergeCell ref="U114:U117"/>
    <mergeCell ref="V114:V117"/>
    <mergeCell ref="W114:W117"/>
    <mergeCell ref="R105:R108"/>
    <mergeCell ref="S105:S108"/>
    <mergeCell ref="T105:T108"/>
    <mergeCell ref="U105:U108"/>
    <mergeCell ref="V105:V108"/>
    <mergeCell ref="W105:W108"/>
    <mergeCell ref="R109:R113"/>
    <mergeCell ref="W109:W113"/>
    <mergeCell ref="T118:T122"/>
    <mergeCell ref="U118:U122"/>
    <mergeCell ref="V118:V122"/>
    <mergeCell ref="W118:W122"/>
    <mergeCell ref="R123:R127"/>
    <mergeCell ref="S123:S127"/>
    <mergeCell ref="T123:T127"/>
    <mergeCell ref="U123:U127"/>
    <mergeCell ref="V123:V127"/>
    <mergeCell ref="W123:W127"/>
    <mergeCell ref="R128:R132"/>
    <mergeCell ref="S128:S132"/>
    <mergeCell ref="T128:T132"/>
    <mergeCell ref="U128:U132"/>
    <mergeCell ref="V128:V132"/>
    <mergeCell ref="W128:W132"/>
    <mergeCell ref="R133:R137"/>
    <mergeCell ref="W133:W137"/>
    <mergeCell ref="R143:R147"/>
    <mergeCell ref="R148:R152"/>
    <mergeCell ref="S148:S152"/>
    <mergeCell ref="T148:T152"/>
    <mergeCell ref="U148:U152"/>
    <mergeCell ref="V148:V152"/>
    <mergeCell ref="W148:W152"/>
    <mergeCell ref="S109:S113"/>
    <mergeCell ref="T109:T113"/>
    <mergeCell ref="R114:R117"/>
    <mergeCell ref="S114:S117"/>
    <mergeCell ref="T114:T117"/>
    <mergeCell ref="R118:R122"/>
    <mergeCell ref="S118:S122"/>
    <mergeCell ref="R285:R289"/>
    <mergeCell ref="S285:S289"/>
    <mergeCell ref="T285:T289"/>
    <mergeCell ref="U285:U289"/>
    <mergeCell ref="S290:S294"/>
    <mergeCell ref="T290:T294"/>
    <mergeCell ref="U290:U294"/>
    <mergeCell ref="R290:R294"/>
    <mergeCell ref="R295:R299"/>
    <mergeCell ref="S295:S299"/>
    <mergeCell ref="T295:T299"/>
    <mergeCell ref="U295:U299"/>
    <mergeCell ref="R300:R304"/>
    <mergeCell ref="S300:S304"/>
    <mergeCell ref="R227:R231"/>
    <mergeCell ref="S227:S231"/>
    <mergeCell ref="T227:T231"/>
    <mergeCell ref="U227:U231"/>
    <mergeCell ref="S232:S235"/>
    <mergeCell ref="T232:T235"/>
    <mergeCell ref="U232:U235"/>
    <mergeCell ref="R232:R235"/>
    <mergeCell ref="R236:R240"/>
    <mergeCell ref="S236:S240"/>
    <mergeCell ref="T236:T240"/>
    <mergeCell ref="U236:U240"/>
    <mergeCell ref="R241:R245"/>
    <mergeCell ref="S241:S245"/>
    <mergeCell ref="R246:R250"/>
    <mergeCell ref="S246:S250"/>
    <mergeCell ref="T246:T250"/>
    <mergeCell ref="U246:U250"/>
    <mergeCell ref="S251:S255"/>
    <mergeCell ref="T251:T255"/>
    <mergeCell ref="U251:U255"/>
    <mergeCell ref="T261:T265"/>
    <mergeCell ref="U261:U265"/>
    <mergeCell ref="R251:R255"/>
    <mergeCell ref="R256:R260"/>
    <mergeCell ref="S256:S260"/>
    <mergeCell ref="T256:T260"/>
    <mergeCell ref="U256:U260"/>
    <mergeCell ref="R261:R265"/>
    <mergeCell ref="S261:S265"/>
    <mergeCell ref="T280:T284"/>
    <mergeCell ref="U280:U284"/>
    <mergeCell ref="T300:T304"/>
    <mergeCell ref="U300:U304"/>
    <mergeCell ref="R324:R328"/>
    <mergeCell ref="S324:S328"/>
    <mergeCell ref="T324:T328"/>
    <mergeCell ref="U324:U328"/>
    <mergeCell ref="S329:S332"/>
    <mergeCell ref="T329:T332"/>
    <mergeCell ref="U329:U332"/>
    <mergeCell ref="R329:R332"/>
    <mergeCell ref="R333:R337"/>
    <mergeCell ref="S333:S337"/>
    <mergeCell ref="T333:T337"/>
    <mergeCell ref="U333:U337"/>
    <mergeCell ref="R338:R341"/>
    <mergeCell ref="S338:S341"/>
    <mergeCell ref="R266:R270"/>
    <mergeCell ref="S266:S270"/>
    <mergeCell ref="T266:T270"/>
    <mergeCell ref="U266:U270"/>
    <mergeCell ref="S271:S274"/>
    <mergeCell ref="T271:T274"/>
    <mergeCell ref="U271:U274"/>
    <mergeCell ref="R271:R274"/>
    <mergeCell ref="R275:R279"/>
    <mergeCell ref="S275:S279"/>
    <mergeCell ref="T275:T279"/>
    <mergeCell ref="U275:U279"/>
    <mergeCell ref="R280:R284"/>
    <mergeCell ref="S280:S284"/>
    <mergeCell ref="R305:R308"/>
    <mergeCell ref="S305:S308"/>
    <mergeCell ref="T305:T308"/>
    <mergeCell ref="U305:U308"/>
    <mergeCell ref="S309:S313"/>
    <mergeCell ref="T309:T313"/>
    <mergeCell ref="U309:U313"/>
    <mergeCell ref="T319:T323"/>
    <mergeCell ref="U319:U323"/>
    <mergeCell ref="R309:R313"/>
    <mergeCell ref="R314:R318"/>
    <mergeCell ref="S314:S318"/>
    <mergeCell ref="T314:T318"/>
    <mergeCell ref="U314:U318"/>
    <mergeCell ref="R319:R323"/>
    <mergeCell ref="S319:S323"/>
    <mergeCell ref="T338:T341"/>
    <mergeCell ref="U338:U341"/>
    <mergeCell ref="R342:R346"/>
    <mergeCell ref="S342:S346"/>
    <mergeCell ref="T342:T346"/>
    <mergeCell ref="U342:U346"/>
    <mergeCell ref="W266:W270"/>
    <mergeCell ref="W271:W274"/>
    <mergeCell ref="W275:W279"/>
    <mergeCell ref="Y276:Y296"/>
    <mergeCell ref="Z276:Z296"/>
    <mergeCell ref="AA276:AA296"/>
    <mergeCell ref="AB276:AB296"/>
    <mergeCell ref="W290:W294"/>
    <mergeCell ref="W285:W289"/>
    <mergeCell ref="W300:W304"/>
    <mergeCell ref="W305:W308"/>
    <mergeCell ref="W309:W313"/>
    <mergeCell ref="W280:W284"/>
    <mergeCell ref="Y297:Y318"/>
    <mergeCell ref="Z297:Z318"/>
    <mergeCell ref="AA297:AA318"/>
    <mergeCell ref="AB297:AB318"/>
    <mergeCell ref="AC297:AC318"/>
    <mergeCell ref="AD297:AD318"/>
    <mergeCell ref="W314:W318"/>
    <mergeCell ref="V285:V289"/>
    <mergeCell ref="V290:V294"/>
    <mergeCell ref="V295:V299"/>
    <mergeCell ref="W295:W299"/>
    <mergeCell ref="V300:V304"/>
    <mergeCell ref="V305:V308"/>
    <mergeCell ref="V309:V313"/>
    <mergeCell ref="AC319:AC338"/>
    <mergeCell ref="AD319:AD338"/>
    <mergeCell ref="V324:V328"/>
    <mergeCell ref="W324:W328"/>
    <mergeCell ref="V329:V332"/>
    <mergeCell ref="W329:W332"/>
    <mergeCell ref="V314:V318"/>
    <mergeCell ref="V319:V323"/>
    <mergeCell ref="W319:W323"/>
    <mergeCell ref="Y319:Y338"/>
    <mergeCell ref="Z319:Z338"/>
    <mergeCell ref="AA319:AA338"/>
    <mergeCell ref="AB319:AB338"/>
    <mergeCell ref="AB339:AB358"/>
    <mergeCell ref="AC339:AC358"/>
    <mergeCell ref="AD339:AD358"/>
    <mergeCell ref="V333:V337"/>
    <mergeCell ref="W333:W337"/>
    <mergeCell ref="V338:V341"/>
    <mergeCell ref="W338:W341"/>
    <mergeCell ref="Y339:Y358"/>
    <mergeCell ref="Z339:Z358"/>
    <mergeCell ref="AA339:AA358"/>
    <mergeCell ref="U182:U186"/>
    <mergeCell ref="V182:V186"/>
    <mergeCell ref="U187:U191"/>
    <mergeCell ref="V187:V191"/>
    <mergeCell ref="W187:W191"/>
    <mergeCell ref="U192:U196"/>
    <mergeCell ref="V192:V196"/>
    <mergeCell ref="W192:W196"/>
    <mergeCell ref="S182:S186"/>
    <mergeCell ref="T182:T186"/>
    <mergeCell ref="R187:R191"/>
    <mergeCell ref="S187:S191"/>
    <mergeCell ref="T187:T191"/>
    <mergeCell ref="S192:S196"/>
    <mergeCell ref="T192:T196"/>
    <mergeCell ref="U158:U162"/>
    <mergeCell ref="V158:V162"/>
    <mergeCell ref="U163:U167"/>
    <mergeCell ref="V163:V167"/>
    <mergeCell ref="W163:W167"/>
    <mergeCell ref="U168:U171"/>
    <mergeCell ref="V168:V171"/>
    <mergeCell ref="W168:W171"/>
    <mergeCell ref="R153:R157"/>
    <mergeCell ref="S153:S157"/>
    <mergeCell ref="T153:T157"/>
    <mergeCell ref="U153:U157"/>
    <mergeCell ref="V153:V157"/>
    <mergeCell ref="W153:W157"/>
    <mergeCell ref="R158:R162"/>
    <mergeCell ref="W158:W162"/>
    <mergeCell ref="R168:R171"/>
    <mergeCell ref="R172:R176"/>
    <mergeCell ref="S172:S176"/>
    <mergeCell ref="T172:T176"/>
    <mergeCell ref="U172:U176"/>
    <mergeCell ref="V172:V176"/>
    <mergeCell ref="W172:W176"/>
    <mergeCell ref="S158:S162"/>
    <mergeCell ref="T158:T162"/>
    <mergeCell ref="R163:R167"/>
    <mergeCell ref="S163:S167"/>
    <mergeCell ref="T163:T167"/>
    <mergeCell ref="S168:S171"/>
    <mergeCell ref="T168:T171"/>
    <mergeCell ref="R177:R181"/>
    <mergeCell ref="S177:S181"/>
    <mergeCell ref="T177:T181"/>
    <mergeCell ref="U177:U181"/>
    <mergeCell ref="V177:V181"/>
    <mergeCell ref="W177:W181"/>
    <mergeCell ref="R182:R186"/>
    <mergeCell ref="W182:W186"/>
    <mergeCell ref="R192:R196"/>
    <mergeCell ref="R197:R200"/>
    <mergeCell ref="S197:S200"/>
    <mergeCell ref="T197:T200"/>
    <mergeCell ref="U197:U200"/>
    <mergeCell ref="V197:V200"/>
    <mergeCell ref="W197:W200"/>
    <mergeCell ref="S215:S218"/>
    <mergeCell ref="T215:T218"/>
    <mergeCell ref="R201:R205"/>
    <mergeCell ref="S201:S205"/>
    <mergeCell ref="T201:T205"/>
    <mergeCell ref="U201:U205"/>
    <mergeCell ref="V201:V205"/>
    <mergeCell ref="W201:W205"/>
    <mergeCell ref="W215:W218"/>
    <mergeCell ref="U215:U218"/>
    <mergeCell ref="U219:U222"/>
    <mergeCell ref="U223:U226"/>
    <mergeCell ref="V219:V222"/>
    <mergeCell ref="W219:W222"/>
    <mergeCell ref="V223:V226"/>
    <mergeCell ref="W223:W226"/>
    <mergeCell ref="R215:R218"/>
    <mergeCell ref="R219:R222"/>
    <mergeCell ref="S219:S222"/>
    <mergeCell ref="T219:T222"/>
    <mergeCell ref="R223:R226"/>
    <mergeCell ref="S223:S226"/>
    <mergeCell ref="T223:T226"/>
    <mergeCell ref="V215:V218"/>
    <mergeCell ref="Y216:Y232"/>
    <mergeCell ref="Z216:Z232"/>
    <mergeCell ref="AA216:AA232"/>
    <mergeCell ref="AB216:AB232"/>
    <mergeCell ref="AC216:AC232"/>
    <mergeCell ref="AD216:AD232"/>
    <mergeCell ref="T241:T245"/>
    <mergeCell ref="U241:U245"/>
    <mergeCell ref="W256:W260"/>
    <mergeCell ref="W261:W265"/>
    <mergeCell ref="W251:W255"/>
    <mergeCell ref="Y255:Y275"/>
    <mergeCell ref="Z255:Z275"/>
    <mergeCell ref="AA255:AA275"/>
    <mergeCell ref="AB255:AB275"/>
    <mergeCell ref="AC255:AC275"/>
    <mergeCell ref="AD255:AD275"/>
    <mergeCell ref="AB233:AB254"/>
    <mergeCell ref="AC233:AC254"/>
    <mergeCell ref="AD233:AD254"/>
    <mergeCell ref="V236:V240"/>
    <mergeCell ref="W236:W240"/>
    <mergeCell ref="V241:V245"/>
    <mergeCell ref="W241:W245"/>
    <mergeCell ref="V246:V250"/>
    <mergeCell ref="W246:W250"/>
    <mergeCell ref="V227:V231"/>
    <mergeCell ref="W227:W231"/>
    <mergeCell ref="V232:V235"/>
    <mergeCell ref="W232:W235"/>
    <mergeCell ref="Y233:Y254"/>
    <mergeCell ref="Z233:Z254"/>
    <mergeCell ref="AA233:AA254"/>
    <mergeCell ref="AC276:AC296"/>
    <mergeCell ref="AD276:AD296"/>
    <mergeCell ref="V251:V255"/>
    <mergeCell ref="V256:V260"/>
    <mergeCell ref="V261:V265"/>
    <mergeCell ref="V266:V270"/>
    <mergeCell ref="V271:V274"/>
    <mergeCell ref="V275:V279"/>
    <mergeCell ref="V280:V284"/>
    <mergeCell ref="Z380:Z399"/>
    <mergeCell ref="AA380:AA399"/>
    <mergeCell ref="AB380:AB399"/>
    <mergeCell ref="AC380:AC399"/>
    <mergeCell ref="Y359:Y379"/>
    <mergeCell ref="Z359:Z379"/>
    <mergeCell ref="AA359:AA379"/>
    <mergeCell ref="AB359:AB379"/>
    <mergeCell ref="AC359:AC379"/>
    <mergeCell ref="AD359:AD379"/>
    <mergeCell ref="Y380:Y399"/>
    <mergeCell ref="AD380:AD399"/>
    <mergeCell ref="U385:U389"/>
    <mergeCell ref="V385:V389"/>
    <mergeCell ref="R380:R384"/>
    <mergeCell ref="S380:S384"/>
    <mergeCell ref="T380:T384"/>
    <mergeCell ref="U380:U384"/>
    <mergeCell ref="V380:V384"/>
    <mergeCell ref="W380:W384"/>
    <mergeCell ref="R385:R389"/>
    <mergeCell ref="W385:W389"/>
    <mergeCell ref="R458:R461"/>
    <mergeCell ref="S458:S461"/>
    <mergeCell ref="T458:T461"/>
    <mergeCell ref="U458:U461"/>
    <mergeCell ref="S462:S465"/>
    <mergeCell ref="T462:T465"/>
    <mergeCell ref="U462:U465"/>
    <mergeCell ref="R462:R465"/>
    <mergeCell ref="R466:R469"/>
    <mergeCell ref="S466:S469"/>
    <mergeCell ref="T466:T469"/>
    <mergeCell ref="U466:U469"/>
    <mergeCell ref="R470:R473"/>
    <mergeCell ref="S470:S473"/>
    <mergeCell ref="R474:R478"/>
    <mergeCell ref="S474:S478"/>
    <mergeCell ref="T474:T478"/>
    <mergeCell ref="U474:U478"/>
    <mergeCell ref="S479:S482"/>
    <mergeCell ref="T479:T482"/>
    <mergeCell ref="U479:U482"/>
    <mergeCell ref="T488:T492"/>
    <mergeCell ref="U488:U492"/>
    <mergeCell ref="R479:R482"/>
    <mergeCell ref="R483:R487"/>
    <mergeCell ref="S483:S487"/>
    <mergeCell ref="T483:T487"/>
    <mergeCell ref="U483:U487"/>
    <mergeCell ref="R488:R492"/>
    <mergeCell ref="S488:S492"/>
    <mergeCell ref="T508:T512"/>
    <mergeCell ref="U508:U512"/>
    <mergeCell ref="R513:R516"/>
    <mergeCell ref="S513:S516"/>
    <mergeCell ref="T513:T516"/>
    <mergeCell ref="U513:U516"/>
    <mergeCell ref="R517:R521"/>
    <mergeCell ref="S517:S521"/>
    <mergeCell ref="T517:T521"/>
    <mergeCell ref="U517:U521"/>
    <mergeCell ref="V433:V437"/>
    <mergeCell ref="Y443:Y461"/>
    <mergeCell ref="Z443:Z461"/>
    <mergeCell ref="AA443:AA461"/>
    <mergeCell ref="AB443:AB461"/>
    <mergeCell ref="AC443:AC461"/>
    <mergeCell ref="AD443:AD461"/>
    <mergeCell ref="W466:W469"/>
    <mergeCell ref="W470:W473"/>
    <mergeCell ref="W453:W457"/>
    <mergeCell ref="Y462:Y481"/>
    <mergeCell ref="Z462:Z481"/>
    <mergeCell ref="AA462:AA481"/>
    <mergeCell ref="AB462:AB481"/>
    <mergeCell ref="AC462:AC481"/>
    <mergeCell ref="AD462:AD481"/>
    <mergeCell ref="W479:W482"/>
    <mergeCell ref="W483:W487"/>
    <mergeCell ref="V493:V497"/>
    <mergeCell ref="V498:V502"/>
    <mergeCell ref="V503:V507"/>
    <mergeCell ref="V508:V512"/>
    <mergeCell ref="V513:V516"/>
    <mergeCell ref="V517:V521"/>
    <mergeCell ref="V453:V457"/>
    <mergeCell ref="V466:V469"/>
    <mergeCell ref="V470:V473"/>
    <mergeCell ref="V474:V478"/>
    <mergeCell ref="V479:V482"/>
    <mergeCell ref="V483:V487"/>
    <mergeCell ref="V488:V492"/>
    <mergeCell ref="AC504:AC522"/>
    <mergeCell ref="AD504:AD522"/>
    <mergeCell ref="AA530:AA534"/>
    <mergeCell ref="AB530:AB534"/>
    <mergeCell ref="AC530:AC534"/>
    <mergeCell ref="AD530:AD534"/>
    <mergeCell ref="AE530:AE534"/>
    <mergeCell ref="V342:V346"/>
    <mergeCell ref="W342:W346"/>
    <mergeCell ref="S347:S351"/>
    <mergeCell ref="T347:T351"/>
    <mergeCell ref="U347:U351"/>
    <mergeCell ref="V347:V351"/>
    <mergeCell ref="W347:W351"/>
    <mergeCell ref="R347:R351"/>
    <mergeCell ref="R352:R355"/>
    <mergeCell ref="S352:S355"/>
    <mergeCell ref="T352:T355"/>
    <mergeCell ref="U352:U355"/>
    <mergeCell ref="V352:V355"/>
    <mergeCell ref="W352:W355"/>
    <mergeCell ref="U361:U365"/>
    <mergeCell ref="V361:V365"/>
    <mergeCell ref="U366:U370"/>
    <mergeCell ref="V366:V370"/>
    <mergeCell ref="W366:W370"/>
    <mergeCell ref="U371:U375"/>
    <mergeCell ref="V371:V375"/>
    <mergeCell ref="W371:W375"/>
    <mergeCell ref="R356:R360"/>
    <mergeCell ref="S356:S360"/>
    <mergeCell ref="T356:T360"/>
    <mergeCell ref="U356:U360"/>
    <mergeCell ref="V356:V360"/>
    <mergeCell ref="W356:W360"/>
    <mergeCell ref="R361:R365"/>
    <mergeCell ref="W361:W365"/>
    <mergeCell ref="R371:R375"/>
    <mergeCell ref="R376:R379"/>
    <mergeCell ref="S376:S379"/>
    <mergeCell ref="T376:T379"/>
    <mergeCell ref="U376:U379"/>
    <mergeCell ref="V376:V379"/>
    <mergeCell ref="W376:W379"/>
    <mergeCell ref="S361:S365"/>
    <mergeCell ref="T361:T365"/>
    <mergeCell ref="R366:R370"/>
    <mergeCell ref="S366:S370"/>
    <mergeCell ref="T366:T370"/>
    <mergeCell ref="S371:S375"/>
    <mergeCell ref="T371:T375"/>
    <mergeCell ref="R399:R403"/>
    <mergeCell ref="S399:S403"/>
    <mergeCell ref="T399:T403"/>
    <mergeCell ref="U399:U403"/>
    <mergeCell ref="V399:V403"/>
    <mergeCell ref="W399:W403"/>
    <mergeCell ref="U409:U413"/>
    <mergeCell ref="V409:V413"/>
    <mergeCell ref="U414:U418"/>
    <mergeCell ref="V414:V418"/>
    <mergeCell ref="W414:W418"/>
    <mergeCell ref="U419:U422"/>
    <mergeCell ref="V419:V422"/>
    <mergeCell ref="W419:W422"/>
    <mergeCell ref="S409:S413"/>
    <mergeCell ref="T409:T413"/>
    <mergeCell ref="R414:R418"/>
    <mergeCell ref="S414:S418"/>
    <mergeCell ref="T414:T418"/>
    <mergeCell ref="S419:S422"/>
    <mergeCell ref="T419:T422"/>
    <mergeCell ref="S385:S389"/>
    <mergeCell ref="T385:T389"/>
    <mergeCell ref="S390:S394"/>
    <mergeCell ref="T390:T394"/>
    <mergeCell ref="U390:U394"/>
    <mergeCell ref="V390:V394"/>
    <mergeCell ref="W390:W394"/>
    <mergeCell ref="R390:R394"/>
    <mergeCell ref="R395:R398"/>
    <mergeCell ref="S395:S398"/>
    <mergeCell ref="T395:T398"/>
    <mergeCell ref="U395:U398"/>
    <mergeCell ref="V395:V398"/>
    <mergeCell ref="W395:W398"/>
    <mergeCell ref="R404:R408"/>
    <mergeCell ref="S404:S408"/>
    <mergeCell ref="T404:T408"/>
    <mergeCell ref="U404:U408"/>
    <mergeCell ref="V404:V408"/>
    <mergeCell ref="W404:W408"/>
    <mergeCell ref="R409:R413"/>
    <mergeCell ref="W409:W413"/>
    <mergeCell ref="Z422:Z442"/>
    <mergeCell ref="AA422:AA442"/>
    <mergeCell ref="AB422:AB442"/>
    <mergeCell ref="AC422:AC442"/>
    <mergeCell ref="Y400:Y421"/>
    <mergeCell ref="Z400:Z421"/>
    <mergeCell ref="AA400:AA421"/>
    <mergeCell ref="AB400:AB421"/>
    <mergeCell ref="AC400:AC421"/>
    <mergeCell ref="AD400:AD421"/>
    <mergeCell ref="Y422:Y442"/>
    <mergeCell ref="AD422:AD442"/>
    <mergeCell ref="R438:R442"/>
    <mergeCell ref="S438:S442"/>
    <mergeCell ref="T438:T442"/>
    <mergeCell ref="U438:U442"/>
    <mergeCell ref="V438:V442"/>
    <mergeCell ref="W438:W442"/>
    <mergeCell ref="R419:R422"/>
    <mergeCell ref="R423:R427"/>
    <mergeCell ref="S423:S427"/>
    <mergeCell ref="T423:T427"/>
    <mergeCell ref="U423:U427"/>
    <mergeCell ref="V423:V427"/>
    <mergeCell ref="W423:W427"/>
    <mergeCell ref="R428:R432"/>
    <mergeCell ref="S428:S432"/>
    <mergeCell ref="T428:T432"/>
    <mergeCell ref="U428:U432"/>
    <mergeCell ref="V428:V432"/>
    <mergeCell ref="W428:W432"/>
    <mergeCell ref="R433:R437"/>
    <mergeCell ref="W433:W437"/>
    <mergeCell ref="S433:S437"/>
    <mergeCell ref="T433:T437"/>
    <mergeCell ref="S443:S448"/>
    <mergeCell ref="T443:T448"/>
    <mergeCell ref="U443:U448"/>
    <mergeCell ref="V443:V448"/>
    <mergeCell ref="W443:W448"/>
    <mergeCell ref="U433:U437"/>
    <mergeCell ref="U449:U452"/>
    <mergeCell ref="U453:U457"/>
    <mergeCell ref="V449:V452"/>
    <mergeCell ref="W449:W452"/>
    <mergeCell ref="R443:R448"/>
    <mergeCell ref="R449:R452"/>
    <mergeCell ref="S449:S452"/>
    <mergeCell ref="T449:T452"/>
    <mergeCell ref="R453:R457"/>
    <mergeCell ref="S453:S457"/>
    <mergeCell ref="T453:T457"/>
    <mergeCell ref="V458:V461"/>
    <mergeCell ref="W458:W461"/>
    <mergeCell ref="V462:V465"/>
    <mergeCell ref="W462:W465"/>
    <mergeCell ref="T470:T473"/>
    <mergeCell ref="U470:U473"/>
    <mergeCell ref="W474:W478"/>
    <mergeCell ref="Y482:Y503"/>
    <mergeCell ref="Z482:Z503"/>
    <mergeCell ref="AA482:AA503"/>
    <mergeCell ref="AB482:AB503"/>
    <mergeCell ref="AC482:AC503"/>
    <mergeCell ref="AD482:AD503"/>
    <mergeCell ref="W498:W502"/>
    <mergeCell ref="W508:W512"/>
    <mergeCell ref="W513:W516"/>
    <mergeCell ref="AA527:AJ527"/>
    <mergeCell ref="AM527:AV527"/>
    <mergeCell ref="W488:W492"/>
    <mergeCell ref="W493:W497"/>
    <mergeCell ref="W503:W507"/>
    <mergeCell ref="Y504:Y522"/>
    <mergeCell ref="Z504:Z522"/>
    <mergeCell ref="AA504:AA522"/>
    <mergeCell ref="AB504:AB522"/>
    <mergeCell ref="W517:W521"/>
    <mergeCell ref="R493:R497"/>
    <mergeCell ref="S493:S497"/>
    <mergeCell ref="T493:T497"/>
    <mergeCell ref="U493:U497"/>
    <mergeCell ref="S498:S502"/>
    <mergeCell ref="T498:T502"/>
    <mergeCell ref="U498:U502"/>
    <mergeCell ref="A527:K527"/>
    <mergeCell ref="M527:W527"/>
    <mergeCell ref="R498:R502"/>
    <mergeCell ref="R503:R507"/>
    <mergeCell ref="S503:S507"/>
    <mergeCell ref="T503:T507"/>
    <mergeCell ref="U503:U507"/>
    <mergeCell ref="R508:R512"/>
    <mergeCell ref="S508:S512"/>
    <mergeCell ref="AA535:AA539"/>
    <mergeCell ref="AB535:AB539"/>
    <mergeCell ref="AC535:AC539"/>
    <mergeCell ref="AD535:AD539"/>
    <mergeCell ref="AE535:AE539"/>
    <mergeCell ref="AB540:AB544"/>
    <mergeCell ref="AE540:AE544"/>
    <mergeCell ref="AA540:AA544"/>
    <mergeCell ref="AA545:AA549"/>
    <mergeCell ref="AB545:AB549"/>
    <mergeCell ref="AC545:AC549"/>
    <mergeCell ref="AD545:AD549"/>
    <mergeCell ref="AE545:AE549"/>
    <mergeCell ref="AA550:AA554"/>
    <mergeCell ref="AA624:AA628"/>
    <mergeCell ref="AA629:AA633"/>
    <mergeCell ref="AB629:AB633"/>
    <mergeCell ref="AC629:AC633"/>
    <mergeCell ref="AD629:AD633"/>
    <mergeCell ref="AE629:AE633"/>
    <mergeCell ref="AF629:AF633"/>
    <mergeCell ref="AB634:AB638"/>
    <mergeCell ref="AC634:AC638"/>
    <mergeCell ref="AD634:AD638"/>
    <mergeCell ref="AE634:AE638"/>
    <mergeCell ref="AF634:AF638"/>
    <mergeCell ref="AG634:AG638"/>
    <mergeCell ref="AH634:AH638"/>
    <mergeCell ref="AA606:AA609"/>
    <mergeCell ref="AA610:AA614"/>
    <mergeCell ref="AB610:AB614"/>
    <mergeCell ref="AC610:AC614"/>
    <mergeCell ref="AD610:AD614"/>
    <mergeCell ref="AE610:AE614"/>
    <mergeCell ref="AF610:AF614"/>
    <mergeCell ref="AB615:AB618"/>
    <mergeCell ref="AC615:AC618"/>
    <mergeCell ref="AD615:AD618"/>
    <mergeCell ref="AE615:AE618"/>
    <mergeCell ref="AF615:AF618"/>
    <mergeCell ref="AG615:AG618"/>
    <mergeCell ref="AH615:AH618"/>
    <mergeCell ref="AG619:AG623"/>
    <mergeCell ref="AH619:AH623"/>
    <mergeCell ref="AA615:AA618"/>
    <mergeCell ref="AA619:AA623"/>
    <mergeCell ref="AB619:AB623"/>
    <mergeCell ref="AC619:AC623"/>
    <mergeCell ref="AD619:AD623"/>
    <mergeCell ref="AE619:AE623"/>
    <mergeCell ref="AF619:AF623"/>
    <mergeCell ref="AB624:AB628"/>
    <mergeCell ref="AC624:AC628"/>
    <mergeCell ref="AD624:AD628"/>
    <mergeCell ref="AE624:AE628"/>
    <mergeCell ref="AF624:AF628"/>
    <mergeCell ref="AG624:AG628"/>
    <mergeCell ref="AH624:AH628"/>
    <mergeCell ref="AG629:AG633"/>
    <mergeCell ref="AH629:AH633"/>
    <mergeCell ref="AG825:AG829"/>
    <mergeCell ref="AH825:AH829"/>
    <mergeCell ref="AB781:AB785"/>
    <mergeCell ref="AC781:AC785"/>
    <mergeCell ref="AD781:AD785"/>
    <mergeCell ref="AE781:AE785"/>
    <mergeCell ref="AF781:AF785"/>
    <mergeCell ref="AG781:AG785"/>
    <mergeCell ref="AH781:AH785"/>
    <mergeCell ref="AA781:AA785"/>
    <mergeCell ref="AA786:AA790"/>
    <mergeCell ref="AB786:AB790"/>
    <mergeCell ref="AC786:AC790"/>
    <mergeCell ref="AD786:AD790"/>
    <mergeCell ref="AE786:AE790"/>
    <mergeCell ref="AF786:AF790"/>
    <mergeCell ref="AF791:AF795"/>
    <mergeCell ref="AG791:AG795"/>
    <mergeCell ref="AG786:AG790"/>
    <mergeCell ref="AH786:AH790"/>
    <mergeCell ref="AB791:AB795"/>
    <mergeCell ref="AC791:AC795"/>
    <mergeCell ref="AD791:AD795"/>
    <mergeCell ref="AE791:AE795"/>
    <mergeCell ref="AH791:AH795"/>
    <mergeCell ref="AG796:AG800"/>
    <mergeCell ref="AH796:AH800"/>
    <mergeCell ref="AA791:AA795"/>
    <mergeCell ref="AA796:AA800"/>
    <mergeCell ref="AB796:AB800"/>
    <mergeCell ref="AC796:AC800"/>
    <mergeCell ref="AD796:AD800"/>
    <mergeCell ref="AE796:AE800"/>
    <mergeCell ref="AF796:AF800"/>
    <mergeCell ref="AB801:AB805"/>
    <mergeCell ref="AC801:AC805"/>
    <mergeCell ref="AD801:AD805"/>
    <mergeCell ref="AE801:AE805"/>
    <mergeCell ref="AF801:AF805"/>
    <mergeCell ref="AG801:AG805"/>
    <mergeCell ref="AH801:AH805"/>
    <mergeCell ref="AA801:AA805"/>
    <mergeCell ref="AA806:AA809"/>
    <mergeCell ref="AB806:AB809"/>
    <mergeCell ref="AC806:AC809"/>
    <mergeCell ref="AD806:AD809"/>
    <mergeCell ref="AE806:AE809"/>
    <mergeCell ref="AF806:AF809"/>
    <mergeCell ref="AF810:AF814"/>
    <mergeCell ref="AG810:AG814"/>
    <mergeCell ref="AG806:AG809"/>
    <mergeCell ref="AH806:AH809"/>
    <mergeCell ref="AB810:AB814"/>
    <mergeCell ref="AC810:AC814"/>
    <mergeCell ref="AD810:AD814"/>
    <mergeCell ref="AE810:AE814"/>
    <mergeCell ref="AH810:AH814"/>
    <mergeCell ref="AG815:AG819"/>
    <mergeCell ref="AH815:AH819"/>
    <mergeCell ref="AA810:AA814"/>
    <mergeCell ref="AA815:AA819"/>
    <mergeCell ref="AB815:AB819"/>
    <mergeCell ref="AC815:AC819"/>
    <mergeCell ref="AD815:AD819"/>
    <mergeCell ref="AE815:AE819"/>
    <mergeCell ref="AF815:AF819"/>
    <mergeCell ref="AB839:AB842"/>
    <mergeCell ref="AC839:AC842"/>
    <mergeCell ref="AD839:AD842"/>
    <mergeCell ref="AE839:AE842"/>
    <mergeCell ref="AF839:AF842"/>
    <mergeCell ref="AG839:AG842"/>
    <mergeCell ref="AH839:AH842"/>
    <mergeCell ref="AA839:AA842"/>
    <mergeCell ref="AA843:AA847"/>
    <mergeCell ref="AB843:AB847"/>
    <mergeCell ref="AC843:AC847"/>
    <mergeCell ref="AD843:AD847"/>
    <mergeCell ref="AE843:AE847"/>
    <mergeCell ref="AF843:AF847"/>
    <mergeCell ref="AB867:AB871"/>
    <mergeCell ref="AC867:AC871"/>
    <mergeCell ref="AD867:AD871"/>
    <mergeCell ref="AE867:AE871"/>
    <mergeCell ref="AF867:AF871"/>
    <mergeCell ref="AG867:AG871"/>
    <mergeCell ref="AH867:AH871"/>
    <mergeCell ref="AA867:AA871"/>
    <mergeCell ref="AA872:AA876"/>
    <mergeCell ref="AB872:AB876"/>
    <mergeCell ref="AC872:AC876"/>
    <mergeCell ref="AD872:AD876"/>
    <mergeCell ref="AE872:AE876"/>
    <mergeCell ref="AF872:AF876"/>
    <mergeCell ref="AB820:AB824"/>
    <mergeCell ref="AC820:AC824"/>
    <mergeCell ref="AD820:AD824"/>
    <mergeCell ref="AE820:AE824"/>
    <mergeCell ref="AF820:AF824"/>
    <mergeCell ref="AG820:AG824"/>
    <mergeCell ref="AH820:AH824"/>
    <mergeCell ref="AA820:AA824"/>
    <mergeCell ref="AA825:AA829"/>
    <mergeCell ref="AB825:AB829"/>
    <mergeCell ref="AC825:AC829"/>
    <mergeCell ref="AD825:AD829"/>
    <mergeCell ref="AE825:AE829"/>
    <mergeCell ref="AF825:AF829"/>
    <mergeCell ref="AB830:AB833"/>
    <mergeCell ref="AC830:AC833"/>
    <mergeCell ref="AD830:AD833"/>
    <mergeCell ref="AE830:AE833"/>
    <mergeCell ref="AF830:AF833"/>
    <mergeCell ref="AG830:AG833"/>
    <mergeCell ref="AH830:AH833"/>
    <mergeCell ref="AG834:AG838"/>
    <mergeCell ref="AH834:AH838"/>
    <mergeCell ref="AA830:AA833"/>
    <mergeCell ref="AA834:AA838"/>
    <mergeCell ref="AB834:AB838"/>
    <mergeCell ref="AC834:AC838"/>
    <mergeCell ref="AD834:AD838"/>
    <mergeCell ref="AE834:AE838"/>
    <mergeCell ref="AF834:AF838"/>
    <mergeCell ref="AG843:AG847"/>
    <mergeCell ref="AH843:AH847"/>
    <mergeCell ref="AG900:AG904"/>
    <mergeCell ref="AH900:AH904"/>
    <mergeCell ref="AA896:AA899"/>
    <mergeCell ref="AA900:AA904"/>
    <mergeCell ref="AB900:AB904"/>
    <mergeCell ref="AC900:AC904"/>
    <mergeCell ref="AD900:AD904"/>
    <mergeCell ref="AE900:AE904"/>
    <mergeCell ref="AF900:AF904"/>
    <mergeCell ref="AB848:AB852"/>
    <mergeCell ref="AC848:AC852"/>
    <mergeCell ref="AD848:AD852"/>
    <mergeCell ref="AE848:AE852"/>
    <mergeCell ref="AF848:AF852"/>
    <mergeCell ref="AG848:AG852"/>
    <mergeCell ref="AH848:AH852"/>
    <mergeCell ref="AA848:AA852"/>
    <mergeCell ref="AA853:AA856"/>
    <mergeCell ref="AB853:AB856"/>
    <mergeCell ref="AC853:AC856"/>
    <mergeCell ref="AD853:AD856"/>
    <mergeCell ref="AE853:AE856"/>
    <mergeCell ref="AF853:AF856"/>
    <mergeCell ref="AF857:AF861"/>
    <mergeCell ref="AG857:AG861"/>
    <mergeCell ref="AG853:AG856"/>
    <mergeCell ref="AH853:AH856"/>
    <mergeCell ref="AB857:AB861"/>
    <mergeCell ref="AC857:AC861"/>
    <mergeCell ref="AD857:AD861"/>
    <mergeCell ref="AE857:AE861"/>
    <mergeCell ref="AH857:AH861"/>
    <mergeCell ref="AG862:AG866"/>
    <mergeCell ref="AH862:AH866"/>
    <mergeCell ref="AA857:AA861"/>
    <mergeCell ref="AA862:AA866"/>
    <mergeCell ref="AB862:AB866"/>
    <mergeCell ref="AC862:AC866"/>
    <mergeCell ref="AD862:AD866"/>
    <mergeCell ref="AE862:AE866"/>
    <mergeCell ref="AF862:AF866"/>
    <mergeCell ref="AF877:AF880"/>
    <mergeCell ref="AG877:AG880"/>
    <mergeCell ref="AI881:AI885"/>
    <mergeCell ref="AJ881:AJ885"/>
    <mergeCell ref="AG872:AG876"/>
    <mergeCell ref="AH872:AH876"/>
    <mergeCell ref="AB877:AB880"/>
    <mergeCell ref="AC877:AC880"/>
    <mergeCell ref="AD877:AD880"/>
    <mergeCell ref="AE877:AE880"/>
    <mergeCell ref="AH877:AH880"/>
    <mergeCell ref="AG881:AG885"/>
    <mergeCell ref="AH881:AH885"/>
    <mergeCell ref="AA877:AA880"/>
    <mergeCell ref="AA881:AA885"/>
    <mergeCell ref="AB881:AB885"/>
    <mergeCell ref="AC881:AC885"/>
    <mergeCell ref="AD881:AD885"/>
    <mergeCell ref="AE881:AE885"/>
    <mergeCell ref="AF881:AF885"/>
    <mergeCell ref="AB886:AB890"/>
    <mergeCell ref="AC886:AC890"/>
    <mergeCell ref="AD886:AD890"/>
    <mergeCell ref="AE886:AE890"/>
    <mergeCell ref="AF886:AF890"/>
    <mergeCell ref="AG886:AG890"/>
    <mergeCell ref="AH886:AH890"/>
    <mergeCell ref="AI896:AI899"/>
    <mergeCell ref="AJ896:AJ899"/>
    <mergeCell ref="AA886:AA890"/>
    <mergeCell ref="AA891:AA895"/>
    <mergeCell ref="AB891:AB895"/>
    <mergeCell ref="AC891:AC895"/>
    <mergeCell ref="AD891:AD895"/>
    <mergeCell ref="AE891:AE895"/>
    <mergeCell ref="AF891:AF895"/>
    <mergeCell ref="AF896:AF899"/>
    <mergeCell ref="AG896:AG899"/>
    <mergeCell ref="AI900:AI904"/>
    <mergeCell ref="AJ900:AJ904"/>
    <mergeCell ref="AG891:AG895"/>
    <mergeCell ref="AH891:AH895"/>
    <mergeCell ref="AB896:AB899"/>
    <mergeCell ref="AC896:AC899"/>
    <mergeCell ref="AD896:AD899"/>
    <mergeCell ref="AE896:AE899"/>
    <mergeCell ref="AH896:AH899"/>
    <mergeCell ref="AI791:AI795"/>
    <mergeCell ref="AJ791:AJ795"/>
    <mergeCell ref="AI796:AI800"/>
    <mergeCell ref="AJ796:AJ800"/>
    <mergeCell ref="AM798:AM819"/>
    <mergeCell ref="AN798:AN819"/>
    <mergeCell ref="AO798:AO819"/>
    <mergeCell ref="AI830:AI833"/>
    <mergeCell ref="AJ830:AJ833"/>
    <mergeCell ref="AI815:AI819"/>
    <mergeCell ref="AJ815:AJ819"/>
    <mergeCell ref="AI820:AI824"/>
    <mergeCell ref="AJ820:AJ824"/>
    <mergeCell ref="AM820:AM839"/>
    <mergeCell ref="AN820:AN839"/>
    <mergeCell ref="AO820:AO839"/>
    <mergeCell ref="AP840:AP859"/>
    <mergeCell ref="AQ840:AQ859"/>
    <mergeCell ref="AR840:AR859"/>
    <mergeCell ref="AS840:AS859"/>
    <mergeCell ref="AT840:AT859"/>
    <mergeCell ref="AU840:AU859"/>
    <mergeCell ref="AV840:AV859"/>
    <mergeCell ref="AI843:AI847"/>
    <mergeCell ref="AJ843:AJ847"/>
    <mergeCell ref="AI848:AI852"/>
    <mergeCell ref="AJ848:AJ852"/>
    <mergeCell ref="AP860:AP880"/>
    <mergeCell ref="AQ860:AQ880"/>
    <mergeCell ref="AR860:AR880"/>
    <mergeCell ref="AS860:AS880"/>
    <mergeCell ref="AT860:AT880"/>
    <mergeCell ref="AU860:AU880"/>
    <mergeCell ref="AV860:AV880"/>
    <mergeCell ref="AI834:AI838"/>
    <mergeCell ref="AJ834:AJ838"/>
    <mergeCell ref="AI839:AI842"/>
    <mergeCell ref="AJ839:AJ842"/>
    <mergeCell ref="AM840:AM859"/>
    <mergeCell ref="AN840:AN859"/>
    <mergeCell ref="AO840:AO859"/>
    <mergeCell ref="AI862:AI866"/>
    <mergeCell ref="AJ862:AJ866"/>
    <mergeCell ref="AI867:AI871"/>
    <mergeCell ref="AJ867:AJ871"/>
    <mergeCell ref="AI872:AI876"/>
    <mergeCell ref="AJ872:AJ876"/>
    <mergeCell ref="AI853:AI856"/>
    <mergeCell ref="AJ853:AJ856"/>
    <mergeCell ref="AI857:AI861"/>
    <mergeCell ref="AJ857:AJ861"/>
    <mergeCell ref="AM860:AM880"/>
    <mergeCell ref="AN860:AN880"/>
    <mergeCell ref="AO860:AO880"/>
    <mergeCell ref="AR881:AR900"/>
    <mergeCell ref="AS881:AS900"/>
    <mergeCell ref="AT881:AT900"/>
    <mergeCell ref="AU881:AU900"/>
    <mergeCell ref="AV881:AV900"/>
    <mergeCell ref="AI886:AI890"/>
    <mergeCell ref="AJ886:AJ890"/>
    <mergeCell ref="AI572:AI576"/>
    <mergeCell ref="AJ572:AJ576"/>
    <mergeCell ref="AI577:AI581"/>
    <mergeCell ref="AJ577:AJ581"/>
    <mergeCell ref="AI582:AI586"/>
    <mergeCell ref="AJ582:AJ586"/>
    <mergeCell ref="AR593:AR611"/>
    <mergeCell ref="AS593:AS611"/>
    <mergeCell ref="AT593:AT611"/>
    <mergeCell ref="AU593:AU611"/>
    <mergeCell ref="AV593:AV611"/>
    <mergeCell ref="AI596:AI600"/>
    <mergeCell ref="AJ596:AJ600"/>
    <mergeCell ref="AI601:AI605"/>
    <mergeCell ref="AJ601:AJ605"/>
    <mergeCell ref="AI606:AI609"/>
    <mergeCell ref="AJ606:AJ609"/>
    <mergeCell ref="AI568:AI571"/>
    <mergeCell ref="AJ568:AJ571"/>
    <mergeCell ref="AM571:AM592"/>
    <mergeCell ref="AN571:AN592"/>
    <mergeCell ref="AO571:AO592"/>
    <mergeCell ref="AP571:AP592"/>
    <mergeCell ref="AQ571:AQ592"/>
    <mergeCell ref="AT612:AT632"/>
    <mergeCell ref="AU612:AU632"/>
    <mergeCell ref="AV612:AV632"/>
    <mergeCell ref="AI587:AI591"/>
    <mergeCell ref="AJ587:AJ591"/>
    <mergeCell ref="AM593:AM611"/>
    <mergeCell ref="AN593:AN611"/>
    <mergeCell ref="AO593:AO611"/>
    <mergeCell ref="AP593:AP611"/>
    <mergeCell ref="AQ593:AQ611"/>
    <mergeCell ref="AM612:AM632"/>
    <mergeCell ref="AN612:AN632"/>
    <mergeCell ref="AO612:AO632"/>
    <mergeCell ref="AP612:AP632"/>
    <mergeCell ref="AQ612:AQ632"/>
    <mergeCell ref="AR612:AR632"/>
    <mergeCell ref="AS612:AS632"/>
    <mergeCell ref="AT633:AT654"/>
    <mergeCell ref="AU633:AU654"/>
    <mergeCell ref="AV633:AV654"/>
    <mergeCell ref="AJ634:AJ638"/>
    <mergeCell ref="AJ639:AJ643"/>
    <mergeCell ref="AI644:AI648"/>
    <mergeCell ref="AJ644:AJ648"/>
    <mergeCell ref="AI649:AI653"/>
    <mergeCell ref="AJ649:AJ653"/>
    <mergeCell ref="AM633:AM654"/>
    <mergeCell ref="AN633:AN654"/>
    <mergeCell ref="AO633:AO654"/>
    <mergeCell ref="AP633:AP654"/>
    <mergeCell ref="AQ633:AQ654"/>
    <mergeCell ref="AR633:AR654"/>
    <mergeCell ref="AS633:AS654"/>
    <mergeCell ref="AT655:AT675"/>
    <mergeCell ref="AU655:AU675"/>
    <mergeCell ref="AV655:AV675"/>
    <mergeCell ref="AM655:AM675"/>
    <mergeCell ref="AN655:AN675"/>
    <mergeCell ref="AO655:AO675"/>
    <mergeCell ref="AP655:AP675"/>
    <mergeCell ref="AQ655:AQ675"/>
    <mergeCell ref="AR655:AR675"/>
    <mergeCell ref="AS655:AS675"/>
    <mergeCell ref="AT676:AT695"/>
    <mergeCell ref="AU676:AU695"/>
    <mergeCell ref="AV676:AV695"/>
    <mergeCell ref="AM676:AM695"/>
    <mergeCell ref="AN676:AN695"/>
    <mergeCell ref="AO676:AO695"/>
    <mergeCell ref="AP676:AP695"/>
    <mergeCell ref="AQ676:AQ695"/>
    <mergeCell ref="AR676:AR695"/>
    <mergeCell ref="AS676:AS695"/>
    <mergeCell ref="AI659:AI663"/>
    <mergeCell ref="AJ659:AJ663"/>
    <mergeCell ref="AI664:AI668"/>
    <mergeCell ref="AJ664:AJ668"/>
    <mergeCell ref="AI669:AI672"/>
    <mergeCell ref="AJ669:AJ672"/>
    <mergeCell ref="AJ678:AJ682"/>
    <mergeCell ref="AR696:AR716"/>
    <mergeCell ref="AS696:AS716"/>
    <mergeCell ref="AT696:AT716"/>
    <mergeCell ref="AU696:AU716"/>
    <mergeCell ref="AV696:AV716"/>
    <mergeCell ref="AI716:AI719"/>
    <mergeCell ref="AJ716:AJ719"/>
    <mergeCell ref="AI678:AI682"/>
    <mergeCell ref="AI683:AI687"/>
    <mergeCell ref="AI688:AI692"/>
    <mergeCell ref="AI698:AI701"/>
    <mergeCell ref="AI702:AI706"/>
    <mergeCell ref="AI707:AI711"/>
    <mergeCell ref="AI712:AI715"/>
    <mergeCell ref="AJ698:AJ701"/>
    <mergeCell ref="AJ702:AJ706"/>
    <mergeCell ref="AJ683:AJ687"/>
    <mergeCell ref="AJ688:AJ692"/>
    <mergeCell ref="AM696:AM716"/>
    <mergeCell ref="AN696:AN716"/>
    <mergeCell ref="AO696:AO716"/>
    <mergeCell ref="AP696:AP716"/>
    <mergeCell ref="AQ696:AQ716"/>
    <mergeCell ref="AR717:AR733"/>
    <mergeCell ref="AS717:AS733"/>
    <mergeCell ref="AT717:AT733"/>
    <mergeCell ref="AU717:AU733"/>
    <mergeCell ref="AV717:AV733"/>
    <mergeCell ref="AJ707:AJ711"/>
    <mergeCell ref="AJ712:AJ715"/>
    <mergeCell ref="AM717:AM733"/>
    <mergeCell ref="AN717:AN733"/>
    <mergeCell ref="AO717:AO733"/>
    <mergeCell ref="AP717:AP733"/>
    <mergeCell ref="AQ717:AQ733"/>
    <mergeCell ref="AS734:AS755"/>
    <mergeCell ref="AT734:AT755"/>
    <mergeCell ref="AU734:AU755"/>
    <mergeCell ref="AV734:AV755"/>
    <mergeCell ref="AI737:AI741"/>
    <mergeCell ref="AJ737:AJ741"/>
    <mergeCell ref="AI742:AI746"/>
    <mergeCell ref="AI747:AI751"/>
    <mergeCell ref="AI752:AI756"/>
    <mergeCell ref="AJ752:AJ756"/>
    <mergeCell ref="AI720:AI723"/>
    <mergeCell ref="AJ720:AJ723"/>
    <mergeCell ref="AI724:AI727"/>
    <mergeCell ref="AJ724:AJ727"/>
    <mergeCell ref="AI728:AI732"/>
    <mergeCell ref="AJ728:AJ732"/>
    <mergeCell ref="AI733:AI736"/>
    <mergeCell ref="AJ733:AJ736"/>
    <mergeCell ref="AM734:AM755"/>
    <mergeCell ref="AN734:AN755"/>
    <mergeCell ref="AO734:AO755"/>
    <mergeCell ref="AP734:AP755"/>
    <mergeCell ref="AQ734:AQ755"/>
    <mergeCell ref="AR734:AR755"/>
    <mergeCell ref="AR756:AR776"/>
    <mergeCell ref="AS756:AS776"/>
    <mergeCell ref="AT756:AT776"/>
    <mergeCell ref="AU756:AU776"/>
    <mergeCell ref="AV756:AV776"/>
    <mergeCell ref="AJ742:AJ746"/>
    <mergeCell ref="AJ747:AJ751"/>
    <mergeCell ref="AM756:AM776"/>
    <mergeCell ref="AN756:AN776"/>
    <mergeCell ref="AO756:AO776"/>
    <mergeCell ref="AP756:AP776"/>
    <mergeCell ref="AQ756:AQ776"/>
    <mergeCell ref="AI757:AI761"/>
    <mergeCell ref="AJ757:AJ761"/>
    <mergeCell ref="AI762:AI766"/>
    <mergeCell ref="AJ762:AJ766"/>
    <mergeCell ref="AI767:AI771"/>
    <mergeCell ref="AJ767:AJ771"/>
    <mergeCell ref="AJ772:AJ775"/>
    <mergeCell ref="AQ777:AQ797"/>
    <mergeCell ref="AR777:AR797"/>
    <mergeCell ref="AS777:AS797"/>
    <mergeCell ref="AT777:AT797"/>
    <mergeCell ref="AU777:AU797"/>
    <mergeCell ref="AV777:AV797"/>
    <mergeCell ref="AI781:AI785"/>
    <mergeCell ref="AJ781:AJ785"/>
    <mergeCell ref="AI786:AI790"/>
    <mergeCell ref="AJ786:AJ790"/>
    <mergeCell ref="AI772:AI775"/>
    <mergeCell ref="AI776:AI780"/>
    <mergeCell ref="AJ776:AJ780"/>
    <mergeCell ref="AM777:AM797"/>
    <mergeCell ref="AN777:AN797"/>
    <mergeCell ref="AO777:AO797"/>
    <mergeCell ref="AP777:AP797"/>
    <mergeCell ref="AP798:AP819"/>
    <mergeCell ref="AQ798:AQ819"/>
    <mergeCell ref="AR798:AR819"/>
    <mergeCell ref="AS798:AS819"/>
    <mergeCell ref="AT798:AT819"/>
    <mergeCell ref="AU798:AU819"/>
    <mergeCell ref="AV798:AV819"/>
    <mergeCell ref="AI801:AI805"/>
    <mergeCell ref="AJ801:AJ805"/>
    <mergeCell ref="AI806:AI809"/>
    <mergeCell ref="AJ806:AJ809"/>
    <mergeCell ref="AI810:AI814"/>
    <mergeCell ref="AJ810:AJ814"/>
    <mergeCell ref="AP820:AP839"/>
    <mergeCell ref="AQ820:AQ839"/>
    <mergeCell ref="AR820:AR839"/>
    <mergeCell ref="AS820:AS839"/>
    <mergeCell ref="AT820:AT839"/>
    <mergeCell ref="AU820:AU839"/>
    <mergeCell ref="AV820:AV839"/>
    <mergeCell ref="AI825:AI829"/>
    <mergeCell ref="AJ825:AJ829"/>
    <mergeCell ref="AI959:AI962"/>
    <mergeCell ref="AJ959:AJ962"/>
    <mergeCell ref="AI963:AI966"/>
    <mergeCell ref="AJ963:AJ966"/>
    <mergeCell ref="AM963:AM982"/>
    <mergeCell ref="AN963:AN982"/>
    <mergeCell ref="AO963:AO982"/>
    <mergeCell ref="AI994:AI998"/>
    <mergeCell ref="AJ994:AJ998"/>
    <mergeCell ref="AI975:AI979"/>
    <mergeCell ref="AJ975:AJ979"/>
    <mergeCell ref="AM983:AM1004"/>
    <mergeCell ref="AN983:AN1004"/>
    <mergeCell ref="AO983:AO1004"/>
    <mergeCell ref="AP983:AP1004"/>
    <mergeCell ref="AQ983:AQ1004"/>
    <mergeCell ref="AR1005:AR1023"/>
    <mergeCell ref="AS1005:AS1023"/>
    <mergeCell ref="AT1005:AT1023"/>
    <mergeCell ref="AU1005:AU1023"/>
    <mergeCell ref="AV1005:AV1023"/>
    <mergeCell ref="AI1009:AI1013"/>
    <mergeCell ref="AJ1009:AJ1013"/>
    <mergeCell ref="AI1014:AI1017"/>
    <mergeCell ref="AJ1014:AJ1017"/>
    <mergeCell ref="AI1018:AI1022"/>
    <mergeCell ref="AJ1018:AJ1022"/>
    <mergeCell ref="AI999:AI1003"/>
    <mergeCell ref="AJ999:AJ1003"/>
    <mergeCell ref="AM1005:AM1023"/>
    <mergeCell ref="AN1005:AN1023"/>
    <mergeCell ref="AO1005:AO1023"/>
    <mergeCell ref="AP1005:AP1023"/>
    <mergeCell ref="AQ1005:AQ1023"/>
    <mergeCell ref="AI939:AI943"/>
    <mergeCell ref="AJ939:AJ943"/>
    <mergeCell ref="AI944:AI949"/>
    <mergeCell ref="AJ944:AJ949"/>
    <mergeCell ref="AM944:AM962"/>
    <mergeCell ref="AN944:AN962"/>
    <mergeCell ref="AO944:AO962"/>
    <mergeCell ref="AR963:AR982"/>
    <mergeCell ref="AS963:AS982"/>
    <mergeCell ref="AT963:AT982"/>
    <mergeCell ref="AU963:AU982"/>
    <mergeCell ref="AV963:AV982"/>
    <mergeCell ref="AI967:AI970"/>
    <mergeCell ref="AJ967:AJ970"/>
    <mergeCell ref="AI971:AI974"/>
    <mergeCell ref="AJ971:AJ974"/>
    <mergeCell ref="AR983:AR1004"/>
    <mergeCell ref="AS983:AS1004"/>
    <mergeCell ref="AT983:AT1004"/>
    <mergeCell ref="AU983:AU1004"/>
    <mergeCell ref="AV983:AV1004"/>
    <mergeCell ref="AI984:AI988"/>
    <mergeCell ref="AJ984:AJ988"/>
    <mergeCell ref="AI989:AI993"/>
    <mergeCell ref="AJ989:AJ993"/>
    <mergeCell ref="AG994:AG998"/>
    <mergeCell ref="AH994:AH998"/>
    <mergeCell ref="AA989:AA993"/>
    <mergeCell ref="AA994:AA998"/>
    <mergeCell ref="AB994:AB998"/>
    <mergeCell ref="AC994:AC998"/>
    <mergeCell ref="AD994:AD998"/>
    <mergeCell ref="AE994:AE998"/>
    <mergeCell ref="AF994:AF998"/>
    <mergeCell ref="AG776:AG780"/>
    <mergeCell ref="AH776:AH780"/>
    <mergeCell ref="AA772:AA775"/>
    <mergeCell ref="AA776:AA780"/>
    <mergeCell ref="AB776:AB780"/>
    <mergeCell ref="AC776:AC780"/>
    <mergeCell ref="AD776:AD780"/>
    <mergeCell ref="AE776:AE780"/>
    <mergeCell ref="AF776:AF780"/>
    <mergeCell ref="AB905:AB909"/>
    <mergeCell ref="AC905:AC909"/>
    <mergeCell ref="AD905:AD909"/>
    <mergeCell ref="AE905:AE909"/>
    <mergeCell ref="AF905:AF909"/>
    <mergeCell ref="AG905:AG909"/>
    <mergeCell ref="AH905:AH909"/>
    <mergeCell ref="AG910:AG914"/>
    <mergeCell ref="AH910:AH914"/>
    <mergeCell ref="AA905:AA909"/>
    <mergeCell ref="AA910:AA914"/>
    <mergeCell ref="AB910:AB914"/>
    <mergeCell ref="AC910:AC914"/>
    <mergeCell ref="AD910:AD914"/>
    <mergeCell ref="AE910:AE914"/>
    <mergeCell ref="AF910:AF914"/>
    <mergeCell ref="AG920:AG923"/>
    <mergeCell ref="AH920:AH923"/>
    <mergeCell ref="AA1018:AA1022"/>
    <mergeCell ref="AB1018:AB1022"/>
    <mergeCell ref="AC1018:AC1022"/>
    <mergeCell ref="AD1018:AD1022"/>
    <mergeCell ref="AE1018:AE1022"/>
    <mergeCell ref="AF1018:AF1022"/>
    <mergeCell ref="AG1018:AG1022"/>
    <mergeCell ref="AH1018:AH1022"/>
    <mergeCell ref="AB944:AB949"/>
    <mergeCell ref="AC944:AC949"/>
    <mergeCell ref="AD944:AD949"/>
    <mergeCell ref="AE944:AE949"/>
    <mergeCell ref="AF944:AF949"/>
    <mergeCell ref="AG944:AG949"/>
    <mergeCell ref="AH944:AH949"/>
    <mergeCell ref="AA944:AA949"/>
    <mergeCell ref="AA950:AA953"/>
    <mergeCell ref="AB950:AB953"/>
    <mergeCell ref="AC950:AC953"/>
    <mergeCell ref="AD950:AD953"/>
    <mergeCell ref="AE950:AE953"/>
    <mergeCell ref="AF950:AF953"/>
    <mergeCell ref="AG975:AG979"/>
    <mergeCell ref="AH975:AH979"/>
    <mergeCell ref="AA971:AA974"/>
    <mergeCell ref="AA975:AA979"/>
    <mergeCell ref="AB975:AB979"/>
    <mergeCell ref="AC975:AC979"/>
    <mergeCell ref="AD975:AD979"/>
    <mergeCell ref="AE975:AE979"/>
    <mergeCell ref="AF975:AF979"/>
    <mergeCell ref="AB980:AB983"/>
    <mergeCell ref="AC980:AC983"/>
    <mergeCell ref="AD980:AD983"/>
    <mergeCell ref="AE980:AE983"/>
    <mergeCell ref="AF980:AF983"/>
    <mergeCell ref="AG980:AG983"/>
    <mergeCell ref="AH980:AH983"/>
    <mergeCell ref="AA980:AA983"/>
    <mergeCell ref="AA984:AA988"/>
    <mergeCell ref="AB984:AB988"/>
    <mergeCell ref="AC984:AC988"/>
    <mergeCell ref="AD984:AD988"/>
    <mergeCell ref="AE984:AE988"/>
    <mergeCell ref="AF984:AF988"/>
    <mergeCell ref="AF989:AF993"/>
    <mergeCell ref="AG989:AG993"/>
    <mergeCell ref="AG984:AG988"/>
    <mergeCell ref="AH984:AH988"/>
    <mergeCell ref="AB989:AB993"/>
    <mergeCell ref="AC989:AC993"/>
    <mergeCell ref="AD989:AD993"/>
    <mergeCell ref="AE989:AE993"/>
    <mergeCell ref="AH989:AH993"/>
    <mergeCell ref="AB999:AB1003"/>
    <mergeCell ref="AC999:AC1003"/>
    <mergeCell ref="AD999:AD1003"/>
    <mergeCell ref="AE999:AE1003"/>
    <mergeCell ref="AF999:AF1003"/>
    <mergeCell ref="AG999:AG1003"/>
    <mergeCell ref="AH999:AH1003"/>
    <mergeCell ref="AI1004:AI1008"/>
    <mergeCell ref="AJ1004:AJ1008"/>
    <mergeCell ref="AA999:AA1003"/>
    <mergeCell ref="AA1004:AA1008"/>
    <mergeCell ref="AB1004:AB1008"/>
    <mergeCell ref="AC1004:AC1008"/>
    <mergeCell ref="AD1004:AD1008"/>
    <mergeCell ref="AE1004:AE1008"/>
    <mergeCell ref="AF1004:AF1008"/>
    <mergeCell ref="AF1009:AF1013"/>
    <mergeCell ref="AG1009:AG1013"/>
    <mergeCell ref="AG1004:AG1008"/>
    <mergeCell ref="AH1004:AH1008"/>
    <mergeCell ref="AB1009:AB1013"/>
    <mergeCell ref="AC1009:AC1013"/>
    <mergeCell ref="AD1009:AD1013"/>
    <mergeCell ref="AE1009:AE1013"/>
    <mergeCell ref="AH1009:AH1013"/>
    <mergeCell ref="AG1014:AG1017"/>
    <mergeCell ref="AH1014:AH1017"/>
    <mergeCell ref="AA1009:AA1013"/>
    <mergeCell ref="AA1014:AA1017"/>
    <mergeCell ref="AB1014:AB1017"/>
    <mergeCell ref="AC1014:AC1017"/>
    <mergeCell ref="AD1014:AD1017"/>
    <mergeCell ref="AE1014:AE1017"/>
    <mergeCell ref="AF1014:AF1017"/>
    <mergeCell ref="AA596:AA600"/>
    <mergeCell ref="AA601:AA605"/>
    <mergeCell ref="AB601:AB605"/>
    <mergeCell ref="AC601:AC605"/>
    <mergeCell ref="AD601:AD605"/>
    <mergeCell ref="AE601:AE605"/>
    <mergeCell ref="AF601:AF605"/>
    <mergeCell ref="AB606:AB609"/>
    <mergeCell ref="AC606:AC609"/>
    <mergeCell ref="AD606:AD609"/>
    <mergeCell ref="AE606:AE609"/>
    <mergeCell ref="AF606:AF609"/>
    <mergeCell ref="AG606:AG609"/>
    <mergeCell ref="AH606:AH609"/>
    <mergeCell ref="AB582:AB586"/>
    <mergeCell ref="AC582:AC586"/>
    <mergeCell ref="AD582:AD586"/>
    <mergeCell ref="AE582:AE586"/>
    <mergeCell ref="AF582:AF586"/>
    <mergeCell ref="AG582:AG586"/>
    <mergeCell ref="AH582:AH586"/>
    <mergeCell ref="AA582:AA586"/>
    <mergeCell ref="AA587:AA591"/>
    <mergeCell ref="AB587:AB591"/>
    <mergeCell ref="AC587:AC591"/>
    <mergeCell ref="AD587:AD591"/>
    <mergeCell ref="AE587:AE591"/>
    <mergeCell ref="AF587:AF591"/>
    <mergeCell ref="AH592:AH595"/>
    <mergeCell ref="AI592:AI595"/>
    <mergeCell ref="AJ592:AJ595"/>
    <mergeCell ref="AA592:AA595"/>
    <mergeCell ref="AB592:AB595"/>
    <mergeCell ref="AC592:AC595"/>
    <mergeCell ref="AD592:AD595"/>
    <mergeCell ref="AE592:AE595"/>
    <mergeCell ref="AF592:AF595"/>
    <mergeCell ref="AG592:AG595"/>
    <mergeCell ref="AB596:AB600"/>
    <mergeCell ref="AC596:AC600"/>
    <mergeCell ref="AD596:AD600"/>
    <mergeCell ref="AE596:AE600"/>
    <mergeCell ref="AF596:AF600"/>
    <mergeCell ref="AG596:AG600"/>
    <mergeCell ref="AH596:AH600"/>
    <mergeCell ref="AG601:AG605"/>
    <mergeCell ref="AH601:AH605"/>
    <mergeCell ref="AG610:AG614"/>
    <mergeCell ref="AH610:AH614"/>
    <mergeCell ref="AI610:AI614"/>
    <mergeCell ref="AJ610:AJ614"/>
    <mergeCell ref="AI540:AI544"/>
    <mergeCell ref="AJ540:AJ544"/>
    <mergeCell ref="AG545:AG549"/>
    <mergeCell ref="AH545:AH549"/>
    <mergeCell ref="AG555:AG558"/>
    <mergeCell ref="AH555:AH558"/>
    <mergeCell ref="AG559:AG562"/>
    <mergeCell ref="AH559:AH562"/>
    <mergeCell ref="AG563:AG567"/>
    <mergeCell ref="AH563:AH567"/>
    <mergeCell ref="AG530:AG534"/>
    <mergeCell ref="AH530:AH534"/>
    <mergeCell ref="AI530:AI534"/>
    <mergeCell ref="AJ530:AJ534"/>
    <mergeCell ref="AM530:AM550"/>
    <mergeCell ref="AN530:AN550"/>
    <mergeCell ref="AJ535:AJ539"/>
    <mergeCell ref="AR551:AR570"/>
    <mergeCell ref="AS551:AS570"/>
    <mergeCell ref="AT551:AT570"/>
    <mergeCell ref="AU551:AU570"/>
    <mergeCell ref="AV551:AV570"/>
    <mergeCell ref="AI555:AI558"/>
    <mergeCell ref="AJ555:AJ558"/>
    <mergeCell ref="AI559:AI562"/>
    <mergeCell ref="AJ559:AJ562"/>
    <mergeCell ref="AI563:AI567"/>
    <mergeCell ref="AJ563:AJ567"/>
    <mergeCell ref="AI545:AI549"/>
    <mergeCell ref="AJ545:AJ549"/>
    <mergeCell ref="AM551:AM570"/>
    <mergeCell ref="AN551:AN570"/>
    <mergeCell ref="AO551:AO570"/>
    <mergeCell ref="AP551:AP570"/>
    <mergeCell ref="AQ551:AQ570"/>
    <mergeCell ref="AO530:AO550"/>
    <mergeCell ref="AP530:AP550"/>
    <mergeCell ref="AQ530:AQ550"/>
    <mergeCell ref="AR530:AR550"/>
    <mergeCell ref="AS530:AS550"/>
    <mergeCell ref="AT530:AT550"/>
    <mergeCell ref="AU530:AU550"/>
    <mergeCell ref="AV530:AV550"/>
    <mergeCell ref="AF535:AF539"/>
    <mergeCell ref="AG535:AG539"/>
    <mergeCell ref="AH535:AH539"/>
    <mergeCell ref="AI535:AI539"/>
    <mergeCell ref="AC540:AC544"/>
    <mergeCell ref="AD540:AD544"/>
    <mergeCell ref="AF530:AF534"/>
    <mergeCell ref="AF540:AF544"/>
    <mergeCell ref="AF545:AF549"/>
    <mergeCell ref="AG540:AG544"/>
    <mergeCell ref="AH540:AH544"/>
    <mergeCell ref="AA555:AA558"/>
    <mergeCell ref="AB555:AB558"/>
    <mergeCell ref="AC555:AC558"/>
    <mergeCell ref="AD555:AD558"/>
    <mergeCell ref="AE555:AE558"/>
    <mergeCell ref="AF555:AF558"/>
    <mergeCell ref="AA559:AA562"/>
    <mergeCell ref="AB559:AB562"/>
    <mergeCell ref="AC559:AC562"/>
    <mergeCell ref="AD559:AD562"/>
    <mergeCell ref="AE559:AE562"/>
    <mergeCell ref="AF559:AF562"/>
    <mergeCell ref="AA563:AA567"/>
    <mergeCell ref="AF563:AF567"/>
    <mergeCell ref="AB563:AB567"/>
    <mergeCell ref="AC563:AC567"/>
    <mergeCell ref="AA568:AA571"/>
    <mergeCell ref="AB568:AB571"/>
    <mergeCell ref="AC568:AC571"/>
    <mergeCell ref="AA572:AA576"/>
    <mergeCell ref="AB572:AB576"/>
    <mergeCell ref="AI550:AI554"/>
    <mergeCell ref="AJ550:AJ554"/>
    <mergeCell ref="AB550:AB554"/>
    <mergeCell ref="AC550:AC554"/>
    <mergeCell ref="AD550:AD554"/>
    <mergeCell ref="AE550:AE554"/>
    <mergeCell ref="AF550:AF554"/>
    <mergeCell ref="AG550:AG554"/>
    <mergeCell ref="AH550:AH554"/>
    <mergeCell ref="AD563:AD567"/>
    <mergeCell ref="AE563:AE567"/>
    <mergeCell ref="AD568:AD571"/>
    <mergeCell ref="AE568:AE571"/>
    <mergeCell ref="AF568:AF571"/>
    <mergeCell ref="AG568:AG571"/>
    <mergeCell ref="AH568:AH571"/>
    <mergeCell ref="AR571:AR592"/>
    <mergeCell ref="AS571:AS592"/>
    <mergeCell ref="AT571:AT592"/>
    <mergeCell ref="AU571:AU592"/>
    <mergeCell ref="AV571:AV592"/>
    <mergeCell ref="AC572:AC576"/>
    <mergeCell ref="AD572:AD576"/>
    <mergeCell ref="AE572:AE576"/>
    <mergeCell ref="AF572:AF576"/>
    <mergeCell ref="AG572:AG576"/>
    <mergeCell ref="AH572:AH576"/>
    <mergeCell ref="AA577:AA581"/>
    <mergeCell ref="AB577:AB581"/>
    <mergeCell ref="AC577:AC581"/>
    <mergeCell ref="AD577:AD581"/>
    <mergeCell ref="AE577:AE581"/>
    <mergeCell ref="AF577:AF581"/>
    <mergeCell ref="AG577:AG581"/>
    <mergeCell ref="AH577:AH581"/>
    <mergeCell ref="AG587:AG591"/>
    <mergeCell ref="AH587:AH591"/>
    <mergeCell ref="AI629:AI633"/>
    <mergeCell ref="AI634:AI638"/>
    <mergeCell ref="AI639:AI643"/>
    <mergeCell ref="AI615:AI618"/>
    <mergeCell ref="AJ615:AJ618"/>
    <mergeCell ref="AI619:AI623"/>
    <mergeCell ref="AJ619:AJ623"/>
    <mergeCell ref="AI624:AI628"/>
    <mergeCell ref="AJ624:AJ628"/>
    <mergeCell ref="AJ629:AJ633"/>
    <mergeCell ref="AG639:AG643"/>
    <mergeCell ref="AH639:AH643"/>
    <mergeCell ref="AA634:AA638"/>
    <mergeCell ref="AA639:AA643"/>
    <mergeCell ref="AB639:AB643"/>
    <mergeCell ref="AC639:AC643"/>
    <mergeCell ref="AD639:AD643"/>
    <mergeCell ref="AE639:AE643"/>
    <mergeCell ref="AF639:AF643"/>
    <mergeCell ref="AB644:AB648"/>
    <mergeCell ref="AC644:AC648"/>
    <mergeCell ref="AD644:AD648"/>
    <mergeCell ref="AE644:AE648"/>
    <mergeCell ref="AF644:AF648"/>
    <mergeCell ref="AG644:AG648"/>
    <mergeCell ref="AH644:AH648"/>
    <mergeCell ref="AA644:AA648"/>
    <mergeCell ref="AA649:AA653"/>
    <mergeCell ref="AB649:AB653"/>
    <mergeCell ref="AC649:AC653"/>
    <mergeCell ref="AD649:AD653"/>
    <mergeCell ref="AE649:AE653"/>
    <mergeCell ref="AF649:AF653"/>
    <mergeCell ref="AF654:AF658"/>
    <mergeCell ref="AG654:AG658"/>
    <mergeCell ref="AJ654:AJ658"/>
    <mergeCell ref="AG649:AG653"/>
    <mergeCell ref="AH649:AH653"/>
    <mergeCell ref="AA654:AA658"/>
    <mergeCell ref="AB654:AB658"/>
    <mergeCell ref="AC654:AC658"/>
    <mergeCell ref="AD654:AD658"/>
    <mergeCell ref="AE654:AE658"/>
    <mergeCell ref="AF659:AF663"/>
    <mergeCell ref="AG659:AG663"/>
    <mergeCell ref="AH654:AH658"/>
    <mergeCell ref="AI654:AI658"/>
    <mergeCell ref="AB659:AB663"/>
    <mergeCell ref="AC659:AC663"/>
    <mergeCell ref="AD659:AD663"/>
    <mergeCell ref="AE659:AE663"/>
    <mergeCell ref="AH659:AH663"/>
    <mergeCell ref="AG664:AG668"/>
    <mergeCell ref="AH664:AH668"/>
    <mergeCell ref="AA659:AA663"/>
    <mergeCell ref="AA664:AA668"/>
    <mergeCell ref="AB664:AB668"/>
    <mergeCell ref="AC664:AC668"/>
    <mergeCell ref="AD664:AD668"/>
    <mergeCell ref="AE664:AE668"/>
    <mergeCell ref="AF664:AF668"/>
    <mergeCell ref="AB669:AB672"/>
    <mergeCell ref="AC669:AC672"/>
    <mergeCell ref="AD669:AD672"/>
    <mergeCell ref="AE669:AE672"/>
    <mergeCell ref="AF669:AF672"/>
    <mergeCell ref="AG669:AG672"/>
    <mergeCell ref="AH669:AH672"/>
    <mergeCell ref="AI673:AI677"/>
    <mergeCell ref="AJ673:AJ677"/>
    <mergeCell ref="AA669:AA672"/>
    <mergeCell ref="AA673:AA677"/>
    <mergeCell ref="AB673:AB677"/>
    <mergeCell ref="AC673:AC677"/>
    <mergeCell ref="AD673:AD677"/>
    <mergeCell ref="AE673:AE677"/>
    <mergeCell ref="AF673:AF677"/>
    <mergeCell ref="AF678:AF682"/>
    <mergeCell ref="AG678:AG682"/>
    <mergeCell ref="AG673:AG677"/>
    <mergeCell ref="AH673:AH677"/>
    <mergeCell ref="AB678:AB682"/>
    <mergeCell ref="AC678:AC682"/>
    <mergeCell ref="AD678:AD682"/>
    <mergeCell ref="AE678:AE682"/>
    <mergeCell ref="AH678:AH682"/>
    <mergeCell ref="AG683:AG687"/>
    <mergeCell ref="AH683:AH687"/>
    <mergeCell ref="AA678:AA682"/>
    <mergeCell ref="AA683:AA687"/>
    <mergeCell ref="AB683:AB687"/>
    <mergeCell ref="AC683:AC687"/>
    <mergeCell ref="AD683:AD687"/>
    <mergeCell ref="AE683:AE687"/>
    <mergeCell ref="AF683:AF687"/>
    <mergeCell ref="AB688:AB692"/>
    <mergeCell ref="AC688:AC692"/>
    <mergeCell ref="AD688:AD692"/>
    <mergeCell ref="AE688:AE692"/>
    <mergeCell ref="AF688:AF692"/>
    <mergeCell ref="AG688:AG692"/>
    <mergeCell ref="AH688:AH692"/>
    <mergeCell ref="AI693:AI697"/>
    <mergeCell ref="AJ693:AJ697"/>
    <mergeCell ref="AA688:AA692"/>
    <mergeCell ref="AA693:AA697"/>
    <mergeCell ref="AB693:AB697"/>
    <mergeCell ref="AC693:AC697"/>
    <mergeCell ref="AD693:AD697"/>
    <mergeCell ref="AE693:AE697"/>
    <mergeCell ref="AF693:AF697"/>
    <mergeCell ref="AF698:AF701"/>
    <mergeCell ref="AG698:AG701"/>
    <mergeCell ref="AG693:AG697"/>
    <mergeCell ref="AH693:AH697"/>
    <mergeCell ref="AB698:AB701"/>
    <mergeCell ref="AC698:AC701"/>
    <mergeCell ref="AD698:AD701"/>
    <mergeCell ref="AE698:AE701"/>
    <mergeCell ref="AH698:AH701"/>
    <mergeCell ref="AG702:AG706"/>
    <mergeCell ref="AH702:AH706"/>
    <mergeCell ref="AA698:AA701"/>
    <mergeCell ref="AA702:AA706"/>
    <mergeCell ref="AB702:AB706"/>
    <mergeCell ref="AC702:AC706"/>
    <mergeCell ref="AD702:AD706"/>
    <mergeCell ref="AE702:AE706"/>
    <mergeCell ref="AF702:AF706"/>
    <mergeCell ref="AB707:AB711"/>
    <mergeCell ref="AC707:AC711"/>
    <mergeCell ref="AD707:AD711"/>
    <mergeCell ref="AE707:AE711"/>
    <mergeCell ref="AF707:AF711"/>
    <mergeCell ref="AG707:AG711"/>
    <mergeCell ref="AH707:AH711"/>
    <mergeCell ref="AA707:AA711"/>
    <mergeCell ref="AA712:AA715"/>
    <mergeCell ref="AB712:AB715"/>
    <mergeCell ref="AC712:AC715"/>
    <mergeCell ref="AD712:AD715"/>
    <mergeCell ref="AE712:AE715"/>
    <mergeCell ref="AF712:AF715"/>
    <mergeCell ref="AF716:AF719"/>
    <mergeCell ref="AG716:AG719"/>
    <mergeCell ref="AG712:AG715"/>
    <mergeCell ref="AH712:AH715"/>
    <mergeCell ref="AB716:AB719"/>
    <mergeCell ref="AC716:AC719"/>
    <mergeCell ref="AD716:AD719"/>
    <mergeCell ref="AE716:AE719"/>
    <mergeCell ref="AH716:AH719"/>
    <mergeCell ref="AG720:AG723"/>
    <mergeCell ref="AH720:AH723"/>
    <mergeCell ref="AA716:AA719"/>
    <mergeCell ref="AA720:AA723"/>
    <mergeCell ref="AB720:AB723"/>
    <mergeCell ref="AC720:AC723"/>
    <mergeCell ref="AD720:AD723"/>
    <mergeCell ref="AE720:AE723"/>
    <mergeCell ref="AF720:AF723"/>
    <mergeCell ref="AB724:AB727"/>
    <mergeCell ref="AC724:AC727"/>
    <mergeCell ref="AD724:AD727"/>
    <mergeCell ref="AE724:AE727"/>
    <mergeCell ref="AF724:AF727"/>
    <mergeCell ref="AG724:AG727"/>
    <mergeCell ref="AH724:AH727"/>
    <mergeCell ref="AA724:AA727"/>
    <mergeCell ref="AA728:AA732"/>
    <mergeCell ref="AB728:AB732"/>
    <mergeCell ref="AC728:AC732"/>
    <mergeCell ref="AD728:AD732"/>
    <mergeCell ref="AE728:AE732"/>
    <mergeCell ref="AF728:AF732"/>
    <mergeCell ref="AF733:AF736"/>
    <mergeCell ref="AG733:AG736"/>
    <mergeCell ref="AG728:AG732"/>
    <mergeCell ref="AH728:AH732"/>
    <mergeCell ref="AB733:AB736"/>
    <mergeCell ref="AC733:AC736"/>
    <mergeCell ref="AD733:AD736"/>
    <mergeCell ref="AE733:AE736"/>
    <mergeCell ref="AH733:AH736"/>
    <mergeCell ref="AG737:AG741"/>
    <mergeCell ref="AH737:AH741"/>
    <mergeCell ref="AA733:AA736"/>
    <mergeCell ref="AA737:AA741"/>
    <mergeCell ref="AB737:AB741"/>
    <mergeCell ref="AC737:AC741"/>
    <mergeCell ref="AD737:AD741"/>
    <mergeCell ref="AE737:AE741"/>
    <mergeCell ref="AF737:AF741"/>
    <mergeCell ref="AB742:AB746"/>
    <mergeCell ref="AC742:AC746"/>
    <mergeCell ref="AD742:AD746"/>
    <mergeCell ref="AE742:AE746"/>
    <mergeCell ref="AF742:AF746"/>
    <mergeCell ref="AG742:AG746"/>
    <mergeCell ref="AH742:AH746"/>
    <mergeCell ref="AA742:AA746"/>
    <mergeCell ref="AA747:AA751"/>
    <mergeCell ref="AB747:AB751"/>
    <mergeCell ref="AC747:AC751"/>
    <mergeCell ref="AD747:AD751"/>
    <mergeCell ref="AE747:AE751"/>
    <mergeCell ref="AF747:AF751"/>
    <mergeCell ref="AF752:AF756"/>
    <mergeCell ref="AG752:AG756"/>
    <mergeCell ref="AG747:AG751"/>
    <mergeCell ref="AH747:AH751"/>
    <mergeCell ref="AB752:AB756"/>
    <mergeCell ref="AC752:AC756"/>
    <mergeCell ref="AD752:AD756"/>
    <mergeCell ref="AE752:AE756"/>
    <mergeCell ref="AH752:AH756"/>
    <mergeCell ref="AG757:AG761"/>
    <mergeCell ref="AH757:AH761"/>
    <mergeCell ref="AA752:AA756"/>
    <mergeCell ref="AA757:AA761"/>
    <mergeCell ref="AB757:AB761"/>
    <mergeCell ref="AC757:AC761"/>
    <mergeCell ref="AD757:AD761"/>
    <mergeCell ref="AE757:AE761"/>
    <mergeCell ref="AF757:AF761"/>
    <mergeCell ref="AB762:AB766"/>
    <mergeCell ref="AC762:AC766"/>
    <mergeCell ref="AD762:AD766"/>
    <mergeCell ref="AE762:AE766"/>
    <mergeCell ref="AF762:AF766"/>
    <mergeCell ref="AG762:AG766"/>
    <mergeCell ref="AH762:AH766"/>
    <mergeCell ref="AA762:AA766"/>
    <mergeCell ref="AA767:AA771"/>
    <mergeCell ref="AB767:AB771"/>
    <mergeCell ref="AC767:AC771"/>
    <mergeCell ref="AD767:AD771"/>
    <mergeCell ref="AE767:AE771"/>
    <mergeCell ref="AF767:AF771"/>
    <mergeCell ref="AF772:AF775"/>
    <mergeCell ref="AG772:AG775"/>
    <mergeCell ref="AG767:AG771"/>
    <mergeCell ref="AH767:AH771"/>
    <mergeCell ref="AB772:AB775"/>
    <mergeCell ref="AC772:AC775"/>
    <mergeCell ref="AD772:AD775"/>
    <mergeCell ref="AE772:AE775"/>
    <mergeCell ref="AH772:AH775"/>
    <mergeCell ref="AB915:AB919"/>
    <mergeCell ref="AC915:AC919"/>
    <mergeCell ref="AD915:AD919"/>
    <mergeCell ref="AE915:AE919"/>
    <mergeCell ref="AF915:AF919"/>
    <mergeCell ref="AG915:AG919"/>
    <mergeCell ref="AH915:AH919"/>
    <mergeCell ref="AA915:AA919"/>
    <mergeCell ref="AA920:AA923"/>
    <mergeCell ref="AB920:AB923"/>
    <mergeCell ref="AC920:AC923"/>
    <mergeCell ref="AD920:AD923"/>
    <mergeCell ref="AE920:AE923"/>
    <mergeCell ref="AF920:AF923"/>
    <mergeCell ref="AI877:AI880"/>
    <mergeCell ref="AJ877:AJ880"/>
    <mergeCell ref="AM881:AM900"/>
    <mergeCell ref="AN881:AN900"/>
    <mergeCell ref="AO881:AO900"/>
    <mergeCell ref="AP881:AP900"/>
    <mergeCell ref="AQ881:AQ900"/>
    <mergeCell ref="AS901:AS922"/>
    <mergeCell ref="AT901:AT922"/>
    <mergeCell ref="AU901:AU922"/>
    <mergeCell ref="AV901:AV922"/>
    <mergeCell ref="AI905:AI909"/>
    <mergeCell ref="AJ905:AJ909"/>
    <mergeCell ref="AI910:AI914"/>
    <mergeCell ref="AJ910:AJ914"/>
    <mergeCell ref="AI891:AI895"/>
    <mergeCell ref="AJ891:AJ895"/>
    <mergeCell ref="AN901:AN922"/>
    <mergeCell ref="AO901:AO922"/>
    <mergeCell ref="AP901:AP922"/>
    <mergeCell ref="AQ901:AQ922"/>
    <mergeCell ref="AR901:AR922"/>
    <mergeCell ref="AM920:AM923"/>
    <mergeCell ref="AP923:AP943"/>
    <mergeCell ref="AQ923:AQ943"/>
    <mergeCell ref="AR923:AR943"/>
    <mergeCell ref="AS923:AS943"/>
    <mergeCell ref="AT923:AT943"/>
    <mergeCell ref="AU923:AU943"/>
    <mergeCell ref="AV923:AV943"/>
    <mergeCell ref="AI924:AI928"/>
    <mergeCell ref="AJ924:AJ928"/>
    <mergeCell ref="AI929:AI933"/>
    <mergeCell ref="AJ929:AJ933"/>
    <mergeCell ref="AI934:AI938"/>
    <mergeCell ref="AJ934:AJ938"/>
    <mergeCell ref="AI915:AI919"/>
    <mergeCell ref="AJ915:AJ919"/>
    <mergeCell ref="AI920:AI923"/>
    <mergeCell ref="AJ920:AJ923"/>
    <mergeCell ref="AK920:AK923"/>
    <mergeCell ref="AN923:AN943"/>
    <mergeCell ref="AO923:AO943"/>
    <mergeCell ref="AP944:AP962"/>
    <mergeCell ref="AQ944:AQ962"/>
    <mergeCell ref="AR944:AR962"/>
    <mergeCell ref="AS944:AS962"/>
    <mergeCell ref="AT944:AT962"/>
    <mergeCell ref="AU944:AU962"/>
    <mergeCell ref="AV944:AV962"/>
    <mergeCell ref="AI950:AI953"/>
    <mergeCell ref="AJ950:AJ953"/>
    <mergeCell ref="AI954:AI958"/>
    <mergeCell ref="AJ954:AJ958"/>
    <mergeCell ref="AI980:AI983"/>
    <mergeCell ref="AJ980:AJ983"/>
    <mergeCell ref="AP963:AP982"/>
    <mergeCell ref="AQ963:AQ982"/>
    <mergeCell ref="AB924:AB928"/>
    <mergeCell ref="AC924:AC928"/>
    <mergeCell ref="AD924:AD928"/>
    <mergeCell ref="AE924:AE928"/>
    <mergeCell ref="AF924:AF928"/>
    <mergeCell ref="AG924:AG928"/>
    <mergeCell ref="AH924:AH928"/>
    <mergeCell ref="AA924:AA928"/>
    <mergeCell ref="AA929:AA933"/>
    <mergeCell ref="AB929:AB933"/>
    <mergeCell ref="AC929:AC933"/>
    <mergeCell ref="AD929:AD933"/>
    <mergeCell ref="AE929:AE933"/>
    <mergeCell ref="AF929:AF933"/>
    <mergeCell ref="AF934:AF938"/>
    <mergeCell ref="AG934:AG938"/>
    <mergeCell ref="AG929:AG933"/>
    <mergeCell ref="AH929:AH933"/>
    <mergeCell ref="AB934:AB938"/>
    <mergeCell ref="AC934:AC938"/>
    <mergeCell ref="AD934:AD938"/>
    <mergeCell ref="AE934:AE938"/>
    <mergeCell ref="AH934:AH938"/>
    <mergeCell ref="AG939:AG943"/>
    <mergeCell ref="AH939:AH943"/>
    <mergeCell ref="AA934:AA938"/>
    <mergeCell ref="AA939:AA943"/>
    <mergeCell ref="AB939:AB943"/>
    <mergeCell ref="AC939:AC943"/>
    <mergeCell ref="AD939:AD943"/>
    <mergeCell ref="AE939:AE943"/>
    <mergeCell ref="AF939:AF943"/>
    <mergeCell ref="AF954:AF958"/>
    <mergeCell ref="AG954:AG958"/>
    <mergeCell ref="AG950:AG953"/>
    <mergeCell ref="AH950:AH953"/>
    <mergeCell ref="AB954:AB958"/>
    <mergeCell ref="AC954:AC958"/>
    <mergeCell ref="AD954:AD958"/>
    <mergeCell ref="AE954:AE958"/>
    <mergeCell ref="AH954:AH958"/>
    <mergeCell ref="AG959:AG962"/>
    <mergeCell ref="AH959:AH962"/>
    <mergeCell ref="AA954:AA958"/>
    <mergeCell ref="AA959:AA962"/>
    <mergeCell ref="AB959:AB962"/>
    <mergeCell ref="AC959:AC962"/>
    <mergeCell ref="AD959:AD962"/>
    <mergeCell ref="AE959:AE962"/>
    <mergeCell ref="AF959:AF962"/>
    <mergeCell ref="AB963:AB966"/>
    <mergeCell ref="AC963:AC966"/>
    <mergeCell ref="AD963:AD966"/>
    <mergeCell ref="AE963:AE966"/>
    <mergeCell ref="AF963:AF966"/>
    <mergeCell ref="AG963:AG966"/>
    <mergeCell ref="AH963:AH966"/>
    <mergeCell ref="AA963:AA966"/>
    <mergeCell ref="AA967:AA970"/>
    <mergeCell ref="AB967:AB970"/>
    <mergeCell ref="AC967:AC970"/>
    <mergeCell ref="AD967:AD970"/>
    <mergeCell ref="AE967:AE970"/>
    <mergeCell ref="AF967:AF970"/>
    <mergeCell ref="AF971:AF974"/>
    <mergeCell ref="AG971:AG974"/>
    <mergeCell ref="AG967:AG970"/>
    <mergeCell ref="AH967:AH970"/>
    <mergeCell ref="AB971:AB974"/>
    <mergeCell ref="AC971:AC974"/>
    <mergeCell ref="AD971:AD974"/>
    <mergeCell ref="AE971:AE974"/>
    <mergeCell ref="AH971:AH97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6" max="6" width="13.5"/>
    <col customWidth="1" min="7" max="7" width="19.38"/>
    <col customWidth="1" min="12" max="12" width="22.38"/>
  </cols>
  <sheetData>
    <row r="1">
      <c r="A1" s="191" t="s">
        <v>357</v>
      </c>
      <c r="B1" s="16"/>
      <c r="C1" s="16"/>
      <c r="D1" s="17"/>
      <c r="G1" s="4"/>
      <c r="H1" s="4"/>
      <c r="I1" s="192" t="s">
        <v>358</v>
      </c>
      <c r="L1" s="193" t="s">
        <v>349</v>
      </c>
      <c r="M1" s="2"/>
      <c r="N1" s="2"/>
      <c r="O1" s="3"/>
    </row>
    <row r="2">
      <c r="A2" s="65" t="s">
        <v>359</v>
      </c>
      <c r="B2" s="62" t="s">
        <v>360</v>
      </c>
      <c r="C2" s="62" t="s">
        <v>361</v>
      </c>
      <c r="D2" s="194" t="s">
        <v>362</v>
      </c>
      <c r="G2" s="195"/>
      <c r="H2" s="194" t="s">
        <v>363</v>
      </c>
      <c r="I2" s="194" t="s">
        <v>364</v>
      </c>
      <c r="L2" s="196" t="s">
        <v>351</v>
      </c>
      <c r="M2" s="24" t="s">
        <v>331</v>
      </c>
      <c r="N2" s="24" t="s">
        <v>332</v>
      </c>
      <c r="O2" s="197" t="s">
        <v>333</v>
      </c>
    </row>
    <row r="3">
      <c r="A3" s="65" t="s">
        <v>336</v>
      </c>
      <c r="B3" s="198">
        <f t="shared" ref="B3:B10" si="1">M3*(H3/I3)</f>
        <v>2.129762296</v>
      </c>
      <c r="C3" s="198">
        <f t="shared" ref="C3:C10" si="2">N3*(H3/I3)</f>
        <v>1.246273803</v>
      </c>
      <c r="D3" s="199">
        <f t="shared" ref="D3:D10" si="3">O3*(H3/I3)</f>
        <v>4.170217015</v>
      </c>
      <c r="G3" s="65" t="s">
        <v>336</v>
      </c>
      <c r="H3" s="14">
        <v>2971.0</v>
      </c>
      <c r="I3" s="149">
        <v>150.0</v>
      </c>
      <c r="L3" s="200" t="s">
        <v>336</v>
      </c>
      <c r="M3" s="32">
        <v>0.10752754774468089</v>
      </c>
      <c r="N3" s="32">
        <v>0.06292193552370448</v>
      </c>
      <c r="O3" s="201">
        <v>0.21054613000883532</v>
      </c>
    </row>
    <row r="4">
      <c r="A4" s="65" t="s">
        <v>338</v>
      </c>
      <c r="B4" s="198">
        <f t="shared" si="1"/>
        <v>4.622830318</v>
      </c>
      <c r="C4" s="198">
        <f t="shared" si="2"/>
        <v>6.655131528</v>
      </c>
      <c r="D4" s="199">
        <f t="shared" si="3"/>
        <v>17.96046917</v>
      </c>
      <c r="G4" s="65" t="s">
        <v>338</v>
      </c>
      <c r="H4" s="19">
        <v>2604.0</v>
      </c>
      <c r="I4" s="149">
        <v>175.0</v>
      </c>
      <c r="L4" s="200" t="s">
        <v>338</v>
      </c>
      <c r="M4" s="32">
        <v>0.3106740805168675</v>
      </c>
      <c r="N4" s="32">
        <v>0.4472534628976921</v>
      </c>
      <c r="O4" s="201">
        <v>1.2070207775905486</v>
      </c>
    </row>
    <row r="5">
      <c r="A5" s="65" t="s">
        <v>340</v>
      </c>
      <c r="B5" s="198">
        <f t="shared" si="1"/>
        <v>27.22544371</v>
      </c>
      <c r="C5" s="198">
        <f t="shared" si="2"/>
        <v>42.40424559</v>
      </c>
      <c r="D5" s="199">
        <f t="shared" si="3"/>
        <v>34.90016235</v>
      </c>
      <c r="G5" s="65" t="s">
        <v>340</v>
      </c>
      <c r="H5" s="202">
        <v>32237.266279819472</v>
      </c>
      <c r="I5" s="149">
        <v>300.0</v>
      </c>
      <c r="L5" s="200" t="s">
        <v>340</v>
      </c>
      <c r="M5" s="32">
        <v>0.25335997914869324</v>
      </c>
      <c r="N5" s="32">
        <v>0.3946139094565716</v>
      </c>
      <c r="O5" s="201">
        <v>0.32478091081487626</v>
      </c>
    </row>
    <row r="6">
      <c r="A6" s="65" t="s">
        <v>342</v>
      </c>
      <c r="B6" s="198">
        <f t="shared" si="1"/>
        <v>15.14322083</v>
      </c>
      <c r="C6" s="198">
        <f t="shared" si="2"/>
        <v>14.73703291</v>
      </c>
      <c r="D6" s="199">
        <f t="shared" si="3"/>
        <v>4.62051985</v>
      </c>
      <c r="G6" s="65" t="s">
        <v>342</v>
      </c>
      <c r="H6" s="29">
        <v>16041.0</v>
      </c>
      <c r="I6" s="149">
        <v>300.0</v>
      </c>
      <c r="L6" s="200" t="s">
        <v>342</v>
      </c>
      <c r="M6" s="32">
        <v>0.28320966586312246</v>
      </c>
      <c r="N6" s="32">
        <v>0.27561310838609426</v>
      </c>
      <c r="O6" s="201">
        <v>0.08641331307489544</v>
      </c>
    </row>
    <row r="7">
      <c r="A7" s="65" t="s">
        <v>12</v>
      </c>
      <c r="B7" s="198">
        <f t="shared" si="1"/>
        <v>32.96667071</v>
      </c>
      <c r="C7" s="198">
        <f t="shared" si="2"/>
        <v>33.20984046</v>
      </c>
      <c r="D7" s="199">
        <f t="shared" si="3"/>
        <v>32.29435248</v>
      </c>
      <c r="G7" s="65" t="s">
        <v>12</v>
      </c>
      <c r="H7" s="29">
        <v>3606.0</v>
      </c>
      <c r="I7" s="149">
        <v>100.0</v>
      </c>
      <c r="L7" s="200" t="s">
        <v>12</v>
      </c>
      <c r="M7" s="32">
        <v>0.9142171577049311</v>
      </c>
      <c r="N7" s="32">
        <v>0.9209606340338123</v>
      </c>
      <c r="O7" s="201">
        <v>0.8955727255262349</v>
      </c>
    </row>
    <row r="8">
      <c r="A8" s="65" t="s">
        <v>344</v>
      </c>
      <c r="B8" s="198">
        <f t="shared" si="1"/>
        <v>29.53623065</v>
      </c>
      <c r="C8" s="198">
        <f t="shared" si="2"/>
        <v>13.14772386</v>
      </c>
      <c r="D8" s="199">
        <f t="shared" si="3"/>
        <v>34.74249279</v>
      </c>
      <c r="G8" s="65" t="s">
        <v>344</v>
      </c>
      <c r="H8" s="29">
        <v>8758.0</v>
      </c>
      <c r="I8" s="149">
        <v>175.0</v>
      </c>
      <c r="L8" s="200" t="s">
        <v>344</v>
      </c>
      <c r="M8" s="36">
        <v>0.5901850151892567</v>
      </c>
      <c r="N8" s="36">
        <v>0.26271428136922786</v>
      </c>
      <c r="O8" s="40">
        <v>0.69421514476875</v>
      </c>
    </row>
    <row r="9">
      <c r="A9" s="65" t="s">
        <v>347</v>
      </c>
      <c r="B9" s="198">
        <f t="shared" si="1"/>
        <v>1.452730351</v>
      </c>
      <c r="C9" s="198">
        <f t="shared" si="2"/>
        <v>1.261666683</v>
      </c>
      <c r="D9" s="199">
        <f t="shared" si="3"/>
        <v>6.384025952</v>
      </c>
      <c r="G9" s="65" t="s">
        <v>347</v>
      </c>
      <c r="H9" s="29">
        <v>3701.0</v>
      </c>
      <c r="I9" s="149">
        <v>625.0</v>
      </c>
      <c r="L9" s="200" t="s">
        <v>347</v>
      </c>
      <c r="M9" s="32">
        <v>0.24532733573863819</v>
      </c>
      <c r="N9" s="32">
        <v>0.2130617879320974</v>
      </c>
      <c r="O9" s="201">
        <v>1.0780913860854389</v>
      </c>
    </row>
    <row r="10">
      <c r="A10" s="65" t="s">
        <v>348</v>
      </c>
      <c r="B10" s="203">
        <f t="shared" si="1"/>
        <v>0.5552035548</v>
      </c>
      <c r="C10" s="203">
        <f t="shared" si="2"/>
        <v>0.6600259788</v>
      </c>
      <c r="D10" s="204">
        <f t="shared" si="3"/>
        <v>1.081776836</v>
      </c>
      <c r="G10" s="65" t="s">
        <v>348</v>
      </c>
      <c r="H10" s="42">
        <v>1986.0</v>
      </c>
      <c r="I10" s="73">
        <v>1000.0</v>
      </c>
      <c r="L10" s="200" t="s">
        <v>348</v>
      </c>
      <c r="M10" s="32">
        <v>0.27955868821871305</v>
      </c>
      <c r="N10" s="32">
        <v>0.3323393649503722</v>
      </c>
      <c r="O10" s="201">
        <v>0.5447013270605113</v>
      </c>
    </row>
    <row r="11">
      <c r="A11" s="191" t="s">
        <v>327</v>
      </c>
      <c r="B11" s="16"/>
      <c r="C11" s="16"/>
      <c r="D11" s="17"/>
      <c r="G11" s="4"/>
      <c r="H11" s="4"/>
      <c r="I11" s="28"/>
      <c r="L11" s="196" t="s">
        <v>327</v>
      </c>
      <c r="M11" s="16"/>
      <c r="N11" s="16"/>
      <c r="O11" s="17"/>
    </row>
    <row r="12">
      <c r="A12" s="65" t="s">
        <v>359</v>
      </c>
      <c r="B12" s="62" t="s">
        <v>360</v>
      </c>
      <c r="C12" s="62" t="s">
        <v>361</v>
      </c>
      <c r="D12" s="194" t="s">
        <v>362</v>
      </c>
      <c r="G12" s="4"/>
      <c r="H12" s="4"/>
      <c r="I12" s="4"/>
      <c r="L12" s="196" t="s">
        <v>351</v>
      </c>
      <c r="M12" s="24" t="s">
        <v>331</v>
      </c>
      <c r="N12" s="24" t="s">
        <v>332</v>
      </c>
      <c r="O12" s="197" t="s">
        <v>333</v>
      </c>
    </row>
    <row r="13">
      <c r="A13" s="65" t="s">
        <v>336</v>
      </c>
      <c r="B13" s="198">
        <f t="shared" ref="B13:B20" si="4">M13*(H3/I3)</f>
        <v>2.553320627</v>
      </c>
      <c r="C13" s="198">
        <f t="shared" ref="C13:C20" si="5">N13*(H3/I3)</f>
        <v>1.11028275</v>
      </c>
      <c r="D13" s="199">
        <f t="shared" ref="D13:D20" si="6">O13*(H3/I3)</f>
        <v>5.210880155</v>
      </c>
      <c r="G13" s="4"/>
      <c r="H13" s="4"/>
      <c r="I13" s="4"/>
      <c r="L13" s="200" t="s">
        <v>336</v>
      </c>
      <c r="M13" s="32">
        <v>0.12891218245779804</v>
      </c>
      <c r="N13" s="32">
        <v>0.056056012300677874</v>
      </c>
      <c r="O13" s="201">
        <v>0.26308718384339613</v>
      </c>
    </row>
    <row r="14">
      <c r="A14" s="65" t="s">
        <v>338</v>
      </c>
      <c r="B14" s="198">
        <f t="shared" si="4"/>
        <v>3.380782825</v>
      </c>
      <c r="C14" s="198">
        <f t="shared" si="5"/>
        <v>6.988380393</v>
      </c>
      <c r="D14" s="199">
        <f t="shared" si="6"/>
        <v>10.96191589</v>
      </c>
      <c r="G14" s="4"/>
      <c r="H14" s="4"/>
      <c r="I14" s="4"/>
      <c r="L14" s="200" t="s">
        <v>338</v>
      </c>
      <c r="M14" s="32">
        <v>0.22720314684006768</v>
      </c>
      <c r="N14" s="32">
        <v>0.4696492199740913</v>
      </c>
      <c r="O14" s="201">
        <v>0.7366878960172556</v>
      </c>
    </row>
    <row r="15">
      <c r="A15" s="65" t="s">
        <v>340</v>
      </c>
      <c r="B15" s="198">
        <f t="shared" si="4"/>
        <v>45.54667112</v>
      </c>
      <c r="C15" s="198">
        <f t="shared" si="5"/>
        <v>54.50029386</v>
      </c>
      <c r="D15" s="199">
        <f t="shared" si="6"/>
        <v>42.97322661</v>
      </c>
      <c r="L15" s="200" t="s">
        <v>340</v>
      </c>
      <c r="M15" s="32">
        <v>0.423857321408227</v>
      </c>
      <c r="N15" s="32">
        <v>0.5071797346453629</v>
      </c>
      <c r="O15" s="201">
        <v>0.39990884685455497</v>
      </c>
    </row>
    <row r="16">
      <c r="A16" s="65" t="s">
        <v>342</v>
      </c>
      <c r="B16" s="198">
        <f t="shared" si="4"/>
        <v>19.0608342</v>
      </c>
      <c r="C16" s="198">
        <f t="shared" si="5"/>
        <v>25.06623624</v>
      </c>
      <c r="D16" s="199">
        <f t="shared" si="6"/>
        <v>13.1490108</v>
      </c>
      <c r="L16" s="200" t="s">
        <v>342</v>
      </c>
      <c r="M16" s="32">
        <v>0.35647716848610494</v>
      </c>
      <c r="N16" s="32">
        <v>0.46879065346125837</v>
      </c>
      <c r="O16" s="40">
        <v>0.245913798338639</v>
      </c>
    </row>
    <row r="17">
      <c r="A17" s="65" t="s">
        <v>12</v>
      </c>
      <c r="B17" s="198">
        <f t="shared" si="4"/>
        <v>32.71092887</v>
      </c>
      <c r="C17" s="198">
        <f t="shared" si="5"/>
        <v>35.00041296</v>
      </c>
      <c r="D17" s="199">
        <f t="shared" si="6"/>
        <v>35.12298483</v>
      </c>
      <c r="L17" s="200" t="s">
        <v>12</v>
      </c>
      <c r="M17" s="32">
        <v>0.9071250379226171</v>
      </c>
      <c r="N17" s="32">
        <v>0.9706159998616526</v>
      </c>
      <c r="O17" s="201">
        <v>0.9740151090211833</v>
      </c>
    </row>
    <row r="18">
      <c r="A18" s="65" t="s">
        <v>344</v>
      </c>
      <c r="B18" s="198">
        <f t="shared" si="4"/>
        <v>29.53623065</v>
      </c>
      <c r="C18" s="198">
        <f t="shared" si="5"/>
        <v>13.14772386</v>
      </c>
      <c r="D18" s="199">
        <f t="shared" si="6"/>
        <v>34.74249279</v>
      </c>
      <c r="L18" s="200" t="s">
        <v>344</v>
      </c>
      <c r="M18" s="36">
        <v>0.5901850151892567</v>
      </c>
      <c r="N18" s="36">
        <v>0.26271428136922786</v>
      </c>
      <c r="O18" s="40">
        <v>0.69421514476875</v>
      </c>
    </row>
    <row r="19">
      <c r="A19" s="65" t="s">
        <v>347</v>
      </c>
      <c r="B19" s="198">
        <f t="shared" si="4"/>
        <v>1.4883477</v>
      </c>
      <c r="C19" s="198">
        <f t="shared" si="5"/>
        <v>1.154545167</v>
      </c>
      <c r="D19" s="199">
        <f t="shared" si="6"/>
        <v>1.001996782</v>
      </c>
      <c r="L19" s="200" t="s">
        <v>347</v>
      </c>
      <c r="M19" s="32">
        <v>0.2513421542278038</v>
      </c>
      <c r="N19" s="32">
        <v>0.19497182643456606</v>
      </c>
      <c r="O19" s="201">
        <v>0.16921048056274957</v>
      </c>
    </row>
    <row r="20">
      <c r="A20" s="65" t="s">
        <v>348</v>
      </c>
      <c r="B20" s="203">
        <f t="shared" si="4"/>
        <v>0.7399866238</v>
      </c>
      <c r="C20" s="203">
        <f t="shared" si="5"/>
        <v>0.8285318862</v>
      </c>
      <c r="D20" s="204">
        <f t="shared" si="6"/>
        <v>1.17141714</v>
      </c>
      <c r="L20" s="205" t="s">
        <v>348</v>
      </c>
      <c r="M20" s="55">
        <v>0.3726015225657968</v>
      </c>
      <c r="N20" s="55">
        <v>0.41718624684677963</v>
      </c>
      <c r="O20" s="206">
        <v>0.589837431996586</v>
      </c>
    </row>
    <row r="21">
      <c r="A21" s="4"/>
      <c r="B21" s="4"/>
      <c r="C21" s="4"/>
      <c r="D21" s="4"/>
      <c r="L21" s="207"/>
      <c r="M21" s="4"/>
      <c r="N21" s="4"/>
      <c r="O21" s="4"/>
    </row>
    <row r="22">
      <c r="A22" s="4"/>
      <c r="B22" s="4"/>
      <c r="C22" s="4"/>
      <c r="D22" s="4"/>
      <c r="L22" s="207"/>
      <c r="M22" s="4"/>
      <c r="N22" s="4"/>
      <c r="O22" s="4"/>
    </row>
    <row r="23">
      <c r="A23" s="28" t="s">
        <v>365</v>
      </c>
      <c r="B23" s="208" t="s">
        <v>366</v>
      </c>
      <c r="C23" s="209" t="s">
        <v>367</v>
      </c>
      <c r="D23" s="28" t="s">
        <v>368</v>
      </c>
      <c r="E23" s="74" t="s">
        <v>369</v>
      </c>
      <c r="F23" s="210"/>
      <c r="L23" s="211"/>
      <c r="M23" s="212"/>
      <c r="N23" s="4"/>
      <c r="O23" s="4"/>
      <c r="Z23" s="213"/>
      <c r="AK23" s="213"/>
    </row>
    <row r="24">
      <c r="A24" s="74" t="s">
        <v>5</v>
      </c>
      <c r="B24" s="214">
        <v>2832.8</v>
      </c>
      <c r="C24" s="215">
        <v>2971.0</v>
      </c>
      <c r="D24" s="52">
        <f t="shared" ref="D24:D31" si="7">B24*C24</f>
        <v>8416248.8</v>
      </c>
      <c r="E24" s="216">
        <f>sum(D24:D31)</f>
        <v>93609747.27</v>
      </c>
      <c r="F24" s="216"/>
      <c r="G24" s="192"/>
      <c r="H24" s="217"/>
      <c r="I24" s="217"/>
      <c r="J24" s="218"/>
      <c r="K24" s="219"/>
      <c r="L24" s="220"/>
      <c r="M24" s="221"/>
      <c r="N24" s="221"/>
      <c r="O24" s="221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  <c r="AA24" s="222"/>
      <c r="AB24" s="222"/>
      <c r="AC24" s="222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2"/>
      <c r="AX24" s="222"/>
      <c r="AY24" s="222"/>
      <c r="AZ24" s="219"/>
      <c r="BA24" s="219"/>
      <c r="BB24" s="219"/>
      <c r="BC24" s="219"/>
      <c r="BD24" s="219"/>
      <c r="BE24" s="219"/>
      <c r="BF24" s="219"/>
      <c r="BG24" s="219"/>
      <c r="BH24" s="219"/>
      <c r="BI24" s="219"/>
      <c r="BJ24" s="219"/>
      <c r="BK24" s="219"/>
      <c r="BL24" s="219"/>
      <c r="BM24" s="219"/>
      <c r="BN24" s="219"/>
      <c r="BO24" s="219"/>
      <c r="BP24" s="219"/>
    </row>
    <row r="25">
      <c r="A25" s="74" t="s">
        <v>9</v>
      </c>
      <c r="B25" s="214">
        <v>2444.85</v>
      </c>
      <c r="C25" s="215">
        <v>2604.0</v>
      </c>
      <c r="D25" s="52">
        <f t="shared" si="7"/>
        <v>6366389.4</v>
      </c>
      <c r="E25" s="75"/>
      <c r="F25" s="75"/>
      <c r="G25" s="77"/>
      <c r="H25" s="77"/>
      <c r="I25" s="77"/>
      <c r="J25" s="75"/>
      <c r="K25" s="75"/>
      <c r="L25" s="220"/>
      <c r="M25" s="77"/>
      <c r="N25" s="77"/>
      <c r="O25" s="77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</row>
    <row r="26">
      <c r="A26" s="223" t="s">
        <v>10</v>
      </c>
      <c r="B26" s="214">
        <v>212.71</v>
      </c>
      <c r="C26" s="215">
        <v>32237.0</v>
      </c>
      <c r="D26" s="52">
        <f t="shared" si="7"/>
        <v>6857132.27</v>
      </c>
      <c r="G26" s="4"/>
      <c r="H26" s="4"/>
      <c r="I26" s="4"/>
      <c r="L26" s="207"/>
      <c r="M26" s="4"/>
      <c r="N26" s="4"/>
      <c r="O26" s="4"/>
    </row>
    <row r="27">
      <c r="A27" s="28" t="s">
        <v>11</v>
      </c>
      <c r="B27" s="214">
        <v>2266.05</v>
      </c>
      <c r="C27" s="215">
        <v>16041.0</v>
      </c>
      <c r="D27" s="52">
        <f t="shared" si="7"/>
        <v>36349708.05</v>
      </c>
      <c r="G27" s="224" t="s">
        <v>370</v>
      </c>
      <c r="H27" s="225" t="s">
        <v>371</v>
      </c>
      <c r="I27" s="226" t="s">
        <v>372</v>
      </c>
      <c r="J27" s="227" t="s">
        <v>373</v>
      </c>
      <c r="K27" s="228" t="s">
        <v>374</v>
      </c>
      <c r="L27" s="207"/>
      <c r="M27" s="4"/>
      <c r="N27" s="4"/>
      <c r="O27" s="4"/>
    </row>
    <row r="28">
      <c r="A28" s="28" t="s">
        <v>12</v>
      </c>
      <c r="B28" s="214">
        <v>5476.5</v>
      </c>
      <c r="C28" s="215">
        <v>3606.0</v>
      </c>
      <c r="D28" s="52">
        <f t="shared" si="7"/>
        <v>19748259</v>
      </c>
      <c r="G28" s="229" t="s">
        <v>337</v>
      </c>
      <c r="H28" s="230" t="s">
        <v>375</v>
      </c>
      <c r="I28" s="231">
        <v>3970.0</v>
      </c>
      <c r="J28" s="232">
        <v>3793.5</v>
      </c>
      <c r="K28" s="233">
        <v>2.0</v>
      </c>
      <c r="L28" s="207"/>
      <c r="M28" s="4"/>
      <c r="N28" s="4"/>
      <c r="O28" s="4"/>
    </row>
    <row r="29">
      <c r="A29" s="28" t="s">
        <v>13</v>
      </c>
      <c r="B29" s="214">
        <v>553.7</v>
      </c>
      <c r="C29" s="215">
        <v>8758.0</v>
      </c>
      <c r="D29" s="52">
        <f t="shared" si="7"/>
        <v>4849304.6</v>
      </c>
      <c r="G29" s="229" t="s">
        <v>339</v>
      </c>
      <c r="H29" s="157"/>
      <c r="I29" s="234">
        <v>4039.6</v>
      </c>
      <c r="J29" s="52">
        <v>4272.25</v>
      </c>
      <c r="K29" s="233">
        <v>5.0</v>
      </c>
      <c r="L29" s="207"/>
      <c r="M29" s="4"/>
      <c r="N29" s="4"/>
      <c r="O29" s="4"/>
    </row>
    <row r="30">
      <c r="A30" s="74" t="s">
        <v>14</v>
      </c>
      <c r="B30" s="214">
        <v>1818.15</v>
      </c>
      <c r="C30" s="215">
        <v>3701.0</v>
      </c>
      <c r="D30" s="52">
        <f t="shared" si="7"/>
        <v>6728973.15</v>
      </c>
      <c r="G30" s="229" t="s">
        <v>356</v>
      </c>
      <c r="H30" s="157"/>
      <c r="I30" s="234">
        <v>1505.6</v>
      </c>
      <c r="J30" s="52">
        <v>1452.0</v>
      </c>
      <c r="K30" s="233">
        <v>27.0</v>
      </c>
      <c r="L30" s="223"/>
      <c r="M30" s="28"/>
      <c r="N30" s="28"/>
      <c r="O30" s="28"/>
    </row>
    <row r="31">
      <c r="A31" s="74" t="s">
        <v>15</v>
      </c>
      <c r="B31" s="214">
        <v>2162.0</v>
      </c>
      <c r="C31" s="215">
        <v>1986.0</v>
      </c>
      <c r="D31" s="52">
        <f t="shared" si="7"/>
        <v>4293732</v>
      </c>
      <c r="G31" s="229" t="s">
        <v>356</v>
      </c>
      <c r="H31" s="157"/>
      <c r="I31" s="234">
        <v>1505.6</v>
      </c>
      <c r="J31" s="52">
        <v>1452.0</v>
      </c>
      <c r="K31" s="233">
        <v>15.0</v>
      </c>
      <c r="L31" s="211"/>
      <c r="M31" s="52"/>
      <c r="N31" s="52"/>
      <c r="O31" s="52"/>
      <c r="P31" s="235"/>
      <c r="Q31" s="235"/>
    </row>
    <row r="32">
      <c r="A32" s="4"/>
      <c r="B32" s="4"/>
      <c r="C32" s="4"/>
      <c r="D32" s="4"/>
      <c r="G32" s="229" t="s">
        <v>12</v>
      </c>
      <c r="H32" s="157"/>
      <c r="I32" s="234">
        <v>5504.5</v>
      </c>
      <c r="J32" s="52">
        <v>6178.05</v>
      </c>
      <c r="K32" s="233">
        <v>33.0</v>
      </c>
      <c r="L32" s="211"/>
      <c r="M32" s="52"/>
      <c r="N32" s="52"/>
      <c r="O32" s="52"/>
      <c r="P32" s="235"/>
      <c r="Q32" s="235"/>
    </row>
    <row r="33">
      <c r="A33" s="4"/>
      <c r="B33" s="4"/>
      <c r="C33" s="4"/>
      <c r="D33" s="4"/>
      <c r="G33" s="229" t="s">
        <v>339</v>
      </c>
      <c r="H33" s="157"/>
      <c r="I33" s="234">
        <v>4039.6</v>
      </c>
      <c r="J33" s="52">
        <v>4272.25</v>
      </c>
      <c r="K33" s="233">
        <v>30.0</v>
      </c>
      <c r="L33" s="236"/>
      <c r="M33" s="237"/>
      <c r="N33" s="237"/>
      <c r="O33" s="237"/>
      <c r="P33" s="238"/>
      <c r="Q33" s="238"/>
    </row>
    <row r="34">
      <c r="A34" s="4"/>
      <c r="B34" s="4"/>
      <c r="C34" s="4"/>
      <c r="D34" s="4"/>
      <c r="G34" s="229" t="s">
        <v>343</v>
      </c>
      <c r="H34" s="157"/>
      <c r="I34" s="234">
        <v>6421.9</v>
      </c>
      <c r="J34" s="52">
        <v>6683.8</v>
      </c>
      <c r="K34" s="233">
        <v>1.0</v>
      </c>
      <c r="L34" s="239"/>
      <c r="M34" s="5"/>
      <c r="N34" s="5"/>
      <c r="O34" s="5"/>
      <c r="P34" s="173"/>
      <c r="Q34" s="173"/>
    </row>
    <row r="35">
      <c r="A35" s="4"/>
      <c r="B35" s="4"/>
      <c r="C35" s="4"/>
      <c r="D35" s="4"/>
      <c r="G35" s="229" t="s">
        <v>346</v>
      </c>
      <c r="H35" s="240"/>
      <c r="I35" s="241">
        <v>713.0</v>
      </c>
      <c r="J35" s="242">
        <v>587.6</v>
      </c>
      <c r="K35" s="243">
        <v>1.0</v>
      </c>
      <c r="L35" s="207"/>
      <c r="M35" s="4"/>
      <c r="N35" s="4"/>
      <c r="O35" s="4"/>
    </row>
    <row r="36">
      <c r="A36" s="4"/>
      <c r="B36" s="4"/>
      <c r="C36" s="4"/>
      <c r="D36" s="4"/>
      <c r="G36" s="4"/>
      <c r="H36" s="4"/>
      <c r="I36" s="4"/>
      <c r="L36" s="207"/>
      <c r="M36" s="4"/>
      <c r="N36" s="4"/>
      <c r="O36" s="4"/>
    </row>
    <row r="37">
      <c r="A37" s="4"/>
      <c r="B37" s="4"/>
      <c r="C37" s="4"/>
      <c r="D37" s="4"/>
      <c r="G37" s="4"/>
      <c r="H37" s="4"/>
      <c r="I37" s="4"/>
      <c r="L37" s="207"/>
      <c r="M37" s="4"/>
      <c r="N37" s="4"/>
      <c r="O37" s="4"/>
    </row>
    <row r="38">
      <c r="A38" s="4"/>
      <c r="B38" s="4"/>
      <c r="C38" s="4"/>
      <c r="D38" s="4"/>
      <c r="G38" s="4"/>
      <c r="H38" s="4"/>
      <c r="I38" s="4"/>
      <c r="L38" s="207"/>
      <c r="M38" s="4"/>
      <c r="N38" s="4"/>
      <c r="O38" s="4"/>
    </row>
    <row r="39">
      <c r="A39" s="4"/>
      <c r="B39" s="4"/>
      <c r="C39" s="4"/>
      <c r="D39" s="4"/>
      <c r="G39" s="4"/>
      <c r="H39" s="4"/>
      <c r="I39" s="4"/>
      <c r="L39" s="207"/>
      <c r="M39" s="4"/>
      <c r="N39" s="4"/>
      <c r="O39" s="4"/>
    </row>
    <row r="40">
      <c r="A40" s="4"/>
      <c r="B40" s="4"/>
      <c r="C40" s="4"/>
      <c r="D40" s="4"/>
      <c r="G40" s="4"/>
      <c r="H40" s="4"/>
      <c r="I40" s="4"/>
      <c r="L40" s="207"/>
      <c r="M40" s="4"/>
      <c r="N40" s="4"/>
      <c r="O40" s="4"/>
    </row>
    <row r="41">
      <c r="A41" s="4"/>
      <c r="B41" s="4"/>
      <c r="C41" s="4"/>
      <c r="D41" s="4"/>
      <c r="G41" s="4"/>
      <c r="H41" s="4"/>
      <c r="I41" s="4"/>
      <c r="L41" s="207"/>
      <c r="M41" s="4"/>
      <c r="N41" s="4"/>
      <c r="O41" s="4"/>
    </row>
    <row r="42">
      <c r="A42" s="4"/>
      <c r="B42" s="4"/>
      <c r="C42" s="4"/>
      <c r="D42" s="4"/>
      <c r="G42" s="4"/>
      <c r="H42" s="4"/>
      <c r="I42" s="4"/>
      <c r="L42" s="207"/>
      <c r="M42" s="4"/>
      <c r="N42" s="4"/>
      <c r="O42" s="4"/>
    </row>
    <row r="43">
      <c r="A43" s="4"/>
      <c r="B43" s="4"/>
      <c r="C43" s="4"/>
      <c r="D43" s="4"/>
      <c r="G43" s="4"/>
      <c r="H43" s="4"/>
      <c r="I43" s="4"/>
      <c r="L43" s="207"/>
      <c r="M43" s="4"/>
      <c r="N43" s="4"/>
      <c r="O43" s="4"/>
    </row>
    <row r="44">
      <c r="A44" s="4"/>
      <c r="B44" s="4"/>
      <c r="C44" s="4"/>
      <c r="D44" s="4"/>
      <c r="G44" s="4"/>
      <c r="H44" s="4"/>
      <c r="I44" s="4"/>
      <c r="L44" s="207"/>
      <c r="M44" s="4"/>
      <c r="N44" s="4"/>
      <c r="O44" s="4"/>
    </row>
    <row r="45">
      <c r="A45" s="4"/>
      <c r="B45" s="4"/>
      <c r="C45" s="4"/>
      <c r="D45" s="4"/>
      <c r="G45" s="4"/>
      <c r="H45" s="4"/>
      <c r="I45" s="4"/>
      <c r="L45" s="207"/>
      <c r="M45" s="4"/>
      <c r="N45" s="4"/>
      <c r="O45" s="4"/>
    </row>
    <row r="46">
      <c r="A46" s="4"/>
      <c r="B46" s="4"/>
      <c r="C46" s="4"/>
      <c r="D46" s="4"/>
      <c r="G46" s="4"/>
      <c r="H46" s="4"/>
      <c r="I46" s="4"/>
      <c r="L46" s="207"/>
      <c r="M46" s="4"/>
      <c r="N46" s="4"/>
      <c r="O46" s="4"/>
    </row>
    <row r="47">
      <c r="A47" s="4"/>
      <c r="B47" s="4"/>
      <c r="C47" s="4"/>
      <c r="D47" s="4"/>
      <c r="G47" s="4"/>
      <c r="H47" s="4"/>
      <c r="I47" s="4"/>
      <c r="L47" s="207"/>
      <c r="M47" s="4"/>
      <c r="N47" s="4"/>
      <c r="O47" s="4"/>
    </row>
    <row r="48">
      <c r="A48" s="4"/>
      <c r="B48" s="4"/>
      <c r="C48" s="4"/>
      <c r="D48" s="4"/>
      <c r="G48" s="4"/>
      <c r="H48" s="4"/>
      <c r="I48" s="4"/>
      <c r="L48" s="207"/>
      <c r="M48" s="4"/>
      <c r="N48" s="4"/>
      <c r="O48" s="4"/>
    </row>
    <row r="49">
      <c r="A49" s="4"/>
      <c r="B49" s="4"/>
      <c r="C49" s="4"/>
      <c r="D49" s="4"/>
      <c r="G49" s="4"/>
      <c r="H49" s="4"/>
      <c r="I49" s="4"/>
      <c r="L49" s="207"/>
      <c r="M49" s="4"/>
      <c r="N49" s="4"/>
      <c r="O49" s="4"/>
    </row>
    <row r="50">
      <c r="A50" s="4"/>
      <c r="B50" s="4"/>
      <c r="C50" s="4"/>
      <c r="D50" s="4"/>
      <c r="G50" s="4"/>
      <c r="H50" s="4"/>
      <c r="I50" s="4"/>
      <c r="L50" s="207"/>
      <c r="M50" s="4"/>
      <c r="N50" s="4"/>
      <c r="O50" s="4"/>
    </row>
    <row r="51">
      <c r="A51" s="4"/>
      <c r="B51" s="4"/>
      <c r="C51" s="4"/>
      <c r="D51" s="4"/>
      <c r="G51" s="4"/>
      <c r="H51" s="4"/>
      <c r="I51" s="4"/>
      <c r="L51" s="207"/>
      <c r="M51" s="4"/>
      <c r="N51" s="4"/>
      <c r="O51" s="4"/>
    </row>
    <row r="52">
      <c r="A52" s="4"/>
      <c r="B52" s="4"/>
      <c r="C52" s="4"/>
      <c r="D52" s="4"/>
      <c r="G52" s="4"/>
      <c r="H52" s="4"/>
      <c r="I52" s="4"/>
      <c r="L52" s="207"/>
      <c r="M52" s="4"/>
      <c r="N52" s="4"/>
      <c r="O52" s="4"/>
    </row>
    <row r="53">
      <c r="A53" s="4"/>
      <c r="B53" s="4"/>
      <c r="C53" s="4"/>
      <c r="D53" s="4"/>
      <c r="G53" s="4"/>
      <c r="H53" s="4"/>
      <c r="I53" s="4"/>
      <c r="L53" s="207"/>
      <c r="M53" s="4"/>
      <c r="N53" s="4"/>
      <c r="O53" s="4"/>
    </row>
    <row r="54">
      <c r="A54" s="4"/>
      <c r="B54" s="4"/>
      <c r="C54" s="4"/>
      <c r="D54" s="4"/>
      <c r="G54" s="4"/>
      <c r="H54" s="4"/>
      <c r="I54" s="4"/>
      <c r="L54" s="207"/>
      <c r="M54" s="4"/>
      <c r="N54" s="4"/>
      <c r="O54" s="4"/>
    </row>
    <row r="55">
      <c r="A55" s="4"/>
      <c r="B55" s="4"/>
      <c r="C55" s="4"/>
      <c r="D55" s="4"/>
      <c r="G55" s="4"/>
      <c r="H55" s="4"/>
      <c r="I55" s="4"/>
      <c r="L55" s="207"/>
      <c r="M55" s="4"/>
      <c r="N55" s="4"/>
      <c r="O55" s="4"/>
    </row>
    <row r="56">
      <c r="A56" s="4"/>
      <c r="B56" s="4"/>
      <c r="C56" s="4"/>
      <c r="D56" s="4"/>
      <c r="G56" s="4"/>
      <c r="H56" s="4"/>
      <c r="I56" s="4"/>
      <c r="L56" s="207"/>
      <c r="M56" s="4"/>
      <c r="N56" s="4"/>
      <c r="O56" s="4"/>
    </row>
    <row r="57">
      <c r="A57" s="4"/>
      <c r="B57" s="4"/>
      <c r="C57" s="4"/>
      <c r="D57" s="4"/>
      <c r="G57" s="4"/>
      <c r="H57" s="4"/>
      <c r="I57" s="4"/>
      <c r="L57" s="207"/>
      <c r="M57" s="4"/>
      <c r="N57" s="4"/>
      <c r="O57" s="4"/>
    </row>
    <row r="58">
      <c r="A58" s="4"/>
      <c r="B58" s="4"/>
      <c r="C58" s="4"/>
      <c r="D58" s="4"/>
      <c r="G58" s="4"/>
      <c r="H58" s="4"/>
      <c r="I58" s="4"/>
      <c r="L58" s="207"/>
      <c r="M58" s="4"/>
      <c r="N58" s="4"/>
      <c r="O58" s="4"/>
    </row>
    <row r="59">
      <c r="A59" s="4"/>
      <c r="B59" s="4"/>
      <c r="C59" s="4"/>
      <c r="D59" s="4"/>
      <c r="G59" s="4"/>
      <c r="H59" s="4"/>
      <c r="I59" s="4"/>
      <c r="L59" s="207"/>
      <c r="M59" s="4"/>
      <c r="N59" s="4"/>
      <c r="O59" s="4"/>
    </row>
    <row r="60">
      <c r="A60" s="4"/>
      <c r="B60" s="4"/>
      <c r="C60" s="4"/>
      <c r="D60" s="4"/>
      <c r="G60" s="4"/>
      <c r="H60" s="4"/>
      <c r="I60" s="4"/>
      <c r="L60" s="207"/>
      <c r="M60" s="4"/>
      <c r="N60" s="4"/>
      <c r="O60" s="4"/>
    </row>
    <row r="61">
      <c r="A61" s="4"/>
      <c r="B61" s="4"/>
      <c r="C61" s="4"/>
      <c r="D61" s="4"/>
      <c r="G61" s="4"/>
      <c r="H61" s="4"/>
      <c r="I61" s="4"/>
      <c r="L61" s="207"/>
      <c r="M61" s="4"/>
      <c r="N61" s="4"/>
      <c r="O61" s="4"/>
    </row>
    <row r="62">
      <c r="A62" s="4"/>
      <c r="B62" s="4"/>
      <c r="C62" s="4"/>
      <c r="D62" s="4"/>
      <c r="G62" s="4"/>
      <c r="H62" s="4"/>
      <c r="I62" s="4"/>
      <c r="L62" s="207"/>
      <c r="M62" s="4"/>
      <c r="N62" s="4"/>
      <c r="O62" s="4"/>
    </row>
    <row r="63">
      <c r="A63" s="4"/>
      <c r="B63" s="4"/>
      <c r="C63" s="4"/>
      <c r="D63" s="4"/>
      <c r="G63" s="4"/>
      <c r="H63" s="4"/>
      <c r="I63" s="4"/>
      <c r="L63" s="207"/>
      <c r="M63" s="4"/>
      <c r="N63" s="4"/>
      <c r="O63" s="4"/>
    </row>
    <row r="64">
      <c r="A64" s="4"/>
      <c r="B64" s="4"/>
      <c r="C64" s="4"/>
      <c r="D64" s="4"/>
      <c r="G64" s="4"/>
      <c r="H64" s="4"/>
      <c r="I64" s="4"/>
      <c r="L64" s="207"/>
      <c r="M64" s="4"/>
      <c r="N64" s="4"/>
      <c r="O64" s="4"/>
    </row>
    <row r="65">
      <c r="A65" s="4"/>
      <c r="B65" s="4"/>
      <c r="C65" s="4"/>
      <c r="D65" s="4"/>
      <c r="G65" s="4"/>
      <c r="H65" s="4"/>
      <c r="I65" s="4"/>
      <c r="L65" s="207"/>
      <c r="M65" s="4"/>
      <c r="N65" s="4"/>
      <c r="O65" s="4"/>
    </row>
    <row r="66">
      <c r="A66" s="4"/>
      <c r="B66" s="4"/>
      <c r="C66" s="4"/>
      <c r="D66" s="4"/>
      <c r="G66" s="4"/>
      <c r="H66" s="4"/>
      <c r="I66" s="4"/>
      <c r="L66" s="207"/>
      <c r="M66" s="4"/>
      <c r="N66" s="4"/>
      <c r="O66" s="4"/>
    </row>
    <row r="67">
      <c r="A67" s="4"/>
      <c r="B67" s="4"/>
      <c r="C67" s="4"/>
      <c r="D67" s="4"/>
      <c r="G67" s="4"/>
      <c r="H67" s="4"/>
      <c r="I67" s="4"/>
      <c r="L67" s="207"/>
      <c r="M67" s="4"/>
      <c r="N67" s="4"/>
      <c r="O67" s="4"/>
    </row>
    <row r="68">
      <c r="A68" s="4"/>
      <c r="B68" s="4"/>
      <c r="C68" s="4"/>
      <c r="D68" s="4"/>
      <c r="G68" s="4"/>
      <c r="H68" s="4"/>
      <c r="I68" s="4"/>
      <c r="L68" s="207"/>
      <c r="M68" s="4"/>
      <c r="N68" s="4"/>
      <c r="O68" s="4"/>
    </row>
    <row r="69">
      <c r="A69" s="4"/>
      <c r="B69" s="4"/>
      <c r="C69" s="4"/>
      <c r="D69" s="4"/>
      <c r="G69" s="4"/>
      <c r="H69" s="4"/>
      <c r="I69" s="4"/>
      <c r="L69" s="207"/>
      <c r="M69" s="4"/>
      <c r="N69" s="4"/>
      <c r="O69" s="4"/>
    </row>
    <row r="70">
      <c r="A70" s="4"/>
      <c r="B70" s="4"/>
      <c r="C70" s="4"/>
      <c r="D70" s="4"/>
      <c r="G70" s="4"/>
      <c r="H70" s="4"/>
      <c r="I70" s="4"/>
      <c r="L70" s="207"/>
      <c r="M70" s="4"/>
      <c r="N70" s="4"/>
      <c r="O70" s="4"/>
    </row>
    <row r="71">
      <c r="A71" s="4"/>
      <c r="B71" s="4"/>
      <c r="C71" s="4"/>
      <c r="D71" s="4"/>
      <c r="G71" s="4"/>
      <c r="H71" s="4"/>
      <c r="I71" s="4"/>
      <c r="L71" s="207"/>
      <c r="M71" s="4"/>
      <c r="N71" s="4"/>
      <c r="O71" s="4"/>
    </row>
    <row r="72">
      <c r="A72" s="4"/>
      <c r="B72" s="4"/>
      <c r="C72" s="4"/>
      <c r="D72" s="4"/>
      <c r="G72" s="4"/>
      <c r="H72" s="4"/>
      <c r="I72" s="4"/>
      <c r="L72" s="207"/>
      <c r="M72" s="4"/>
      <c r="N72" s="4"/>
      <c r="O72" s="4"/>
    </row>
    <row r="73">
      <c r="A73" s="4"/>
      <c r="B73" s="4"/>
      <c r="C73" s="4"/>
      <c r="D73" s="4"/>
      <c r="G73" s="4"/>
      <c r="H73" s="4"/>
      <c r="I73" s="4"/>
      <c r="L73" s="207"/>
      <c r="M73" s="4"/>
      <c r="N73" s="4"/>
      <c r="O73" s="4"/>
    </row>
    <row r="74">
      <c r="A74" s="4"/>
      <c r="B74" s="4"/>
      <c r="C74" s="4"/>
      <c r="D74" s="4"/>
      <c r="G74" s="4"/>
      <c r="H74" s="4"/>
      <c r="I74" s="4"/>
      <c r="L74" s="207"/>
      <c r="M74" s="4"/>
      <c r="N74" s="4"/>
      <c r="O74" s="4"/>
    </row>
    <row r="75">
      <c r="A75" s="4"/>
      <c r="B75" s="4"/>
      <c r="C75" s="4"/>
      <c r="D75" s="4"/>
      <c r="G75" s="4"/>
      <c r="H75" s="4"/>
      <c r="I75" s="4"/>
      <c r="L75" s="207"/>
      <c r="M75" s="4"/>
      <c r="N75" s="4"/>
      <c r="O75" s="4"/>
    </row>
    <row r="76">
      <c r="A76" s="4"/>
      <c r="B76" s="4"/>
      <c r="C76" s="4"/>
      <c r="D76" s="4"/>
      <c r="G76" s="4"/>
      <c r="H76" s="4"/>
      <c r="I76" s="4"/>
      <c r="L76" s="207"/>
      <c r="M76" s="4"/>
      <c r="N76" s="4"/>
      <c r="O76" s="4"/>
    </row>
    <row r="77">
      <c r="A77" s="4"/>
      <c r="B77" s="4"/>
      <c r="C77" s="4"/>
      <c r="D77" s="4"/>
      <c r="G77" s="4"/>
      <c r="H77" s="4"/>
      <c r="I77" s="4"/>
      <c r="L77" s="207"/>
      <c r="M77" s="4"/>
      <c r="N77" s="4"/>
      <c r="O77" s="4"/>
    </row>
    <row r="78">
      <c r="A78" s="4"/>
      <c r="B78" s="4"/>
      <c r="C78" s="4"/>
      <c r="D78" s="4"/>
      <c r="G78" s="4"/>
      <c r="H78" s="4"/>
      <c r="I78" s="4"/>
      <c r="L78" s="207"/>
      <c r="M78" s="4"/>
      <c r="N78" s="4"/>
      <c r="O78" s="4"/>
    </row>
    <row r="79">
      <c r="A79" s="4"/>
      <c r="B79" s="4"/>
      <c r="C79" s="4"/>
      <c r="D79" s="4"/>
      <c r="G79" s="4"/>
      <c r="H79" s="4"/>
      <c r="I79" s="4"/>
      <c r="L79" s="207"/>
      <c r="M79" s="4"/>
      <c r="N79" s="4"/>
      <c r="O79" s="4"/>
    </row>
    <row r="80">
      <c r="A80" s="4"/>
      <c r="B80" s="4"/>
      <c r="C80" s="4"/>
      <c r="D80" s="4"/>
      <c r="G80" s="4"/>
      <c r="H80" s="4"/>
      <c r="I80" s="4"/>
      <c r="L80" s="207"/>
      <c r="M80" s="4"/>
      <c r="N80" s="4"/>
      <c r="O80" s="4"/>
    </row>
    <row r="81">
      <c r="A81" s="4"/>
      <c r="B81" s="4"/>
      <c r="C81" s="4"/>
      <c r="D81" s="4"/>
      <c r="G81" s="4"/>
      <c r="H81" s="4"/>
      <c r="I81" s="4"/>
      <c r="L81" s="207"/>
      <c r="M81" s="4"/>
      <c r="N81" s="4"/>
      <c r="O81" s="4"/>
    </row>
    <row r="82">
      <c r="A82" s="4"/>
      <c r="B82" s="4"/>
      <c r="C82" s="4"/>
      <c r="D82" s="4"/>
      <c r="G82" s="4"/>
      <c r="H82" s="4"/>
      <c r="I82" s="4"/>
      <c r="L82" s="207"/>
      <c r="M82" s="4"/>
      <c r="N82" s="4"/>
      <c r="O82" s="4"/>
    </row>
    <row r="83">
      <c r="A83" s="4"/>
      <c r="B83" s="4"/>
      <c r="C83" s="4"/>
      <c r="D83" s="4"/>
      <c r="G83" s="4"/>
      <c r="H83" s="4"/>
      <c r="I83" s="4"/>
      <c r="L83" s="207"/>
      <c r="M83" s="4"/>
      <c r="N83" s="4"/>
      <c r="O83" s="4"/>
    </row>
    <row r="84">
      <c r="A84" s="4"/>
      <c r="B84" s="4"/>
      <c r="C84" s="4"/>
      <c r="D84" s="4"/>
      <c r="G84" s="4"/>
      <c r="H84" s="4"/>
      <c r="I84" s="4"/>
      <c r="L84" s="207"/>
      <c r="M84" s="4"/>
      <c r="N84" s="4"/>
      <c r="O84" s="4"/>
    </row>
    <row r="85">
      <c r="A85" s="4"/>
      <c r="B85" s="4"/>
      <c r="C85" s="4"/>
      <c r="D85" s="4"/>
      <c r="G85" s="4"/>
      <c r="H85" s="4"/>
      <c r="I85" s="4"/>
      <c r="L85" s="207"/>
      <c r="M85" s="4"/>
      <c r="N85" s="4"/>
      <c r="O85" s="4"/>
    </row>
    <row r="86">
      <c r="A86" s="4"/>
      <c r="B86" s="4"/>
      <c r="C86" s="4"/>
      <c r="D86" s="4"/>
      <c r="G86" s="4"/>
      <c r="H86" s="4"/>
      <c r="I86" s="4"/>
      <c r="L86" s="207"/>
      <c r="M86" s="4"/>
      <c r="N86" s="4"/>
      <c r="O86" s="4"/>
    </row>
    <row r="87">
      <c r="A87" s="4"/>
      <c r="B87" s="4"/>
      <c r="C87" s="4"/>
      <c r="D87" s="4"/>
      <c r="G87" s="4"/>
      <c r="H87" s="4"/>
      <c r="I87" s="4"/>
      <c r="L87" s="207"/>
      <c r="M87" s="4"/>
      <c r="N87" s="4"/>
      <c r="O87" s="4"/>
    </row>
    <row r="88">
      <c r="A88" s="4"/>
      <c r="B88" s="4"/>
      <c r="C88" s="4"/>
      <c r="D88" s="4"/>
      <c r="G88" s="4"/>
      <c r="H88" s="4"/>
      <c r="I88" s="4"/>
      <c r="L88" s="207"/>
      <c r="M88" s="4"/>
      <c r="N88" s="4"/>
      <c r="O88" s="4"/>
    </row>
    <row r="89">
      <c r="A89" s="4"/>
      <c r="B89" s="4"/>
      <c r="C89" s="4"/>
      <c r="D89" s="4"/>
      <c r="G89" s="4"/>
      <c r="H89" s="4"/>
      <c r="I89" s="4"/>
      <c r="L89" s="207"/>
      <c r="M89" s="4"/>
      <c r="N89" s="4"/>
      <c r="O89" s="4"/>
    </row>
    <row r="90">
      <c r="A90" s="4"/>
      <c r="B90" s="4"/>
      <c r="C90" s="4"/>
      <c r="D90" s="4"/>
      <c r="G90" s="4"/>
      <c r="H90" s="4"/>
      <c r="I90" s="4"/>
      <c r="L90" s="207"/>
      <c r="M90" s="4"/>
      <c r="N90" s="4"/>
      <c r="O90" s="4"/>
    </row>
    <row r="91">
      <c r="A91" s="4"/>
      <c r="B91" s="4"/>
      <c r="C91" s="4"/>
      <c r="D91" s="4"/>
      <c r="G91" s="4"/>
      <c r="H91" s="4"/>
      <c r="I91" s="4"/>
      <c r="L91" s="207"/>
      <c r="M91" s="4"/>
      <c r="N91" s="4"/>
      <c r="O91" s="4"/>
    </row>
    <row r="92">
      <c r="A92" s="4"/>
      <c r="B92" s="4"/>
      <c r="C92" s="4"/>
      <c r="D92" s="4"/>
      <c r="G92" s="4"/>
      <c r="H92" s="4"/>
      <c r="I92" s="4"/>
      <c r="L92" s="207"/>
      <c r="M92" s="4"/>
      <c r="N92" s="4"/>
      <c r="O92" s="4"/>
    </row>
    <row r="93">
      <c r="A93" s="4"/>
      <c r="B93" s="4"/>
      <c r="C93" s="4"/>
      <c r="D93" s="4"/>
      <c r="G93" s="4"/>
      <c r="H93" s="4"/>
      <c r="I93" s="4"/>
      <c r="L93" s="207"/>
      <c r="M93" s="4"/>
      <c r="N93" s="4"/>
      <c r="O93" s="4"/>
    </row>
    <row r="94">
      <c r="A94" s="4"/>
      <c r="B94" s="4"/>
      <c r="C94" s="4"/>
      <c r="D94" s="4"/>
      <c r="G94" s="4"/>
      <c r="H94" s="4"/>
      <c r="I94" s="4"/>
      <c r="L94" s="207"/>
      <c r="M94" s="4"/>
      <c r="N94" s="4"/>
      <c r="O94" s="4"/>
    </row>
    <row r="95">
      <c r="A95" s="4"/>
      <c r="B95" s="4"/>
      <c r="C95" s="4"/>
      <c r="D95" s="4"/>
      <c r="G95" s="4"/>
      <c r="H95" s="4"/>
      <c r="I95" s="4"/>
      <c r="L95" s="207"/>
      <c r="M95" s="4"/>
      <c r="N95" s="4"/>
      <c r="O95" s="4"/>
    </row>
    <row r="96">
      <c r="A96" s="4"/>
      <c r="B96" s="4"/>
      <c r="C96" s="4"/>
      <c r="D96" s="4"/>
      <c r="G96" s="4"/>
      <c r="H96" s="4"/>
      <c r="I96" s="4"/>
      <c r="L96" s="207"/>
      <c r="M96" s="4"/>
      <c r="N96" s="4"/>
      <c r="O96" s="4"/>
    </row>
    <row r="97">
      <c r="A97" s="4"/>
      <c r="B97" s="4"/>
      <c r="C97" s="4"/>
      <c r="D97" s="4"/>
      <c r="G97" s="4"/>
      <c r="H97" s="4"/>
      <c r="I97" s="4"/>
      <c r="L97" s="207"/>
      <c r="M97" s="4"/>
      <c r="N97" s="4"/>
      <c r="O97" s="4"/>
    </row>
    <row r="98">
      <c r="A98" s="4"/>
      <c r="B98" s="4"/>
      <c r="C98" s="4"/>
      <c r="D98" s="4"/>
      <c r="G98" s="4"/>
      <c r="H98" s="4"/>
      <c r="I98" s="4"/>
      <c r="L98" s="207"/>
      <c r="M98" s="4"/>
      <c r="N98" s="4"/>
      <c r="O98" s="4"/>
    </row>
    <row r="99">
      <c r="A99" s="4"/>
      <c r="B99" s="4"/>
      <c r="C99" s="4"/>
      <c r="D99" s="4"/>
      <c r="G99" s="4"/>
      <c r="H99" s="4"/>
      <c r="I99" s="4"/>
      <c r="L99" s="207"/>
      <c r="M99" s="4"/>
      <c r="N99" s="4"/>
      <c r="O99" s="4"/>
    </row>
    <row r="100">
      <c r="A100" s="4"/>
      <c r="B100" s="4"/>
      <c r="C100" s="4"/>
      <c r="D100" s="4"/>
      <c r="G100" s="4"/>
      <c r="H100" s="4"/>
      <c r="I100" s="4"/>
      <c r="L100" s="207"/>
      <c r="M100" s="4"/>
      <c r="N100" s="4"/>
      <c r="O100" s="4"/>
    </row>
    <row r="101">
      <c r="A101" s="4"/>
      <c r="B101" s="4"/>
      <c r="C101" s="4"/>
      <c r="D101" s="4"/>
      <c r="G101" s="4"/>
      <c r="H101" s="4"/>
      <c r="I101" s="4"/>
      <c r="L101" s="207"/>
      <c r="M101" s="4"/>
      <c r="N101" s="4"/>
      <c r="O101" s="4"/>
    </row>
    <row r="102">
      <c r="A102" s="4"/>
      <c r="B102" s="4"/>
      <c r="C102" s="4"/>
      <c r="D102" s="4"/>
      <c r="G102" s="4"/>
      <c r="H102" s="4"/>
      <c r="I102" s="4"/>
      <c r="L102" s="207"/>
      <c r="M102" s="4"/>
      <c r="N102" s="4"/>
      <c r="O102" s="4"/>
    </row>
    <row r="103">
      <c r="A103" s="4"/>
      <c r="B103" s="4"/>
      <c r="C103" s="4"/>
      <c r="D103" s="4"/>
      <c r="G103" s="4"/>
      <c r="H103" s="4"/>
      <c r="I103" s="4"/>
      <c r="L103" s="207"/>
      <c r="M103" s="4"/>
      <c r="N103" s="4"/>
      <c r="O103" s="4"/>
    </row>
    <row r="104">
      <c r="A104" s="4"/>
      <c r="B104" s="4"/>
      <c r="C104" s="4"/>
      <c r="D104" s="4"/>
      <c r="G104" s="4"/>
      <c r="H104" s="4"/>
      <c r="I104" s="4"/>
      <c r="L104" s="207"/>
      <c r="M104" s="4"/>
      <c r="N104" s="4"/>
      <c r="O104" s="4"/>
    </row>
    <row r="105">
      <c r="A105" s="4"/>
      <c r="B105" s="4"/>
      <c r="C105" s="4"/>
      <c r="D105" s="4"/>
      <c r="G105" s="4"/>
      <c r="H105" s="4"/>
      <c r="I105" s="4"/>
      <c r="L105" s="207"/>
      <c r="M105" s="4"/>
      <c r="N105" s="4"/>
      <c r="O105" s="4"/>
    </row>
    <row r="106">
      <c r="A106" s="4"/>
      <c r="B106" s="4"/>
      <c r="C106" s="4"/>
      <c r="D106" s="4"/>
      <c r="G106" s="4"/>
      <c r="H106" s="4"/>
      <c r="I106" s="4"/>
      <c r="L106" s="207"/>
      <c r="M106" s="4"/>
      <c r="N106" s="4"/>
      <c r="O106" s="4"/>
    </row>
    <row r="107">
      <c r="A107" s="4"/>
      <c r="B107" s="4"/>
      <c r="C107" s="4"/>
      <c r="D107" s="4"/>
      <c r="G107" s="4"/>
      <c r="H107" s="4"/>
      <c r="I107" s="4"/>
      <c r="L107" s="207"/>
      <c r="M107" s="4"/>
      <c r="N107" s="4"/>
      <c r="O107" s="4"/>
    </row>
    <row r="108">
      <c r="A108" s="4"/>
      <c r="B108" s="4"/>
      <c r="C108" s="4"/>
      <c r="D108" s="4"/>
      <c r="G108" s="4"/>
      <c r="H108" s="4"/>
      <c r="I108" s="4"/>
      <c r="L108" s="207"/>
      <c r="M108" s="4"/>
      <c r="N108" s="4"/>
      <c r="O108" s="4"/>
    </row>
    <row r="109">
      <c r="A109" s="4"/>
      <c r="B109" s="4"/>
      <c r="C109" s="4"/>
      <c r="D109" s="4"/>
      <c r="G109" s="4"/>
      <c r="H109" s="4"/>
      <c r="I109" s="4"/>
      <c r="L109" s="207"/>
      <c r="M109" s="4"/>
      <c r="N109" s="4"/>
      <c r="O109" s="4"/>
    </row>
    <row r="110">
      <c r="A110" s="4"/>
      <c r="B110" s="4"/>
      <c r="C110" s="4"/>
      <c r="D110" s="4"/>
      <c r="G110" s="4"/>
      <c r="H110" s="4"/>
      <c r="I110" s="4"/>
      <c r="L110" s="207"/>
      <c r="M110" s="4"/>
      <c r="N110" s="4"/>
      <c r="O110" s="4"/>
    </row>
    <row r="111">
      <c r="A111" s="4"/>
      <c r="B111" s="4"/>
      <c r="C111" s="4"/>
      <c r="D111" s="4"/>
      <c r="G111" s="4"/>
      <c r="H111" s="4"/>
      <c r="I111" s="4"/>
      <c r="L111" s="207"/>
      <c r="M111" s="4"/>
      <c r="N111" s="4"/>
      <c r="O111" s="4"/>
    </row>
    <row r="112">
      <c r="A112" s="4"/>
      <c r="B112" s="4"/>
      <c r="C112" s="4"/>
      <c r="D112" s="4"/>
      <c r="G112" s="4"/>
      <c r="H112" s="4"/>
      <c r="I112" s="4"/>
      <c r="L112" s="207"/>
      <c r="M112" s="4"/>
      <c r="N112" s="4"/>
      <c r="O112" s="4"/>
    </row>
    <row r="113">
      <c r="A113" s="4"/>
      <c r="B113" s="4"/>
      <c r="C113" s="4"/>
      <c r="D113" s="4"/>
      <c r="G113" s="4"/>
      <c r="H113" s="4"/>
      <c r="I113" s="4"/>
      <c r="L113" s="207"/>
      <c r="M113" s="4"/>
      <c r="N113" s="4"/>
      <c r="O113" s="4"/>
    </row>
    <row r="114">
      <c r="A114" s="4"/>
      <c r="B114" s="4"/>
      <c r="C114" s="4"/>
      <c r="D114" s="4"/>
      <c r="G114" s="4"/>
      <c r="H114" s="4"/>
      <c r="I114" s="4"/>
      <c r="L114" s="207"/>
      <c r="M114" s="4"/>
      <c r="N114" s="4"/>
      <c r="O114" s="4"/>
    </row>
    <row r="115">
      <c r="A115" s="4"/>
      <c r="B115" s="4"/>
      <c r="C115" s="4"/>
      <c r="D115" s="4"/>
      <c r="G115" s="4"/>
      <c r="H115" s="4"/>
      <c r="I115" s="4"/>
      <c r="L115" s="207"/>
      <c r="M115" s="4"/>
      <c r="N115" s="4"/>
      <c r="O115" s="4"/>
    </row>
    <row r="116">
      <c r="A116" s="4"/>
      <c r="B116" s="4"/>
      <c r="C116" s="4"/>
      <c r="D116" s="4"/>
      <c r="G116" s="4"/>
      <c r="H116" s="4"/>
      <c r="I116" s="4"/>
      <c r="L116" s="207"/>
      <c r="M116" s="4"/>
      <c r="N116" s="4"/>
      <c r="O116" s="4"/>
    </row>
    <row r="117">
      <c r="A117" s="4"/>
      <c r="B117" s="4"/>
      <c r="C117" s="4"/>
      <c r="D117" s="4"/>
      <c r="G117" s="4"/>
      <c r="H117" s="4"/>
      <c r="I117" s="4"/>
      <c r="L117" s="207"/>
      <c r="M117" s="4"/>
      <c r="N117" s="4"/>
      <c r="O117" s="4"/>
    </row>
    <row r="118">
      <c r="A118" s="4"/>
      <c r="B118" s="4"/>
      <c r="C118" s="4"/>
      <c r="D118" s="4"/>
      <c r="G118" s="4"/>
      <c r="H118" s="4"/>
      <c r="I118" s="4"/>
      <c r="L118" s="207"/>
      <c r="M118" s="4"/>
      <c r="N118" s="4"/>
      <c r="O118" s="4"/>
    </row>
    <row r="119">
      <c r="A119" s="4"/>
      <c r="B119" s="4"/>
      <c r="C119" s="4"/>
      <c r="D119" s="4"/>
      <c r="G119" s="4"/>
      <c r="H119" s="4"/>
      <c r="I119" s="4"/>
      <c r="L119" s="207"/>
      <c r="M119" s="4"/>
      <c r="N119" s="4"/>
      <c r="O119" s="4"/>
    </row>
    <row r="120">
      <c r="A120" s="4"/>
      <c r="B120" s="4"/>
      <c r="C120" s="4"/>
      <c r="D120" s="4"/>
      <c r="G120" s="4"/>
      <c r="H120" s="4"/>
      <c r="I120" s="4"/>
      <c r="L120" s="207"/>
      <c r="M120" s="4"/>
      <c r="N120" s="4"/>
      <c r="O120" s="4"/>
    </row>
    <row r="121">
      <c r="A121" s="4"/>
      <c r="B121" s="4"/>
      <c r="C121" s="4"/>
      <c r="D121" s="4"/>
      <c r="G121" s="4"/>
      <c r="H121" s="4"/>
      <c r="I121" s="4"/>
      <c r="L121" s="207"/>
      <c r="M121" s="4"/>
      <c r="N121" s="4"/>
      <c r="O121" s="4"/>
    </row>
    <row r="122">
      <c r="A122" s="4"/>
      <c r="B122" s="4"/>
      <c r="C122" s="4"/>
      <c r="D122" s="4"/>
      <c r="G122" s="4"/>
      <c r="H122" s="4"/>
      <c r="I122" s="4"/>
      <c r="L122" s="207"/>
      <c r="M122" s="4"/>
      <c r="N122" s="4"/>
      <c r="O122" s="4"/>
    </row>
    <row r="123">
      <c r="A123" s="4"/>
      <c r="B123" s="4"/>
      <c r="C123" s="4"/>
      <c r="D123" s="4"/>
      <c r="G123" s="4"/>
      <c r="H123" s="4"/>
      <c r="I123" s="4"/>
      <c r="L123" s="207"/>
      <c r="M123" s="4"/>
      <c r="N123" s="4"/>
      <c r="O123" s="4"/>
    </row>
    <row r="124">
      <c r="A124" s="4"/>
      <c r="B124" s="4"/>
      <c r="C124" s="4"/>
      <c r="D124" s="4"/>
      <c r="G124" s="4"/>
      <c r="H124" s="4"/>
      <c r="I124" s="4"/>
      <c r="L124" s="207"/>
      <c r="M124" s="4"/>
      <c r="N124" s="4"/>
      <c r="O124" s="4"/>
    </row>
    <row r="125">
      <c r="A125" s="4"/>
      <c r="B125" s="4"/>
      <c r="C125" s="4"/>
      <c r="D125" s="4"/>
      <c r="G125" s="4"/>
      <c r="H125" s="4"/>
      <c r="I125" s="4"/>
      <c r="L125" s="207"/>
      <c r="M125" s="4"/>
      <c r="N125" s="4"/>
      <c r="O125" s="4"/>
    </row>
    <row r="126">
      <c r="A126" s="4"/>
      <c r="B126" s="4"/>
      <c r="C126" s="4"/>
      <c r="D126" s="4"/>
      <c r="G126" s="4"/>
      <c r="H126" s="4"/>
      <c r="I126" s="4"/>
      <c r="L126" s="207"/>
      <c r="M126" s="4"/>
      <c r="N126" s="4"/>
      <c r="O126" s="4"/>
    </row>
    <row r="127">
      <c r="A127" s="4"/>
      <c r="B127" s="4"/>
      <c r="C127" s="4"/>
      <c r="D127" s="4"/>
      <c r="G127" s="4"/>
      <c r="H127" s="4"/>
      <c r="I127" s="4"/>
      <c r="L127" s="207"/>
      <c r="M127" s="4"/>
      <c r="N127" s="4"/>
      <c r="O127" s="4"/>
    </row>
    <row r="128">
      <c r="A128" s="4"/>
      <c r="B128" s="4"/>
      <c r="C128" s="4"/>
      <c r="D128" s="4"/>
      <c r="G128" s="4"/>
      <c r="H128" s="4"/>
      <c r="I128" s="4"/>
      <c r="L128" s="207"/>
      <c r="M128" s="4"/>
      <c r="N128" s="4"/>
      <c r="O128" s="4"/>
    </row>
    <row r="129">
      <c r="A129" s="4"/>
      <c r="B129" s="4"/>
      <c r="C129" s="4"/>
      <c r="D129" s="4"/>
      <c r="G129" s="4"/>
      <c r="H129" s="4"/>
      <c r="I129" s="4"/>
      <c r="L129" s="207"/>
      <c r="M129" s="4"/>
      <c r="N129" s="4"/>
      <c r="O129" s="4"/>
    </row>
    <row r="130">
      <c r="A130" s="4"/>
      <c r="B130" s="4"/>
      <c r="C130" s="4"/>
      <c r="D130" s="4"/>
      <c r="G130" s="4"/>
      <c r="H130" s="4"/>
      <c r="I130" s="4"/>
      <c r="L130" s="207"/>
      <c r="M130" s="4"/>
      <c r="N130" s="4"/>
      <c r="O130" s="4"/>
    </row>
    <row r="131">
      <c r="A131" s="4"/>
      <c r="B131" s="4"/>
      <c r="C131" s="4"/>
      <c r="D131" s="4"/>
      <c r="G131" s="4"/>
      <c r="H131" s="4"/>
      <c r="I131" s="4"/>
      <c r="L131" s="207"/>
      <c r="M131" s="4"/>
      <c r="N131" s="4"/>
      <c r="O131" s="4"/>
    </row>
    <row r="132">
      <c r="A132" s="4"/>
      <c r="B132" s="4"/>
      <c r="C132" s="4"/>
      <c r="D132" s="4"/>
      <c r="G132" s="4"/>
      <c r="H132" s="4"/>
      <c r="I132" s="4"/>
      <c r="L132" s="207"/>
      <c r="M132" s="4"/>
      <c r="N132" s="4"/>
      <c r="O132" s="4"/>
    </row>
    <row r="133">
      <c r="A133" s="4"/>
      <c r="B133" s="4"/>
      <c r="C133" s="4"/>
      <c r="D133" s="4"/>
      <c r="G133" s="4"/>
      <c r="H133" s="4"/>
      <c r="I133" s="4"/>
      <c r="L133" s="207"/>
      <c r="M133" s="4"/>
      <c r="N133" s="4"/>
      <c r="O133" s="4"/>
    </row>
    <row r="134">
      <c r="A134" s="4"/>
      <c r="B134" s="4"/>
      <c r="C134" s="4"/>
      <c r="D134" s="4"/>
      <c r="G134" s="4"/>
      <c r="H134" s="4"/>
      <c r="I134" s="4"/>
      <c r="L134" s="207"/>
      <c r="M134" s="4"/>
      <c r="N134" s="4"/>
      <c r="O134" s="4"/>
    </row>
    <row r="135">
      <c r="A135" s="4"/>
      <c r="B135" s="4"/>
      <c r="C135" s="4"/>
      <c r="D135" s="4"/>
      <c r="G135" s="4"/>
      <c r="H135" s="4"/>
      <c r="I135" s="4"/>
      <c r="L135" s="207"/>
      <c r="M135" s="4"/>
      <c r="N135" s="4"/>
      <c r="O135" s="4"/>
    </row>
    <row r="136">
      <c r="A136" s="4"/>
      <c r="B136" s="4"/>
      <c r="C136" s="4"/>
      <c r="D136" s="4"/>
      <c r="G136" s="4"/>
      <c r="H136" s="4"/>
      <c r="I136" s="4"/>
      <c r="L136" s="207"/>
      <c r="M136" s="4"/>
      <c r="N136" s="4"/>
      <c r="O136" s="4"/>
    </row>
    <row r="137">
      <c r="A137" s="4"/>
      <c r="B137" s="4"/>
      <c r="C137" s="4"/>
      <c r="D137" s="4"/>
      <c r="G137" s="4"/>
      <c r="H137" s="4"/>
      <c r="I137" s="4"/>
      <c r="L137" s="207"/>
      <c r="M137" s="4"/>
      <c r="N137" s="4"/>
      <c r="O137" s="4"/>
    </row>
    <row r="138">
      <c r="A138" s="4"/>
      <c r="B138" s="4"/>
      <c r="C138" s="4"/>
      <c r="D138" s="4"/>
      <c r="G138" s="4"/>
      <c r="H138" s="4"/>
      <c r="I138" s="4"/>
      <c r="L138" s="207"/>
      <c r="M138" s="4"/>
      <c r="N138" s="4"/>
      <c r="O138" s="4"/>
    </row>
    <row r="139">
      <c r="A139" s="4"/>
      <c r="B139" s="4"/>
      <c r="C139" s="4"/>
      <c r="D139" s="4"/>
      <c r="G139" s="4"/>
      <c r="H139" s="4"/>
      <c r="I139" s="4"/>
      <c r="L139" s="207"/>
      <c r="M139" s="4"/>
      <c r="N139" s="4"/>
      <c r="O139" s="4"/>
    </row>
    <row r="140">
      <c r="A140" s="4"/>
      <c r="B140" s="4"/>
      <c r="C140" s="4"/>
      <c r="D140" s="4"/>
      <c r="G140" s="4"/>
      <c r="H140" s="4"/>
      <c r="I140" s="4"/>
      <c r="L140" s="207"/>
      <c r="M140" s="4"/>
      <c r="N140" s="4"/>
      <c r="O140" s="4"/>
    </row>
    <row r="141">
      <c r="A141" s="4"/>
      <c r="B141" s="4"/>
      <c r="C141" s="4"/>
      <c r="D141" s="4"/>
      <c r="G141" s="4"/>
      <c r="H141" s="4"/>
      <c r="I141" s="4"/>
      <c r="L141" s="207"/>
      <c r="M141" s="4"/>
      <c r="N141" s="4"/>
      <c r="O141" s="4"/>
    </row>
    <row r="142">
      <c r="A142" s="4"/>
      <c r="B142" s="4"/>
      <c r="C142" s="4"/>
      <c r="D142" s="4"/>
      <c r="G142" s="4"/>
      <c r="H142" s="4"/>
      <c r="I142" s="4"/>
      <c r="L142" s="207"/>
      <c r="M142" s="4"/>
      <c r="N142" s="4"/>
      <c r="O142" s="4"/>
    </row>
    <row r="143">
      <c r="A143" s="4"/>
      <c r="B143" s="4"/>
      <c r="C143" s="4"/>
      <c r="D143" s="4"/>
      <c r="G143" s="4"/>
      <c r="H143" s="4"/>
      <c r="I143" s="4"/>
      <c r="L143" s="207"/>
      <c r="M143" s="4"/>
      <c r="N143" s="4"/>
      <c r="O143" s="4"/>
    </row>
    <row r="144">
      <c r="A144" s="4"/>
      <c r="B144" s="4"/>
      <c r="C144" s="4"/>
      <c r="D144" s="4"/>
      <c r="G144" s="4"/>
      <c r="H144" s="4"/>
      <c r="I144" s="4"/>
      <c r="L144" s="207"/>
      <c r="M144" s="4"/>
      <c r="N144" s="4"/>
      <c r="O144" s="4"/>
    </row>
    <row r="145">
      <c r="A145" s="4"/>
      <c r="B145" s="4"/>
      <c r="C145" s="4"/>
      <c r="D145" s="4"/>
      <c r="G145" s="4"/>
      <c r="H145" s="4"/>
      <c r="I145" s="4"/>
      <c r="L145" s="207"/>
      <c r="M145" s="4"/>
      <c r="N145" s="4"/>
      <c r="O145" s="4"/>
    </row>
    <row r="146">
      <c r="A146" s="4"/>
      <c r="B146" s="4"/>
      <c r="C146" s="4"/>
      <c r="D146" s="4"/>
      <c r="G146" s="4"/>
      <c r="H146" s="4"/>
      <c r="I146" s="4"/>
      <c r="L146" s="207"/>
      <c r="M146" s="4"/>
      <c r="N146" s="4"/>
      <c r="O146" s="4"/>
    </row>
    <row r="147">
      <c r="A147" s="4"/>
      <c r="B147" s="4"/>
      <c r="C147" s="4"/>
      <c r="D147" s="4"/>
      <c r="G147" s="4"/>
      <c r="H147" s="4"/>
      <c r="I147" s="4"/>
      <c r="L147" s="207"/>
      <c r="M147" s="4"/>
      <c r="N147" s="4"/>
      <c r="O147" s="4"/>
    </row>
    <row r="148">
      <c r="A148" s="4"/>
      <c r="B148" s="4"/>
      <c r="C148" s="4"/>
      <c r="D148" s="4"/>
      <c r="G148" s="4"/>
      <c r="H148" s="4"/>
      <c r="I148" s="4"/>
      <c r="L148" s="207"/>
      <c r="M148" s="4"/>
      <c r="N148" s="4"/>
      <c r="O148" s="4"/>
    </row>
    <row r="149">
      <c r="A149" s="4"/>
      <c r="B149" s="4"/>
      <c r="C149" s="4"/>
      <c r="D149" s="4"/>
      <c r="G149" s="4"/>
      <c r="H149" s="4"/>
      <c r="I149" s="4"/>
      <c r="L149" s="207"/>
      <c r="M149" s="4"/>
      <c r="N149" s="4"/>
      <c r="O149" s="4"/>
    </row>
    <row r="150">
      <c r="A150" s="4"/>
      <c r="B150" s="4"/>
      <c r="C150" s="4"/>
      <c r="D150" s="4"/>
      <c r="G150" s="4"/>
      <c r="H150" s="4"/>
      <c r="I150" s="4"/>
      <c r="L150" s="207"/>
      <c r="M150" s="4"/>
      <c r="N150" s="4"/>
      <c r="O150" s="4"/>
    </row>
    <row r="151">
      <c r="A151" s="4"/>
      <c r="B151" s="4"/>
      <c r="C151" s="4"/>
      <c r="D151" s="4"/>
      <c r="G151" s="4"/>
      <c r="H151" s="4"/>
      <c r="I151" s="4"/>
      <c r="L151" s="207"/>
      <c r="M151" s="4"/>
      <c r="N151" s="4"/>
      <c r="O151" s="4"/>
    </row>
    <row r="152">
      <c r="A152" s="4"/>
      <c r="B152" s="4"/>
      <c r="C152" s="4"/>
      <c r="D152" s="4"/>
      <c r="G152" s="4"/>
      <c r="H152" s="4"/>
      <c r="I152" s="4"/>
      <c r="L152" s="207"/>
      <c r="M152" s="4"/>
      <c r="N152" s="4"/>
      <c r="O152" s="4"/>
    </row>
    <row r="153">
      <c r="A153" s="4"/>
      <c r="B153" s="4"/>
      <c r="C153" s="4"/>
      <c r="D153" s="4"/>
      <c r="G153" s="4"/>
      <c r="H153" s="4"/>
      <c r="I153" s="4"/>
      <c r="L153" s="207"/>
      <c r="M153" s="4"/>
      <c r="N153" s="4"/>
      <c r="O153" s="4"/>
    </row>
    <row r="154">
      <c r="A154" s="4"/>
      <c r="B154" s="4"/>
      <c r="C154" s="4"/>
      <c r="D154" s="4"/>
      <c r="G154" s="4"/>
      <c r="H154" s="4"/>
      <c r="I154" s="4"/>
      <c r="L154" s="207"/>
      <c r="M154" s="4"/>
      <c r="N154" s="4"/>
      <c r="O154" s="4"/>
    </row>
    <row r="155">
      <c r="A155" s="4"/>
      <c r="B155" s="4"/>
      <c r="C155" s="4"/>
      <c r="D155" s="4"/>
      <c r="G155" s="4"/>
      <c r="H155" s="4"/>
      <c r="I155" s="4"/>
      <c r="L155" s="207"/>
      <c r="M155" s="4"/>
      <c r="N155" s="4"/>
      <c r="O155" s="4"/>
    </row>
    <row r="156">
      <c r="A156" s="4"/>
      <c r="B156" s="4"/>
      <c r="C156" s="4"/>
      <c r="D156" s="4"/>
      <c r="G156" s="4"/>
      <c r="H156" s="4"/>
      <c r="I156" s="4"/>
      <c r="L156" s="207"/>
      <c r="M156" s="4"/>
      <c r="N156" s="4"/>
      <c r="O156" s="4"/>
    </row>
    <row r="157">
      <c r="A157" s="4"/>
      <c r="B157" s="4"/>
      <c r="C157" s="4"/>
      <c r="D157" s="4"/>
      <c r="G157" s="4"/>
      <c r="H157" s="4"/>
      <c r="I157" s="4"/>
      <c r="L157" s="207"/>
      <c r="M157" s="4"/>
      <c r="N157" s="4"/>
      <c r="O157" s="4"/>
    </row>
    <row r="158">
      <c r="A158" s="4"/>
      <c r="B158" s="4"/>
      <c r="C158" s="4"/>
      <c r="D158" s="4"/>
      <c r="G158" s="4"/>
      <c r="H158" s="4"/>
      <c r="I158" s="4"/>
      <c r="L158" s="207"/>
      <c r="M158" s="4"/>
      <c r="N158" s="4"/>
      <c r="O158" s="4"/>
    </row>
    <row r="159">
      <c r="A159" s="4"/>
      <c r="B159" s="4"/>
      <c r="C159" s="4"/>
      <c r="D159" s="4"/>
      <c r="G159" s="4"/>
      <c r="H159" s="4"/>
      <c r="I159" s="4"/>
      <c r="L159" s="207"/>
      <c r="M159" s="4"/>
      <c r="N159" s="4"/>
      <c r="O159" s="4"/>
    </row>
    <row r="160">
      <c r="A160" s="4"/>
      <c r="B160" s="4"/>
      <c r="C160" s="4"/>
      <c r="D160" s="4"/>
      <c r="G160" s="4"/>
      <c r="H160" s="4"/>
      <c r="I160" s="4"/>
      <c r="L160" s="207"/>
      <c r="M160" s="4"/>
      <c r="N160" s="4"/>
      <c r="O160" s="4"/>
    </row>
    <row r="161">
      <c r="A161" s="4"/>
      <c r="B161" s="4"/>
      <c r="C161" s="4"/>
      <c r="D161" s="4"/>
      <c r="G161" s="4"/>
      <c r="H161" s="4"/>
      <c r="I161" s="4"/>
      <c r="L161" s="207"/>
      <c r="M161" s="4"/>
      <c r="N161" s="4"/>
      <c r="O161" s="4"/>
    </row>
    <row r="162">
      <c r="A162" s="4"/>
      <c r="B162" s="4"/>
      <c r="C162" s="4"/>
      <c r="D162" s="4"/>
      <c r="G162" s="4"/>
      <c r="H162" s="4"/>
      <c r="I162" s="4"/>
      <c r="L162" s="207"/>
      <c r="M162" s="4"/>
      <c r="N162" s="4"/>
      <c r="O162" s="4"/>
    </row>
    <row r="163">
      <c r="A163" s="4"/>
      <c r="B163" s="4"/>
      <c r="C163" s="4"/>
      <c r="D163" s="4"/>
      <c r="G163" s="4"/>
      <c r="H163" s="4"/>
      <c r="I163" s="4"/>
      <c r="L163" s="207"/>
      <c r="M163" s="4"/>
      <c r="N163" s="4"/>
      <c r="O163" s="4"/>
    </row>
    <row r="164">
      <c r="A164" s="4"/>
      <c r="B164" s="4"/>
      <c r="C164" s="4"/>
      <c r="D164" s="4"/>
      <c r="G164" s="4"/>
      <c r="H164" s="4"/>
      <c r="I164" s="4"/>
      <c r="L164" s="207"/>
      <c r="M164" s="4"/>
      <c r="N164" s="4"/>
      <c r="O164" s="4"/>
    </row>
    <row r="165">
      <c r="A165" s="4"/>
      <c r="B165" s="4"/>
      <c r="C165" s="4"/>
      <c r="D165" s="4"/>
      <c r="G165" s="4"/>
      <c r="H165" s="4"/>
      <c r="I165" s="4"/>
      <c r="L165" s="207"/>
      <c r="M165" s="4"/>
      <c r="N165" s="4"/>
      <c r="O165" s="4"/>
    </row>
    <row r="166">
      <c r="A166" s="4"/>
      <c r="B166" s="4"/>
      <c r="C166" s="4"/>
      <c r="D166" s="4"/>
      <c r="G166" s="4"/>
      <c r="H166" s="4"/>
      <c r="I166" s="4"/>
      <c r="L166" s="207"/>
      <c r="M166" s="4"/>
      <c r="N166" s="4"/>
      <c r="O166" s="4"/>
    </row>
    <row r="167">
      <c r="A167" s="4"/>
      <c r="B167" s="4"/>
      <c r="C167" s="4"/>
      <c r="D167" s="4"/>
      <c r="G167" s="4"/>
      <c r="H167" s="4"/>
      <c r="I167" s="4"/>
      <c r="L167" s="207"/>
      <c r="M167" s="4"/>
      <c r="N167" s="4"/>
      <c r="O167" s="4"/>
    </row>
    <row r="168">
      <c r="A168" s="4"/>
      <c r="B168" s="4"/>
      <c r="C168" s="4"/>
      <c r="D168" s="4"/>
      <c r="G168" s="4"/>
      <c r="H168" s="4"/>
      <c r="I168" s="4"/>
      <c r="L168" s="207"/>
      <c r="M168" s="4"/>
      <c r="N168" s="4"/>
      <c r="O168" s="4"/>
    </row>
    <row r="169">
      <c r="A169" s="4"/>
      <c r="B169" s="4"/>
      <c r="C169" s="4"/>
      <c r="D169" s="4"/>
      <c r="G169" s="4"/>
      <c r="H169" s="4"/>
      <c r="I169" s="4"/>
      <c r="L169" s="207"/>
      <c r="M169" s="4"/>
      <c r="N169" s="4"/>
      <c r="O169" s="4"/>
    </row>
    <row r="170">
      <c r="A170" s="4"/>
      <c r="B170" s="4"/>
      <c r="C170" s="4"/>
      <c r="D170" s="4"/>
      <c r="G170" s="4"/>
      <c r="H170" s="4"/>
      <c r="I170" s="4"/>
      <c r="L170" s="207"/>
      <c r="M170" s="4"/>
      <c r="N170" s="4"/>
      <c r="O170" s="4"/>
    </row>
    <row r="171">
      <c r="A171" s="4"/>
      <c r="B171" s="4"/>
      <c r="C171" s="4"/>
      <c r="D171" s="4"/>
      <c r="G171" s="4"/>
      <c r="H171" s="4"/>
      <c r="I171" s="4"/>
      <c r="L171" s="207"/>
      <c r="M171" s="4"/>
      <c r="N171" s="4"/>
      <c r="O171" s="4"/>
    </row>
    <row r="172">
      <c r="A172" s="4"/>
      <c r="B172" s="4"/>
      <c r="C172" s="4"/>
      <c r="D172" s="4"/>
      <c r="G172" s="4"/>
      <c r="H172" s="4"/>
      <c r="I172" s="4"/>
      <c r="L172" s="207"/>
      <c r="M172" s="4"/>
      <c r="N172" s="4"/>
      <c r="O172" s="4"/>
    </row>
    <row r="173">
      <c r="A173" s="4"/>
      <c r="B173" s="4"/>
      <c r="C173" s="4"/>
      <c r="D173" s="4"/>
      <c r="G173" s="4"/>
      <c r="H173" s="4"/>
      <c r="I173" s="4"/>
      <c r="L173" s="207"/>
      <c r="M173" s="4"/>
      <c r="N173" s="4"/>
      <c r="O173" s="4"/>
    </row>
    <row r="174">
      <c r="A174" s="4"/>
      <c r="B174" s="4"/>
      <c r="C174" s="4"/>
      <c r="D174" s="4"/>
      <c r="G174" s="4"/>
      <c r="H174" s="4"/>
      <c r="I174" s="4"/>
      <c r="L174" s="207"/>
      <c r="M174" s="4"/>
      <c r="N174" s="4"/>
      <c r="O174" s="4"/>
    </row>
    <row r="175">
      <c r="A175" s="4"/>
      <c r="B175" s="4"/>
      <c r="C175" s="4"/>
      <c r="D175" s="4"/>
      <c r="G175" s="4"/>
      <c r="H175" s="4"/>
      <c r="I175" s="4"/>
      <c r="L175" s="207"/>
      <c r="M175" s="4"/>
      <c r="N175" s="4"/>
      <c r="O175" s="4"/>
    </row>
    <row r="176">
      <c r="A176" s="4"/>
      <c r="B176" s="4"/>
      <c r="C176" s="4"/>
      <c r="D176" s="4"/>
      <c r="G176" s="4"/>
      <c r="H176" s="4"/>
      <c r="I176" s="4"/>
      <c r="L176" s="207"/>
      <c r="M176" s="4"/>
      <c r="N176" s="4"/>
      <c r="O176" s="4"/>
    </row>
    <row r="177">
      <c r="A177" s="4"/>
      <c r="B177" s="4"/>
      <c r="C177" s="4"/>
      <c r="D177" s="4"/>
      <c r="G177" s="4"/>
      <c r="H177" s="4"/>
      <c r="I177" s="4"/>
      <c r="L177" s="207"/>
      <c r="M177" s="4"/>
      <c r="N177" s="4"/>
      <c r="O177" s="4"/>
    </row>
    <row r="178">
      <c r="A178" s="4"/>
      <c r="B178" s="4"/>
      <c r="C178" s="4"/>
      <c r="D178" s="4"/>
      <c r="G178" s="4"/>
      <c r="H178" s="4"/>
      <c r="I178" s="4"/>
      <c r="L178" s="207"/>
      <c r="M178" s="4"/>
      <c r="N178" s="4"/>
      <c r="O178" s="4"/>
    </row>
    <row r="179">
      <c r="A179" s="4"/>
      <c r="B179" s="4"/>
      <c r="C179" s="4"/>
      <c r="D179" s="4"/>
      <c r="G179" s="4"/>
      <c r="H179" s="4"/>
      <c r="I179" s="4"/>
      <c r="L179" s="207"/>
      <c r="M179" s="4"/>
      <c r="N179" s="4"/>
      <c r="O179" s="4"/>
    </row>
    <row r="180">
      <c r="A180" s="4"/>
      <c r="B180" s="4"/>
      <c r="C180" s="4"/>
      <c r="D180" s="4"/>
      <c r="G180" s="4"/>
      <c r="H180" s="4"/>
      <c r="I180" s="4"/>
      <c r="L180" s="207"/>
      <c r="M180" s="4"/>
      <c r="N180" s="4"/>
      <c r="O180" s="4"/>
    </row>
    <row r="181">
      <c r="A181" s="4"/>
      <c r="B181" s="4"/>
      <c r="C181" s="4"/>
      <c r="D181" s="4"/>
      <c r="G181" s="4"/>
      <c r="H181" s="4"/>
      <c r="I181" s="4"/>
      <c r="L181" s="207"/>
      <c r="M181" s="4"/>
      <c r="N181" s="4"/>
      <c r="O181" s="4"/>
    </row>
    <row r="182">
      <c r="A182" s="4"/>
      <c r="B182" s="4"/>
      <c r="C182" s="4"/>
      <c r="D182" s="4"/>
      <c r="G182" s="4"/>
      <c r="H182" s="4"/>
      <c r="I182" s="4"/>
      <c r="L182" s="207"/>
      <c r="M182" s="4"/>
      <c r="N182" s="4"/>
      <c r="O182" s="4"/>
    </row>
    <row r="183">
      <c r="A183" s="4"/>
      <c r="B183" s="4"/>
      <c r="C183" s="4"/>
      <c r="D183" s="4"/>
      <c r="G183" s="4"/>
      <c r="H183" s="4"/>
      <c r="I183" s="4"/>
      <c r="L183" s="207"/>
      <c r="M183" s="4"/>
      <c r="N183" s="4"/>
      <c r="O183" s="4"/>
    </row>
    <row r="184">
      <c r="A184" s="4"/>
      <c r="B184" s="4"/>
      <c r="C184" s="4"/>
      <c r="D184" s="4"/>
      <c r="G184" s="4"/>
      <c r="H184" s="4"/>
      <c r="I184" s="4"/>
      <c r="L184" s="207"/>
      <c r="M184" s="4"/>
      <c r="N184" s="4"/>
      <c r="O184" s="4"/>
    </row>
    <row r="185">
      <c r="A185" s="4"/>
      <c r="B185" s="4"/>
      <c r="C185" s="4"/>
      <c r="D185" s="4"/>
      <c r="G185" s="4"/>
      <c r="H185" s="4"/>
      <c r="I185" s="4"/>
      <c r="L185" s="207"/>
      <c r="M185" s="4"/>
      <c r="N185" s="4"/>
      <c r="O185" s="4"/>
    </row>
    <row r="186">
      <c r="A186" s="4"/>
      <c r="B186" s="4"/>
      <c r="C186" s="4"/>
      <c r="D186" s="4"/>
      <c r="G186" s="4"/>
      <c r="H186" s="4"/>
      <c r="I186" s="4"/>
      <c r="L186" s="207"/>
      <c r="M186" s="4"/>
      <c r="N186" s="4"/>
      <c r="O186" s="4"/>
    </row>
    <row r="187">
      <c r="A187" s="4"/>
      <c r="B187" s="4"/>
      <c r="C187" s="4"/>
      <c r="D187" s="4"/>
      <c r="G187" s="4"/>
      <c r="H187" s="4"/>
      <c r="I187" s="4"/>
      <c r="L187" s="207"/>
      <c r="M187" s="4"/>
      <c r="N187" s="4"/>
      <c r="O187" s="4"/>
    </row>
    <row r="188">
      <c r="A188" s="4"/>
      <c r="B188" s="4"/>
      <c r="C188" s="4"/>
      <c r="D188" s="4"/>
      <c r="G188" s="4"/>
      <c r="H188" s="4"/>
      <c r="I188" s="4"/>
      <c r="L188" s="207"/>
      <c r="M188" s="4"/>
      <c r="N188" s="4"/>
      <c r="O188" s="4"/>
    </row>
    <row r="189">
      <c r="A189" s="4"/>
      <c r="B189" s="4"/>
      <c r="C189" s="4"/>
      <c r="D189" s="4"/>
      <c r="G189" s="4"/>
      <c r="H189" s="4"/>
      <c r="I189" s="4"/>
      <c r="L189" s="207"/>
      <c r="M189" s="4"/>
      <c r="N189" s="4"/>
      <c r="O189" s="4"/>
    </row>
    <row r="190">
      <c r="A190" s="4"/>
      <c r="B190" s="4"/>
      <c r="C190" s="4"/>
      <c r="D190" s="4"/>
      <c r="G190" s="4"/>
      <c r="H190" s="4"/>
      <c r="I190" s="4"/>
      <c r="L190" s="207"/>
      <c r="M190" s="4"/>
      <c r="N190" s="4"/>
      <c r="O190" s="4"/>
    </row>
    <row r="191">
      <c r="A191" s="4"/>
      <c r="B191" s="4"/>
      <c r="C191" s="4"/>
      <c r="D191" s="4"/>
      <c r="G191" s="4"/>
      <c r="H191" s="4"/>
      <c r="I191" s="4"/>
      <c r="L191" s="207"/>
      <c r="M191" s="4"/>
      <c r="N191" s="4"/>
      <c r="O191" s="4"/>
    </row>
    <row r="192">
      <c r="A192" s="4"/>
      <c r="B192" s="4"/>
      <c r="C192" s="4"/>
      <c r="D192" s="4"/>
      <c r="G192" s="4"/>
      <c r="H192" s="4"/>
      <c r="I192" s="4"/>
      <c r="L192" s="207"/>
      <c r="M192" s="4"/>
      <c r="N192" s="4"/>
      <c r="O192" s="4"/>
    </row>
    <row r="193">
      <c r="A193" s="4"/>
      <c r="B193" s="4"/>
      <c r="C193" s="4"/>
      <c r="D193" s="4"/>
      <c r="G193" s="4"/>
      <c r="H193" s="4"/>
      <c r="I193" s="4"/>
      <c r="L193" s="207"/>
      <c r="M193" s="4"/>
      <c r="N193" s="4"/>
      <c r="O193" s="4"/>
    </row>
    <row r="194">
      <c r="A194" s="4"/>
      <c r="B194" s="4"/>
      <c r="C194" s="4"/>
      <c r="D194" s="4"/>
      <c r="G194" s="4"/>
      <c r="H194" s="4"/>
      <c r="I194" s="4"/>
      <c r="L194" s="207"/>
      <c r="M194" s="4"/>
      <c r="N194" s="4"/>
      <c r="O194" s="4"/>
    </row>
    <row r="195">
      <c r="A195" s="4"/>
      <c r="B195" s="4"/>
      <c r="C195" s="4"/>
      <c r="D195" s="4"/>
      <c r="G195" s="4"/>
      <c r="H195" s="4"/>
      <c r="I195" s="4"/>
      <c r="L195" s="207"/>
      <c r="M195" s="4"/>
      <c r="N195" s="4"/>
      <c r="O195" s="4"/>
    </row>
    <row r="196">
      <c r="A196" s="4"/>
      <c r="B196" s="4"/>
      <c r="C196" s="4"/>
      <c r="D196" s="4"/>
      <c r="G196" s="4"/>
      <c r="H196" s="4"/>
      <c r="I196" s="4"/>
      <c r="L196" s="207"/>
      <c r="M196" s="4"/>
      <c r="N196" s="4"/>
      <c r="O196" s="4"/>
    </row>
    <row r="197">
      <c r="A197" s="4"/>
      <c r="B197" s="4"/>
      <c r="C197" s="4"/>
      <c r="D197" s="4"/>
      <c r="G197" s="4"/>
      <c r="H197" s="4"/>
      <c r="I197" s="4"/>
      <c r="L197" s="207"/>
      <c r="M197" s="4"/>
      <c r="N197" s="4"/>
      <c r="O197" s="4"/>
    </row>
    <row r="198">
      <c r="A198" s="4"/>
      <c r="B198" s="4"/>
      <c r="C198" s="4"/>
      <c r="D198" s="4"/>
      <c r="G198" s="4"/>
      <c r="H198" s="4"/>
      <c r="I198" s="4"/>
      <c r="L198" s="207"/>
      <c r="M198" s="4"/>
      <c r="N198" s="4"/>
      <c r="O198" s="4"/>
    </row>
    <row r="199">
      <c r="A199" s="4"/>
      <c r="B199" s="4"/>
      <c r="C199" s="4"/>
      <c r="D199" s="4"/>
      <c r="G199" s="4"/>
      <c r="H199" s="4"/>
      <c r="I199" s="4"/>
      <c r="L199" s="207"/>
      <c r="M199" s="4"/>
      <c r="N199" s="4"/>
      <c r="O199" s="4"/>
    </row>
    <row r="200">
      <c r="A200" s="4"/>
      <c r="B200" s="4"/>
      <c r="C200" s="4"/>
      <c r="D200" s="4"/>
      <c r="G200" s="4"/>
      <c r="H200" s="4"/>
      <c r="I200" s="4"/>
      <c r="L200" s="207"/>
      <c r="M200" s="4"/>
      <c r="N200" s="4"/>
      <c r="O200" s="4"/>
    </row>
    <row r="201">
      <c r="A201" s="4"/>
      <c r="B201" s="4"/>
      <c r="C201" s="4"/>
      <c r="D201" s="4"/>
      <c r="G201" s="4"/>
      <c r="H201" s="4"/>
      <c r="I201" s="4"/>
      <c r="L201" s="207"/>
      <c r="M201" s="4"/>
      <c r="N201" s="4"/>
      <c r="O201" s="4"/>
    </row>
    <row r="202">
      <c r="A202" s="4"/>
      <c r="B202" s="4"/>
      <c r="C202" s="4"/>
      <c r="D202" s="4"/>
      <c r="G202" s="4"/>
      <c r="H202" s="4"/>
      <c r="I202" s="4"/>
      <c r="L202" s="207"/>
      <c r="M202" s="4"/>
      <c r="N202" s="4"/>
      <c r="O202" s="4"/>
    </row>
    <row r="203">
      <c r="A203" s="4"/>
      <c r="B203" s="4"/>
      <c r="C203" s="4"/>
      <c r="D203" s="4"/>
      <c r="G203" s="4"/>
      <c r="H203" s="4"/>
      <c r="I203" s="4"/>
      <c r="L203" s="207"/>
      <c r="M203" s="4"/>
      <c r="N203" s="4"/>
      <c r="O203" s="4"/>
    </row>
    <row r="204">
      <c r="A204" s="4"/>
      <c r="B204" s="4"/>
      <c r="C204" s="4"/>
      <c r="D204" s="4"/>
      <c r="G204" s="4"/>
      <c r="H204" s="4"/>
      <c r="I204" s="4"/>
      <c r="L204" s="207"/>
      <c r="M204" s="4"/>
      <c r="N204" s="4"/>
      <c r="O204" s="4"/>
    </row>
    <row r="205">
      <c r="A205" s="4"/>
      <c r="B205" s="4"/>
      <c r="C205" s="4"/>
      <c r="D205" s="4"/>
      <c r="G205" s="4"/>
      <c r="H205" s="4"/>
      <c r="I205" s="4"/>
      <c r="L205" s="207"/>
      <c r="M205" s="4"/>
      <c r="N205" s="4"/>
      <c r="O205" s="4"/>
    </row>
    <row r="206">
      <c r="A206" s="4"/>
      <c r="B206" s="4"/>
      <c r="C206" s="4"/>
      <c r="D206" s="4"/>
      <c r="G206" s="4"/>
      <c r="H206" s="4"/>
      <c r="I206" s="4"/>
      <c r="L206" s="207"/>
      <c r="M206" s="4"/>
      <c r="N206" s="4"/>
      <c r="O206" s="4"/>
    </row>
    <row r="207">
      <c r="A207" s="4"/>
      <c r="B207" s="4"/>
      <c r="C207" s="4"/>
      <c r="D207" s="4"/>
      <c r="G207" s="4"/>
      <c r="H207" s="4"/>
      <c r="I207" s="4"/>
      <c r="L207" s="207"/>
      <c r="M207" s="4"/>
      <c r="N207" s="4"/>
      <c r="O207" s="4"/>
    </row>
    <row r="208">
      <c r="A208" s="4"/>
      <c r="B208" s="4"/>
      <c r="C208" s="4"/>
      <c r="D208" s="4"/>
      <c r="G208" s="4"/>
      <c r="H208" s="4"/>
      <c r="I208" s="4"/>
      <c r="L208" s="207"/>
      <c r="M208" s="4"/>
      <c r="N208" s="4"/>
      <c r="O208" s="4"/>
    </row>
    <row r="209">
      <c r="A209" s="4"/>
      <c r="B209" s="4"/>
      <c r="C209" s="4"/>
      <c r="D209" s="4"/>
      <c r="G209" s="4"/>
      <c r="H209" s="4"/>
      <c r="I209" s="4"/>
      <c r="L209" s="207"/>
      <c r="M209" s="4"/>
      <c r="N209" s="4"/>
      <c r="O209" s="4"/>
    </row>
    <row r="210">
      <c r="A210" s="4"/>
      <c r="B210" s="4"/>
      <c r="C210" s="4"/>
      <c r="D210" s="4"/>
      <c r="G210" s="4"/>
      <c r="H210" s="4"/>
      <c r="I210" s="4"/>
      <c r="L210" s="207"/>
      <c r="M210" s="4"/>
      <c r="N210" s="4"/>
      <c r="O210" s="4"/>
    </row>
    <row r="211">
      <c r="A211" s="4"/>
      <c r="B211" s="4"/>
      <c r="C211" s="4"/>
      <c r="D211" s="4"/>
      <c r="G211" s="4"/>
      <c r="H211" s="4"/>
      <c r="I211" s="4"/>
      <c r="L211" s="207"/>
      <c r="M211" s="4"/>
      <c r="N211" s="4"/>
      <c r="O211" s="4"/>
    </row>
    <row r="212">
      <c r="A212" s="4"/>
      <c r="B212" s="4"/>
      <c r="C212" s="4"/>
      <c r="D212" s="4"/>
      <c r="G212" s="4"/>
      <c r="H212" s="4"/>
      <c r="I212" s="4"/>
      <c r="L212" s="207"/>
      <c r="M212" s="4"/>
      <c r="N212" s="4"/>
      <c r="O212" s="4"/>
    </row>
    <row r="213">
      <c r="A213" s="4"/>
      <c r="B213" s="4"/>
      <c r="C213" s="4"/>
      <c r="D213" s="4"/>
      <c r="G213" s="4"/>
      <c r="H213" s="4"/>
      <c r="I213" s="4"/>
      <c r="L213" s="207"/>
      <c r="M213" s="4"/>
      <c r="N213" s="4"/>
      <c r="O213" s="4"/>
    </row>
    <row r="214">
      <c r="A214" s="4"/>
      <c r="B214" s="4"/>
      <c r="C214" s="4"/>
      <c r="D214" s="4"/>
      <c r="G214" s="4"/>
      <c r="H214" s="4"/>
      <c r="I214" s="4"/>
      <c r="L214" s="207"/>
      <c r="M214" s="4"/>
      <c r="N214" s="4"/>
      <c r="O214" s="4"/>
    </row>
    <row r="215">
      <c r="A215" s="4"/>
      <c r="B215" s="4"/>
      <c r="C215" s="4"/>
      <c r="D215" s="4"/>
      <c r="G215" s="4"/>
      <c r="H215" s="4"/>
      <c r="I215" s="4"/>
      <c r="L215" s="207"/>
      <c r="M215" s="4"/>
      <c r="N215" s="4"/>
      <c r="O215" s="4"/>
    </row>
    <row r="216">
      <c r="A216" s="4"/>
      <c r="B216" s="4"/>
      <c r="C216" s="4"/>
      <c r="D216" s="4"/>
      <c r="G216" s="4"/>
      <c r="H216" s="4"/>
      <c r="I216" s="4"/>
      <c r="L216" s="207"/>
      <c r="M216" s="4"/>
      <c r="N216" s="4"/>
      <c r="O216" s="4"/>
    </row>
    <row r="217">
      <c r="A217" s="4"/>
      <c r="B217" s="4"/>
      <c r="C217" s="4"/>
      <c r="D217" s="4"/>
      <c r="G217" s="4"/>
      <c r="H217" s="4"/>
      <c r="I217" s="4"/>
      <c r="L217" s="207"/>
      <c r="M217" s="4"/>
      <c r="N217" s="4"/>
      <c r="O217" s="4"/>
    </row>
    <row r="218">
      <c r="A218" s="4"/>
      <c r="B218" s="4"/>
      <c r="C218" s="4"/>
      <c r="D218" s="4"/>
      <c r="G218" s="4"/>
      <c r="H218" s="4"/>
      <c r="I218" s="4"/>
      <c r="L218" s="207"/>
      <c r="M218" s="4"/>
      <c r="N218" s="4"/>
      <c r="O218" s="4"/>
    </row>
    <row r="219">
      <c r="A219" s="4"/>
      <c r="B219" s="4"/>
      <c r="C219" s="4"/>
      <c r="D219" s="4"/>
      <c r="G219" s="4"/>
      <c r="H219" s="4"/>
      <c r="I219" s="4"/>
      <c r="L219" s="207"/>
      <c r="M219" s="4"/>
      <c r="N219" s="4"/>
      <c r="O219" s="4"/>
    </row>
    <row r="220">
      <c r="A220" s="4"/>
      <c r="B220" s="4"/>
      <c r="C220" s="4"/>
      <c r="D220" s="4"/>
      <c r="G220" s="4"/>
      <c r="H220" s="4"/>
      <c r="I220" s="4"/>
      <c r="L220" s="207"/>
      <c r="M220" s="4"/>
      <c r="N220" s="4"/>
      <c r="O220" s="4"/>
    </row>
    <row r="221">
      <c r="A221" s="4"/>
      <c r="B221" s="4"/>
      <c r="C221" s="4"/>
      <c r="D221" s="4"/>
      <c r="G221" s="4"/>
      <c r="H221" s="4"/>
      <c r="I221" s="4"/>
      <c r="L221" s="207"/>
      <c r="M221" s="4"/>
      <c r="N221" s="4"/>
      <c r="O221" s="4"/>
    </row>
    <row r="222">
      <c r="A222" s="4"/>
      <c r="B222" s="4"/>
      <c r="C222" s="4"/>
      <c r="D222" s="4"/>
      <c r="G222" s="4"/>
      <c r="H222" s="4"/>
      <c r="I222" s="4"/>
      <c r="L222" s="207"/>
      <c r="M222" s="4"/>
      <c r="N222" s="4"/>
      <c r="O222" s="4"/>
    </row>
    <row r="223">
      <c r="A223" s="4"/>
      <c r="B223" s="4"/>
      <c r="C223" s="4"/>
      <c r="D223" s="4"/>
      <c r="G223" s="4"/>
      <c r="H223" s="4"/>
      <c r="I223" s="4"/>
      <c r="L223" s="207"/>
      <c r="M223" s="4"/>
      <c r="N223" s="4"/>
      <c r="O223" s="4"/>
    </row>
    <row r="224">
      <c r="A224" s="4"/>
      <c r="B224" s="4"/>
      <c r="C224" s="4"/>
      <c r="D224" s="4"/>
      <c r="G224" s="4"/>
      <c r="H224" s="4"/>
      <c r="I224" s="4"/>
      <c r="L224" s="207"/>
      <c r="M224" s="4"/>
      <c r="N224" s="4"/>
      <c r="O224" s="4"/>
    </row>
    <row r="225">
      <c r="A225" s="4"/>
      <c r="B225" s="4"/>
      <c r="C225" s="4"/>
      <c r="D225" s="4"/>
      <c r="G225" s="4"/>
      <c r="H225" s="4"/>
      <c r="I225" s="4"/>
      <c r="L225" s="207"/>
      <c r="M225" s="4"/>
      <c r="N225" s="4"/>
      <c r="O225" s="4"/>
    </row>
    <row r="226">
      <c r="A226" s="4"/>
      <c r="B226" s="4"/>
      <c r="C226" s="4"/>
      <c r="D226" s="4"/>
      <c r="G226" s="4"/>
      <c r="H226" s="4"/>
      <c r="I226" s="4"/>
      <c r="L226" s="207"/>
      <c r="M226" s="4"/>
      <c r="N226" s="4"/>
      <c r="O226" s="4"/>
    </row>
    <row r="227">
      <c r="A227" s="4"/>
      <c r="B227" s="4"/>
      <c r="C227" s="4"/>
      <c r="D227" s="4"/>
      <c r="G227" s="4"/>
      <c r="H227" s="4"/>
      <c r="I227" s="4"/>
      <c r="L227" s="207"/>
      <c r="M227" s="4"/>
      <c r="N227" s="4"/>
      <c r="O227" s="4"/>
    </row>
    <row r="228">
      <c r="A228" s="4"/>
      <c r="B228" s="4"/>
      <c r="C228" s="4"/>
      <c r="D228" s="4"/>
      <c r="G228" s="4"/>
      <c r="H228" s="4"/>
      <c r="I228" s="4"/>
      <c r="L228" s="207"/>
      <c r="M228" s="4"/>
      <c r="N228" s="4"/>
      <c r="O228" s="4"/>
    </row>
    <row r="229">
      <c r="A229" s="4"/>
      <c r="B229" s="4"/>
      <c r="C229" s="4"/>
      <c r="D229" s="4"/>
      <c r="G229" s="4"/>
      <c r="H229" s="4"/>
      <c r="I229" s="4"/>
      <c r="L229" s="207"/>
      <c r="M229" s="4"/>
      <c r="N229" s="4"/>
      <c r="O229" s="4"/>
    </row>
    <row r="230">
      <c r="A230" s="4"/>
      <c r="B230" s="4"/>
      <c r="C230" s="4"/>
      <c r="D230" s="4"/>
      <c r="G230" s="4"/>
      <c r="H230" s="4"/>
      <c r="I230" s="4"/>
      <c r="L230" s="207"/>
      <c r="M230" s="4"/>
      <c r="N230" s="4"/>
      <c r="O230" s="4"/>
    </row>
    <row r="231">
      <c r="A231" s="4"/>
      <c r="B231" s="4"/>
      <c r="C231" s="4"/>
      <c r="D231" s="4"/>
      <c r="G231" s="4"/>
      <c r="H231" s="4"/>
      <c r="I231" s="4"/>
      <c r="L231" s="207"/>
      <c r="M231" s="4"/>
      <c r="N231" s="4"/>
      <c r="O231" s="4"/>
    </row>
    <row r="232">
      <c r="A232" s="4"/>
      <c r="B232" s="4"/>
      <c r="C232" s="4"/>
      <c r="D232" s="4"/>
      <c r="G232" s="4"/>
      <c r="H232" s="4"/>
      <c r="I232" s="4"/>
      <c r="L232" s="207"/>
      <c r="M232" s="4"/>
      <c r="N232" s="4"/>
      <c r="O232" s="4"/>
    </row>
    <row r="233">
      <c r="A233" s="4"/>
      <c r="B233" s="4"/>
      <c r="C233" s="4"/>
      <c r="D233" s="4"/>
      <c r="G233" s="4"/>
      <c r="H233" s="4"/>
      <c r="I233" s="4"/>
      <c r="L233" s="207"/>
      <c r="M233" s="4"/>
      <c r="N233" s="4"/>
      <c r="O233" s="4"/>
    </row>
    <row r="234">
      <c r="A234" s="4"/>
      <c r="B234" s="4"/>
      <c r="C234" s="4"/>
      <c r="D234" s="4"/>
      <c r="G234" s="4"/>
      <c r="H234" s="4"/>
      <c r="I234" s="4"/>
      <c r="L234" s="207"/>
      <c r="M234" s="4"/>
      <c r="N234" s="4"/>
      <c r="O234" s="4"/>
    </row>
    <row r="235">
      <c r="A235" s="4"/>
      <c r="B235" s="4"/>
      <c r="C235" s="4"/>
      <c r="D235" s="4"/>
      <c r="G235" s="4"/>
      <c r="H235" s="4"/>
      <c r="I235" s="4"/>
      <c r="L235" s="207"/>
      <c r="M235" s="4"/>
      <c r="N235" s="4"/>
      <c r="O235" s="4"/>
    </row>
    <row r="236">
      <c r="A236" s="4"/>
      <c r="B236" s="4"/>
      <c r="C236" s="4"/>
      <c r="D236" s="4"/>
      <c r="G236" s="4"/>
      <c r="H236" s="4"/>
      <c r="I236" s="4"/>
      <c r="L236" s="207"/>
      <c r="M236" s="4"/>
      <c r="N236" s="4"/>
      <c r="O236" s="4"/>
    </row>
    <row r="237">
      <c r="A237" s="4"/>
      <c r="B237" s="4"/>
      <c r="C237" s="4"/>
      <c r="D237" s="4"/>
      <c r="G237" s="4"/>
      <c r="H237" s="4"/>
      <c r="I237" s="4"/>
      <c r="L237" s="207"/>
      <c r="M237" s="4"/>
      <c r="N237" s="4"/>
      <c r="O237" s="4"/>
    </row>
    <row r="238">
      <c r="A238" s="4"/>
      <c r="B238" s="4"/>
      <c r="C238" s="4"/>
      <c r="D238" s="4"/>
      <c r="G238" s="4"/>
      <c r="H238" s="4"/>
      <c r="I238" s="4"/>
      <c r="L238" s="207"/>
      <c r="M238" s="4"/>
      <c r="N238" s="4"/>
      <c r="O238" s="4"/>
    </row>
    <row r="239">
      <c r="A239" s="4"/>
      <c r="B239" s="4"/>
      <c r="C239" s="4"/>
      <c r="D239" s="4"/>
      <c r="G239" s="4"/>
      <c r="H239" s="4"/>
      <c r="I239" s="4"/>
      <c r="L239" s="207"/>
      <c r="M239" s="4"/>
      <c r="N239" s="4"/>
      <c r="O239" s="4"/>
    </row>
    <row r="240">
      <c r="A240" s="4"/>
      <c r="B240" s="4"/>
      <c r="C240" s="4"/>
      <c r="D240" s="4"/>
      <c r="G240" s="4"/>
      <c r="H240" s="4"/>
      <c r="I240" s="4"/>
      <c r="L240" s="207"/>
      <c r="M240" s="4"/>
      <c r="N240" s="4"/>
      <c r="O240" s="4"/>
    </row>
    <row r="241">
      <c r="A241" s="4"/>
      <c r="B241" s="4"/>
      <c r="C241" s="4"/>
      <c r="D241" s="4"/>
      <c r="G241" s="4"/>
      <c r="H241" s="4"/>
      <c r="I241" s="4"/>
      <c r="L241" s="207"/>
      <c r="M241" s="4"/>
      <c r="N241" s="4"/>
      <c r="O241" s="4"/>
    </row>
    <row r="242">
      <c r="A242" s="4"/>
      <c r="B242" s="4"/>
      <c r="C242" s="4"/>
      <c r="D242" s="4"/>
      <c r="G242" s="4"/>
      <c r="H242" s="4"/>
      <c r="I242" s="4"/>
      <c r="L242" s="207"/>
      <c r="M242" s="4"/>
      <c r="N242" s="4"/>
      <c r="O242" s="4"/>
    </row>
    <row r="243">
      <c r="A243" s="4"/>
      <c r="B243" s="4"/>
      <c r="C243" s="4"/>
      <c r="D243" s="4"/>
      <c r="G243" s="4"/>
      <c r="H243" s="4"/>
      <c r="I243" s="4"/>
      <c r="L243" s="207"/>
      <c r="M243" s="4"/>
      <c r="N243" s="4"/>
      <c r="O243" s="4"/>
    </row>
    <row r="244">
      <c r="A244" s="4"/>
      <c r="B244" s="4"/>
      <c r="C244" s="4"/>
      <c r="D244" s="4"/>
      <c r="G244" s="4"/>
      <c r="H244" s="4"/>
      <c r="I244" s="4"/>
      <c r="L244" s="207"/>
      <c r="M244" s="4"/>
      <c r="N244" s="4"/>
      <c r="O244" s="4"/>
    </row>
    <row r="245">
      <c r="A245" s="4"/>
      <c r="B245" s="4"/>
      <c r="C245" s="4"/>
      <c r="D245" s="4"/>
      <c r="G245" s="4"/>
      <c r="H245" s="4"/>
      <c r="I245" s="4"/>
      <c r="L245" s="207"/>
      <c r="M245" s="4"/>
      <c r="N245" s="4"/>
      <c r="O245" s="4"/>
    </row>
    <row r="246">
      <c r="A246" s="4"/>
      <c r="B246" s="4"/>
      <c r="C246" s="4"/>
      <c r="D246" s="4"/>
      <c r="G246" s="4"/>
      <c r="H246" s="4"/>
      <c r="I246" s="4"/>
      <c r="L246" s="207"/>
      <c r="M246" s="4"/>
      <c r="N246" s="4"/>
      <c r="O246" s="4"/>
    </row>
    <row r="247">
      <c r="A247" s="4"/>
      <c r="B247" s="4"/>
      <c r="C247" s="4"/>
      <c r="D247" s="4"/>
      <c r="G247" s="4"/>
      <c r="H247" s="4"/>
      <c r="I247" s="4"/>
      <c r="L247" s="207"/>
      <c r="M247" s="4"/>
      <c r="N247" s="4"/>
      <c r="O247" s="4"/>
    </row>
    <row r="248">
      <c r="A248" s="4"/>
      <c r="B248" s="4"/>
      <c r="C248" s="4"/>
      <c r="D248" s="4"/>
      <c r="G248" s="4"/>
      <c r="H248" s="4"/>
      <c r="I248" s="4"/>
      <c r="L248" s="207"/>
      <c r="M248" s="4"/>
      <c r="N248" s="4"/>
      <c r="O248" s="4"/>
    </row>
    <row r="249">
      <c r="A249" s="4"/>
      <c r="B249" s="4"/>
      <c r="C249" s="4"/>
      <c r="D249" s="4"/>
      <c r="G249" s="4"/>
      <c r="H249" s="4"/>
      <c r="I249" s="4"/>
      <c r="L249" s="207"/>
      <c r="M249" s="4"/>
      <c r="N249" s="4"/>
      <c r="O249" s="4"/>
    </row>
    <row r="250">
      <c r="A250" s="4"/>
      <c r="B250" s="4"/>
      <c r="C250" s="4"/>
      <c r="D250" s="4"/>
      <c r="G250" s="4"/>
      <c r="H250" s="4"/>
      <c r="I250" s="4"/>
      <c r="L250" s="207"/>
      <c r="M250" s="4"/>
      <c r="N250" s="4"/>
      <c r="O250" s="4"/>
    </row>
    <row r="251">
      <c r="A251" s="4"/>
      <c r="B251" s="4"/>
      <c r="C251" s="4"/>
      <c r="D251" s="4"/>
      <c r="G251" s="4"/>
      <c r="H251" s="4"/>
      <c r="I251" s="4"/>
      <c r="L251" s="207"/>
      <c r="M251" s="4"/>
      <c r="N251" s="4"/>
      <c r="O251" s="4"/>
    </row>
    <row r="252">
      <c r="A252" s="4"/>
      <c r="B252" s="4"/>
      <c r="C252" s="4"/>
      <c r="D252" s="4"/>
      <c r="G252" s="4"/>
      <c r="H252" s="4"/>
      <c r="I252" s="4"/>
      <c r="L252" s="207"/>
      <c r="M252" s="4"/>
      <c r="N252" s="4"/>
      <c r="O252" s="4"/>
    </row>
    <row r="253">
      <c r="A253" s="4"/>
      <c r="B253" s="4"/>
      <c r="C253" s="4"/>
      <c r="D253" s="4"/>
      <c r="G253" s="4"/>
      <c r="H253" s="4"/>
      <c r="I253" s="4"/>
      <c r="L253" s="207"/>
      <c r="M253" s="4"/>
      <c r="N253" s="4"/>
      <c r="O253" s="4"/>
    </row>
    <row r="254">
      <c r="A254" s="4"/>
      <c r="B254" s="4"/>
      <c r="C254" s="4"/>
      <c r="D254" s="4"/>
      <c r="G254" s="4"/>
      <c r="H254" s="4"/>
      <c r="I254" s="4"/>
      <c r="L254" s="207"/>
      <c r="M254" s="4"/>
      <c r="N254" s="4"/>
      <c r="O254" s="4"/>
    </row>
    <row r="255">
      <c r="A255" s="4"/>
      <c r="B255" s="4"/>
      <c r="C255" s="4"/>
      <c r="D255" s="4"/>
      <c r="G255" s="4"/>
      <c r="H255" s="4"/>
      <c r="I255" s="4"/>
      <c r="L255" s="207"/>
      <c r="M255" s="4"/>
      <c r="N255" s="4"/>
      <c r="O255" s="4"/>
    </row>
    <row r="256">
      <c r="A256" s="4"/>
      <c r="B256" s="4"/>
      <c r="C256" s="4"/>
      <c r="D256" s="4"/>
      <c r="G256" s="4"/>
      <c r="H256" s="4"/>
      <c r="I256" s="4"/>
      <c r="L256" s="207"/>
      <c r="M256" s="4"/>
      <c r="N256" s="4"/>
      <c r="O256" s="4"/>
    </row>
    <row r="257">
      <c r="A257" s="4"/>
      <c r="B257" s="4"/>
      <c r="C257" s="4"/>
      <c r="D257" s="4"/>
      <c r="G257" s="4"/>
      <c r="H257" s="4"/>
      <c r="I257" s="4"/>
      <c r="L257" s="207"/>
      <c r="M257" s="4"/>
      <c r="N257" s="4"/>
      <c r="O257" s="4"/>
    </row>
    <row r="258">
      <c r="A258" s="4"/>
      <c r="B258" s="4"/>
      <c r="C258" s="4"/>
      <c r="D258" s="4"/>
      <c r="G258" s="4"/>
      <c r="H258" s="4"/>
      <c r="I258" s="4"/>
      <c r="L258" s="207"/>
      <c r="M258" s="4"/>
      <c r="N258" s="4"/>
      <c r="O258" s="4"/>
    </row>
    <row r="259">
      <c r="A259" s="4"/>
      <c r="B259" s="4"/>
      <c r="C259" s="4"/>
      <c r="D259" s="4"/>
      <c r="G259" s="4"/>
      <c r="H259" s="4"/>
      <c r="I259" s="4"/>
      <c r="L259" s="207"/>
      <c r="M259" s="4"/>
      <c r="N259" s="4"/>
      <c r="O259" s="4"/>
    </row>
    <row r="260">
      <c r="A260" s="4"/>
      <c r="B260" s="4"/>
      <c r="C260" s="4"/>
      <c r="D260" s="4"/>
      <c r="G260" s="4"/>
      <c r="H260" s="4"/>
      <c r="I260" s="4"/>
      <c r="L260" s="207"/>
      <c r="M260" s="4"/>
      <c r="N260" s="4"/>
      <c r="O260" s="4"/>
    </row>
    <row r="261">
      <c r="A261" s="4"/>
      <c r="B261" s="4"/>
      <c r="C261" s="4"/>
      <c r="D261" s="4"/>
      <c r="G261" s="4"/>
      <c r="H261" s="4"/>
      <c r="I261" s="4"/>
      <c r="L261" s="207"/>
      <c r="M261" s="4"/>
      <c r="N261" s="4"/>
      <c r="O261" s="4"/>
    </row>
    <row r="262">
      <c r="A262" s="4"/>
      <c r="B262" s="4"/>
      <c r="C262" s="4"/>
      <c r="D262" s="4"/>
      <c r="G262" s="4"/>
      <c r="H262" s="4"/>
      <c r="I262" s="4"/>
      <c r="L262" s="207"/>
      <c r="M262" s="4"/>
      <c r="N262" s="4"/>
      <c r="O262" s="4"/>
    </row>
    <row r="263">
      <c r="A263" s="4"/>
      <c r="B263" s="4"/>
      <c r="C263" s="4"/>
      <c r="D263" s="4"/>
      <c r="G263" s="4"/>
      <c r="H263" s="4"/>
      <c r="I263" s="4"/>
      <c r="L263" s="207"/>
      <c r="M263" s="4"/>
      <c r="N263" s="4"/>
      <c r="O263" s="4"/>
    </row>
    <row r="264">
      <c r="A264" s="4"/>
      <c r="B264" s="4"/>
      <c r="C264" s="4"/>
      <c r="D264" s="4"/>
      <c r="G264" s="4"/>
      <c r="H264" s="4"/>
      <c r="I264" s="4"/>
      <c r="L264" s="207"/>
      <c r="M264" s="4"/>
      <c r="N264" s="4"/>
      <c r="O264" s="4"/>
    </row>
    <row r="265">
      <c r="A265" s="4"/>
      <c r="B265" s="4"/>
      <c r="C265" s="4"/>
      <c r="D265" s="4"/>
      <c r="G265" s="4"/>
      <c r="H265" s="4"/>
      <c r="I265" s="4"/>
      <c r="L265" s="207"/>
      <c r="M265" s="4"/>
      <c r="N265" s="4"/>
      <c r="O265" s="4"/>
    </row>
    <row r="266">
      <c r="A266" s="4"/>
      <c r="B266" s="4"/>
      <c r="C266" s="4"/>
      <c r="D266" s="4"/>
      <c r="G266" s="4"/>
      <c r="H266" s="4"/>
      <c r="I266" s="4"/>
      <c r="L266" s="207"/>
      <c r="M266" s="4"/>
      <c r="N266" s="4"/>
      <c r="O266" s="4"/>
    </row>
    <row r="267">
      <c r="A267" s="4"/>
      <c r="B267" s="4"/>
      <c r="C267" s="4"/>
      <c r="D267" s="4"/>
      <c r="G267" s="4"/>
      <c r="H267" s="4"/>
      <c r="I267" s="4"/>
      <c r="L267" s="207"/>
      <c r="M267" s="4"/>
      <c r="N267" s="4"/>
      <c r="O267" s="4"/>
    </row>
    <row r="268">
      <c r="A268" s="4"/>
      <c r="B268" s="4"/>
      <c r="C268" s="4"/>
      <c r="D268" s="4"/>
      <c r="G268" s="4"/>
      <c r="H268" s="4"/>
      <c r="I268" s="4"/>
      <c r="L268" s="207"/>
      <c r="M268" s="4"/>
      <c r="N268" s="4"/>
      <c r="O268" s="4"/>
    </row>
    <row r="269">
      <c r="A269" s="4"/>
      <c r="B269" s="4"/>
      <c r="C269" s="4"/>
      <c r="D269" s="4"/>
      <c r="G269" s="4"/>
      <c r="H269" s="4"/>
      <c r="I269" s="4"/>
      <c r="L269" s="207"/>
      <c r="M269" s="4"/>
      <c r="N269" s="4"/>
      <c r="O269" s="4"/>
    </row>
    <row r="270">
      <c r="A270" s="4"/>
      <c r="B270" s="4"/>
      <c r="C270" s="4"/>
      <c r="D270" s="4"/>
      <c r="G270" s="4"/>
      <c r="H270" s="4"/>
      <c r="I270" s="4"/>
      <c r="L270" s="207"/>
      <c r="M270" s="4"/>
      <c r="N270" s="4"/>
      <c r="O270" s="4"/>
    </row>
    <row r="271">
      <c r="A271" s="4"/>
      <c r="B271" s="4"/>
      <c r="C271" s="4"/>
      <c r="D271" s="4"/>
      <c r="G271" s="4"/>
      <c r="H271" s="4"/>
      <c r="I271" s="4"/>
      <c r="L271" s="207"/>
      <c r="M271" s="4"/>
      <c r="N271" s="4"/>
      <c r="O271" s="4"/>
    </row>
    <row r="272">
      <c r="A272" s="4"/>
      <c r="B272" s="4"/>
      <c r="C272" s="4"/>
      <c r="D272" s="4"/>
      <c r="G272" s="4"/>
      <c r="H272" s="4"/>
      <c r="I272" s="4"/>
      <c r="L272" s="207"/>
      <c r="M272" s="4"/>
      <c r="N272" s="4"/>
      <c r="O272" s="4"/>
    </row>
    <row r="273">
      <c r="A273" s="4"/>
      <c r="B273" s="4"/>
      <c r="C273" s="4"/>
      <c r="D273" s="4"/>
      <c r="G273" s="4"/>
      <c r="H273" s="4"/>
      <c r="I273" s="4"/>
      <c r="L273" s="207"/>
      <c r="M273" s="4"/>
      <c r="N273" s="4"/>
      <c r="O273" s="4"/>
    </row>
    <row r="274">
      <c r="A274" s="4"/>
      <c r="B274" s="4"/>
      <c r="C274" s="4"/>
      <c r="D274" s="4"/>
      <c r="G274" s="4"/>
      <c r="H274" s="4"/>
      <c r="I274" s="4"/>
      <c r="L274" s="207"/>
      <c r="M274" s="4"/>
      <c r="N274" s="4"/>
      <c r="O274" s="4"/>
    </row>
    <row r="275">
      <c r="A275" s="4"/>
      <c r="B275" s="4"/>
      <c r="C275" s="4"/>
      <c r="D275" s="4"/>
      <c r="G275" s="4"/>
      <c r="H275" s="4"/>
      <c r="I275" s="4"/>
      <c r="L275" s="207"/>
      <c r="M275" s="4"/>
      <c r="N275" s="4"/>
      <c r="O275" s="4"/>
    </row>
    <row r="276">
      <c r="A276" s="4"/>
      <c r="B276" s="4"/>
      <c r="C276" s="4"/>
      <c r="D276" s="4"/>
      <c r="G276" s="4"/>
      <c r="H276" s="4"/>
      <c r="I276" s="4"/>
      <c r="L276" s="207"/>
      <c r="M276" s="4"/>
      <c r="N276" s="4"/>
      <c r="O276" s="4"/>
    </row>
    <row r="277">
      <c r="A277" s="4"/>
      <c r="B277" s="4"/>
      <c r="C277" s="4"/>
      <c r="D277" s="4"/>
      <c r="G277" s="4"/>
      <c r="H277" s="4"/>
      <c r="I277" s="4"/>
      <c r="L277" s="207"/>
      <c r="M277" s="4"/>
      <c r="N277" s="4"/>
      <c r="O277" s="4"/>
    </row>
    <row r="278">
      <c r="A278" s="4"/>
      <c r="B278" s="4"/>
      <c r="C278" s="4"/>
      <c r="D278" s="4"/>
      <c r="G278" s="4"/>
      <c r="H278" s="4"/>
      <c r="I278" s="4"/>
      <c r="L278" s="207"/>
      <c r="M278" s="4"/>
      <c r="N278" s="4"/>
      <c r="O278" s="4"/>
    </row>
    <row r="279">
      <c r="A279" s="4"/>
      <c r="B279" s="4"/>
      <c r="C279" s="4"/>
      <c r="D279" s="4"/>
      <c r="G279" s="4"/>
      <c r="H279" s="4"/>
      <c r="I279" s="4"/>
      <c r="L279" s="207"/>
      <c r="M279" s="4"/>
      <c r="N279" s="4"/>
      <c r="O279" s="4"/>
    </row>
    <row r="280">
      <c r="A280" s="4"/>
      <c r="B280" s="4"/>
      <c r="C280" s="4"/>
      <c r="D280" s="4"/>
      <c r="G280" s="4"/>
      <c r="H280" s="4"/>
      <c r="I280" s="4"/>
      <c r="L280" s="207"/>
      <c r="M280" s="4"/>
      <c r="N280" s="4"/>
      <c r="O280" s="4"/>
    </row>
    <row r="281">
      <c r="A281" s="4"/>
      <c r="B281" s="4"/>
      <c r="C281" s="4"/>
      <c r="D281" s="4"/>
      <c r="G281" s="4"/>
      <c r="H281" s="4"/>
      <c r="I281" s="4"/>
      <c r="L281" s="207"/>
      <c r="M281" s="4"/>
      <c r="N281" s="4"/>
      <c r="O281" s="4"/>
    </row>
    <row r="282">
      <c r="A282" s="4"/>
      <c r="B282" s="4"/>
      <c r="C282" s="4"/>
      <c r="D282" s="4"/>
      <c r="G282" s="4"/>
      <c r="H282" s="4"/>
      <c r="I282" s="4"/>
      <c r="L282" s="207"/>
      <c r="M282" s="4"/>
      <c r="N282" s="4"/>
      <c r="O282" s="4"/>
    </row>
    <row r="283">
      <c r="A283" s="4"/>
      <c r="B283" s="4"/>
      <c r="C283" s="4"/>
      <c r="D283" s="4"/>
      <c r="G283" s="4"/>
      <c r="H283" s="4"/>
      <c r="I283" s="4"/>
      <c r="L283" s="207"/>
      <c r="M283" s="4"/>
      <c r="N283" s="4"/>
      <c r="O283" s="4"/>
    </row>
    <row r="284">
      <c r="A284" s="4"/>
      <c r="B284" s="4"/>
      <c r="C284" s="4"/>
      <c r="D284" s="4"/>
      <c r="G284" s="4"/>
      <c r="H284" s="4"/>
      <c r="I284" s="4"/>
      <c r="L284" s="207"/>
      <c r="M284" s="4"/>
      <c r="N284" s="4"/>
      <c r="O284" s="4"/>
    </row>
    <row r="285">
      <c r="A285" s="4"/>
      <c r="B285" s="4"/>
      <c r="C285" s="4"/>
      <c r="D285" s="4"/>
      <c r="G285" s="4"/>
      <c r="H285" s="4"/>
      <c r="I285" s="4"/>
      <c r="L285" s="207"/>
      <c r="M285" s="4"/>
      <c r="N285" s="4"/>
      <c r="O285" s="4"/>
    </row>
    <row r="286">
      <c r="A286" s="4"/>
      <c r="B286" s="4"/>
      <c r="C286" s="4"/>
      <c r="D286" s="4"/>
      <c r="G286" s="4"/>
      <c r="H286" s="4"/>
      <c r="I286" s="4"/>
      <c r="L286" s="207"/>
      <c r="M286" s="4"/>
      <c r="N286" s="4"/>
      <c r="O286" s="4"/>
    </row>
    <row r="287">
      <c r="A287" s="4"/>
      <c r="B287" s="4"/>
      <c r="C287" s="4"/>
      <c r="D287" s="4"/>
      <c r="G287" s="4"/>
      <c r="H287" s="4"/>
      <c r="I287" s="4"/>
      <c r="L287" s="207"/>
      <c r="M287" s="4"/>
      <c r="N287" s="4"/>
      <c r="O287" s="4"/>
    </row>
    <row r="288">
      <c r="A288" s="4"/>
      <c r="B288" s="4"/>
      <c r="C288" s="4"/>
      <c r="D288" s="4"/>
      <c r="G288" s="4"/>
      <c r="H288" s="4"/>
      <c r="I288" s="4"/>
      <c r="L288" s="207"/>
      <c r="M288" s="4"/>
      <c r="N288" s="4"/>
      <c r="O288" s="4"/>
    </row>
    <row r="289">
      <c r="A289" s="4"/>
      <c r="B289" s="4"/>
      <c r="C289" s="4"/>
      <c r="D289" s="4"/>
      <c r="G289" s="4"/>
      <c r="H289" s="4"/>
      <c r="I289" s="4"/>
      <c r="L289" s="207"/>
      <c r="M289" s="4"/>
      <c r="N289" s="4"/>
      <c r="O289" s="4"/>
    </row>
    <row r="290">
      <c r="A290" s="4"/>
      <c r="B290" s="4"/>
      <c r="C290" s="4"/>
      <c r="D290" s="4"/>
      <c r="G290" s="4"/>
      <c r="H290" s="4"/>
      <c r="I290" s="4"/>
      <c r="L290" s="207"/>
      <c r="M290" s="4"/>
      <c r="N290" s="4"/>
      <c r="O290" s="4"/>
    </row>
    <row r="291">
      <c r="A291" s="4"/>
      <c r="B291" s="4"/>
      <c r="C291" s="4"/>
      <c r="D291" s="4"/>
      <c r="G291" s="4"/>
      <c r="H291" s="4"/>
      <c r="I291" s="4"/>
      <c r="L291" s="207"/>
      <c r="M291" s="4"/>
      <c r="N291" s="4"/>
      <c r="O291" s="4"/>
    </row>
    <row r="292">
      <c r="A292" s="4"/>
      <c r="B292" s="4"/>
      <c r="C292" s="4"/>
      <c r="D292" s="4"/>
      <c r="G292" s="4"/>
      <c r="H292" s="4"/>
      <c r="I292" s="4"/>
      <c r="L292" s="207"/>
      <c r="M292" s="4"/>
      <c r="N292" s="4"/>
      <c r="O292" s="4"/>
    </row>
    <row r="293">
      <c r="A293" s="4"/>
      <c r="B293" s="4"/>
      <c r="C293" s="4"/>
      <c r="D293" s="4"/>
      <c r="G293" s="4"/>
      <c r="H293" s="4"/>
      <c r="I293" s="4"/>
      <c r="L293" s="207"/>
      <c r="M293" s="4"/>
      <c r="N293" s="4"/>
      <c r="O293" s="4"/>
    </row>
    <row r="294">
      <c r="A294" s="4"/>
      <c r="B294" s="4"/>
      <c r="C294" s="4"/>
      <c r="D294" s="4"/>
      <c r="G294" s="4"/>
      <c r="H294" s="4"/>
      <c r="I294" s="4"/>
      <c r="L294" s="207"/>
      <c r="M294" s="4"/>
      <c r="N294" s="4"/>
      <c r="O294" s="4"/>
    </row>
    <row r="295">
      <c r="A295" s="4"/>
      <c r="B295" s="4"/>
      <c r="C295" s="4"/>
      <c r="D295" s="4"/>
      <c r="G295" s="4"/>
      <c r="H295" s="4"/>
      <c r="I295" s="4"/>
      <c r="L295" s="207"/>
      <c r="M295" s="4"/>
      <c r="N295" s="4"/>
      <c r="O295" s="4"/>
    </row>
    <row r="296">
      <c r="A296" s="4"/>
      <c r="B296" s="4"/>
      <c r="C296" s="4"/>
      <c r="D296" s="4"/>
      <c r="G296" s="4"/>
      <c r="H296" s="4"/>
      <c r="I296" s="4"/>
      <c r="L296" s="207"/>
      <c r="M296" s="4"/>
      <c r="N296" s="4"/>
      <c r="O296" s="4"/>
    </row>
    <row r="297">
      <c r="A297" s="4"/>
      <c r="B297" s="4"/>
      <c r="C297" s="4"/>
      <c r="D297" s="4"/>
      <c r="G297" s="4"/>
      <c r="H297" s="4"/>
      <c r="I297" s="4"/>
      <c r="L297" s="207"/>
      <c r="M297" s="4"/>
      <c r="N297" s="4"/>
      <c r="O297" s="4"/>
    </row>
    <row r="298">
      <c r="A298" s="4"/>
      <c r="B298" s="4"/>
      <c r="C298" s="4"/>
      <c r="D298" s="4"/>
      <c r="G298" s="4"/>
      <c r="H298" s="4"/>
      <c r="I298" s="4"/>
      <c r="L298" s="207"/>
      <c r="M298" s="4"/>
      <c r="N298" s="4"/>
      <c r="O298" s="4"/>
    </row>
    <row r="299">
      <c r="A299" s="4"/>
      <c r="B299" s="4"/>
      <c r="C299" s="4"/>
      <c r="D299" s="4"/>
      <c r="G299" s="4"/>
      <c r="H299" s="4"/>
      <c r="I299" s="4"/>
      <c r="L299" s="207"/>
      <c r="M299" s="4"/>
      <c r="N299" s="4"/>
      <c r="O299" s="4"/>
    </row>
    <row r="300">
      <c r="A300" s="4"/>
      <c r="B300" s="4"/>
      <c r="C300" s="4"/>
      <c r="D300" s="4"/>
      <c r="G300" s="4"/>
      <c r="H300" s="4"/>
      <c r="I300" s="4"/>
      <c r="L300" s="207"/>
      <c r="M300" s="4"/>
      <c r="N300" s="4"/>
      <c r="O300" s="4"/>
    </row>
    <row r="301">
      <c r="A301" s="4"/>
      <c r="B301" s="4"/>
      <c r="C301" s="4"/>
      <c r="D301" s="4"/>
      <c r="G301" s="4"/>
      <c r="H301" s="4"/>
      <c r="I301" s="4"/>
      <c r="L301" s="207"/>
      <c r="M301" s="4"/>
      <c r="N301" s="4"/>
      <c r="O301" s="4"/>
    </row>
    <row r="302">
      <c r="A302" s="4"/>
      <c r="B302" s="4"/>
      <c r="C302" s="4"/>
      <c r="D302" s="4"/>
      <c r="G302" s="4"/>
      <c r="H302" s="4"/>
      <c r="I302" s="4"/>
      <c r="L302" s="207"/>
      <c r="M302" s="4"/>
      <c r="N302" s="4"/>
      <c r="O302" s="4"/>
    </row>
    <row r="303">
      <c r="A303" s="4"/>
      <c r="B303" s="4"/>
      <c r="C303" s="4"/>
      <c r="D303" s="4"/>
      <c r="G303" s="4"/>
      <c r="H303" s="4"/>
      <c r="I303" s="4"/>
      <c r="L303" s="207"/>
      <c r="M303" s="4"/>
      <c r="N303" s="4"/>
      <c r="O303" s="4"/>
    </row>
    <row r="304">
      <c r="A304" s="4"/>
      <c r="B304" s="4"/>
      <c r="C304" s="4"/>
      <c r="D304" s="4"/>
      <c r="G304" s="4"/>
      <c r="H304" s="4"/>
      <c r="I304" s="4"/>
      <c r="L304" s="207"/>
      <c r="M304" s="4"/>
      <c r="N304" s="4"/>
      <c r="O304" s="4"/>
    </row>
    <row r="305">
      <c r="A305" s="4"/>
      <c r="B305" s="4"/>
      <c r="C305" s="4"/>
      <c r="D305" s="4"/>
      <c r="G305" s="4"/>
      <c r="H305" s="4"/>
      <c r="I305" s="4"/>
      <c r="L305" s="207"/>
      <c r="M305" s="4"/>
      <c r="N305" s="4"/>
      <c r="O305" s="4"/>
    </row>
    <row r="306">
      <c r="A306" s="4"/>
      <c r="B306" s="4"/>
      <c r="C306" s="4"/>
      <c r="D306" s="4"/>
      <c r="G306" s="4"/>
      <c r="H306" s="4"/>
      <c r="I306" s="4"/>
      <c r="L306" s="207"/>
      <c r="M306" s="4"/>
      <c r="N306" s="4"/>
      <c r="O306" s="4"/>
    </row>
    <row r="307">
      <c r="A307" s="4"/>
      <c r="B307" s="4"/>
      <c r="C307" s="4"/>
      <c r="D307" s="4"/>
      <c r="G307" s="4"/>
      <c r="H307" s="4"/>
      <c r="I307" s="4"/>
      <c r="L307" s="207"/>
      <c r="M307" s="4"/>
      <c r="N307" s="4"/>
      <c r="O307" s="4"/>
    </row>
    <row r="308">
      <c r="A308" s="4"/>
      <c r="B308" s="4"/>
      <c r="C308" s="4"/>
      <c r="D308" s="4"/>
      <c r="G308" s="4"/>
      <c r="H308" s="4"/>
      <c r="I308" s="4"/>
      <c r="L308" s="207"/>
      <c r="M308" s="4"/>
      <c r="N308" s="4"/>
      <c r="O308" s="4"/>
    </row>
    <row r="309">
      <c r="A309" s="4"/>
      <c r="B309" s="4"/>
      <c r="C309" s="4"/>
      <c r="D309" s="4"/>
      <c r="G309" s="4"/>
      <c r="H309" s="4"/>
      <c r="I309" s="4"/>
      <c r="L309" s="207"/>
      <c r="M309" s="4"/>
      <c r="N309" s="4"/>
      <c r="O309" s="4"/>
    </row>
    <row r="310">
      <c r="A310" s="4"/>
      <c r="B310" s="4"/>
      <c r="C310" s="4"/>
      <c r="D310" s="4"/>
      <c r="G310" s="4"/>
      <c r="H310" s="4"/>
      <c r="I310" s="4"/>
      <c r="L310" s="207"/>
      <c r="M310" s="4"/>
      <c r="N310" s="4"/>
      <c r="O310" s="4"/>
    </row>
    <row r="311">
      <c r="A311" s="4"/>
      <c r="B311" s="4"/>
      <c r="C311" s="4"/>
      <c r="D311" s="4"/>
      <c r="G311" s="4"/>
      <c r="H311" s="4"/>
      <c r="I311" s="4"/>
      <c r="L311" s="207"/>
      <c r="M311" s="4"/>
      <c r="N311" s="4"/>
      <c r="O311" s="4"/>
    </row>
    <row r="312">
      <c r="A312" s="4"/>
      <c r="B312" s="4"/>
      <c r="C312" s="4"/>
      <c r="D312" s="4"/>
      <c r="G312" s="4"/>
      <c r="H312" s="4"/>
      <c r="I312" s="4"/>
      <c r="L312" s="207"/>
      <c r="M312" s="4"/>
      <c r="N312" s="4"/>
      <c r="O312" s="4"/>
    </row>
    <row r="313">
      <c r="A313" s="4"/>
      <c r="B313" s="4"/>
      <c r="C313" s="4"/>
      <c r="D313" s="4"/>
      <c r="G313" s="4"/>
      <c r="H313" s="4"/>
      <c r="I313" s="4"/>
      <c r="L313" s="207"/>
      <c r="M313" s="4"/>
      <c r="N313" s="4"/>
      <c r="O313" s="4"/>
    </row>
    <row r="314">
      <c r="A314" s="4"/>
      <c r="B314" s="4"/>
      <c r="C314" s="4"/>
      <c r="D314" s="4"/>
      <c r="G314" s="4"/>
      <c r="H314" s="4"/>
      <c r="I314" s="4"/>
      <c r="L314" s="207"/>
      <c r="M314" s="4"/>
      <c r="N314" s="4"/>
      <c r="O314" s="4"/>
    </row>
    <row r="315">
      <c r="A315" s="4"/>
      <c r="B315" s="4"/>
      <c r="C315" s="4"/>
      <c r="D315" s="4"/>
      <c r="G315" s="4"/>
      <c r="H315" s="4"/>
      <c r="I315" s="4"/>
      <c r="L315" s="207"/>
      <c r="M315" s="4"/>
      <c r="N315" s="4"/>
      <c r="O315" s="4"/>
    </row>
    <row r="316">
      <c r="A316" s="4"/>
      <c r="B316" s="4"/>
      <c r="C316" s="4"/>
      <c r="D316" s="4"/>
      <c r="G316" s="4"/>
      <c r="H316" s="4"/>
      <c r="I316" s="4"/>
      <c r="L316" s="207"/>
      <c r="M316" s="4"/>
      <c r="N316" s="4"/>
      <c r="O316" s="4"/>
    </row>
    <row r="317">
      <c r="A317" s="4"/>
      <c r="B317" s="4"/>
      <c r="C317" s="4"/>
      <c r="D317" s="4"/>
      <c r="G317" s="4"/>
      <c r="H317" s="4"/>
      <c r="I317" s="4"/>
      <c r="L317" s="207"/>
      <c r="M317" s="4"/>
      <c r="N317" s="4"/>
      <c r="O317" s="4"/>
    </row>
    <row r="318">
      <c r="A318" s="4"/>
      <c r="B318" s="4"/>
      <c r="C318" s="4"/>
      <c r="D318" s="4"/>
      <c r="G318" s="4"/>
      <c r="H318" s="4"/>
      <c r="I318" s="4"/>
      <c r="L318" s="207"/>
      <c r="M318" s="4"/>
      <c r="N318" s="4"/>
      <c r="O318" s="4"/>
    </row>
    <row r="319">
      <c r="A319" s="4"/>
      <c r="B319" s="4"/>
      <c r="C319" s="4"/>
      <c r="D319" s="4"/>
      <c r="G319" s="4"/>
      <c r="H319" s="4"/>
      <c r="I319" s="4"/>
      <c r="L319" s="207"/>
      <c r="M319" s="4"/>
      <c r="N319" s="4"/>
      <c r="O319" s="4"/>
    </row>
    <row r="320">
      <c r="A320" s="4"/>
      <c r="B320" s="4"/>
      <c r="C320" s="4"/>
      <c r="D320" s="4"/>
      <c r="G320" s="4"/>
      <c r="H320" s="4"/>
      <c r="I320" s="4"/>
      <c r="L320" s="207"/>
      <c r="M320" s="4"/>
      <c r="N320" s="4"/>
      <c r="O320" s="4"/>
    </row>
    <row r="321">
      <c r="A321" s="4"/>
      <c r="B321" s="4"/>
      <c r="C321" s="4"/>
      <c r="D321" s="4"/>
      <c r="G321" s="4"/>
      <c r="H321" s="4"/>
      <c r="I321" s="4"/>
      <c r="L321" s="207"/>
      <c r="M321" s="4"/>
      <c r="N321" s="4"/>
      <c r="O321" s="4"/>
    </row>
    <row r="322">
      <c r="A322" s="4"/>
      <c r="B322" s="4"/>
      <c r="C322" s="4"/>
      <c r="D322" s="4"/>
      <c r="G322" s="4"/>
      <c r="H322" s="4"/>
      <c r="I322" s="4"/>
      <c r="L322" s="207"/>
      <c r="M322" s="4"/>
      <c r="N322" s="4"/>
      <c r="O322" s="4"/>
    </row>
    <row r="323">
      <c r="A323" s="4"/>
      <c r="B323" s="4"/>
      <c r="C323" s="4"/>
      <c r="D323" s="4"/>
      <c r="G323" s="4"/>
      <c r="H323" s="4"/>
      <c r="I323" s="4"/>
      <c r="L323" s="207"/>
      <c r="M323" s="4"/>
      <c r="N323" s="4"/>
      <c r="O323" s="4"/>
    </row>
    <row r="324">
      <c r="A324" s="4"/>
      <c r="B324" s="4"/>
      <c r="C324" s="4"/>
      <c r="D324" s="4"/>
      <c r="G324" s="4"/>
      <c r="H324" s="4"/>
      <c r="I324" s="4"/>
      <c r="L324" s="207"/>
      <c r="M324" s="4"/>
      <c r="N324" s="4"/>
      <c r="O324" s="4"/>
    </row>
    <row r="325">
      <c r="A325" s="4"/>
      <c r="B325" s="4"/>
      <c r="C325" s="4"/>
      <c r="D325" s="4"/>
      <c r="G325" s="4"/>
      <c r="H325" s="4"/>
      <c r="I325" s="4"/>
      <c r="L325" s="207"/>
      <c r="M325" s="4"/>
      <c r="N325" s="4"/>
      <c r="O325" s="4"/>
    </row>
    <row r="326">
      <c r="A326" s="4"/>
      <c r="B326" s="4"/>
      <c r="C326" s="4"/>
      <c r="D326" s="4"/>
      <c r="G326" s="4"/>
      <c r="H326" s="4"/>
      <c r="I326" s="4"/>
      <c r="L326" s="207"/>
      <c r="M326" s="4"/>
      <c r="N326" s="4"/>
      <c r="O326" s="4"/>
    </row>
    <row r="327">
      <c r="A327" s="4"/>
      <c r="B327" s="4"/>
      <c r="C327" s="4"/>
      <c r="D327" s="4"/>
      <c r="G327" s="4"/>
      <c r="H327" s="4"/>
      <c r="I327" s="4"/>
      <c r="L327" s="207"/>
      <c r="M327" s="4"/>
      <c r="N327" s="4"/>
      <c r="O327" s="4"/>
    </row>
    <row r="328">
      <c r="A328" s="4"/>
      <c r="B328" s="4"/>
      <c r="C328" s="4"/>
      <c r="D328" s="4"/>
      <c r="G328" s="4"/>
      <c r="H328" s="4"/>
      <c r="I328" s="4"/>
      <c r="L328" s="207"/>
      <c r="M328" s="4"/>
      <c r="N328" s="4"/>
      <c r="O328" s="4"/>
    </row>
    <row r="329">
      <c r="A329" s="4"/>
      <c r="B329" s="4"/>
      <c r="C329" s="4"/>
      <c r="D329" s="4"/>
      <c r="G329" s="4"/>
      <c r="H329" s="4"/>
      <c r="I329" s="4"/>
      <c r="L329" s="207"/>
      <c r="M329" s="4"/>
      <c r="N329" s="4"/>
      <c r="O329" s="4"/>
    </row>
    <row r="330">
      <c r="A330" s="4"/>
      <c r="B330" s="4"/>
      <c r="C330" s="4"/>
      <c r="D330" s="4"/>
      <c r="G330" s="4"/>
      <c r="H330" s="4"/>
      <c r="I330" s="4"/>
      <c r="L330" s="207"/>
      <c r="M330" s="4"/>
      <c r="N330" s="4"/>
      <c r="O330" s="4"/>
    </row>
    <row r="331">
      <c r="A331" s="4"/>
      <c r="B331" s="4"/>
      <c r="C331" s="4"/>
      <c r="D331" s="4"/>
      <c r="G331" s="4"/>
      <c r="H331" s="4"/>
      <c r="I331" s="4"/>
      <c r="L331" s="207"/>
      <c r="M331" s="4"/>
      <c r="N331" s="4"/>
      <c r="O331" s="4"/>
    </row>
    <row r="332">
      <c r="A332" s="4"/>
      <c r="B332" s="4"/>
      <c r="C332" s="4"/>
      <c r="D332" s="4"/>
      <c r="G332" s="4"/>
      <c r="H332" s="4"/>
      <c r="I332" s="4"/>
      <c r="L332" s="207"/>
      <c r="M332" s="4"/>
      <c r="N332" s="4"/>
      <c r="O332" s="4"/>
    </row>
    <row r="333">
      <c r="A333" s="4"/>
      <c r="B333" s="4"/>
      <c r="C333" s="4"/>
      <c r="D333" s="4"/>
      <c r="G333" s="4"/>
      <c r="H333" s="4"/>
      <c r="I333" s="4"/>
      <c r="L333" s="207"/>
      <c r="M333" s="4"/>
      <c r="N333" s="4"/>
      <c r="O333" s="4"/>
    </row>
    <row r="334">
      <c r="A334" s="4"/>
      <c r="B334" s="4"/>
      <c r="C334" s="4"/>
      <c r="D334" s="4"/>
      <c r="G334" s="4"/>
      <c r="H334" s="4"/>
      <c r="I334" s="4"/>
      <c r="L334" s="207"/>
      <c r="M334" s="4"/>
      <c r="N334" s="4"/>
      <c r="O334" s="4"/>
    </row>
    <row r="335">
      <c r="A335" s="4"/>
      <c r="B335" s="4"/>
      <c r="C335" s="4"/>
      <c r="D335" s="4"/>
      <c r="G335" s="4"/>
      <c r="H335" s="4"/>
      <c r="I335" s="4"/>
      <c r="L335" s="207"/>
      <c r="M335" s="4"/>
      <c r="N335" s="4"/>
      <c r="O335" s="4"/>
    </row>
    <row r="336">
      <c r="A336" s="4"/>
      <c r="B336" s="4"/>
      <c r="C336" s="4"/>
      <c r="D336" s="4"/>
      <c r="G336" s="4"/>
      <c r="H336" s="4"/>
      <c r="I336" s="4"/>
      <c r="L336" s="207"/>
      <c r="M336" s="4"/>
      <c r="N336" s="4"/>
      <c r="O336" s="4"/>
    </row>
    <row r="337">
      <c r="A337" s="4"/>
      <c r="B337" s="4"/>
      <c r="C337" s="4"/>
      <c r="D337" s="4"/>
      <c r="G337" s="4"/>
      <c r="H337" s="4"/>
      <c r="I337" s="4"/>
      <c r="L337" s="207"/>
      <c r="M337" s="4"/>
      <c r="N337" s="4"/>
      <c r="O337" s="4"/>
    </row>
    <row r="338">
      <c r="A338" s="4"/>
      <c r="B338" s="4"/>
      <c r="C338" s="4"/>
      <c r="D338" s="4"/>
      <c r="G338" s="4"/>
      <c r="H338" s="4"/>
      <c r="I338" s="4"/>
      <c r="L338" s="207"/>
      <c r="M338" s="4"/>
      <c r="N338" s="4"/>
      <c r="O338" s="4"/>
    </row>
    <row r="339">
      <c r="A339" s="4"/>
      <c r="B339" s="4"/>
      <c r="C339" s="4"/>
      <c r="D339" s="4"/>
      <c r="G339" s="4"/>
      <c r="H339" s="4"/>
      <c r="I339" s="4"/>
      <c r="L339" s="207"/>
      <c r="M339" s="4"/>
      <c r="N339" s="4"/>
      <c r="O339" s="4"/>
    </row>
    <row r="340">
      <c r="A340" s="4"/>
      <c r="B340" s="4"/>
      <c r="C340" s="4"/>
      <c r="D340" s="4"/>
      <c r="G340" s="4"/>
      <c r="H340" s="4"/>
      <c r="I340" s="4"/>
      <c r="L340" s="207"/>
      <c r="M340" s="4"/>
      <c r="N340" s="4"/>
      <c r="O340" s="4"/>
    </row>
    <row r="341">
      <c r="A341" s="4"/>
      <c r="B341" s="4"/>
      <c r="C341" s="4"/>
      <c r="D341" s="4"/>
      <c r="G341" s="4"/>
      <c r="H341" s="4"/>
      <c r="I341" s="4"/>
      <c r="L341" s="207"/>
      <c r="M341" s="4"/>
      <c r="N341" s="4"/>
      <c r="O341" s="4"/>
    </row>
    <row r="342">
      <c r="A342" s="4"/>
      <c r="B342" s="4"/>
      <c r="C342" s="4"/>
      <c r="D342" s="4"/>
      <c r="G342" s="4"/>
      <c r="H342" s="4"/>
      <c r="I342" s="4"/>
      <c r="L342" s="207"/>
      <c r="M342" s="4"/>
      <c r="N342" s="4"/>
      <c r="O342" s="4"/>
    </row>
    <row r="343">
      <c r="A343" s="4"/>
      <c r="B343" s="4"/>
      <c r="C343" s="4"/>
      <c r="D343" s="4"/>
      <c r="G343" s="4"/>
      <c r="H343" s="4"/>
      <c r="I343" s="4"/>
      <c r="L343" s="207"/>
      <c r="M343" s="4"/>
      <c r="N343" s="4"/>
      <c r="O343" s="4"/>
    </row>
    <row r="344">
      <c r="A344" s="4"/>
      <c r="B344" s="4"/>
      <c r="C344" s="4"/>
      <c r="D344" s="4"/>
      <c r="G344" s="4"/>
      <c r="H344" s="4"/>
      <c r="I344" s="4"/>
      <c r="L344" s="207"/>
      <c r="M344" s="4"/>
      <c r="N344" s="4"/>
      <c r="O344" s="4"/>
    </row>
    <row r="345">
      <c r="A345" s="4"/>
      <c r="B345" s="4"/>
      <c r="C345" s="4"/>
      <c r="D345" s="4"/>
      <c r="G345" s="4"/>
      <c r="H345" s="4"/>
      <c r="I345" s="4"/>
      <c r="L345" s="207"/>
      <c r="M345" s="4"/>
      <c r="N345" s="4"/>
      <c r="O345" s="4"/>
    </row>
    <row r="346">
      <c r="A346" s="4"/>
      <c r="B346" s="4"/>
      <c r="C346" s="4"/>
      <c r="D346" s="4"/>
      <c r="G346" s="4"/>
      <c r="H346" s="4"/>
      <c r="I346" s="4"/>
      <c r="L346" s="207"/>
      <c r="M346" s="4"/>
      <c r="N346" s="4"/>
      <c r="O346" s="4"/>
    </row>
    <row r="347">
      <c r="A347" s="4"/>
      <c r="B347" s="4"/>
      <c r="C347" s="4"/>
      <c r="D347" s="4"/>
      <c r="G347" s="4"/>
      <c r="H347" s="4"/>
      <c r="I347" s="4"/>
      <c r="L347" s="207"/>
      <c r="M347" s="4"/>
      <c r="N347" s="4"/>
      <c r="O347" s="4"/>
    </row>
    <row r="348">
      <c r="A348" s="4"/>
      <c r="B348" s="4"/>
      <c r="C348" s="4"/>
      <c r="D348" s="4"/>
      <c r="G348" s="4"/>
      <c r="H348" s="4"/>
      <c r="I348" s="4"/>
      <c r="L348" s="207"/>
      <c r="M348" s="4"/>
      <c r="N348" s="4"/>
      <c r="O348" s="4"/>
    </row>
    <row r="349">
      <c r="A349" s="4"/>
      <c r="B349" s="4"/>
      <c r="C349" s="4"/>
      <c r="D349" s="4"/>
      <c r="G349" s="4"/>
      <c r="H349" s="4"/>
      <c r="I349" s="4"/>
      <c r="L349" s="207"/>
      <c r="M349" s="4"/>
      <c r="N349" s="4"/>
      <c r="O349" s="4"/>
    </row>
    <row r="350">
      <c r="A350" s="4"/>
      <c r="B350" s="4"/>
      <c r="C350" s="4"/>
      <c r="D350" s="4"/>
      <c r="G350" s="4"/>
      <c r="H350" s="4"/>
      <c r="I350" s="4"/>
      <c r="L350" s="207"/>
      <c r="M350" s="4"/>
      <c r="N350" s="4"/>
      <c r="O350" s="4"/>
    </row>
    <row r="351">
      <c r="A351" s="4"/>
      <c r="B351" s="4"/>
      <c r="C351" s="4"/>
      <c r="D351" s="4"/>
      <c r="G351" s="4"/>
      <c r="H351" s="4"/>
      <c r="I351" s="4"/>
      <c r="L351" s="207"/>
      <c r="M351" s="4"/>
      <c r="N351" s="4"/>
      <c r="O351" s="4"/>
    </row>
    <row r="352">
      <c r="A352" s="4"/>
      <c r="B352" s="4"/>
      <c r="C352" s="4"/>
      <c r="D352" s="4"/>
      <c r="G352" s="4"/>
      <c r="H352" s="4"/>
      <c r="I352" s="4"/>
      <c r="L352" s="207"/>
      <c r="M352" s="4"/>
      <c r="N352" s="4"/>
      <c r="O352" s="4"/>
    </row>
    <row r="353">
      <c r="A353" s="4"/>
      <c r="B353" s="4"/>
      <c r="C353" s="4"/>
      <c r="D353" s="4"/>
      <c r="G353" s="4"/>
      <c r="H353" s="4"/>
      <c r="I353" s="4"/>
      <c r="L353" s="207"/>
      <c r="M353" s="4"/>
      <c r="N353" s="4"/>
      <c r="O353" s="4"/>
    </row>
    <row r="354">
      <c r="A354" s="4"/>
      <c r="B354" s="4"/>
      <c r="C354" s="4"/>
      <c r="D354" s="4"/>
      <c r="G354" s="4"/>
      <c r="H354" s="4"/>
      <c r="I354" s="4"/>
      <c r="L354" s="207"/>
      <c r="M354" s="4"/>
      <c r="N354" s="4"/>
      <c r="O354" s="4"/>
    </row>
    <row r="355">
      <c r="A355" s="4"/>
      <c r="B355" s="4"/>
      <c r="C355" s="4"/>
      <c r="D355" s="4"/>
      <c r="G355" s="4"/>
      <c r="H355" s="4"/>
      <c r="I355" s="4"/>
      <c r="L355" s="207"/>
      <c r="M355" s="4"/>
      <c r="N355" s="4"/>
      <c r="O355" s="4"/>
    </row>
    <row r="356">
      <c r="A356" s="4"/>
      <c r="B356" s="4"/>
      <c r="C356" s="4"/>
      <c r="D356" s="4"/>
      <c r="G356" s="4"/>
      <c r="H356" s="4"/>
      <c r="I356" s="4"/>
      <c r="L356" s="207"/>
      <c r="M356" s="4"/>
      <c r="N356" s="4"/>
      <c r="O356" s="4"/>
    </row>
    <row r="357">
      <c r="A357" s="4"/>
      <c r="B357" s="4"/>
      <c r="C357" s="4"/>
      <c r="D357" s="4"/>
      <c r="G357" s="4"/>
      <c r="H357" s="4"/>
      <c r="I357" s="4"/>
      <c r="L357" s="207"/>
      <c r="M357" s="4"/>
      <c r="N357" s="4"/>
      <c r="O357" s="4"/>
    </row>
    <row r="358">
      <c r="A358" s="4"/>
      <c r="B358" s="4"/>
      <c r="C358" s="4"/>
      <c r="D358" s="4"/>
      <c r="G358" s="4"/>
      <c r="H358" s="4"/>
      <c r="I358" s="4"/>
      <c r="L358" s="207"/>
      <c r="M358" s="4"/>
      <c r="N358" s="4"/>
      <c r="O358" s="4"/>
    </row>
    <row r="359">
      <c r="A359" s="4"/>
      <c r="B359" s="4"/>
      <c r="C359" s="4"/>
      <c r="D359" s="4"/>
      <c r="G359" s="4"/>
      <c r="H359" s="4"/>
      <c r="I359" s="4"/>
      <c r="L359" s="207"/>
      <c r="M359" s="4"/>
      <c r="N359" s="4"/>
      <c r="O359" s="4"/>
    </row>
    <row r="360">
      <c r="A360" s="4"/>
      <c r="B360" s="4"/>
      <c r="C360" s="4"/>
      <c r="D360" s="4"/>
      <c r="G360" s="4"/>
      <c r="H360" s="4"/>
      <c r="I360" s="4"/>
      <c r="L360" s="207"/>
      <c r="M360" s="4"/>
      <c r="N360" s="4"/>
      <c r="O360" s="4"/>
    </row>
    <row r="361">
      <c r="A361" s="4"/>
      <c r="B361" s="4"/>
      <c r="C361" s="4"/>
      <c r="D361" s="4"/>
      <c r="G361" s="4"/>
      <c r="H361" s="4"/>
      <c r="I361" s="4"/>
      <c r="L361" s="207"/>
      <c r="M361" s="4"/>
      <c r="N361" s="4"/>
      <c r="O361" s="4"/>
    </row>
    <row r="362">
      <c r="A362" s="4"/>
      <c r="B362" s="4"/>
      <c r="C362" s="4"/>
      <c r="D362" s="4"/>
      <c r="G362" s="4"/>
      <c r="H362" s="4"/>
      <c r="I362" s="4"/>
      <c r="L362" s="207"/>
      <c r="M362" s="4"/>
      <c r="N362" s="4"/>
      <c r="O362" s="4"/>
    </row>
    <row r="363">
      <c r="A363" s="4"/>
      <c r="B363" s="4"/>
      <c r="C363" s="4"/>
      <c r="D363" s="4"/>
      <c r="G363" s="4"/>
      <c r="H363" s="4"/>
      <c r="I363" s="4"/>
      <c r="L363" s="207"/>
      <c r="M363" s="4"/>
      <c r="N363" s="4"/>
      <c r="O363" s="4"/>
    </row>
    <row r="364">
      <c r="A364" s="4"/>
      <c r="B364" s="4"/>
      <c r="C364" s="4"/>
      <c r="D364" s="4"/>
      <c r="G364" s="4"/>
      <c r="H364" s="4"/>
      <c r="I364" s="4"/>
      <c r="L364" s="207"/>
      <c r="M364" s="4"/>
      <c r="N364" s="4"/>
      <c r="O364" s="4"/>
    </row>
    <row r="365">
      <c r="A365" s="4"/>
      <c r="B365" s="4"/>
      <c r="C365" s="4"/>
      <c r="D365" s="4"/>
      <c r="G365" s="4"/>
      <c r="H365" s="4"/>
      <c r="I365" s="4"/>
      <c r="L365" s="207"/>
      <c r="M365" s="4"/>
      <c r="N365" s="4"/>
      <c r="O365" s="4"/>
    </row>
    <row r="366">
      <c r="A366" s="4"/>
      <c r="B366" s="4"/>
      <c r="C366" s="4"/>
      <c r="D366" s="4"/>
      <c r="G366" s="4"/>
      <c r="H366" s="4"/>
      <c r="I366" s="4"/>
      <c r="L366" s="207"/>
      <c r="M366" s="4"/>
      <c r="N366" s="4"/>
      <c r="O366" s="4"/>
    </row>
    <row r="367">
      <c r="A367" s="4"/>
      <c r="B367" s="4"/>
      <c r="C367" s="4"/>
      <c r="D367" s="4"/>
      <c r="G367" s="4"/>
      <c r="H367" s="4"/>
      <c r="I367" s="4"/>
      <c r="L367" s="207"/>
      <c r="M367" s="4"/>
      <c r="N367" s="4"/>
      <c r="O367" s="4"/>
    </row>
    <row r="368">
      <c r="A368" s="4"/>
      <c r="B368" s="4"/>
      <c r="C368" s="4"/>
      <c r="D368" s="4"/>
      <c r="G368" s="4"/>
      <c r="H368" s="4"/>
      <c r="I368" s="4"/>
      <c r="L368" s="207"/>
      <c r="M368" s="4"/>
      <c r="N368" s="4"/>
      <c r="O368" s="4"/>
    </row>
    <row r="369">
      <c r="A369" s="4"/>
      <c r="B369" s="4"/>
      <c r="C369" s="4"/>
      <c r="D369" s="4"/>
      <c r="G369" s="4"/>
      <c r="H369" s="4"/>
      <c r="I369" s="4"/>
      <c r="L369" s="207"/>
      <c r="M369" s="4"/>
      <c r="N369" s="4"/>
      <c r="O369" s="4"/>
    </row>
    <row r="370">
      <c r="A370" s="4"/>
      <c r="B370" s="4"/>
      <c r="C370" s="4"/>
      <c r="D370" s="4"/>
      <c r="G370" s="4"/>
      <c r="H370" s="4"/>
      <c r="I370" s="4"/>
      <c r="L370" s="207"/>
      <c r="M370" s="4"/>
      <c r="N370" s="4"/>
      <c r="O370" s="4"/>
    </row>
    <row r="371">
      <c r="A371" s="4"/>
      <c r="B371" s="4"/>
      <c r="C371" s="4"/>
      <c r="D371" s="4"/>
      <c r="G371" s="4"/>
      <c r="H371" s="4"/>
      <c r="I371" s="4"/>
      <c r="L371" s="207"/>
      <c r="M371" s="4"/>
      <c r="N371" s="4"/>
      <c r="O371" s="4"/>
    </row>
    <row r="372">
      <c r="A372" s="4"/>
      <c r="B372" s="4"/>
      <c r="C372" s="4"/>
      <c r="D372" s="4"/>
      <c r="G372" s="4"/>
      <c r="H372" s="4"/>
      <c r="I372" s="4"/>
      <c r="L372" s="207"/>
      <c r="M372" s="4"/>
      <c r="N372" s="4"/>
      <c r="O372" s="4"/>
    </row>
    <row r="373">
      <c r="A373" s="4"/>
      <c r="B373" s="4"/>
      <c r="C373" s="4"/>
      <c r="D373" s="4"/>
      <c r="G373" s="4"/>
      <c r="H373" s="4"/>
      <c r="I373" s="4"/>
      <c r="L373" s="207"/>
      <c r="M373" s="4"/>
      <c r="N373" s="4"/>
      <c r="O373" s="4"/>
    </row>
    <row r="374">
      <c r="A374" s="4"/>
      <c r="B374" s="4"/>
      <c r="C374" s="4"/>
      <c r="D374" s="4"/>
      <c r="G374" s="4"/>
      <c r="H374" s="4"/>
      <c r="I374" s="4"/>
      <c r="L374" s="207"/>
      <c r="M374" s="4"/>
      <c r="N374" s="4"/>
      <c r="O374" s="4"/>
    </row>
    <row r="375">
      <c r="A375" s="4"/>
      <c r="B375" s="4"/>
      <c r="C375" s="4"/>
      <c r="D375" s="4"/>
      <c r="G375" s="4"/>
      <c r="H375" s="4"/>
      <c r="I375" s="4"/>
      <c r="L375" s="207"/>
      <c r="M375" s="4"/>
      <c r="N375" s="4"/>
      <c r="O375" s="4"/>
    </row>
    <row r="376">
      <c r="A376" s="4"/>
      <c r="B376" s="4"/>
      <c r="C376" s="4"/>
      <c r="D376" s="4"/>
      <c r="G376" s="4"/>
      <c r="H376" s="4"/>
      <c r="I376" s="4"/>
      <c r="L376" s="207"/>
      <c r="M376" s="4"/>
      <c r="N376" s="4"/>
      <c r="O376" s="4"/>
    </row>
    <row r="377">
      <c r="A377" s="4"/>
      <c r="B377" s="4"/>
      <c r="C377" s="4"/>
      <c r="D377" s="4"/>
      <c r="G377" s="4"/>
      <c r="H377" s="4"/>
      <c r="I377" s="4"/>
      <c r="L377" s="207"/>
      <c r="M377" s="4"/>
      <c r="N377" s="4"/>
      <c r="O377" s="4"/>
    </row>
    <row r="378">
      <c r="A378" s="4"/>
      <c r="B378" s="4"/>
      <c r="C378" s="4"/>
      <c r="D378" s="4"/>
      <c r="G378" s="4"/>
      <c r="H378" s="4"/>
      <c r="I378" s="4"/>
      <c r="L378" s="207"/>
      <c r="M378" s="4"/>
      <c r="N378" s="4"/>
      <c r="O378" s="4"/>
    </row>
    <row r="379">
      <c r="A379" s="4"/>
      <c r="B379" s="4"/>
      <c r="C379" s="4"/>
      <c r="D379" s="4"/>
      <c r="G379" s="4"/>
      <c r="H379" s="4"/>
      <c r="I379" s="4"/>
      <c r="L379" s="207"/>
      <c r="M379" s="4"/>
      <c r="N379" s="4"/>
      <c r="O379" s="4"/>
    </row>
    <row r="380">
      <c r="A380" s="4"/>
      <c r="B380" s="4"/>
      <c r="C380" s="4"/>
      <c r="D380" s="4"/>
      <c r="G380" s="4"/>
      <c r="H380" s="4"/>
      <c r="I380" s="4"/>
      <c r="L380" s="207"/>
      <c r="M380" s="4"/>
      <c r="N380" s="4"/>
      <c r="O380" s="4"/>
    </row>
    <row r="381">
      <c r="A381" s="4"/>
      <c r="B381" s="4"/>
      <c r="C381" s="4"/>
      <c r="D381" s="4"/>
      <c r="G381" s="4"/>
      <c r="H381" s="4"/>
      <c r="I381" s="4"/>
      <c r="L381" s="207"/>
      <c r="M381" s="4"/>
      <c r="N381" s="4"/>
      <c r="O381" s="4"/>
    </row>
    <row r="382">
      <c r="A382" s="4"/>
      <c r="B382" s="4"/>
      <c r="C382" s="4"/>
      <c r="D382" s="4"/>
      <c r="G382" s="4"/>
      <c r="H382" s="4"/>
      <c r="I382" s="4"/>
      <c r="L382" s="207"/>
      <c r="M382" s="4"/>
      <c r="N382" s="4"/>
      <c r="O382" s="4"/>
    </row>
    <row r="383">
      <c r="A383" s="4"/>
      <c r="B383" s="4"/>
      <c r="C383" s="4"/>
      <c r="D383" s="4"/>
      <c r="G383" s="4"/>
      <c r="H383" s="4"/>
      <c r="I383" s="4"/>
      <c r="L383" s="207"/>
      <c r="M383" s="4"/>
      <c r="N383" s="4"/>
      <c r="O383" s="4"/>
    </row>
    <row r="384">
      <c r="A384" s="4"/>
      <c r="B384" s="4"/>
      <c r="C384" s="4"/>
      <c r="D384" s="4"/>
      <c r="G384" s="4"/>
      <c r="H384" s="4"/>
      <c r="I384" s="4"/>
      <c r="L384" s="207"/>
      <c r="M384" s="4"/>
      <c r="N384" s="4"/>
      <c r="O384" s="4"/>
    </row>
    <row r="385">
      <c r="A385" s="4"/>
      <c r="B385" s="4"/>
      <c r="C385" s="4"/>
      <c r="D385" s="4"/>
      <c r="G385" s="4"/>
      <c r="H385" s="4"/>
      <c r="I385" s="4"/>
      <c r="L385" s="207"/>
      <c r="M385" s="4"/>
      <c r="N385" s="4"/>
      <c r="O385" s="4"/>
    </row>
    <row r="386">
      <c r="A386" s="4"/>
      <c r="B386" s="4"/>
      <c r="C386" s="4"/>
      <c r="D386" s="4"/>
      <c r="G386" s="4"/>
      <c r="H386" s="4"/>
      <c r="I386" s="4"/>
      <c r="L386" s="207"/>
      <c r="M386" s="4"/>
      <c r="N386" s="4"/>
      <c r="O386" s="4"/>
    </row>
    <row r="387">
      <c r="A387" s="4"/>
      <c r="B387" s="4"/>
      <c r="C387" s="4"/>
      <c r="D387" s="4"/>
      <c r="G387" s="4"/>
      <c r="H387" s="4"/>
      <c r="I387" s="4"/>
      <c r="L387" s="207"/>
      <c r="M387" s="4"/>
      <c r="N387" s="4"/>
      <c r="O387" s="4"/>
    </row>
    <row r="388">
      <c r="A388" s="4"/>
      <c r="B388" s="4"/>
      <c r="C388" s="4"/>
      <c r="D388" s="4"/>
      <c r="G388" s="4"/>
      <c r="H388" s="4"/>
      <c r="I388" s="4"/>
      <c r="L388" s="207"/>
      <c r="M388" s="4"/>
      <c r="N388" s="4"/>
      <c r="O388" s="4"/>
    </row>
    <row r="389">
      <c r="A389" s="4"/>
      <c r="B389" s="4"/>
      <c r="C389" s="4"/>
      <c r="D389" s="4"/>
      <c r="G389" s="4"/>
      <c r="H389" s="4"/>
      <c r="I389" s="4"/>
      <c r="L389" s="207"/>
      <c r="M389" s="4"/>
      <c r="N389" s="4"/>
      <c r="O389" s="4"/>
    </row>
    <row r="390">
      <c r="A390" s="4"/>
      <c r="B390" s="4"/>
      <c r="C390" s="4"/>
      <c r="D390" s="4"/>
      <c r="G390" s="4"/>
      <c r="H390" s="4"/>
      <c r="I390" s="4"/>
      <c r="L390" s="207"/>
      <c r="M390" s="4"/>
      <c r="N390" s="4"/>
      <c r="O390" s="4"/>
    </row>
    <row r="391">
      <c r="A391" s="4"/>
      <c r="B391" s="4"/>
      <c r="C391" s="4"/>
      <c r="D391" s="4"/>
      <c r="G391" s="4"/>
      <c r="H391" s="4"/>
      <c r="I391" s="4"/>
      <c r="L391" s="207"/>
      <c r="M391" s="4"/>
      <c r="N391" s="4"/>
      <c r="O391" s="4"/>
    </row>
    <row r="392">
      <c r="A392" s="4"/>
      <c r="B392" s="4"/>
      <c r="C392" s="4"/>
      <c r="D392" s="4"/>
      <c r="G392" s="4"/>
      <c r="H392" s="4"/>
      <c r="I392" s="4"/>
      <c r="L392" s="207"/>
      <c r="M392" s="4"/>
      <c r="N392" s="4"/>
      <c r="O392" s="4"/>
    </row>
    <row r="393">
      <c r="A393" s="4"/>
      <c r="B393" s="4"/>
      <c r="C393" s="4"/>
      <c r="D393" s="4"/>
      <c r="G393" s="4"/>
      <c r="H393" s="4"/>
      <c r="I393" s="4"/>
      <c r="L393" s="207"/>
      <c r="M393" s="4"/>
      <c r="N393" s="4"/>
      <c r="O393" s="4"/>
    </row>
    <row r="394">
      <c r="A394" s="4"/>
      <c r="B394" s="4"/>
      <c r="C394" s="4"/>
      <c r="D394" s="4"/>
      <c r="G394" s="4"/>
      <c r="H394" s="4"/>
      <c r="I394" s="4"/>
      <c r="L394" s="207"/>
      <c r="M394" s="4"/>
      <c r="N394" s="4"/>
      <c r="O394" s="4"/>
    </row>
    <row r="395">
      <c r="A395" s="4"/>
      <c r="B395" s="4"/>
      <c r="C395" s="4"/>
      <c r="D395" s="4"/>
      <c r="G395" s="4"/>
      <c r="H395" s="4"/>
      <c r="I395" s="4"/>
      <c r="L395" s="207"/>
      <c r="M395" s="4"/>
      <c r="N395" s="4"/>
      <c r="O395" s="4"/>
    </row>
    <row r="396">
      <c r="A396" s="4"/>
      <c r="B396" s="4"/>
      <c r="C396" s="4"/>
      <c r="D396" s="4"/>
      <c r="G396" s="4"/>
      <c r="H396" s="4"/>
      <c r="I396" s="4"/>
      <c r="L396" s="207"/>
      <c r="M396" s="4"/>
      <c r="N396" s="4"/>
      <c r="O396" s="4"/>
    </row>
    <row r="397">
      <c r="A397" s="4"/>
      <c r="B397" s="4"/>
      <c r="C397" s="4"/>
      <c r="D397" s="4"/>
      <c r="G397" s="4"/>
      <c r="H397" s="4"/>
      <c r="I397" s="4"/>
      <c r="L397" s="207"/>
      <c r="M397" s="4"/>
      <c r="N397" s="4"/>
      <c r="O397" s="4"/>
    </row>
    <row r="398">
      <c r="A398" s="4"/>
      <c r="B398" s="4"/>
      <c r="C398" s="4"/>
      <c r="D398" s="4"/>
      <c r="G398" s="4"/>
      <c r="H398" s="4"/>
      <c r="I398" s="4"/>
      <c r="L398" s="207"/>
      <c r="M398" s="4"/>
      <c r="N398" s="4"/>
      <c r="O398" s="4"/>
    </row>
    <row r="399">
      <c r="A399" s="4"/>
      <c r="B399" s="4"/>
      <c r="C399" s="4"/>
      <c r="D399" s="4"/>
      <c r="G399" s="4"/>
      <c r="H399" s="4"/>
      <c r="I399" s="4"/>
      <c r="L399" s="207"/>
      <c r="M399" s="4"/>
      <c r="N399" s="4"/>
      <c r="O399" s="4"/>
    </row>
    <row r="400">
      <c r="A400" s="4"/>
      <c r="B400" s="4"/>
      <c r="C400" s="4"/>
      <c r="D400" s="4"/>
      <c r="G400" s="4"/>
      <c r="H400" s="4"/>
      <c r="I400" s="4"/>
      <c r="L400" s="207"/>
      <c r="M400" s="4"/>
      <c r="N400" s="4"/>
      <c r="O400" s="4"/>
    </row>
    <row r="401">
      <c r="A401" s="4"/>
      <c r="B401" s="4"/>
      <c r="C401" s="4"/>
      <c r="D401" s="4"/>
      <c r="G401" s="4"/>
      <c r="H401" s="4"/>
      <c r="I401" s="4"/>
      <c r="L401" s="207"/>
      <c r="M401" s="4"/>
      <c r="N401" s="4"/>
      <c r="O401" s="4"/>
    </row>
    <row r="402">
      <c r="A402" s="4"/>
      <c r="B402" s="4"/>
      <c r="C402" s="4"/>
      <c r="D402" s="4"/>
      <c r="G402" s="4"/>
      <c r="H402" s="4"/>
      <c r="I402" s="4"/>
      <c r="L402" s="207"/>
      <c r="M402" s="4"/>
      <c r="N402" s="4"/>
      <c r="O402" s="4"/>
    </row>
    <row r="403">
      <c r="A403" s="4"/>
      <c r="B403" s="4"/>
      <c r="C403" s="4"/>
      <c r="D403" s="4"/>
      <c r="G403" s="4"/>
      <c r="H403" s="4"/>
      <c r="I403" s="4"/>
      <c r="L403" s="207"/>
      <c r="M403" s="4"/>
      <c r="N403" s="4"/>
      <c r="O403" s="4"/>
    </row>
    <row r="404">
      <c r="A404" s="4"/>
      <c r="B404" s="4"/>
      <c r="C404" s="4"/>
      <c r="D404" s="4"/>
      <c r="G404" s="4"/>
      <c r="H404" s="4"/>
      <c r="I404" s="4"/>
      <c r="L404" s="207"/>
      <c r="M404" s="4"/>
      <c r="N404" s="4"/>
      <c r="O404" s="4"/>
    </row>
    <row r="405">
      <c r="A405" s="4"/>
      <c r="B405" s="4"/>
      <c r="C405" s="4"/>
      <c r="D405" s="4"/>
      <c r="G405" s="4"/>
      <c r="H405" s="4"/>
      <c r="I405" s="4"/>
      <c r="L405" s="207"/>
      <c r="M405" s="4"/>
      <c r="N405" s="4"/>
      <c r="O405" s="4"/>
    </row>
    <row r="406">
      <c r="A406" s="4"/>
      <c r="B406" s="4"/>
      <c r="C406" s="4"/>
      <c r="D406" s="4"/>
      <c r="G406" s="4"/>
      <c r="H406" s="4"/>
      <c r="I406" s="4"/>
      <c r="L406" s="207"/>
      <c r="M406" s="4"/>
      <c r="N406" s="4"/>
      <c r="O406" s="4"/>
    </row>
    <row r="407">
      <c r="A407" s="4"/>
      <c r="B407" s="4"/>
      <c r="C407" s="4"/>
      <c r="D407" s="4"/>
      <c r="G407" s="4"/>
      <c r="H407" s="4"/>
      <c r="I407" s="4"/>
      <c r="L407" s="207"/>
      <c r="M407" s="4"/>
      <c r="N407" s="4"/>
      <c r="O407" s="4"/>
    </row>
    <row r="408">
      <c r="A408" s="4"/>
      <c r="B408" s="4"/>
      <c r="C408" s="4"/>
      <c r="D408" s="4"/>
      <c r="G408" s="4"/>
      <c r="H408" s="4"/>
      <c r="I408" s="4"/>
      <c r="L408" s="207"/>
      <c r="M408" s="4"/>
      <c r="N408" s="4"/>
      <c r="O408" s="4"/>
    </row>
    <row r="409">
      <c r="A409" s="4"/>
      <c r="B409" s="4"/>
      <c r="C409" s="4"/>
      <c r="D409" s="4"/>
      <c r="G409" s="4"/>
      <c r="H409" s="4"/>
      <c r="I409" s="4"/>
      <c r="L409" s="207"/>
      <c r="M409" s="4"/>
      <c r="N409" s="4"/>
      <c r="O409" s="4"/>
    </row>
    <row r="410">
      <c r="A410" s="4"/>
      <c r="B410" s="4"/>
      <c r="C410" s="4"/>
      <c r="D410" s="4"/>
      <c r="G410" s="4"/>
      <c r="H410" s="4"/>
      <c r="I410" s="4"/>
      <c r="L410" s="207"/>
      <c r="M410" s="4"/>
      <c r="N410" s="4"/>
      <c r="O410" s="4"/>
    </row>
    <row r="411">
      <c r="A411" s="4"/>
      <c r="B411" s="4"/>
      <c r="C411" s="4"/>
      <c r="D411" s="4"/>
      <c r="G411" s="4"/>
      <c r="H411" s="4"/>
      <c r="I411" s="4"/>
      <c r="L411" s="207"/>
      <c r="M411" s="4"/>
      <c r="N411" s="4"/>
      <c r="O411" s="4"/>
    </row>
    <row r="412">
      <c r="A412" s="4"/>
      <c r="B412" s="4"/>
      <c r="C412" s="4"/>
      <c r="D412" s="4"/>
      <c r="G412" s="4"/>
      <c r="H412" s="4"/>
      <c r="I412" s="4"/>
      <c r="L412" s="207"/>
      <c r="M412" s="4"/>
      <c r="N412" s="4"/>
      <c r="O412" s="4"/>
    </row>
    <row r="413">
      <c r="A413" s="4"/>
      <c r="B413" s="4"/>
      <c r="C413" s="4"/>
      <c r="D413" s="4"/>
      <c r="G413" s="4"/>
      <c r="H413" s="4"/>
      <c r="I413" s="4"/>
      <c r="L413" s="207"/>
      <c r="M413" s="4"/>
      <c r="N413" s="4"/>
      <c r="O413" s="4"/>
    </row>
    <row r="414">
      <c r="A414" s="4"/>
      <c r="B414" s="4"/>
      <c r="C414" s="4"/>
      <c r="D414" s="4"/>
      <c r="G414" s="4"/>
      <c r="H414" s="4"/>
      <c r="I414" s="4"/>
      <c r="L414" s="207"/>
      <c r="M414" s="4"/>
      <c r="N414" s="4"/>
      <c r="O414" s="4"/>
    </row>
    <row r="415">
      <c r="A415" s="4"/>
      <c r="B415" s="4"/>
      <c r="C415" s="4"/>
      <c r="D415" s="4"/>
      <c r="G415" s="4"/>
      <c r="H415" s="4"/>
      <c r="I415" s="4"/>
      <c r="L415" s="207"/>
      <c r="M415" s="4"/>
      <c r="N415" s="4"/>
      <c r="O415" s="4"/>
    </row>
    <row r="416">
      <c r="A416" s="4"/>
      <c r="B416" s="4"/>
      <c r="C416" s="4"/>
      <c r="D416" s="4"/>
      <c r="G416" s="4"/>
      <c r="H416" s="4"/>
      <c r="I416" s="4"/>
      <c r="L416" s="207"/>
      <c r="M416" s="4"/>
      <c r="N416" s="4"/>
      <c r="O416" s="4"/>
    </row>
    <row r="417">
      <c r="A417" s="4"/>
      <c r="B417" s="4"/>
      <c r="C417" s="4"/>
      <c r="D417" s="4"/>
      <c r="G417" s="4"/>
      <c r="H417" s="4"/>
      <c r="I417" s="4"/>
      <c r="L417" s="207"/>
      <c r="M417" s="4"/>
      <c r="N417" s="4"/>
      <c r="O417" s="4"/>
    </row>
    <row r="418">
      <c r="A418" s="4"/>
      <c r="B418" s="4"/>
      <c r="C418" s="4"/>
      <c r="D418" s="4"/>
      <c r="G418" s="4"/>
      <c r="H418" s="4"/>
      <c r="I418" s="4"/>
      <c r="L418" s="207"/>
      <c r="M418" s="4"/>
      <c r="N418" s="4"/>
      <c r="O418" s="4"/>
    </row>
    <row r="419">
      <c r="A419" s="4"/>
      <c r="B419" s="4"/>
      <c r="C419" s="4"/>
      <c r="D419" s="4"/>
      <c r="G419" s="4"/>
      <c r="H419" s="4"/>
      <c r="I419" s="4"/>
      <c r="L419" s="207"/>
      <c r="M419" s="4"/>
      <c r="N419" s="4"/>
      <c r="O419" s="4"/>
    </row>
    <row r="420">
      <c r="A420" s="4"/>
      <c r="B420" s="4"/>
      <c r="C420" s="4"/>
      <c r="D420" s="4"/>
      <c r="G420" s="4"/>
      <c r="H420" s="4"/>
      <c r="I420" s="4"/>
      <c r="L420" s="207"/>
      <c r="M420" s="4"/>
      <c r="N420" s="4"/>
      <c r="O420" s="4"/>
    </row>
    <row r="421">
      <c r="A421" s="4"/>
      <c r="B421" s="4"/>
      <c r="C421" s="4"/>
      <c r="D421" s="4"/>
      <c r="G421" s="4"/>
      <c r="H421" s="4"/>
      <c r="I421" s="4"/>
      <c r="L421" s="207"/>
      <c r="M421" s="4"/>
      <c r="N421" s="4"/>
      <c r="O421" s="4"/>
    </row>
    <row r="422">
      <c r="A422" s="4"/>
      <c r="B422" s="4"/>
      <c r="C422" s="4"/>
      <c r="D422" s="4"/>
      <c r="G422" s="4"/>
      <c r="H422" s="4"/>
      <c r="I422" s="4"/>
      <c r="L422" s="207"/>
      <c r="M422" s="4"/>
      <c r="N422" s="4"/>
      <c r="O422" s="4"/>
    </row>
    <row r="423">
      <c r="A423" s="4"/>
      <c r="B423" s="4"/>
      <c r="C423" s="4"/>
      <c r="D423" s="4"/>
      <c r="G423" s="4"/>
      <c r="H423" s="4"/>
      <c r="I423" s="4"/>
      <c r="L423" s="207"/>
      <c r="M423" s="4"/>
      <c r="N423" s="4"/>
      <c r="O423" s="4"/>
    </row>
    <row r="424">
      <c r="A424" s="4"/>
      <c r="B424" s="4"/>
      <c r="C424" s="4"/>
      <c r="D424" s="4"/>
      <c r="G424" s="4"/>
      <c r="H424" s="4"/>
      <c r="I424" s="4"/>
      <c r="L424" s="207"/>
      <c r="M424" s="4"/>
      <c r="N424" s="4"/>
      <c r="O424" s="4"/>
    </row>
    <row r="425">
      <c r="A425" s="4"/>
      <c r="B425" s="4"/>
      <c r="C425" s="4"/>
      <c r="D425" s="4"/>
      <c r="G425" s="4"/>
      <c r="H425" s="4"/>
      <c r="I425" s="4"/>
      <c r="L425" s="207"/>
      <c r="M425" s="4"/>
      <c r="N425" s="4"/>
      <c r="O425" s="4"/>
    </row>
    <row r="426">
      <c r="A426" s="4"/>
      <c r="B426" s="4"/>
      <c r="C426" s="4"/>
      <c r="D426" s="4"/>
      <c r="G426" s="4"/>
      <c r="H426" s="4"/>
      <c r="I426" s="4"/>
      <c r="L426" s="207"/>
      <c r="M426" s="4"/>
      <c r="N426" s="4"/>
      <c r="O426" s="4"/>
    </row>
    <row r="427">
      <c r="A427" s="4"/>
      <c r="B427" s="4"/>
      <c r="C427" s="4"/>
      <c r="D427" s="4"/>
      <c r="G427" s="4"/>
      <c r="H427" s="4"/>
      <c r="I427" s="4"/>
      <c r="L427" s="207"/>
      <c r="M427" s="4"/>
      <c r="N427" s="4"/>
      <c r="O427" s="4"/>
    </row>
    <row r="428">
      <c r="A428" s="4"/>
      <c r="B428" s="4"/>
      <c r="C428" s="4"/>
      <c r="D428" s="4"/>
      <c r="G428" s="4"/>
      <c r="H428" s="4"/>
      <c r="I428" s="4"/>
      <c r="L428" s="207"/>
      <c r="M428" s="4"/>
      <c r="N428" s="4"/>
      <c r="O428" s="4"/>
    </row>
    <row r="429">
      <c r="A429" s="4"/>
      <c r="B429" s="4"/>
      <c r="C429" s="4"/>
      <c r="D429" s="4"/>
      <c r="G429" s="4"/>
      <c r="H429" s="4"/>
      <c r="I429" s="4"/>
      <c r="L429" s="207"/>
      <c r="M429" s="4"/>
      <c r="N429" s="4"/>
      <c r="O429" s="4"/>
    </row>
    <row r="430">
      <c r="A430" s="4"/>
      <c r="B430" s="4"/>
      <c r="C430" s="4"/>
      <c r="D430" s="4"/>
      <c r="G430" s="4"/>
      <c r="H430" s="4"/>
      <c r="I430" s="4"/>
      <c r="L430" s="207"/>
      <c r="M430" s="4"/>
      <c r="N430" s="4"/>
      <c r="O430" s="4"/>
    </row>
    <row r="431">
      <c r="A431" s="4"/>
      <c r="B431" s="4"/>
      <c r="C431" s="4"/>
      <c r="D431" s="4"/>
      <c r="G431" s="4"/>
      <c r="H431" s="4"/>
      <c r="I431" s="4"/>
      <c r="L431" s="207"/>
      <c r="M431" s="4"/>
      <c r="N431" s="4"/>
      <c r="O431" s="4"/>
    </row>
    <row r="432">
      <c r="A432" s="4"/>
      <c r="B432" s="4"/>
      <c r="C432" s="4"/>
      <c r="D432" s="4"/>
      <c r="G432" s="4"/>
      <c r="H432" s="4"/>
      <c r="I432" s="4"/>
      <c r="L432" s="207"/>
      <c r="M432" s="4"/>
      <c r="N432" s="4"/>
      <c r="O432" s="4"/>
    </row>
    <row r="433">
      <c r="A433" s="4"/>
      <c r="B433" s="4"/>
      <c r="C433" s="4"/>
      <c r="D433" s="4"/>
      <c r="G433" s="4"/>
      <c r="H433" s="4"/>
      <c r="I433" s="4"/>
      <c r="L433" s="207"/>
      <c r="M433" s="4"/>
      <c r="N433" s="4"/>
      <c r="O433" s="4"/>
    </row>
    <row r="434">
      <c r="A434" s="4"/>
      <c r="B434" s="4"/>
      <c r="C434" s="4"/>
      <c r="D434" s="4"/>
      <c r="G434" s="4"/>
      <c r="H434" s="4"/>
      <c r="I434" s="4"/>
      <c r="L434" s="207"/>
      <c r="M434" s="4"/>
      <c r="N434" s="4"/>
      <c r="O434" s="4"/>
    </row>
    <row r="435">
      <c r="A435" s="4"/>
      <c r="B435" s="4"/>
      <c r="C435" s="4"/>
      <c r="D435" s="4"/>
      <c r="G435" s="4"/>
      <c r="H435" s="4"/>
      <c r="I435" s="4"/>
      <c r="L435" s="207"/>
      <c r="M435" s="4"/>
      <c r="N435" s="4"/>
      <c r="O435" s="4"/>
    </row>
    <row r="436">
      <c r="A436" s="4"/>
      <c r="B436" s="4"/>
      <c r="C436" s="4"/>
      <c r="D436" s="4"/>
      <c r="G436" s="4"/>
      <c r="H436" s="4"/>
      <c r="I436" s="4"/>
      <c r="L436" s="207"/>
      <c r="M436" s="4"/>
      <c r="N436" s="4"/>
      <c r="O436" s="4"/>
    </row>
    <row r="437">
      <c r="A437" s="4"/>
      <c r="B437" s="4"/>
      <c r="C437" s="4"/>
      <c r="D437" s="4"/>
      <c r="G437" s="4"/>
      <c r="H437" s="4"/>
      <c r="I437" s="4"/>
      <c r="L437" s="207"/>
      <c r="M437" s="4"/>
      <c r="N437" s="4"/>
      <c r="O437" s="4"/>
    </row>
    <row r="438">
      <c r="A438" s="4"/>
      <c r="B438" s="4"/>
      <c r="C438" s="4"/>
      <c r="D438" s="4"/>
      <c r="G438" s="4"/>
      <c r="H438" s="4"/>
      <c r="I438" s="4"/>
      <c r="L438" s="207"/>
      <c r="M438" s="4"/>
      <c r="N438" s="4"/>
      <c r="O438" s="4"/>
    </row>
    <row r="439">
      <c r="A439" s="4"/>
      <c r="B439" s="4"/>
      <c r="C439" s="4"/>
      <c r="D439" s="4"/>
      <c r="G439" s="4"/>
      <c r="H439" s="4"/>
      <c r="I439" s="4"/>
      <c r="L439" s="207"/>
      <c r="M439" s="4"/>
      <c r="N439" s="4"/>
      <c r="O439" s="4"/>
    </row>
    <row r="440">
      <c r="A440" s="4"/>
      <c r="B440" s="4"/>
      <c r="C440" s="4"/>
      <c r="D440" s="4"/>
      <c r="G440" s="4"/>
      <c r="H440" s="4"/>
      <c r="I440" s="4"/>
      <c r="L440" s="207"/>
      <c r="M440" s="4"/>
      <c r="N440" s="4"/>
      <c r="O440" s="4"/>
    </row>
    <row r="441">
      <c r="A441" s="4"/>
      <c r="B441" s="4"/>
      <c r="C441" s="4"/>
      <c r="D441" s="4"/>
      <c r="G441" s="4"/>
      <c r="H441" s="4"/>
      <c r="I441" s="4"/>
      <c r="L441" s="207"/>
      <c r="M441" s="4"/>
      <c r="N441" s="4"/>
      <c r="O441" s="4"/>
    </row>
    <row r="442">
      <c r="A442" s="4"/>
      <c r="B442" s="4"/>
      <c r="C442" s="4"/>
      <c r="D442" s="4"/>
      <c r="G442" s="4"/>
      <c r="H442" s="4"/>
      <c r="I442" s="4"/>
      <c r="L442" s="207"/>
      <c r="M442" s="4"/>
      <c r="N442" s="4"/>
      <c r="O442" s="4"/>
    </row>
    <row r="443">
      <c r="A443" s="4"/>
      <c r="B443" s="4"/>
      <c r="C443" s="4"/>
      <c r="D443" s="4"/>
      <c r="G443" s="4"/>
      <c r="H443" s="4"/>
      <c r="I443" s="4"/>
      <c r="L443" s="207"/>
      <c r="M443" s="4"/>
      <c r="N443" s="4"/>
      <c r="O443" s="4"/>
    </row>
    <row r="444">
      <c r="A444" s="4"/>
      <c r="B444" s="4"/>
      <c r="C444" s="4"/>
      <c r="D444" s="4"/>
      <c r="G444" s="4"/>
      <c r="H444" s="4"/>
      <c r="I444" s="4"/>
      <c r="L444" s="207"/>
      <c r="M444" s="4"/>
      <c r="N444" s="4"/>
      <c r="O444" s="4"/>
    </row>
    <row r="445">
      <c r="A445" s="4"/>
      <c r="B445" s="4"/>
      <c r="C445" s="4"/>
      <c r="D445" s="4"/>
      <c r="G445" s="4"/>
      <c r="H445" s="4"/>
      <c r="I445" s="4"/>
      <c r="L445" s="207"/>
      <c r="M445" s="4"/>
      <c r="N445" s="4"/>
      <c r="O445" s="4"/>
    </row>
    <row r="446">
      <c r="A446" s="4"/>
      <c r="B446" s="4"/>
      <c r="C446" s="4"/>
      <c r="D446" s="4"/>
      <c r="G446" s="4"/>
      <c r="H446" s="4"/>
      <c r="I446" s="4"/>
      <c r="L446" s="207"/>
      <c r="M446" s="4"/>
      <c r="N446" s="4"/>
      <c r="O446" s="4"/>
    </row>
    <row r="447">
      <c r="A447" s="4"/>
      <c r="B447" s="4"/>
      <c r="C447" s="4"/>
      <c r="D447" s="4"/>
      <c r="G447" s="4"/>
      <c r="H447" s="4"/>
      <c r="I447" s="4"/>
      <c r="L447" s="207"/>
      <c r="M447" s="4"/>
      <c r="N447" s="4"/>
      <c r="O447" s="4"/>
    </row>
    <row r="448">
      <c r="A448" s="4"/>
      <c r="B448" s="4"/>
      <c r="C448" s="4"/>
      <c r="D448" s="4"/>
      <c r="G448" s="4"/>
      <c r="H448" s="4"/>
      <c r="I448" s="4"/>
      <c r="L448" s="207"/>
      <c r="M448" s="4"/>
      <c r="N448" s="4"/>
      <c r="O448" s="4"/>
    </row>
    <row r="449">
      <c r="A449" s="4"/>
      <c r="B449" s="4"/>
      <c r="C449" s="4"/>
      <c r="D449" s="4"/>
      <c r="G449" s="4"/>
      <c r="H449" s="4"/>
      <c r="I449" s="4"/>
      <c r="L449" s="207"/>
      <c r="M449" s="4"/>
      <c r="N449" s="4"/>
      <c r="O449" s="4"/>
    </row>
    <row r="450">
      <c r="A450" s="4"/>
      <c r="B450" s="4"/>
      <c r="C450" s="4"/>
      <c r="D450" s="4"/>
      <c r="G450" s="4"/>
      <c r="H450" s="4"/>
      <c r="I450" s="4"/>
      <c r="L450" s="207"/>
      <c r="M450" s="4"/>
      <c r="N450" s="4"/>
      <c r="O450" s="4"/>
    </row>
    <row r="451">
      <c r="A451" s="4"/>
      <c r="B451" s="4"/>
      <c r="C451" s="4"/>
      <c r="D451" s="4"/>
      <c r="G451" s="4"/>
      <c r="H451" s="4"/>
      <c r="I451" s="4"/>
      <c r="L451" s="207"/>
      <c r="M451" s="4"/>
      <c r="N451" s="4"/>
      <c r="O451" s="4"/>
    </row>
    <row r="452">
      <c r="A452" s="4"/>
      <c r="B452" s="4"/>
      <c r="C452" s="4"/>
      <c r="D452" s="4"/>
      <c r="G452" s="4"/>
      <c r="H452" s="4"/>
      <c r="I452" s="4"/>
      <c r="L452" s="207"/>
      <c r="M452" s="4"/>
      <c r="N452" s="4"/>
      <c r="O452" s="4"/>
    </row>
    <row r="453">
      <c r="A453" s="4"/>
      <c r="B453" s="4"/>
      <c r="C453" s="4"/>
      <c r="D453" s="4"/>
      <c r="G453" s="4"/>
      <c r="H453" s="4"/>
      <c r="I453" s="4"/>
      <c r="L453" s="207"/>
      <c r="M453" s="4"/>
      <c r="N453" s="4"/>
      <c r="O453" s="4"/>
    </row>
    <row r="454">
      <c r="A454" s="4"/>
      <c r="B454" s="4"/>
      <c r="C454" s="4"/>
      <c r="D454" s="4"/>
      <c r="G454" s="4"/>
      <c r="H454" s="4"/>
      <c r="I454" s="4"/>
      <c r="L454" s="207"/>
      <c r="M454" s="4"/>
      <c r="N454" s="4"/>
      <c r="O454" s="4"/>
    </row>
    <row r="455">
      <c r="A455" s="4"/>
      <c r="B455" s="4"/>
      <c r="C455" s="4"/>
      <c r="D455" s="4"/>
      <c r="G455" s="4"/>
      <c r="H455" s="4"/>
      <c r="I455" s="4"/>
      <c r="L455" s="207"/>
      <c r="M455" s="4"/>
      <c r="N455" s="4"/>
      <c r="O455" s="4"/>
    </row>
    <row r="456">
      <c r="A456" s="4"/>
      <c r="B456" s="4"/>
      <c r="C456" s="4"/>
      <c r="D456" s="4"/>
      <c r="G456" s="4"/>
      <c r="H456" s="4"/>
      <c r="I456" s="4"/>
      <c r="L456" s="207"/>
      <c r="M456" s="4"/>
      <c r="N456" s="4"/>
      <c r="O456" s="4"/>
    </row>
    <row r="457">
      <c r="A457" s="4"/>
      <c r="B457" s="4"/>
      <c r="C457" s="4"/>
      <c r="D457" s="4"/>
      <c r="G457" s="4"/>
      <c r="H457" s="4"/>
      <c r="I457" s="4"/>
      <c r="L457" s="207"/>
      <c r="M457" s="4"/>
      <c r="N457" s="4"/>
      <c r="O457" s="4"/>
    </row>
    <row r="458">
      <c r="A458" s="4"/>
      <c r="B458" s="4"/>
      <c r="C458" s="4"/>
      <c r="D458" s="4"/>
      <c r="G458" s="4"/>
      <c r="H458" s="4"/>
      <c r="I458" s="4"/>
      <c r="L458" s="207"/>
      <c r="M458" s="4"/>
      <c r="N458" s="4"/>
      <c r="O458" s="4"/>
    </row>
    <row r="459">
      <c r="A459" s="4"/>
      <c r="B459" s="4"/>
      <c r="C459" s="4"/>
      <c r="D459" s="4"/>
      <c r="G459" s="4"/>
      <c r="H459" s="4"/>
      <c r="I459" s="4"/>
      <c r="L459" s="207"/>
      <c r="M459" s="4"/>
      <c r="N459" s="4"/>
      <c r="O459" s="4"/>
    </row>
    <row r="460">
      <c r="A460" s="4"/>
      <c r="B460" s="4"/>
      <c r="C460" s="4"/>
      <c r="D460" s="4"/>
      <c r="G460" s="4"/>
      <c r="H460" s="4"/>
      <c r="I460" s="4"/>
      <c r="L460" s="207"/>
      <c r="M460" s="4"/>
      <c r="N460" s="4"/>
      <c r="O460" s="4"/>
    </row>
    <row r="461">
      <c r="A461" s="4"/>
      <c r="B461" s="4"/>
      <c r="C461" s="4"/>
      <c r="D461" s="4"/>
      <c r="G461" s="4"/>
      <c r="H461" s="4"/>
      <c r="I461" s="4"/>
      <c r="L461" s="207"/>
      <c r="M461" s="4"/>
      <c r="N461" s="4"/>
      <c r="O461" s="4"/>
    </row>
    <row r="462">
      <c r="A462" s="4"/>
      <c r="B462" s="4"/>
      <c r="C462" s="4"/>
      <c r="D462" s="4"/>
      <c r="G462" s="4"/>
      <c r="H462" s="4"/>
      <c r="I462" s="4"/>
      <c r="L462" s="207"/>
      <c r="M462" s="4"/>
      <c r="N462" s="4"/>
      <c r="O462" s="4"/>
    </row>
    <row r="463">
      <c r="A463" s="4"/>
      <c r="B463" s="4"/>
      <c r="C463" s="4"/>
      <c r="D463" s="4"/>
      <c r="G463" s="4"/>
      <c r="H463" s="4"/>
      <c r="I463" s="4"/>
      <c r="L463" s="207"/>
      <c r="M463" s="4"/>
      <c r="N463" s="4"/>
      <c r="O463" s="4"/>
    </row>
    <row r="464">
      <c r="A464" s="4"/>
      <c r="B464" s="4"/>
      <c r="C464" s="4"/>
      <c r="D464" s="4"/>
      <c r="G464" s="4"/>
      <c r="H464" s="4"/>
      <c r="I464" s="4"/>
      <c r="L464" s="207"/>
      <c r="M464" s="4"/>
      <c r="N464" s="4"/>
      <c r="O464" s="4"/>
    </row>
    <row r="465">
      <c r="A465" s="4"/>
      <c r="B465" s="4"/>
      <c r="C465" s="4"/>
      <c r="D465" s="4"/>
      <c r="G465" s="4"/>
      <c r="H465" s="4"/>
      <c r="I465" s="4"/>
      <c r="L465" s="207"/>
      <c r="M465" s="4"/>
      <c r="N465" s="4"/>
      <c r="O465" s="4"/>
    </row>
    <row r="466">
      <c r="A466" s="4"/>
      <c r="B466" s="4"/>
      <c r="C466" s="4"/>
      <c r="D466" s="4"/>
      <c r="G466" s="4"/>
      <c r="H466" s="4"/>
      <c r="I466" s="4"/>
      <c r="L466" s="207"/>
      <c r="M466" s="4"/>
      <c r="N466" s="4"/>
      <c r="O466" s="4"/>
    </row>
    <row r="467">
      <c r="A467" s="4"/>
      <c r="B467" s="4"/>
      <c r="C467" s="4"/>
      <c r="D467" s="4"/>
      <c r="G467" s="4"/>
      <c r="H467" s="4"/>
      <c r="I467" s="4"/>
      <c r="L467" s="207"/>
      <c r="M467" s="4"/>
      <c r="N467" s="4"/>
      <c r="O467" s="4"/>
    </row>
    <row r="468">
      <c r="A468" s="4"/>
      <c r="B468" s="4"/>
      <c r="C468" s="4"/>
      <c r="D468" s="4"/>
      <c r="G468" s="4"/>
      <c r="H468" s="4"/>
      <c r="I468" s="4"/>
      <c r="L468" s="207"/>
      <c r="M468" s="4"/>
      <c r="N468" s="4"/>
      <c r="O468" s="4"/>
    </row>
    <row r="469">
      <c r="A469" s="4"/>
      <c r="B469" s="4"/>
      <c r="C469" s="4"/>
      <c r="D469" s="4"/>
      <c r="G469" s="4"/>
      <c r="H469" s="4"/>
      <c r="I469" s="4"/>
      <c r="L469" s="207"/>
      <c r="M469" s="4"/>
      <c r="N469" s="4"/>
      <c r="O469" s="4"/>
    </row>
    <row r="470">
      <c r="A470" s="4"/>
      <c r="B470" s="4"/>
      <c r="C470" s="4"/>
      <c r="D470" s="4"/>
      <c r="G470" s="4"/>
      <c r="H470" s="4"/>
      <c r="I470" s="4"/>
      <c r="L470" s="207"/>
      <c r="M470" s="4"/>
      <c r="N470" s="4"/>
      <c r="O470" s="4"/>
    </row>
    <row r="471">
      <c r="A471" s="4"/>
      <c r="B471" s="4"/>
      <c r="C471" s="4"/>
      <c r="D471" s="4"/>
      <c r="G471" s="4"/>
      <c r="H471" s="4"/>
      <c r="I471" s="4"/>
      <c r="L471" s="207"/>
      <c r="M471" s="4"/>
      <c r="N471" s="4"/>
      <c r="O471" s="4"/>
    </row>
    <row r="472">
      <c r="A472" s="4"/>
      <c r="B472" s="4"/>
      <c r="C472" s="4"/>
      <c r="D472" s="4"/>
      <c r="G472" s="4"/>
      <c r="H472" s="4"/>
      <c r="I472" s="4"/>
      <c r="L472" s="207"/>
      <c r="M472" s="4"/>
      <c r="N472" s="4"/>
      <c r="O472" s="4"/>
    </row>
    <row r="473">
      <c r="A473" s="4"/>
      <c r="B473" s="4"/>
      <c r="C473" s="4"/>
      <c r="D473" s="4"/>
      <c r="G473" s="4"/>
      <c r="H473" s="4"/>
      <c r="I473" s="4"/>
      <c r="L473" s="207"/>
      <c r="M473" s="4"/>
      <c r="N473" s="4"/>
      <c r="O473" s="4"/>
    </row>
    <row r="474">
      <c r="A474" s="4"/>
      <c r="B474" s="4"/>
      <c r="C474" s="4"/>
      <c r="D474" s="4"/>
      <c r="G474" s="4"/>
      <c r="H474" s="4"/>
      <c r="I474" s="4"/>
      <c r="L474" s="207"/>
      <c r="M474" s="4"/>
      <c r="N474" s="4"/>
      <c r="O474" s="4"/>
    </row>
    <row r="475">
      <c r="A475" s="4"/>
      <c r="B475" s="4"/>
      <c r="C475" s="4"/>
      <c r="D475" s="4"/>
      <c r="G475" s="4"/>
      <c r="H475" s="4"/>
      <c r="I475" s="4"/>
      <c r="L475" s="207"/>
      <c r="M475" s="4"/>
      <c r="N475" s="4"/>
      <c r="O475" s="4"/>
    </row>
    <row r="476">
      <c r="A476" s="4"/>
      <c r="B476" s="4"/>
      <c r="C476" s="4"/>
      <c r="D476" s="4"/>
      <c r="G476" s="4"/>
      <c r="H476" s="4"/>
      <c r="I476" s="4"/>
      <c r="L476" s="207"/>
      <c r="M476" s="4"/>
      <c r="N476" s="4"/>
      <c r="O476" s="4"/>
    </row>
    <row r="477">
      <c r="A477" s="4"/>
      <c r="B477" s="4"/>
      <c r="C477" s="4"/>
      <c r="D477" s="4"/>
      <c r="G477" s="4"/>
      <c r="H477" s="4"/>
      <c r="I477" s="4"/>
      <c r="L477" s="207"/>
      <c r="M477" s="4"/>
      <c r="N477" s="4"/>
      <c r="O477" s="4"/>
    </row>
    <row r="478">
      <c r="A478" s="4"/>
      <c r="B478" s="4"/>
      <c r="C478" s="4"/>
      <c r="D478" s="4"/>
      <c r="G478" s="4"/>
      <c r="H478" s="4"/>
      <c r="I478" s="4"/>
      <c r="L478" s="207"/>
      <c r="M478" s="4"/>
      <c r="N478" s="4"/>
      <c r="O478" s="4"/>
    </row>
    <row r="479">
      <c r="A479" s="4"/>
      <c r="B479" s="4"/>
      <c r="C479" s="4"/>
      <c r="D479" s="4"/>
      <c r="G479" s="4"/>
      <c r="H479" s="4"/>
      <c r="I479" s="4"/>
      <c r="L479" s="207"/>
      <c r="M479" s="4"/>
      <c r="N479" s="4"/>
      <c r="O479" s="4"/>
    </row>
    <row r="480">
      <c r="A480" s="4"/>
      <c r="B480" s="4"/>
      <c r="C480" s="4"/>
      <c r="D480" s="4"/>
      <c r="G480" s="4"/>
      <c r="H480" s="4"/>
      <c r="I480" s="4"/>
      <c r="L480" s="207"/>
      <c r="M480" s="4"/>
      <c r="N480" s="4"/>
      <c r="O480" s="4"/>
    </row>
    <row r="481">
      <c r="A481" s="4"/>
      <c r="B481" s="4"/>
      <c r="C481" s="4"/>
      <c r="D481" s="4"/>
      <c r="G481" s="4"/>
      <c r="H481" s="4"/>
      <c r="I481" s="4"/>
      <c r="L481" s="207"/>
      <c r="M481" s="4"/>
      <c r="N481" s="4"/>
      <c r="O481" s="4"/>
    </row>
    <row r="482">
      <c r="A482" s="4"/>
      <c r="B482" s="4"/>
      <c r="C482" s="4"/>
      <c r="D482" s="4"/>
      <c r="G482" s="4"/>
      <c r="H482" s="4"/>
      <c r="I482" s="4"/>
      <c r="L482" s="207"/>
      <c r="M482" s="4"/>
      <c r="N482" s="4"/>
      <c r="O482" s="4"/>
    </row>
    <row r="483">
      <c r="A483" s="4"/>
      <c r="B483" s="4"/>
      <c r="C483" s="4"/>
      <c r="D483" s="4"/>
      <c r="G483" s="4"/>
      <c r="H483" s="4"/>
      <c r="I483" s="4"/>
      <c r="L483" s="207"/>
      <c r="M483" s="4"/>
      <c r="N483" s="4"/>
      <c r="O483" s="4"/>
    </row>
    <row r="484">
      <c r="A484" s="4"/>
      <c r="B484" s="4"/>
      <c r="C484" s="4"/>
      <c r="D484" s="4"/>
      <c r="G484" s="4"/>
      <c r="H484" s="4"/>
      <c r="I484" s="4"/>
      <c r="L484" s="207"/>
      <c r="M484" s="4"/>
      <c r="N484" s="4"/>
      <c r="O484" s="4"/>
    </row>
    <row r="485">
      <c r="A485" s="4"/>
      <c r="B485" s="4"/>
      <c r="C485" s="4"/>
      <c r="D485" s="4"/>
      <c r="G485" s="4"/>
      <c r="H485" s="4"/>
      <c r="I485" s="4"/>
      <c r="L485" s="207"/>
      <c r="M485" s="4"/>
      <c r="N485" s="4"/>
      <c r="O485" s="4"/>
    </row>
    <row r="486">
      <c r="A486" s="4"/>
      <c r="B486" s="4"/>
      <c r="C486" s="4"/>
      <c r="D486" s="4"/>
      <c r="G486" s="4"/>
      <c r="H486" s="4"/>
      <c r="I486" s="4"/>
      <c r="L486" s="207"/>
      <c r="M486" s="4"/>
      <c r="N486" s="4"/>
      <c r="O486" s="4"/>
    </row>
    <row r="487">
      <c r="A487" s="4"/>
      <c r="B487" s="4"/>
      <c r="C487" s="4"/>
      <c r="D487" s="4"/>
      <c r="G487" s="4"/>
      <c r="H487" s="4"/>
      <c r="I487" s="4"/>
      <c r="L487" s="207"/>
      <c r="M487" s="4"/>
      <c r="N487" s="4"/>
      <c r="O487" s="4"/>
    </row>
    <row r="488">
      <c r="A488" s="4"/>
      <c r="B488" s="4"/>
      <c r="C488" s="4"/>
      <c r="D488" s="4"/>
      <c r="G488" s="4"/>
      <c r="H488" s="4"/>
      <c r="I488" s="4"/>
      <c r="L488" s="207"/>
      <c r="M488" s="4"/>
      <c r="N488" s="4"/>
      <c r="O488" s="4"/>
    </row>
    <row r="489">
      <c r="A489" s="4"/>
      <c r="B489" s="4"/>
      <c r="C489" s="4"/>
      <c r="D489" s="4"/>
      <c r="G489" s="4"/>
      <c r="H489" s="4"/>
      <c r="I489" s="4"/>
      <c r="L489" s="207"/>
      <c r="M489" s="4"/>
      <c r="N489" s="4"/>
      <c r="O489" s="4"/>
    </row>
    <row r="490">
      <c r="A490" s="4"/>
      <c r="B490" s="4"/>
      <c r="C490" s="4"/>
      <c r="D490" s="4"/>
      <c r="G490" s="4"/>
      <c r="H490" s="4"/>
      <c r="I490" s="4"/>
      <c r="L490" s="207"/>
      <c r="M490" s="4"/>
      <c r="N490" s="4"/>
      <c r="O490" s="4"/>
    </row>
    <row r="491">
      <c r="A491" s="4"/>
      <c r="B491" s="4"/>
      <c r="C491" s="4"/>
      <c r="D491" s="4"/>
      <c r="G491" s="4"/>
      <c r="H491" s="4"/>
      <c r="I491" s="4"/>
      <c r="L491" s="207"/>
      <c r="M491" s="4"/>
      <c r="N491" s="4"/>
      <c r="O491" s="4"/>
    </row>
    <row r="492">
      <c r="A492" s="4"/>
      <c r="B492" s="4"/>
      <c r="C492" s="4"/>
      <c r="D492" s="4"/>
      <c r="G492" s="4"/>
      <c r="H492" s="4"/>
      <c r="I492" s="4"/>
      <c r="L492" s="207"/>
      <c r="M492" s="4"/>
      <c r="N492" s="4"/>
      <c r="O492" s="4"/>
    </row>
    <row r="493">
      <c r="A493" s="4"/>
      <c r="B493" s="4"/>
      <c r="C493" s="4"/>
      <c r="D493" s="4"/>
      <c r="G493" s="4"/>
      <c r="H493" s="4"/>
      <c r="I493" s="4"/>
      <c r="L493" s="207"/>
      <c r="M493" s="4"/>
      <c r="N493" s="4"/>
      <c r="O493" s="4"/>
    </row>
    <row r="494">
      <c r="A494" s="4"/>
      <c r="B494" s="4"/>
      <c r="C494" s="4"/>
      <c r="D494" s="4"/>
      <c r="G494" s="4"/>
      <c r="H494" s="4"/>
      <c r="I494" s="4"/>
      <c r="L494" s="207"/>
      <c r="M494" s="4"/>
      <c r="N494" s="4"/>
      <c r="O494" s="4"/>
    </row>
    <row r="495">
      <c r="A495" s="4"/>
      <c r="B495" s="4"/>
      <c r="C495" s="4"/>
      <c r="D495" s="4"/>
      <c r="G495" s="4"/>
      <c r="H495" s="4"/>
      <c r="I495" s="4"/>
      <c r="L495" s="207"/>
      <c r="M495" s="4"/>
      <c r="N495" s="4"/>
      <c r="O495" s="4"/>
    </row>
    <row r="496">
      <c r="A496" s="4"/>
      <c r="B496" s="4"/>
      <c r="C496" s="4"/>
      <c r="D496" s="4"/>
      <c r="G496" s="4"/>
      <c r="H496" s="4"/>
      <c r="I496" s="4"/>
      <c r="L496" s="207"/>
      <c r="M496" s="4"/>
      <c r="N496" s="4"/>
      <c r="O496" s="4"/>
    </row>
    <row r="497">
      <c r="A497" s="4"/>
      <c r="B497" s="4"/>
      <c r="C497" s="4"/>
      <c r="D497" s="4"/>
      <c r="G497" s="4"/>
      <c r="H497" s="4"/>
      <c r="I497" s="4"/>
      <c r="L497" s="207"/>
      <c r="M497" s="4"/>
      <c r="N497" s="4"/>
      <c r="O497" s="4"/>
    </row>
    <row r="498">
      <c r="A498" s="4"/>
      <c r="B498" s="4"/>
      <c r="C498" s="4"/>
      <c r="D498" s="4"/>
      <c r="G498" s="4"/>
      <c r="H498" s="4"/>
      <c r="I498" s="4"/>
      <c r="L498" s="207"/>
      <c r="M498" s="4"/>
      <c r="N498" s="4"/>
      <c r="O498" s="4"/>
    </row>
    <row r="499">
      <c r="A499" s="4"/>
      <c r="B499" s="4"/>
      <c r="C499" s="4"/>
      <c r="D499" s="4"/>
      <c r="G499" s="4"/>
      <c r="H499" s="4"/>
      <c r="I499" s="4"/>
      <c r="L499" s="207"/>
      <c r="M499" s="4"/>
      <c r="N499" s="4"/>
      <c r="O499" s="4"/>
    </row>
    <row r="500">
      <c r="A500" s="4"/>
      <c r="B500" s="4"/>
      <c r="C500" s="4"/>
      <c r="D500" s="4"/>
      <c r="G500" s="4"/>
      <c r="H500" s="4"/>
      <c r="I500" s="4"/>
      <c r="L500" s="207"/>
      <c r="M500" s="4"/>
      <c r="N500" s="4"/>
      <c r="O500" s="4"/>
    </row>
    <row r="501">
      <c r="A501" s="4"/>
      <c r="B501" s="4"/>
      <c r="C501" s="4"/>
      <c r="D501" s="4"/>
      <c r="G501" s="4"/>
      <c r="H501" s="4"/>
      <c r="I501" s="4"/>
      <c r="L501" s="207"/>
      <c r="M501" s="4"/>
      <c r="N501" s="4"/>
      <c r="O501" s="4"/>
    </row>
    <row r="502">
      <c r="A502" s="4"/>
      <c r="B502" s="4"/>
      <c r="C502" s="4"/>
      <c r="D502" s="4"/>
      <c r="G502" s="4"/>
      <c r="H502" s="4"/>
      <c r="I502" s="4"/>
      <c r="L502" s="207"/>
      <c r="M502" s="4"/>
      <c r="N502" s="4"/>
      <c r="O502" s="4"/>
    </row>
    <row r="503">
      <c r="A503" s="4"/>
      <c r="B503" s="4"/>
      <c r="C503" s="4"/>
      <c r="D503" s="4"/>
      <c r="G503" s="4"/>
      <c r="H503" s="4"/>
      <c r="I503" s="4"/>
      <c r="L503" s="207"/>
      <c r="M503" s="4"/>
      <c r="N503" s="4"/>
      <c r="O503" s="4"/>
    </row>
    <row r="504">
      <c r="A504" s="4"/>
      <c r="B504" s="4"/>
      <c r="C504" s="4"/>
      <c r="D504" s="4"/>
      <c r="G504" s="4"/>
      <c r="H504" s="4"/>
      <c r="I504" s="4"/>
      <c r="L504" s="207"/>
      <c r="M504" s="4"/>
      <c r="N504" s="4"/>
      <c r="O504" s="4"/>
    </row>
    <row r="505">
      <c r="A505" s="4"/>
      <c r="B505" s="4"/>
      <c r="C505" s="4"/>
      <c r="D505" s="4"/>
      <c r="G505" s="4"/>
      <c r="H505" s="4"/>
      <c r="I505" s="4"/>
      <c r="L505" s="207"/>
      <c r="M505" s="4"/>
      <c r="N505" s="4"/>
      <c r="O505" s="4"/>
    </row>
    <row r="506">
      <c r="A506" s="4"/>
      <c r="B506" s="4"/>
      <c r="C506" s="4"/>
      <c r="D506" s="4"/>
      <c r="G506" s="4"/>
      <c r="H506" s="4"/>
      <c r="I506" s="4"/>
      <c r="L506" s="207"/>
      <c r="M506" s="4"/>
      <c r="N506" s="4"/>
      <c r="O506" s="4"/>
    </row>
    <row r="507">
      <c r="A507" s="4"/>
      <c r="B507" s="4"/>
      <c r="C507" s="4"/>
      <c r="D507" s="4"/>
      <c r="G507" s="4"/>
      <c r="H507" s="4"/>
      <c r="I507" s="4"/>
      <c r="L507" s="207"/>
      <c r="M507" s="4"/>
      <c r="N507" s="4"/>
      <c r="O507" s="4"/>
    </row>
    <row r="508">
      <c r="A508" s="4"/>
      <c r="B508" s="4"/>
      <c r="C508" s="4"/>
      <c r="D508" s="4"/>
      <c r="G508" s="4"/>
      <c r="H508" s="4"/>
      <c r="I508" s="4"/>
      <c r="L508" s="207"/>
      <c r="M508" s="4"/>
      <c r="N508" s="4"/>
      <c r="O508" s="4"/>
    </row>
    <row r="509">
      <c r="A509" s="4"/>
      <c r="B509" s="4"/>
      <c r="C509" s="4"/>
      <c r="D509" s="4"/>
      <c r="G509" s="4"/>
      <c r="H509" s="4"/>
      <c r="I509" s="4"/>
      <c r="L509" s="207"/>
      <c r="M509" s="4"/>
      <c r="N509" s="4"/>
      <c r="O509" s="4"/>
    </row>
    <row r="510">
      <c r="A510" s="4"/>
      <c r="B510" s="4"/>
      <c r="C510" s="4"/>
      <c r="D510" s="4"/>
      <c r="G510" s="4"/>
      <c r="H510" s="4"/>
      <c r="I510" s="4"/>
      <c r="L510" s="207"/>
      <c r="M510" s="4"/>
      <c r="N510" s="4"/>
      <c r="O510" s="4"/>
    </row>
    <row r="511">
      <c r="A511" s="4"/>
      <c r="B511" s="4"/>
      <c r="C511" s="4"/>
      <c r="D511" s="4"/>
      <c r="G511" s="4"/>
      <c r="H511" s="4"/>
      <c r="I511" s="4"/>
      <c r="L511" s="207"/>
      <c r="M511" s="4"/>
      <c r="N511" s="4"/>
      <c r="O511" s="4"/>
    </row>
    <row r="512">
      <c r="A512" s="4"/>
      <c r="B512" s="4"/>
      <c r="C512" s="4"/>
      <c r="D512" s="4"/>
      <c r="G512" s="4"/>
      <c r="H512" s="4"/>
      <c r="I512" s="4"/>
      <c r="L512" s="207"/>
      <c r="M512" s="4"/>
      <c r="N512" s="4"/>
      <c r="O512" s="4"/>
    </row>
    <row r="513">
      <c r="A513" s="4"/>
      <c r="B513" s="4"/>
      <c r="C513" s="4"/>
      <c r="D513" s="4"/>
      <c r="G513" s="4"/>
      <c r="H513" s="4"/>
      <c r="I513" s="4"/>
      <c r="L513" s="207"/>
      <c r="M513" s="4"/>
      <c r="N513" s="4"/>
      <c r="O513" s="4"/>
    </row>
    <row r="514">
      <c r="A514" s="4"/>
      <c r="B514" s="4"/>
      <c r="C514" s="4"/>
      <c r="D514" s="4"/>
      <c r="G514" s="4"/>
      <c r="H514" s="4"/>
      <c r="I514" s="4"/>
      <c r="L514" s="207"/>
      <c r="M514" s="4"/>
      <c r="N514" s="4"/>
      <c r="O514" s="4"/>
    </row>
    <row r="515">
      <c r="A515" s="4"/>
      <c r="B515" s="4"/>
      <c r="C515" s="4"/>
      <c r="D515" s="4"/>
      <c r="G515" s="4"/>
      <c r="H515" s="4"/>
      <c r="I515" s="4"/>
      <c r="L515" s="207"/>
      <c r="M515" s="4"/>
      <c r="N515" s="4"/>
      <c r="O515" s="4"/>
    </row>
    <row r="516">
      <c r="A516" s="4"/>
      <c r="B516" s="4"/>
      <c r="C516" s="4"/>
      <c r="D516" s="4"/>
      <c r="G516" s="4"/>
      <c r="H516" s="4"/>
      <c r="I516" s="4"/>
      <c r="L516" s="207"/>
      <c r="M516" s="4"/>
      <c r="N516" s="4"/>
      <c r="O516" s="4"/>
    </row>
    <row r="517">
      <c r="A517" s="4"/>
      <c r="B517" s="4"/>
      <c r="C517" s="4"/>
      <c r="D517" s="4"/>
      <c r="G517" s="4"/>
      <c r="H517" s="4"/>
      <c r="I517" s="4"/>
      <c r="L517" s="207"/>
      <c r="M517" s="4"/>
      <c r="N517" s="4"/>
      <c r="O517" s="4"/>
    </row>
    <row r="518">
      <c r="A518" s="4"/>
      <c r="B518" s="4"/>
      <c r="C518" s="4"/>
      <c r="D518" s="4"/>
      <c r="G518" s="4"/>
      <c r="H518" s="4"/>
      <c r="I518" s="4"/>
      <c r="L518" s="207"/>
      <c r="M518" s="4"/>
      <c r="N518" s="4"/>
      <c r="O518" s="4"/>
    </row>
    <row r="519">
      <c r="A519" s="4"/>
      <c r="B519" s="4"/>
      <c r="C519" s="4"/>
      <c r="D519" s="4"/>
      <c r="G519" s="4"/>
      <c r="H519" s="4"/>
      <c r="I519" s="4"/>
      <c r="L519" s="207"/>
      <c r="M519" s="4"/>
      <c r="N519" s="4"/>
      <c r="O519" s="4"/>
    </row>
    <row r="520">
      <c r="A520" s="4"/>
      <c r="B520" s="4"/>
      <c r="C520" s="4"/>
      <c r="D520" s="4"/>
      <c r="G520" s="4"/>
      <c r="H520" s="4"/>
      <c r="I520" s="4"/>
      <c r="L520" s="207"/>
      <c r="M520" s="4"/>
      <c r="N520" s="4"/>
      <c r="O520" s="4"/>
    </row>
    <row r="521">
      <c r="A521" s="4"/>
      <c r="B521" s="4"/>
      <c r="C521" s="4"/>
      <c r="D521" s="4"/>
      <c r="G521" s="4"/>
      <c r="H521" s="4"/>
      <c r="I521" s="4"/>
      <c r="L521" s="207"/>
      <c r="M521" s="4"/>
      <c r="N521" s="4"/>
      <c r="O521" s="4"/>
    </row>
    <row r="522">
      <c r="A522" s="4"/>
      <c r="B522" s="4"/>
      <c r="C522" s="4"/>
      <c r="D522" s="4"/>
      <c r="G522" s="4"/>
      <c r="H522" s="4"/>
      <c r="I522" s="4"/>
      <c r="L522" s="207"/>
      <c r="M522" s="4"/>
      <c r="N522" s="4"/>
      <c r="O522" s="4"/>
    </row>
    <row r="523">
      <c r="A523" s="4"/>
      <c r="B523" s="4"/>
      <c r="C523" s="4"/>
      <c r="D523" s="4"/>
      <c r="G523" s="4"/>
      <c r="H523" s="4"/>
      <c r="I523" s="4"/>
      <c r="L523" s="207"/>
      <c r="M523" s="4"/>
      <c r="N523" s="4"/>
      <c r="O523" s="4"/>
    </row>
    <row r="524">
      <c r="A524" s="4"/>
      <c r="B524" s="4"/>
      <c r="C524" s="4"/>
      <c r="D524" s="4"/>
      <c r="G524" s="4"/>
      <c r="H524" s="4"/>
      <c r="I524" s="4"/>
      <c r="L524" s="207"/>
      <c r="M524" s="4"/>
      <c r="N524" s="4"/>
      <c r="O524" s="4"/>
    </row>
    <row r="525">
      <c r="A525" s="4"/>
      <c r="B525" s="4"/>
      <c r="C525" s="4"/>
      <c r="D525" s="4"/>
      <c r="G525" s="4"/>
      <c r="H525" s="4"/>
      <c r="I525" s="4"/>
      <c r="L525" s="207"/>
      <c r="M525" s="4"/>
      <c r="N525" s="4"/>
      <c r="O525" s="4"/>
    </row>
    <row r="526">
      <c r="A526" s="4"/>
      <c r="B526" s="4"/>
      <c r="C526" s="4"/>
      <c r="D526" s="4"/>
      <c r="G526" s="4"/>
      <c r="H526" s="4"/>
      <c r="I526" s="4"/>
      <c r="L526" s="207"/>
      <c r="M526" s="4"/>
      <c r="N526" s="4"/>
      <c r="O526" s="4"/>
    </row>
    <row r="527">
      <c r="A527" s="4"/>
      <c r="B527" s="4"/>
      <c r="C527" s="4"/>
      <c r="D527" s="4"/>
      <c r="G527" s="4"/>
      <c r="H527" s="4"/>
      <c r="I527" s="4"/>
      <c r="L527" s="207"/>
      <c r="M527" s="4"/>
      <c r="N527" s="4"/>
      <c r="O527" s="4"/>
    </row>
    <row r="528">
      <c r="A528" s="4"/>
      <c r="B528" s="4"/>
      <c r="C528" s="4"/>
      <c r="D528" s="4"/>
      <c r="G528" s="4"/>
      <c r="H528" s="4"/>
      <c r="I528" s="4"/>
      <c r="L528" s="207"/>
      <c r="M528" s="4"/>
      <c r="N528" s="4"/>
      <c r="O528" s="4"/>
    </row>
    <row r="529">
      <c r="A529" s="4"/>
      <c r="B529" s="4"/>
      <c r="C529" s="4"/>
      <c r="D529" s="4"/>
      <c r="G529" s="4"/>
      <c r="H529" s="4"/>
      <c r="I529" s="4"/>
      <c r="L529" s="207"/>
      <c r="M529" s="4"/>
      <c r="N529" s="4"/>
      <c r="O529" s="4"/>
    </row>
    <row r="530">
      <c r="A530" s="4"/>
      <c r="B530" s="4"/>
      <c r="C530" s="4"/>
      <c r="D530" s="4"/>
      <c r="G530" s="4"/>
      <c r="H530" s="4"/>
      <c r="I530" s="4"/>
      <c r="L530" s="207"/>
      <c r="M530" s="4"/>
      <c r="N530" s="4"/>
      <c r="O530" s="4"/>
    </row>
    <row r="531">
      <c r="A531" s="4"/>
      <c r="B531" s="4"/>
      <c r="C531" s="4"/>
      <c r="D531" s="4"/>
      <c r="G531" s="4"/>
      <c r="H531" s="4"/>
      <c r="I531" s="4"/>
      <c r="L531" s="207"/>
      <c r="M531" s="4"/>
      <c r="N531" s="4"/>
      <c r="O531" s="4"/>
    </row>
    <row r="532">
      <c r="A532" s="4"/>
      <c r="B532" s="4"/>
      <c r="C532" s="4"/>
      <c r="D532" s="4"/>
      <c r="G532" s="4"/>
      <c r="H532" s="4"/>
      <c r="I532" s="4"/>
      <c r="L532" s="207"/>
      <c r="M532" s="4"/>
      <c r="N532" s="4"/>
      <c r="O532" s="4"/>
    </row>
    <row r="533">
      <c r="A533" s="4"/>
      <c r="B533" s="4"/>
      <c r="C533" s="4"/>
      <c r="D533" s="4"/>
      <c r="G533" s="4"/>
      <c r="H533" s="4"/>
      <c r="I533" s="4"/>
      <c r="L533" s="207"/>
      <c r="M533" s="4"/>
      <c r="N533" s="4"/>
      <c r="O533" s="4"/>
    </row>
    <row r="534">
      <c r="A534" s="4"/>
      <c r="B534" s="4"/>
      <c r="C534" s="4"/>
      <c r="D534" s="4"/>
      <c r="G534" s="4"/>
      <c r="H534" s="4"/>
      <c r="I534" s="4"/>
      <c r="L534" s="207"/>
      <c r="M534" s="4"/>
      <c r="N534" s="4"/>
      <c r="O534" s="4"/>
    </row>
    <row r="535">
      <c r="A535" s="4"/>
      <c r="B535" s="4"/>
      <c r="C535" s="4"/>
      <c r="D535" s="4"/>
      <c r="G535" s="4"/>
      <c r="H535" s="4"/>
      <c r="I535" s="4"/>
      <c r="L535" s="207"/>
      <c r="M535" s="4"/>
      <c r="N535" s="4"/>
      <c r="O535" s="4"/>
    </row>
    <row r="536">
      <c r="A536" s="4"/>
      <c r="B536" s="4"/>
      <c r="C536" s="4"/>
      <c r="D536" s="4"/>
      <c r="G536" s="4"/>
      <c r="H536" s="4"/>
      <c r="I536" s="4"/>
      <c r="L536" s="207"/>
      <c r="M536" s="4"/>
      <c r="N536" s="4"/>
      <c r="O536" s="4"/>
    </row>
    <row r="537">
      <c r="A537" s="4"/>
      <c r="B537" s="4"/>
      <c r="C537" s="4"/>
      <c r="D537" s="4"/>
      <c r="G537" s="4"/>
      <c r="H537" s="4"/>
      <c r="I537" s="4"/>
      <c r="L537" s="207"/>
      <c r="M537" s="4"/>
      <c r="N537" s="4"/>
      <c r="O537" s="4"/>
    </row>
    <row r="538">
      <c r="A538" s="4"/>
      <c r="B538" s="4"/>
      <c r="C538" s="4"/>
      <c r="D538" s="4"/>
      <c r="G538" s="4"/>
      <c r="H538" s="4"/>
      <c r="I538" s="4"/>
      <c r="L538" s="207"/>
      <c r="M538" s="4"/>
      <c r="N538" s="4"/>
      <c r="O538" s="4"/>
    </row>
    <row r="539">
      <c r="A539" s="4"/>
      <c r="B539" s="4"/>
      <c r="C539" s="4"/>
      <c r="D539" s="4"/>
      <c r="G539" s="4"/>
      <c r="H539" s="4"/>
      <c r="I539" s="4"/>
      <c r="L539" s="207"/>
      <c r="M539" s="4"/>
      <c r="N539" s="4"/>
      <c r="O539" s="4"/>
    </row>
    <row r="540">
      <c r="A540" s="4"/>
      <c r="B540" s="4"/>
      <c r="C540" s="4"/>
      <c r="D540" s="4"/>
      <c r="G540" s="4"/>
      <c r="H540" s="4"/>
      <c r="I540" s="4"/>
      <c r="L540" s="207"/>
      <c r="M540" s="4"/>
      <c r="N540" s="4"/>
      <c r="O540" s="4"/>
    </row>
    <row r="541">
      <c r="A541" s="4"/>
      <c r="B541" s="4"/>
      <c r="C541" s="4"/>
      <c r="D541" s="4"/>
      <c r="G541" s="4"/>
      <c r="H541" s="4"/>
      <c r="I541" s="4"/>
      <c r="L541" s="207"/>
      <c r="M541" s="4"/>
      <c r="N541" s="4"/>
      <c r="O541" s="4"/>
    </row>
    <row r="542">
      <c r="A542" s="4"/>
      <c r="B542" s="4"/>
      <c r="C542" s="4"/>
      <c r="D542" s="4"/>
      <c r="G542" s="4"/>
      <c r="H542" s="4"/>
      <c r="I542" s="4"/>
      <c r="L542" s="207"/>
      <c r="M542" s="4"/>
      <c r="N542" s="4"/>
      <c r="O542" s="4"/>
    </row>
    <row r="543">
      <c r="A543" s="4"/>
      <c r="B543" s="4"/>
      <c r="C543" s="4"/>
      <c r="D543" s="4"/>
      <c r="G543" s="4"/>
      <c r="H543" s="4"/>
      <c r="I543" s="4"/>
      <c r="L543" s="207"/>
      <c r="M543" s="4"/>
      <c r="N543" s="4"/>
      <c r="O543" s="4"/>
    </row>
    <row r="544">
      <c r="A544" s="4"/>
      <c r="B544" s="4"/>
      <c r="C544" s="4"/>
      <c r="D544" s="4"/>
      <c r="G544" s="4"/>
      <c r="H544" s="4"/>
      <c r="I544" s="4"/>
      <c r="L544" s="207"/>
      <c r="M544" s="4"/>
      <c r="N544" s="4"/>
      <c r="O544" s="4"/>
    </row>
    <row r="545">
      <c r="A545" s="4"/>
      <c r="B545" s="4"/>
      <c r="C545" s="4"/>
      <c r="D545" s="4"/>
      <c r="G545" s="4"/>
      <c r="H545" s="4"/>
      <c r="I545" s="4"/>
      <c r="L545" s="207"/>
      <c r="M545" s="4"/>
      <c r="N545" s="4"/>
      <c r="O545" s="4"/>
    </row>
    <row r="546">
      <c r="A546" s="4"/>
      <c r="B546" s="4"/>
      <c r="C546" s="4"/>
      <c r="D546" s="4"/>
      <c r="G546" s="4"/>
      <c r="H546" s="4"/>
      <c r="I546" s="4"/>
      <c r="L546" s="207"/>
      <c r="M546" s="4"/>
      <c r="N546" s="4"/>
      <c r="O546" s="4"/>
    </row>
    <row r="547">
      <c r="A547" s="4"/>
      <c r="B547" s="4"/>
      <c r="C547" s="4"/>
      <c r="D547" s="4"/>
      <c r="G547" s="4"/>
      <c r="H547" s="4"/>
      <c r="I547" s="4"/>
      <c r="L547" s="207"/>
      <c r="M547" s="4"/>
      <c r="N547" s="4"/>
      <c r="O547" s="4"/>
    </row>
    <row r="548">
      <c r="A548" s="4"/>
      <c r="B548" s="4"/>
      <c r="C548" s="4"/>
      <c r="D548" s="4"/>
      <c r="G548" s="4"/>
      <c r="H548" s="4"/>
      <c r="I548" s="4"/>
      <c r="L548" s="207"/>
      <c r="M548" s="4"/>
      <c r="N548" s="4"/>
      <c r="O548" s="4"/>
    </row>
    <row r="549">
      <c r="A549" s="4"/>
      <c r="B549" s="4"/>
      <c r="C549" s="4"/>
      <c r="D549" s="4"/>
      <c r="G549" s="4"/>
      <c r="H549" s="4"/>
      <c r="I549" s="4"/>
      <c r="L549" s="207"/>
      <c r="M549" s="4"/>
      <c r="N549" s="4"/>
      <c r="O549" s="4"/>
    </row>
    <row r="550">
      <c r="A550" s="4"/>
      <c r="B550" s="4"/>
      <c r="C550" s="4"/>
      <c r="D550" s="4"/>
      <c r="G550" s="4"/>
      <c r="H550" s="4"/>
      <c r="I550" s="4"/>
      <c r="L550" s="207"/>
      <c r="M550" s="4"/>
      <c r="N550" s="4"/>
      <c r="O550" s="4"/>
    </row>
    <row r="551">
      <c r="A551" s="4"/>
      <c r="B551" s="4"/>
      <c r="C551" s="4"/>
      <c r="D551" s="4"/>
      <c r="G551" s="4"/>
      <c r="H551" s="4"/>
      <c r="I551" s="4"/>
      <c r="L551" s="207"/>
      <c r="M551" s="4"/>
      <c r="N551" s="4"/>
      <c r="O551" s="4"/>
    </row>
    <row r="552">
      <c r="A552" s="4"/>
      <c r="B552" s="4"/>
      <c r="C552" s="4"/>
      <c r="D552" s="4"/>
      <c r="G552" s="4"/>
      <c r="H552" s="4"/>
      <c r="I552" s="4"/>
      <c r="L552" s="207"/>
      <c r="M552" s="4"/>
      <c r="N552" s="4"/>
      <c r="O552" s="4"/>
    </row>
    <row r="553">
      <c r="A553" s="4"/>
      <c r="B553" s="4"/>
      <c r="C553" s="4"/>
      <c r="D553" s="4"/>
      <c r="G553" s="4"/>
      <c r="H553" s="4"/>
      <c r="I553" s="4"/>
      <c r="L553" s="207"/>
      <c r="M553" s="4"/>
      <c r="N553" s="4"/>
      <c r="O553" s="4"/>
    </row>
    <row r="554">
      <c r="A554" s="4"/>
      <c r="B554" s="4"/>
      <c r="C554" s="4"/>
      <c r="D554" s="4"/>
      <c r="G554" s="4"/>
      <c r="H554" s="4"/>
      <c r="I554" s="4"/>
      <c r="L554" s="207"/>
      <c r="M554" s="4"/>
      <c r="N554" s="4"/>
      <c r="O554" s="4"/>
    </row>
    <row r="555">
      <c r="A555" s="4"/>
      <c r="B555" s="4"/>
      <c r="C555" s="4"/>
      <c r="D555" s="4"/>
      <c r="G555" s="4"/>
      <c r="H555" s="4"/>
      <c r="I555" s="4"/>
      <c r="L555" s="207"/>
      <c r="M555" s="4"/>
      <c r="N555" s="4"/>
      <c r="O555" s="4"/>
    </row>
    <row r="556">
      <c r="A556" s="4"/>
      <c r="B556" s="4"/>
      <c r="C556" s="4"/>
      <c r="D556" s="4"/>
      <c r="G556" s="4"/>
      <c r="H556" s="4"/>
      <c r="I556" s="4"/>
      <c r="L556" s="207"/>
      <c r="M556" s="4"/>
      <c r="N556" s="4"/>
      <c r="O556" s="4"/>
    </row>
    <row r="557">
      <c r="A557" s="4"/>
      <c r="B557" s="4"/>
      <c r="C557" s="4"/>
      <c r="D557" s="4"/>
      <c r="G557" s="4"/>
      <c r="H557" s="4"/>
      <c r="I557" s="4"/>
      <c r="L557" s="207"/>
      <c r="M557" s="4"/>
      <c r="N557" s="4"/>
      <c r="O557" s="4"/>
    </row>
    <row r="558">
      <c r="A558" s="4"/>
      <c r="B558" s="4"/>
      <c r="C558" s="4"/>
      <c r="D558" s="4"/>
      <c r="G558" s="4"/>
      <c r="H558" s="4"/>
      <c r="I558" s="4"/>
      <c r="L558" s="207"/>
      <c r="M558" s="4"/>
      <c r="N558" s="4"/>
      <c r="O558" s="4"/>
    </row>
    <row r="559">
      <c r="A559" s="4"/>
      <c r="B559" s="4"/>
      <c r="C559" s="4"/>
      <c r="D559" s="4"/>
      <c r="G559" s="4"/>
      <c r="H559" s="4"/>
      <c r="I559" s="4"/>
      <c r="L559" s="207"/>
      <c r="M559" s="4"/>
      <c r="N559" s="4"/>
      <c r="O559" s="4"/>
    </row>
    <row r="560">
      <c r="A560" s="4"/>
      <c r="B560" s="4"/>
      <c r="C560" s="4"/>
      <c r="D560" s="4"/>
      <c r="G560" s="4"/>
      <c r="H560" s="4"/>
      <c r="I560" s="4"/>
      <c r="L560" s="207"/>
      <c r="M560" s="4"/>
      <c r="N560" s="4"/>
      <c r="O560" s="4"/>
    </row>
    <row r="561">
      <c r="A561" s="4"/>
      <c r="B561" s="4"/>
      <c r="C561" s="4"/>
      <c r="D561" s="4"/>
      <c r="G561" s="4"/>
      <c r="H561" s="4"/>
      <c r="I561" s="4"/>
      <c r="L561" s="207"/>
      <c r="M561" s="4"/>
      <c r="N561" s="4"/>
      <c r="O561" s="4"/>
    </row>
    <row r="562">
      <c r="A562" s="4"/>
      <c r="B562" s="4"/>
      <c r="C562" s="4"/>
      <c r="D562" s="4"/>
      <c r="G562" s="4"/>
      <c r="H562" s="4"/>
      <c r="I562" s="4"/>
      <c r="L562" s="207"/>
      <c r="M562" s="4"/>
      <c r="N562" s="4"/>
      <c r="O562" s="4"/>
    </row>
    <row r="563">
      <c r="A563" s="4"/>
      <c r="B563" s="4"/>
      <c r="C563" s="4"/>
      <c r="D563" s="4"/>
      <c r="G563" s="4"/>
      <c r="H563" s="4"/>
      <c r="I563" s="4"/>
      <c r="L563" s="207"/>
      <c r="M563" s="4"/>
      <c r="N563" s="4"/>
      <c r="O563" s="4"/>
    </row>
    <row r="564">
      <c r="A564" s="4"/>
      <c r="B564" s="4"/>
      <c r="C564" s="4"/>
      <c r="D564" s="4"/>
      <c r="G564" s="4"/>
      <c r="H564" s="4"/>
      <c r="I564" s="4"/>
      <c r="L564" s="207"/>
      <c r="M564" s="4"/>
      <c r="N564" s="4"/>
      <c r="O564" s="4"/>
    </row>
    <row r="565">
      <c r="A565" s="4"/>
      <c r="B565" s="4"/>
      <c r="C565" s="4"/>
      <c r="D565" s="4"/>
      <c r="G565" s="4"/>
      <c r="H565" s="4"/>
      <c r="I565" s="4"/>
      <c r="L565" s="207"/>
      <c r="M565" s="4"/>
      <c r="N565" s="4"/>
      <c r="O565" s="4"/>
    </row>
    <row r="566">
      <c r="A566" s="4"/>
      <c r="B566" s="4"/>
      <c r="C566" s="4"/>
      <c r="D566" s="4"/>
      <c r="G566" s="4"/>
      <c r="H566" s="4"/>
      <c r="I566" s="4"/>
      <c r="L566" s="207"/>
      <c r="M566" s="4"/>
      <c r="N566" s="4"/>
      <c r="O566" s="4"/>
    </row>
    <row r="567">
      <c r="A567" s="4"/>
      <c r="B567" s="4"/>
      <c r="C567" s="4"/>
      <c r="D567" s="4"/>
      <c r="G567" s="4"/>
      <c r="H567" s="4"/>
      <c r="I567" s="4"/>
      <c r="L567" s="207"/>
      <c r="M567" s="4"/>
      <c r="N567" s="4"/>
      <c r="O567" s="4"/>
    </row>
    <row r="568">
      <c r="A568" s="4"/>
      <c r="B568" s="4"/>
      <c r="C568" s="4"/>
      <c r="D568" s="4"/>
      <c r="G568" s="4"/>
      <c r="H568" s="4"/>
      <c r="I568" s="4"/>
      <c r="L568" s="207"/>
      <c r="M568" s="4"/>
      <c r="N568" s="4"/>
      <c r="O568" s="4"/>
    </row>
    <row r="569">
      <c r="A569" s="4"/>
      <c r="B569" s="4"/>
      <c r="C569" s="4"/>
      <c r="D569" s="4"/>
      <c r="G569" s="4"/>
      <c r="H569" s="4"/>
      <c r="I569" s="4"/>
      <c r="L569" s="207"/>
      <c r="M569" s="4"/>
      <c r="N569" s="4"/>
      <c r="O569" s="4"/>
    </row>
    <row r="570">
      <c r="A570" s="4"/>
      <c r="B570" s="4"/>
      <c r="C570" s="4"/>
      <c r="D570" s="4"/>
      <c r="G570" s="4"/>
      <c r="H570" s="4"/>
      <c r="I570" s="4"/>
      <c r="L570" s="207"/>
      <c r="M570" s="4"/>
      <c r="N570" s="4"/>
      <c r="O570" s="4"/>
    </row>
    <row r="571">
      <c r="A571" s="4"/>
      <c r="B571" s="4"/>
      <c r="C571" s="4"/>
      <c r="D571" s="4"/>
      <c r="G571" s="4"/>
      <c r="H571" s="4"/>
      <c r="I571" s="4"/>
      <c r="L571" s="207"/>
      <c r="M571" s="4"/>
      <c r="N571" s="4"/>
      <c r="O571" s="4"/>
    </row>
    <row r="572">
      <c r="A572" s="4"/>
      <c r="B572" s="4"/>
      <c r="C572" s="4"/>
      <c r="D572" s="4"/>
      <c r="G572" s="4"/>
      <c r="H572" s="4"/>
      <c r="I572" s="4"/>
      <c r="L572" s="207"/>
      <c r="M572" s="4"/>
      <c r="N572" s="4"/>
      <c r="O572" s="4"/>
    </row>
    <row r="573">
      <c r="A573" s="4"/>
      <c r="B573" s="4"/>
      <c r="C573" s="4"/>
      <c r="D573" s="4"/>
      <c r="G573" s="4"/>
      <c r="H573" s="4"/>
      <c r="I573" s="4"/>
      <c r="L573" s="207"/>
      <c r="M573" s="4"/>
      <c r="N573" s="4"/>
      <c r="O573" s="4"/>
    </row>
    <row r="574">
      <c r="A574" s="4"/>
      <c r="B574" s="4"/>
      <c r="C574" s="4"/>
      <c r="D574" s="4"/>
      <c r="G574" s="4"/>
      <c r="H574" s="4"/>
      <c r="I574" s="4"/>
      <c r="L574" s="207"/>
      <c r="M574" s="4"/>
      <c r="N574" s="4"/>
      <c r="O574" s="4"/>
    </row>
    <row r="575">
      <c r="A575" s="4"/>
      <c r="B575" s="4"/>
      <c r="C575" s="4"/>
      <c r="D575" s="4"/>
      <c r="G575" s="4"/>
      <c r="H575" s="4"/>
      <c r="I575" s="4"/>
      <c r="L575" s="207"/>
      <c r="M575" s="4"/>
      <c r="N575" s="4"/>
      <c r="O575" s="4"/>
    </row>
    <row r="576">
      <c r="A576" s="4"/>
      <c r="B576" s="4"/>
      <c r="C576" s="4"/>
      <c r="D576" s="4"/>
      <c r="G576" s="4"/>
      <c r="H576" s="4"/>
      <c r="I576" s="4"/>
      <c r="L576" s="207"/>
      <c r="M576" s="4"/>
      <c r="N576" s="4"/>
      <c r="O576" s="4"/>
    </row>
    <row r="577">
      <c r="A577" s="4"/>
      <c r="B577" s="4"/>
      <c r="C577" s="4"/>
      <c r="D577" s="4"/>
      <c r="G577" s="4"/>
      <c r="H577" s="4"/>
      <c r="I577" s="4"/>
      <c r="L577" s="207"/>
      <c r="M577" s="4"/>
      <c r="N577" s="4"/>
      <c r="O577" s="4"/>
    </row>
    <row r="578">
      <c r="A578" s="4"/>
      <c r="B578" s="4"/>
      <c r="C578" s="4"/>
      <c r="D578" s="4"/>
      <c r="G578" s="4"/>
      <c r="H578" s="4"/>
      <c r="I578" s="4"/>
      <c r="L578" s="207"/>
      <c r="M578" s="4"/>
      <c r="N578" s="4"/>
      <c r="O578" s="4"/>
    </row>
    <row r="579">
      <c r="A579" s="4"/>
      <c r="B579" s="4"/>
      <c r="C579" s="4"/>
      <c r="D579" s="4"/>
      <c r="G579" s="4"/>
      <c r="H579" s="4"/>
      <c r="I579" s="4"/>
      <c r="L579" s="207"/>
      <c r="M579" s="4"/>
      <c r="N579" s="4"/>
      <c r="O579" s="4"/>
    </row>
    <row r="580">
      <c r="A580" s="4"/>
      <c r="B580" s="4"/>
      <c r="C580" s="4"/>
      <c r="D580" s="4"/>
      <c r="G580" s="4"/>
      <c r="H580" s="4"/>
      <c r="I580" s="4"/>
      <c r="L580" s="207"/>
      <c r="M580" s="4"/>
      <c r="N580" s="4"/>
      <c r="O580" s="4"/>
    </row>
    <row r="581">
      <c r="A581" s="4"/>
      <c r="B581" s="4"/>
      <c r="C581" s="4"/>
      <c r="D581" s="4"/>
      <c r="G581" s="4"/>
      <c r="H581" s="4"/>
      <c r="I581" s="4"/>
      <c r="L581" s="207"/>
      <c r="M581" s="4"/>
      <c r="N581" s="4"/>
      <c r="O581" s="4"/>
    </row>
    <row r="582">
      <c r="A582" s="4"/>
      <c r="B582" s="4"/>
      <c r="C582" s="4"/>
      <c r="D582" s="4"/>
      <c r="G582" s="4"/>
      <c r="H582" s="4"/>
      <c r="I582" s="4"/>
      <c r="L582" s="207"/>
      <c r="M582" s="4"/>
      <c r="N582" s="4"/>
      <c r="O582" s="4"/>
    </row>
    <row r="583">
      <c r="A583" s="4"/>
      <c r="B583" s="4"/>
      <c r="C583" s="4"/>
      <c r="D583" s="4"/>
      <c r="G583" s="4"/>
      <c r="H583" s="4"/>
      <c r="I583" s="4"/>
      <c r="L583" s="207"/>
      <c r="M583" s="4"/>
      <c r="N583" s="4"/>
      <c r="O583" s="4"/>
    </row>
    <row r="584">
      <c r="A584" s="4"/>
      <c r="B584" s="4"/>
      <c r="C584" s="4"/>
      <c r="D584" s="4"/>
      <c r="G584" s="4"/>
      <c r="H584" s="4"/>
      <c r="I584" s="4"/>
      <c r="L584" s="207"/>
      <c r="M584" s="4"/>
      <c r="N584" s="4"/>
      <c r="O584" s="4"/>
    </row>
    <row r="585">
      <c r="A585" s="4"/>
      <c r="B585" s="4"/>
      <c r="C585" s="4"/>
      <c r="D585" s="4"/>
      <c r="G585" s="4"/>
      <c r="H585" s="4"/>
      <c r="I585" s="4"/>
      <c r="L585" s="207"/>
      <c r="M585" s="4"/>
      <c r="N585" s="4"/>
      <c r="O585" s="4"/>
    </row>
    <row r="586">
      <c r="A586" s="4"/>
      <c r="B586" s="4"/>
      <c r="C586" s="4"/>
      <c r="D586" s="4"/>
      <c r="G586" s="4"/>
      <c r="H586" s="4"/>
      <c r="I586" s="4"/>
      <c r="L586" s="207"/>
      <c r="M586" s="4"/>
      <c r="N586" s="4"/>
      <c r="O586" s="4"/>
    </row>
    <row r="587">
      <c r="A587" s="4"/>
      <c r="B587" s="4"/>
      <c r="C587" s="4"/>
      <c r="D587" s="4"/>
      <c r="G587" s="4"/>
      <c r="H587" s="4"/>
      <c r="I587" s="4"/>
      <c r="L587" s="207"/>
      <c r="M587" s="4"/>
      <c r="N587" s="4"/>
      <c r="O587" s="4"/>
    </row>
    <row r="588">
      <c r="A588" s="4"/>
      <c r="B588" s="4"/>
      <c r="C588" s="4"/>
      <c r="D588" s="4"/>
      <c r="G588" s="4"/>
      <c r="H588" s="4"/>
      <c r="I588" s="4"/>
      <c r="L588" s="207"/>
      <c r="M588" s="4"/>
      <c r="N588" s="4"/>
      <c r="O588" s="4"/>
    </row>
    <row r="589">
      <c r="A589" s="4"/>
      <c r="B589" s="4"/>
      <c r="C589" s="4"/>
      <c r="D589" s="4"/>
      <c r="G589" s="4"/>
      <c r="H589" s="4"/>
      <c r="I589" s="4"/>
      <c r="L589" s="207"/>
      <c r="M589" s="4"/>
      <c r="N589" s="4"/>
      <c r="O589" s="4"/>
    </row>
    <row r="590">
      <c r="A590" s="4"/>
      <c r="B590" s="4"/>
      <c r="C590" s="4"/>
      <c r="D590" s="4"/>
      <c r="G590" s="4"/>
      <c r="H590" s="4"/>
      <c r="I590" s="4"/>
      <c r="L590" s="207"/>
      <c r="M590" s="4"/>
      <c r="N590" s="4"/>
      <c r="O590" s="4"/>
    </row>
    <row r="591">
      <c r="A591" s="4"/>
      <c r="B591" s="4"/>
      <c r="C591" s="4"/>
      <c r="D591" s="4"/>
      <c r="G591" s="4"/>
      <c r="H591" s="4"/>
      <c r="I591" s="4"/>
      <c r="L591" s="207"/>
      <c r="M591" s="4"/>
      <c r="N591" s="4"/>
      <c r="O591" s="4"/>
    </row>
    <row r="592">
      <c r="A592" s="4"/>
      <c r="B592" s="4"/>
      <c r="C592" s="4"/>
      <c r="D592" s="4"/>
      <c r="G592" s="4"/>
      <c r="H592" s="4"/>
      <c r="I592" s="4"/>
      <c r="L592" s="207"/>
      <c r="M592" s="4"/>
      <c r="N592" s="4"/>
      <c r="O592" s="4"/>
    </row>
    <row r="593">
      <c r="A593" s="4"/>
      <c r="B593" s="4"/>
      <c r="C593" s="4"/>
      <c r="D593" s="4"/>
      <c r="G593" s="4"/>
      <c r="H593" s="4"/>
      <c r="I593" s="4"/>
      <c r="L593" s="207"/>
      <c r="M593" s="4"/>
      <c r="N593" s="4"/>
      <c r="O593" s="4"/>
    </row>
    <row r="594">
      <c r="A594" s="4"/>
      <c r="B594" s="4"/>
      <c r="C594" s="4"/>
      <c r="D594" s="4"/>
      <c r="G594" s="4"/>
      <c r="H594" s="4"/>
      <c r="I594" s="4"/>
      <c r="L594" s="207"/>
      <c r="M594" s="4"/>
      <c r="N594" s="4"/>
      <c r="O594" s="4"/>
    </row>
    <row r="595">
      <c r="A595" s="4"/>
      <c r="B595" s="4"/>
      <c r="C595" s="4"/>
      <c r="D595" s="4"/>
      <c r="G595" s="4"/>
      <c r="H595" s="4"/>
      <c r="I595" s="4"/>
      <c r="L595" s="207"/>
      <c r="M595" s="4"/>
      <c r="N595" s="4"/>
      <c r="O595" s="4"/>
    </row>
    <row r="596">
      <c r="A596" s="4"/>
      <c r="B596" s="4"/>
      <c r="C596" s="4"/>
      <c r="D596" s="4"/>
      <c r="G596" s="4"/>
      <c r="H596" s="4"/>
      <c r="I596" s="4"/>
      <c r="L596" s="207"/>
      <c r="M596" s="4"/>
      <c r="N596" s="4"/>
      <c r="O596" s="4"/>
    </row>
    <row r="597">
      <c r="A597" s="4"/>
      <c r="B597" s="4"/>
      <c r="C597" s="4"/>
      <c r="D597" s="4"/>
      <c r="G597" s="4"/>
      <c r="H597" s="4"/>
      <c r="I597" s="4"/>
      <c r="L597" s="207"/>
      <c r="M597" s="4"/>
      <c r="N597" s="4"/>
      <c r="O597" s="4"/>
    </row>
    <row r="598">
      <c r="A598" s="4"/>
      <c r="B598" s="4"/>
      <c r="C598" s="4"/>
      <c r="D598" s="4"/>
      <c r="G598" s="4"/>
      <c r="H598" s="4"/>
      <c r="I598" s="4"/>
      <c r="L598" s="207"/>
      <c r="M598" s="4"/>
      <c r="N598" s="4"/>
      <c r="O598" s="4"/>
    </row>
    <row r="599">
      <c r="A599" s="4"/>
      <c r="B599" s="4"/>
      <c r="C599" s="4"/>
      <c r="D599" s="4"/>
      <c r="G599" s="4"/>
      <c r="H599" s="4"/>
      <c r="I599" s="4"/>
      <c r="L599" s="207"/>
      <c r="M599" s="4"/>
      <c r="N599" s="4"/>
      <c r="O599" s="4"/>
    </row>
    <row r="600">
      <c r="A600" s="4"/>
      <c r="B600" s="4"/>
      <c r="C600" s="4"/>
      <c r="D600" s="4"/>
      <c r="G600" s="4"/>
      <c r="H600" s="4"/>
      <c r="I600" s="4"/>
      <c r="L600" s="207"/>
      <c r="M600" s="4"/>
      <c r="N600" s="4"/>
      <c r="O600" s="4"/>
    </row>
    <row r="601">
      <c r="A601" s="4"/>
      <c r="B601" s="4"/>
      <c r="C601" s="4"/>
      <c r="D601" s="4"/>
      <c r="G601" s="4"/>
      <c r="H601" s="4"/>
      <c r="I601" s="4"/>
      <c r="L601" s="207"/>
      <c r="M601" s="4"/>
      <c r="N601" s="4"/>
      <c r="O601" s="4"/>
    </row>
    <row r="602">
      <c r="A602" s="4"/>
      <c r="B602" s="4"/>
      <c r="C602" s="4"/>
      <c r="D602" s="4"/>
      <c r="G602" s="4"/>
      <c r="H602" s="4"/>
      <c r="I602" s="4"/>
      <c r="L602" s="207"/>
      <c r="M602" s="4"/>
      <c r="N602" s="4"/>
      <c r="O602" s="4"/>
    </row>
    <row r="603">
      <c r="A603" s="4"/>
      <c r="B603" s="4"/>
      <c r="C603" s="4"/>
      <c r="D603" s="4"/>
      <c r="G603" s="4"/>
      <c r="H603" s="4"/>
      <c r="I603" s="4"/>
      <c r="L603" s="207"/>
      <c r="M603" s="4"/>
      <c r="N603" s="4"/>
      <c r="O603" s="4"/>
    </row>
    <row r="604">
      <c r="A604" s="4"/>
      <c r="B604" s="4"/>
      <c r="C604" s="4"/>
      <c r="D604" s="4"/>
      <c r="G604" s="4"/>
      <c r="H604" s="4"/>
      <c r="I604" s="4"/>
      <c r="L604" s="207"/>
      <c r="M604" s="4"/>
      <c r="N604" s="4"/>
      <c r="O604" s="4"/>
    </row>
    <row r="605">
      <c r="A605" s="4"/>
      <c r="B605" s="4"/>
      <c r="C605" s="4"/>
      <c r="D605" s="4"/>
      <c r="G605" s="4"/>
      <c r="H605" s="4"/>
      <c r="I605" s="4"/>
      <c r="L605" s="207"/>
      <c r="M605" s="4"/>
      <c r="N605" s="4"/>
      <c r="O605" s="4"/>
    </row>
    <row r="606">
      <c r="A606" s="4"/>
      <c r="B606" s="4"/>
      <c r="C606" s="4"/>
      <c r="D606" s="4"/>
      <c r="G606" s="4"/>
      <c r="H606" s="4"/>
      <c r="I606" s="4"/>
      <c r="L606" s="207"/>
      <c r="M606" s="4"/>
      <c r="N606" s="4"/>
      <c r="O606" s="4"/>
    </row>
    <row r="607">
      <c r="A607" s="4"/>
      <c r="B607" s="4"/>
      <c r="C607" s="4"/>
      <c r="D607" s="4"/>
      <c r="G607" s="4"/>
      <c r="H607" s="4"/>
      <c r="I607" s="4"/>
      <c r="L607" s="207"/>
      <c r="M607" s="4"/>
      <c r="N607" s="4"/>
      <c r="O607" s="4"/>
    </row>
    <row r="608">
      <c r="A608" s="4"/>
      <c r="B608" s="4"/>
      <c r="C608" s="4"/>
      <c r="D608" s="4"/>
      <c r="G608" s="4"/>
      <c r="H608" s="4"/>
      <c r="I608" s="4"/>
      <c r="L608" s="207"/>
      <c r="M608" s="4"/>
      <c r="N608" s="4"/>
      <c r="O608" s="4"/>
    </row>
    <row r="609">
      <c r="A609" s="4"/>
      <c r="B609" s="4"/>
      <c r="C609" s="4"/>
      <c r="D609" s="4"/>
      <c r="G609" s="4"/>
      <c r="H609" s="4"/>
      <c r="I609" s="4"/>
      <c r="L609" s="207"/>
      <c r="M609" s="4"/>
      <c r="N609" s="4"/>
      <c r="O609" s="4"/>
    </row>
    <row r="610">
      <c r="A610" s="4"/>
      <c r="B610" s="4"/>
      <c r="C610" s="4"/>
      <c r="D610" s="4"/>
      <c r="G610" s="4"/>
      <c r="H610" s="4"/>
      <c r="I610" s="4"/>
      <c r="L610" s="207"/>
      <c r="M610" s="4"/>
      <c r="N610" s="4"/>
      <c r="O610" s="4"/>
    </row>
    <row r="611">
      <c r="A611" s="4"/>
      <c r="B611" s="4"/>
      <c r="C611" s="4"/>
      <c r="D611" s="4"/>
      <c r="G611" s="4"/>
      <c r="H611" s="4"/>
      <c r="I611" s="4"/>
      <c r="L611" s="207"/>
      <c r="M611" s="4"/>
      <c r="N611" s="4"/>
      <c r="O611" s="4"/>
    </row>
    <row r="612">
      <c r="A612" s="4"/>
      <c r="B612" s="4"/>
      <c r="C612" s="4"/>
      <c r="D612" s="4"/>
      <c r="G612" s="4"/>
      <c r="H612" s="4"/>
      <c r="I612" s="4"/>
      <c r="L612" s="207"/>
      <c r="M612" s="4"/>
      <c r="N612" s="4"/>
      <c r="O612" s="4"/>
    </row>
    <row r="613">
      <c r="A613" s="4"/>
      <c r="B613" s="4"/>
      <c r="C613" s="4"/>
      <c r="D613" s="4"/>
      <c r="G613" s="4"/>
      <c r="H613" s="4"/>
      <c r="I613" s="4"/>
      <c r="L613" s="207"/>
      <c r="M613" s="4"/>
      <c r="N613" s="4"/>
      <c r="O613" s="4"/>
    </row>
    <row r="614">
      <c r="A614" s="4"/>
      <c r="B614" s="4"/>
      <c r="C614" s="4"/>
      <c r="D614" s="4"/>
      <c r="G614" s="4"/>
      <c r="H614" s="4"/>
      <c r="I614" s="4"/>
      <c r="L614" s="207"/>
      <c r="M614" s="4"/>
      <c r="N614" s="4"/>
      <c r="O614" s="4"/>
    </row>
    <row r="615">
      <c r="A615" s="4"/>
      <c r="B615" s="4"/>
      <c r="C615" s="4"/>
      <c r="D615" s="4"/>
      <c r="G615" s="4"/>
      <c r="H615" s="4"/>
      <c r="I615" s="4"/>
      <c r="L615" s="207"/>
      <c r="M615" s="4"/>
      <c r="N615" s="4"/>
      <c r="O615" s="4"/>
    </row>
    <row r="616">
      <c r="A616" s="4"/>
      <c r="B616" s="4"/>
      <c r="C616" s="4"/>
      <c r="D616" s="4"/>
      <c r="G616" s="4"/>
      <c r="H616" s="4"/>
      <c r="I616" s="4"/>
      <c r="L616" s="207"/>
      <c r="M616" s="4"/>
      <c r="N616" s="4"/>
      <c r="O616" s="4"/>
    </row>
    <row r="617">
      <c r="A617" s="4"/>
      <c r="B617" s="4"/>
      <c r="C617" s="4"/>
      <c r="D617" s="4"/>
      <c r="G617" s="4"/>
      <c r="H617" s="4"/>
      <c r="I617" s="4"/>
      <c r="L617" s="207"/>
      <c r="M617" s="4"/>
      <c r="N617" s="4"/>
      <c r="O617" s="4"/>
    </row>
    <row r="618">
      <c r="A618" s="4"/>
      <c r="B618" s="4"/>
      <c r="C618" s="4"/>
      <c r="D618" s="4"/>
      <c r="G618" s="4"/>
      <c r="H618" s="4"/>
      <c r="I618" s="4"/>
      <c r="L618" s="207"/>
      <c r="M618" s="4"/>
      <c r="N618" s="4"/>
      <c r="O618" s="4"/>
    </row>
    <row r="619">
      <c r="A619" s="4"/>
      <c r="B619" s="4"/>
      <c r="C619" s="4"/>
      <c r="D619" s="4"/>
      <c r="G619" s="4"/>
      <c r="H619" s="4"/>
      <c r="I619" s="4"/>
      <c r="L619" s="207"/>
      <c r="M619" s="4"/>
      <c r="N619" s="4"/>
      <c r="O619" s="4"/>
    </row>
    <row r="620">
      <c r="A620" s="4"/>
      <c r="B620" s="4"/>
      <c r="C620" s="4"/>
      <c r="D620" s="4"/>
      <c r="G620" s="4"/>
      <c r="H620" s="4"/>
      <c r="I620" s="4"/>
      <c r="L620" s="207"/>
      <c r="M620" s="4"/>
      <c r="N620" s="4"/>
      <c r="O620" s="4"/>
    </row>
    <row r="621">
      <c r="A621" s="4"/>
      <c r="B621" s="4"/>
      <c r="C621" s="4"/>
      <c r="D621" s="4"/>
      <c r="G621" s="4"/>
      <c r="H621" s="4"/>
      <c r="I621" s="4"/>
      <c r="L621" s="207"/>
      <c r="M621" s="4"/>
      <c r="N621" s="4"/>
      <c r="O621" s="4"/>
    </row>
    <row r="622">
      <c r="A622" s="4"/>
      <c r="B622" s="4"/>
      <c r="C622" s="4"/>
      <c r="D622" s="4"/>
      <c r="G622" s="4"/>
      <c r="H622" s="4"/>
      <c r="I622" s="4"/>
      <c r="L622" s="207"/>
      <c r="M622" s="4"/>
      <c r="N622" s="4"/>
      <c r="O622" s="4"/>
    </row>
    <row r="623">
      <c r="A623" s="4"/>
      <c r="B623" s="4"/>
      <c r="C623" s="4"/>
      <c r="D623" s="4"/>
      <c r="G623" s="4"/>
      <c r="H623" s="4"/>
      <c r="I623" s="4"/>
      <c r="L623" s="207"/>
      <c r="M623" s="4"/>
      <c r="N623" s="4"/>
      <c r="O623" s="4"/>
    </row>
    <row r="624">
      <c r="A624" s="4"/>
      <c r="B624" s="4"/>
      <c r="C624" s="4"/>
      <c r="D624" s="4"/>
      <c r="G624" s="4"/>
      <c r="H624" s="4"/>
      <c r="I624" s="4"/>
      <c r="L624" s="207"/>
      <c r="M624" s="4"/>
      <c r="N624" s="4"/>
      <c r="O624" s="4"/>
    </row>
    <row r="625">
      <c r="A625" s="4"/>
      <c r="B625" s="4"/>
      <c r="C625" s="4"/>
      <c r="D625" s="4"/>
      <c r="G625" s="4"/>
      <c r="H625" s="4"/>
      <c r="I625" s="4"/>
      <c r="L625" s="207"/>
      <c r="M625" s="4"/>
      <c r="N625" s="4"/>
      <c r="O625" s="4"/>
    </row>
    <row r="626">
      <c r="A626" s="4"/>
      <c r="B626" s="4"/>
      <c r="C626" s="4"/>
      <c r="D626" s="4"/>
      <c r="G626" s="4"/>
      <c r="H626" s="4"/>
      <c r="I626" s="4"/>
      <c r="L626" s="207"/>
      <c r="M626" s="4"/>
      <c r="N626" s="4"/>
      <c r="O626" s="4"/>
    </row>
    <row r="627">
      <c r="A627" s="4"/>
      <c r="B627" s="4"/>
      <c r="C627" s="4"/>
      <c r="D627" s="4"/>
      <c r="G627" s="4"/>
      <c r="H627" s="4"/>
      <c r="I627" s="4"/>
      <c r="L627" s="207"/>
      <c r="M627" s="4"/>
      <c r="N627" s="4"/>
      <c r="O627" s="4"/>
    </row>
    <row r="628">
      <c r="A628" s="4"/>
      <c r="B628" s="4"/>
      <c r="C628" s="4"/>
      <c r="D628" s="4"/>
      <c r="G628" s="4"/>
      <c r="H628" s="4"/>
      <c r="I628" s="4"/>
      <c r="L628" s="207"/>
      <c r="M628" s="4"/>
      <c r="N628" s="4"/>
      <c r="O628" s="4"/>
    </row>
    <row r="629">
      <c r="A629" s="4"/>
      <c r="B629" s="4"/>
      <c r="C629" s="4"/>
      <c r="D629" s="4"/>
      <c r="G629" s="4"/>
      <c r="H629" s="4"/>
      <c r="I629" s="4"/>
      <c r="L629" s="207"/>
      <c r="M629" s="4"/>
      <c r="N629" s="4"/>
      <c r="O629" s="4"/>
    </row>
    <row r="630">
      <c r="A630" s="4"/>
      <c r="B630" s="4"/>
      <c r="C630" s="4"/>
      <c r="D630" s="4"/>
      <c r="G630" s="4"/>
      <c r="H630" s="4"/>
      <c r="I630" s="4"/>
      <c r="L630" s="207"/>
      <c r="M630" s="4"/>
      <c r="N630" s="4"/>
      <c r="O630" s="4"/>
    </row>
    <row r="631">
      <c r="A631" s="4"/>
      <c r="B631" s="4"/>
      <c r="C631" s="4"/>
      <c r="D631" s="4"/>
      <c r="G631" s="4"/>
      <c r="H631" s="4"/>
      <c r="I631" s="4"/>
      <c r="L631" s="207"/>
      <c r="M631" s="4"/>
      <c r="N631" s="4"/>
      <c r="O631" s="4"/>
    </row>
    <row r="632">
      <c r="A632" s="4"/>
      <c r="B632" s="4"/>
      <c r="C632" s="4"/>
      <c r="D632" s="4"/>
      <c r="G632" s="4"/>
      <c r="H632" s="4"/>
      <c r="I632" s="4"/>
      <c r="L632" s="207"/>
      <c r="M632" s="4"/>
      <c r="N632" s="4"/>
      <c r="O632" s="4"/>
    </row>
    <row r="633">
      <c r="A633" s="4"/>
      <c r="B633" s="4"/>
      <c r="C633" s="4"/>
      <c r="D633" s="4"/>
      <c r="G633" s="4"/>
      <c r="H633" s="4"/>
      <c r="I633" s="4"/>
      <c r="L633" s="207"/>
      <c r="M633" s="4"/>
      <c r="N633" s="4"/>
      <c r="O633" s="4"/>
    </row>
    <row r="634">
      <c r="A634" s="4"/>
      <c r="B634" s="4"/>
      <c r="C634" s="4"/>
      <c r="D634" s="4"/>
      <c r="G634" s="4"/>
      <c r="H634" s="4"/>
      <c r="I634" s="4"/>
      <c r="L634" s="207"/>
      <c r="M634" s="4"/>
      <c r="N634" s="4"/>
      <c r="O634" s="4"/>
    </row>
    <row r="635">
      <c r="A635" s="4"/>
      <c r="B635" s="4"/>
      <c r="C635" s="4"/>
      <c r="D635" s="4"/>
      <c r="G635" s="4"/>
      <c r="H635" s="4"/>
      <c r="I635" s="4"/>
      <c r="L635" s="207"/>
      <c r="M635" s="4"/>
      <c r="N635" s="4"/>
      <c r="O635" s="4"/>
    </row>
    <row r="636">
      <c r="A636" s="4"/>
      <c r="B636" s="4"/>
      <c r="C636" s="4"/>
      <c r="D636" s="4"/>
      <c r="G636" s="4"/>
      <c r="H636" s="4"/>
      <c r="I636" s="4"/>
      <c r="L636" s="207"/>
      <c r="M636" s="4"/>
      <c r="N636" s="4"/>
      <c r="O636" s="4"/>
    </row>
    <row r="637">
      <c r="A637" s="4"/>
      <c r="B637" s="4"/>
      <c r="C637" s="4"/>
      <c r="D637" s="4"/>
      <c r="G637" s="4"/>
      <c r="H637" s="4"/>
      <c r="I637" s="4"/>
      <c r="L637" s="207"/>
      <c r="M637" s="4"/>
      <c r="N637" s="4"/>
      <c r="O637" s="4"/>
    </row>
    <row r="638">
      <c r="A638" s="4"/>
      <c r="B638" s="4"/>
      <c r="C638" s="4"/>
      <c r="D638" s="4"/>
      <c r="G638" s="4"/>
      <c r="H638" s="4"/>
      <c r="I638" s="4"/>
      <c r="L638" s="207"/>
      <c r="M638" s="4"/>
      <c r="N638" s="4"/>
      <c r="O638" s="4"/>
    </row>
    <row r="639">
      <c r="A639" s="4"/>
      <c r="B639" s="4"/>
      <c r="C639" s="4"/>
      <c r="D639" s="4"/>
      <c r="G639" s="4"/>
      <c r="H639" s="4"/>
      <c r="I639" s="4"/>
      <c r="L639" s="207"/>
      <c r="M639" s="4"/>
      <c r="N639" s="4"/>
      <c r="O639" s="4"/>
    </row>
    <row r="640">
      <c r="A640" s="4"/>
      <c r="B640" s="4"/>
      <c r="C640" s="4"/>
      <c r="D640" s="4"/>
      <c r="G640" s="4"/>
      <c r="H640" s="4"/>
      <c r="I640" s="4"/>
      <c r="L640" s="207"/>
      <c r="M640" s="4"/>
      <c r="N640" s="4"/>
      <c r="O640" s="4"/>
    </row>
    <row r="641">
      <c r="A641" s="4"/>
      <c r="B641" s="4"/>
      <c r="C641" s="4"/>
      <c r="D641" s="4"/>
      <c r="G641" s="4"/>
      <c r="H641" s="4"/>
      <c r="I641" s="4"/>
      <c r="L641" s="207"/>
      <c r="M641" s="4"/>
      <c r="N641" s="4"/>
      <c r="O641" s="4"/>
    </row>
    <row r="642">
      <c r="A642" s="4"/>
      <c r="B642" s="4"/>
      <c r="C642" s="4"/>
      <c r="D642" s="4"/>
      <c r="G642" s="4"/>
      <c r="H642" s="4"/>
      <c r="I642" s="4"/>
      <c r="L642" s="207"/>
      <c r="M642" s="4"/>
      <c r="N642" s="4"/>
      <c r="O642" s="4"/>
    </row>
    <row r="643">
      <c r="A643" s="4"/>
      <c r="B643" s="4"/>
      <c r="C643" s="4"/>
      <c r="D643" s="4"/>
      <c r="G643" s="4"/>
      <c r="H643" s="4"/>
      <c r="I643" s="4"/>
      <c r="L643" s="207"/>
      <c r="M643" s="4"/>
      <c r="N643" s="4"/>
      <c r="O643" s="4"/>
    </row>
    <row r="644">
      <c r="A644" s="4"/>
      <c r="B644" s="4"/>
      <c r="C644" s="4"/>
      <c r="D644" s="4"/>
      <c r="G644" s="4"/>
      <c r="H644" s="4"/>
      <c r="I644" s="4"/>
      <c r="L644" s="207"/>
      <c r="M644" s="4"/>
      <c r="N644" s="4"/>
      <c r="O644" s="4"/>
    </row>
    <row r="645">
      <c r="A645" s="4"/>
      <c r="B645" s="4"/>
      <c r="C645" s="4"/>
      <c r="D645" s="4"/>
      <c r="G645" s="4"/>
      <c r="H645" s="4"/>
      <c r="I645" s="4"/>
      <c r="L645" s="207"/>
      <c r="M645" s="4"/>
      <c r="N645" s="4"/>
      <c r="O645" s="4"/>
    </row>
    <row r="646">
      <c r="A646" s="4"/>
      <c r="B646" s="4"/>
      <c r="C646" s="4"/>
      <c r="D646" s="4"/>
      <c r="G646" s="4"/>
      <c r="H646" s="4"/>
      <c r="I646" s="4"/>
      <c r="L646" s="207"/>
      <c r="M646" s="4"/>
      <c r="N646" s="4"/>
      <c r="O646" s="4"/>
    </row>
    <row r="647">
      <c r="A647" s="4"/>
      <c r="B647" s="4"/>
      <c r="C647" s="4"/>
      <c r="D647" s="4"/>
      <c r="G647" s="4"/>
      <c r="H647" s="4"/>
      <c r="I647" s="4"/>
      <c r="L647" s="207"/>
      <c r="M647" s="4"/>
      <c r="N647" s="4"/>
      <c r="O647" s="4"/>
    </row>
    <row r="648">
      <c r="A648" s="4"/>
      <c r="B648" s="4"/>
      <c r="C648" s="4"/>
      <c r="D648" s="4"/>
      <c r="G648" s="4"/>
      <c r="H648" s="4"/>
      <c r="I648" s="4"/>
      <c r="L648" s="207"/>
      <c r="M648" s="4"/>
      <c r="N648" s="4"/>
      <c r="O648" s="4"/>
    </row>
    <row r="649">
      <c r="A649" s="4"/>
      <c r="B649" s="4"/>
      <c r="C649" s="4"/>
      <c r="D649" s="4"/>
      <c r="G649" s="4"/>
      <c r="H649" s="4"/>
      <c r="I649" s="4"/>
      <c r="L649" s="207"/>
      <c r="M649" s="4"/>
      <c r="N649" s="4"/>
      <c r="O649" s="4"/>
    </row>
    <row r="650">
      <c r="A650" s="4"/>
      <c r="B650" s="4"/>
      <c r="C650" s="4"/>
      <c r="D650" s="4"/>
      <c r="G650" s="4"/>
      <c r="H650" s="4"/>
      <c r="I650" s="4"/>
      <c r="L650" s="207"/>
      <c r="M650" s="4"/>
      <c r="N650" s="4"/>
      <c r="O650" s="4"/>
    </row>
    <row r="651">
      <c r="A651" s="4"/>
      <c r="B651" s="4"/>
      <c r="C651" s="4"/>
      <c r="D651" s="4"/>
      <c r="G651" s="4"/>
      <c r="H651" s="4"/>
      <c r="I651" s="4"/>
      <c r="L651" s="207"/>
      <c r="M651" s="4"/>
      <c r="N651" s="4"/>
      <c r="O651" s="4"/>
    </row>
    <row r="652">
      <c r="A652" s="4"/>
      <c r="B652" s="4"/>
      <c r="C652" s="4"/>
      <c r="D652" s="4"/>
      <c r="G652" s="4"/>
      <c r="H652" s="4"/>
      <c r="I652" s="4"/>
      <c r="L652" s="207"/>
      <c r="M652" s="4"/>
      <c r="N652" s="4"/>
      <c r="O652" s="4"/>
    </row>
    <row r="653">
      <c r="A653" s="4"/>
      <c r="B653" s="4"/>
      <c r="C653" s="4"/>
      <c r="D653" s="4"/>
      <c r="G653" s="4"/>
      <c r="H653" s="4"/>
      <c r="I653" s="4"/>
      <c r="L653" s="207"/>
      <c r="M653" s="4"/>
      <c r="N653" s="4"/>
      <c r="O653" s="4"/>
    </row>
    <row r="654">
      <c r="A654" s="4"/>
      <c r="B654" s="4"/>
      <c r="C654" s="4"/>
      <c r="D654" s="4"/>
      <c r="G654" s="4"/>
      <c r="H654" s="4"/>
      <c r="I654" s="4"/>
      <c r="L654" s="207"/>
      <c r="M654" s="4"/>
      <c r="N654" s="4"/>
      <c r="O654" s="4"/>
    </row>
    <row r="655">
      <c r="A655" s="4"/>
      <c r="B655" s="4"/>
      <c r="C655" s="4"/>
      <c r="D655" s="4"/>
      <c r="G655" s="4"/>
      <c r="H655" s="4"/>
      <c r="I655" s="4"/>
      <c r="L655" s="207"/>
      <c r="M655" s="4"/>
      <c r="N655" s="4"/>
      <c r="O655" s="4"/>
    </row>
    <row r="656">
      <c r="A656" s="4"/>
      <c r="B656" s="4"/>
      <c r="C656" s="4"/>
      <c r="D656" s="4"/>
      <c r="G656" s="4"/>
      <c r="H656" s="4"/>
      <c r="I656" s="4"/>
      <c r="L656" s="207"/>
      <c r="M656" s="4"/>
      <c r="N656" s="4"/>
      <c r="O656" s="4"/>
    </row>
    <row r="657">
      <c r="A657" s="4"/>
      <c r="B657" s="4"/>
      <c r="C657" s="4"/>
      <c r="D657" s="4"/>
      <c r="G657" s="4"/>
      <c r="H657" s="4"/>
      <c r="I657" s="4"/>
      <c r="L657" s="207"/>
      <c r="M657" s="4"/>
      <c r="N657" s="4"/>
      <c r="O657" s="4"/>
    </row>
    <row r="658">
      <c r="A658" s="4"/>
      <c r="B658" s="4"/>
      <c r="C658" s="4"/>
      <c r="D658" s="4"/>
      <c r="G658" s="4"/>
      <c r="H658" s="4"/>
      <c r="I658" s="4"/>
      <c r="L658" s="207"/>
      <c r="M658" s="4"/>
      <c r="N658" s="4"/>
      <c r="O658" s="4"/>
    </row>
    <row r="659">
      <c r="A659" s="4"/>
      <c r="B659" s="4"/>
      <c r="C659" s="4"/>
      <c r="D659" s="4"/>
      <c r="G659" s="4"/>
      <c r="H659" s="4"/>
      <c r="I659" s="4"/>
      <c r="L659" s="207"/>
      <c r="M659" s="4"/>
      <c r="N659" s="4"/>
      <c r="O659" s="4"/>
    </row>
    <row r="660">
      <c r="A660" s="4"/>
      <c r="B660" s="4"/>
      <c r="C660" s="4"/>
      <c r="D660" s="4"/>
      <c r="G660" s="4"/>
      <c r="H660" s="4"/>
      <c r="I660" s="4"/>
      <c r="L660" s="207"/>
      <c r="M660" s="4"/>
      <c r="N660" s="4"/>
      <c r="O660" s="4"/>
    </row>
    <row r="661">
      <c r="A661" s="4"/>
      <c r="B661" s="4"/>
      <c r="C661" s="4"/>
      <c r="D661" s="4"/>
      <c r="G661" s="4"/>
      <c r="H661" s="4"/>
      <c r="I661" s="4"/>
      <c r="L661" s="207"/>
      <c r="M661" s="4"/>
      <c r="N661" s="4"/>
      <c r="O661" s="4"/>
    </row>
    <row r="662">
      <c r="A662" s="4"/>
      <c r="B662" s="4"/>
      <c r="C662" s="4"/>
      <c r="D662" s="4"/>
      <c r="G662" s="4"/>
      <c r="H662" s="4"/>
      <c r="I662" s="4"/>
      <c r="L662" s="207"/>
      <c r="M662" s="4"/>
      <c r="N662" s="4"/>
      <c r="O662" s="4"/>
    </row>
    <row r="663">
      <c r="A663" s="4"/>
      <c r="B663" s="4"/>
      <c r="C663" s="4"/>
      <c r="D663" s="4"/>
      <c r="G663" s="4"/>
      <c r="H663" s="4"/>
      <c r="I663" s="4"/>
      <c r="L663" s="207"/>
      <c r="M663" s="4"/>
      <c r="N663" s="4"/>
      <c r="O663" s="4"/>
    </row>
    <row r="664">
      <c r="A664" s="4"/>
      <c r="B664" s="4"/>
      <c r="C664" s="4"/>
      <c r="D664" s="4"/>
      <c r="G664" s="4"/>
      <c r="H664" s="4"/>
      <c r="I664" s="4"/>
      <c r="L664" s="207"/>
      <c r="M664" s="4"/>
      <c r="N664" s="4"/>
      <c r="O664" s="4"/>
    </row>
    <row r="665">
      <c r="A665" s="4"/>
      <c r="B665" s="4"/>
      <c r="C665" s="4"/>
      <c r="D665" s="4"/>
      <c r="G665" s="4"/>
      <c r="H665" s="4"/>
      <c r="I665" s="4"/>
      <c r="L665" s="207"/>
      <c r="M665" s="4"/>
      <c r="N665" s="4"/>
      <c r="O665" s="4"/>
    </row>
    <row r="666">
      <c r="A666" s="4"/>
      <c r="B666" s="4"/>
      <c r="C666" s="4"/>
      <c r="D666" s="4"/>
      <c r="G666" s="4"/>
      <c r="H666" s="4"/>
      <c r="I666" s="4"/>
      <c r="L666" s="207"/>
      <c r="M666" s="4"/>
      <c r="N666" s="4"/>
      <c r="O666" s="4"/>
    </row>
    <row r="667">
      <c r="A667" s="4"/>
      <c r="B667" s="4"/>
      <c r="C667" s="4"/>
      <c r="D667" s="4"/>
      <c r="G667" s="4"/>
      <c r="H667" s="4"/>
      <c r="I667" s="4"/>
      <c r="L667" s="207"/>
      <c r="M667" s="4"/>
      <c r="N667" s="4"/>
      <c r="O667" s="4"/>
    </row>
    <row r="668">
      <c r="A668" s="4"/>
      <c r="B668" s="4"/>
      <c r="C668" s="4"/>
      <c r="D668" s="4"/>
      <c r="G668" s="4"/>
      <c r="H668" s="4"/>
      <c r="I668" s="4"/>
      <c r="L668" s="207"/>
      <c r="M668" s="4"/>
      <c r="N668" s="4"/>
      <c r="O668" s="4"/>
    </row>
    <row r="669">
      <c r="A669" s="4"/>
      <c r="B669" s="4"/>
      <c r="C669" s="4"/>
      <c r="D669" s="4"/>
      <c r="G669" s="4"/>
      <c r="H669" s="4"/>
      <c r="I669" s="4"/>
      <c r="L669" s="207"/>
      <c r="M669" s="4"/>
      <c r="N669" s="4"/>
      <c r="O669" s="4"/>
    </row>
    <row r="670">
      <c r="A670" s="4"/>
      <c r="B670" s="4"/>
      <c r="C670" s="4"/>
      <c r="D670" s="4"/>
      <c r="G670" s="4"/>
      <c r="H670" s="4"/>
      <c r="I670" s="4"/>
      <c r="L670" s="207"/>
      <c r="M670" s="4"/>
      <c r="N670" s="4"/>
      <c r="O670" s="4"/>
    </row>
    <row r="671">
      <c r="A671" s="4"/>
      <c r="B671" s="4"/>
      <c r="C671" s="4"/>
      <c r="D671" s="4"/>
      <c r="G671" s="4"/>
      <c r="H671" s="4"/>
      <c r="I671" s="4"/>
      <c r="L671" s="207"/>
      <c r="M671" s="4"/>
      <c r="N671" s="4"/>
      <c r="O671" s="4"/>
    </row>
    <row r="672">
      <c r="A672" s="4"/>
      <c r="B672" s="4"/>
      <c r="C672" s="4"/>
      <c r="D672" s="4"/>
      <c r="G672" s="4"/>
      <c r="H672" s="4"/>
      <c r="I672" s="4"/>
      <c r="L672" s="207"/>
      <c r="M672" s="4"/>
      <c r="N672" s="4"/>
      <c r="O672" s="4"/>
    </row>
    <row r="673">
      <c r="A673" s="4"/>
      <c r="B673" s="4"/>
      <c r="C673" s="4"/>
      <c r="D673" s="4"/>
      <c r="G673" s="4"/>
      <c r="H673" s="4"/>
      <c r="I673" s="4"/>
      <c r="L673" s="207"/>
      <c r="M673" s="4"/>
      <c r="N673" s="4"/>
      <c r="O673" s="4"/>
    </row>
    <row r="674">
      <c r="A674" s="4"/>
      <c r="B674" s="4"/>
      <c r="C674" s="4"/>
      <c r="D674" s="4"/>
      <c r="G674" s="4"/>
      <c r="H674" s="4"/>
      <c r="I674" s="4"/>
      <c r="L674" s="207"/>
      <c r="M674" s="4"/>
      <c r="N674" s="4"/>
      <c r="O674" s="4"/>
    </row>
    <row r="675">
      <c r="A675" s="4"/>
      <c r="B675" s="4"/>
      <c r="C675" s="4"/>
      <c r="D675" s="4"/>
      <c r="G675" s="4"/>
      <c r="H675" s="4"/>
      <c r="I675" s="4"/>
      <c r="L675" s="207"/>
      <c r="M675" s="4"/>
      <c r="N675" s="4"/>
      <c r="O675" s="4"/>
    </row>
    <row r="676">
      <c r="A676" s="4"/>
      <c r="B676" s="4"/>
      <c r="C676" s="4"/>
      <c r="D676" s="4"/>
      <c r="G676" s="4"/>
      <c r="H676" s="4"/>
      <c r="I676" s="4"/>
      <c r="L676" s="207"/>
      <c r="M676" s="4"/>
      <c r="N676" s="4"/>
      <c r="O676" s="4"/>
    </row>
    <row r="677">
      <c r="A677" s="4"/>
      <c r="B677" s="4"/>
      <c r="C677" s="4"/>
      <c r="D677" s="4"/>
      <c r="G677" s="4"/>
      <c r="H677" s="4"/>
      <c r="I677" s="4"/>
      <c r="L677" s="207"/>
      <c r="M677" s="4"/>
      <c r="N677" s="4"/>
      <c r="O677" s="4"/>
    </row>
    <row r="678">
      <c r="A678" s="4"/>
      <c r="B678" s="4"/>
      <c r="C678" s="4"/>
      <c r="D678" s="4"/>
      <c r="G678" s="4"/>
      <c r="H678" s="4"/>
      <c r="I678" s="4"/>
      <c r="L678" s="207"/>
      <c r="M678" s="4"/>
      <c r="N678" s="4"/>
      <c r="O678" s="4"/>
    </row>
    <row r="679">
      <c r="A679" s="4"/>
      <c r="B679" s="4"/>
      <c r="C679" s="4"/>
      <c r="D679" s="4"/>
      <c r="G679" s="4"/>
      <c r="H679" s="4"/>
      <c r="I679" s="4"/>
      <c r="L679" s="207"/>
      <c r="M679" s="4"/>
      <c r="N679" s="4"/>
      <c r="O679" s="4"/>
    </row>
    <row r="680">
      <c r="A680" s="4"/>
      <c r="B680" s="4"/>
      <c r="C680" s="4"/>
      <c r="D680" s="4"/>
      <c r="G680" s="4"/>
      <c r="H680" s="4"/>
      <c r="I680" s="4"/>
      <c r="L680" s="207"/>
      <c r="M680" s="4"/>
      <c r="N680" s="4"/>
      <c r="O680" s="4"/>
    </row>
    <row r="681">
      <c r="A681" s="4"/>
      <c r="B681" s="4"/>
      <c r="C681" s="4"/>
      <c r="D681" s="4"/>
      <c r="G681" s="4"/>
      <c r="H681" s="4"/>
      <c r="I681" s="4"/>
      <c r="L681" s="207"/>
      <c r="M681" s="4"/>
      <c r="N681" s="4"/>
      <c r="O681" s="4"/>
    </row>
    <row r="682">
      <c r="A682" s="4"/>
      <c r="B682" s="4"/>
      <c r="C682" s="4"/>
      <c r="D682" s="4"/>
      <c r="G682" s="4"/>
      <c r="H682" s="4"/>
      <c r="I682" s="4"/>
      <c r="L682" s="207"/>
      <c r="M682" s="4"/>
      <c r="N682" s="4"/>
      <c r="O682" s="4"/>
    </row>
    <row r="683">
      <c r="A683" s="4"/>
      <c r="B683" s="4"/>
      <c r="C683" s="4"/>
      <c r="D683" s="4"/>
      <c r="G683" s="4"/>
      <c r="H683" s="4"/>
      <c r="I683" s="4"/>
      <c r="L683" s="207"/>
      <c r="M683" s="4"/>
      <c r="N683" s="4"/>
      <c r="O683" s="4"/>
    </row>
    <row r="684">
      <c r="A684" s="4"/>
      <c r="B684" s="4"/>
      <c r="C684" s="4"/>
      <c r="D684" s="4"/>
      <c r="G684" s="4"/>
      <c r="H684" s="4"/>
      <c r="I684" s="4"/>
      <c r="L684" s="207"/>
      <c r="M684" s="4"/>
      <c r="N684" s="4"/>
      <c r="O684" s="4"/>
    </row>
    <row r="685">
      <c r="A685" s="4"/>
      <c r="B685" s="4"/>
      <c r="C685" s="4"/>
      <c r="D685" s="4"/>
      <c r="G685" s="4"/>
      <c r="H685" s="4"/>
      <c r="I685" s="4"/>
      <c r="L685" s="207"/>
      <c r="M685" s="4"/>
      <c r="N685" s="4"/>
      <c r="O685" s="4"/>
    </row>
    <row r="686">
      <c r="A686" s="4"/>
      <c r="B686" s="4"/>
      <c r="C686" s="4"/>
      <c r="D686" s="4"/>
      <c r="G686" s="4"/>
      <c r="H686" s="4"/>
      <c r="I686" s="4"/>
      <c r="L686" s="207"/>
      <c r="M686" s="4"/>
      <c r="N686" s="4"/>
      <c r="O686" s="4"/>
    </row>
    <row r="687">
      <c r="A687" s="4"/>
      <c r="B687" s="4"/>
      <c r="C687" s="4"/>
      <c r="D687" s="4"/>
      <c r="G687" s="4"/>
      <c r="H687" s="4"/>
      <c r="I687" s="4"/>
      <c r="L687" s="207"/>
      <c r="M687" s="4"/>
      <c r="N687" s="4"/>
      <c r="O687" s="4"/>
    </row>
    <row r="688">
      <c r="A688" s="4"/>
      <c r="B688" s="4"/>
      <c r="C688" s="4"/>
      <c r="D688" s="4"/>
      <c r="G688" s="4"/>
      <c r="H688" s="4"/>
      <c r="I688" s="4"/>
      <c r="L688" s="207"/>
      <c r="M688" s="4"/>
      <c r="N688" s="4"/>
      <c r="O688" s="4"/>
    </row>
    <row r="689">
      <c r="A689" s="4"/>
      <c r="B689" s="4"/>
      <c r="C689" s="4"/>
      <c r="D689" s="4"/>
      <c r="G689" s="4"/>
      <c r="H689" s="4"/>
      <c r="I689" s="4"/>
      <c r="L689" s="207"/>
      <c r="M689" s="4"/>
      <c r="N689" s="4"/>
      <c r="O689" s="4"/>
    </row>
    <row r="690">
      <c r="A690" s="4"/>
      <c r="B690" s="4"/>
      <c r="C690" s="4"/>
      <c r="D690" s="4"/>
      <c r="G690" s="4"/>
      <c r="H690" s="4"/>
      <c r="I690" s="4"/>
      <c r="L690" s="207"/>
      <c r="M690" s="4"/>
      <c r="N690" s="4"/>
      <c r="O690" s="4"/>
    </row>
    <row r="691">
      <c r="A691" s="4"/>
      <c r="B691" s="4"/>
      <c r="C691" s="4"/>
      <c r="D691" s="4"/>
      <c r="G691" s="4"/>
      <c r="H691" s="4"/>
      <c r="I691" s="4"/>
      <c r="L691" s="207"/>
      <c r="M691" s="4"/>
      <c r="N691" s="4"/>
      <c r="O691" s="4"/>
    </row>
    <row r="692">
      <c r="A692" s="4"/>
      <c r="B692" s="4"/>
      <c r="C692" s="4"/>
      <c r="D692" s="4"/>
      <c r="G692" s="4"/>
      <c r="H692" s="4"/>
      <c r="I692" s="4"/>
      <c r="L692" s="207"/>
      <c r="M692" s="4"/>
      <c r="N692" s="4"/>
      <c r="O692" s="4"/>
    </row>
    <row r="693">
      <c r="A693" s="4"/>
      <c r="B693" s="4"/>
      <c r="C693" s="4"/>
      <c r="D693" s="4"/>
      <c r="G693" s="4"/>
      <c r="H693" s="4"/>
      <c r="I693" s="4"/>
      <c r="L693" s="207"/>
      <c r="M693" s="4"/>
      <c r="N693" s="4"/>
      <c r="O693" s="4"/>
    </row>
    <row r="694">
      <c r="A694" s="4"/>
      <c r="B694" s="4"/>
      <c r="C694" s="4"/>
      <c r="D694" s="4"/>
      <c r="G694" s="4"/>
      <c r="H694" s="4"/>
      <c r="I694" s="4"/>
      <c r="L694" s="207"/>
      <c r="M694" s="4"/>
      <c r="N694" s="4"/>
      <c r="O694" s="4"/>
    </row>
    <row r="695">
      <c r="A695" s="4"/>
      <c r="B695" s="4"/>
      <c r="C695" s="4"/>
      <c r="D695" s="4"/>
      <c r="G695" s="4"/>
      <c r="H695" s="4"/>
      <c r="I695" s="4"/>
      <c r="L695" s="207"/>
      <c r="M695" s="4"/>
      <c r="N695" s="4"/>
      <c r="O695" s="4"/>
    </row>
    <row r="696">
      <c r="A696" s="4"/>
      <c r="B696" s="4"/>
      <c r="C696" s="4"/>
      <c r="D696" s="4"/>
      <c r="G696" s="4"/>
      <c r="H696" s="4"/>
      <c r="I696" s="4"/>
      <c r="L696" s="207"/>
      <c r="M696" s="4"/>
      <c r="N696" s="4"/>
      <c r="O696" s="4"/>
    </row>
    <row r="697">
      <c r="A697" s="4"/>
      <c r="B697" s="4"/>
      <c r="C697" s="4"/>
      <c r="D697" s="4"/>
      <c r="G697" s="4"/>
      <c r="H697" s="4"/>
      <c r="I697" s="4"/>
      <c r="L697" s="207"/>
      <c r="M697" s="4"/>
      <c r="N697" s="4"/>
      <c r="O697" s="4"/>
    </row>
    <row r="698">
      <c r="A698" s="4"/>
      <c r="B698" s="4"/>
      <c r="C698" s="4"/>
      <c r="D698" s="4"/>
      <c r="G698" s="4"/>
      <c r="H698" s="4"/>
      <c r="I698" s="4"/>
      <c r="L698" s="207"/>
      <c r="M698" s="4"/>
      <c r="N698" s="4"/>
      <c r="O698" s="4"/>
    </row>
    <row r="699">
      <c r="A699" s="4"/>
      <c r="B699" s="4"/>
      <c r="C699" s="4"/>
      <c r="D699" s="4"/>
      <c r="G699" s="4"/>
      <c r="H699" s="4"/>
      <c r="I699" s="4"/>
      <c r="L699" s="207"/>
      <c r="M699" s="4"/>
      <c r="N699" s="4"/>
      <c r="O699" s="4"/>
    </row>
    <row r="700">
      <c r="A700" s="4"/>
      <c r="B700" s="4"/>
      <c r="C700" s="4"/>
      <c r="D700" s="4"/>
      <c r="G700" s="4"/>
      <c r="H700" s="4"/>
      <c r="I700" s="4"/>
      <c r="L700" s="207"/>
      <c r="M700" s="4"/>
      <c r="N700" s="4"/>
      <c r="O700" s="4"/>
    </row>
    <row r="701">
      <c r="A701" s="4"/>
      <c r="B701" s="4"/>
      <c r="C701" s="4"/>
      <c r="D701" s="4"/>
      <c r="G701" s="4"/>
      <c r="H701" s="4"/>
      <c r="I701" s="4"/>
      <c r="L701" s="207"/>
      <c r="M701" s="4"/>
      <c r="N701" s="4"/>
      <c r="O701" s="4"/>
    </row>
    <row r="702">
      <c r="A702" s="4"/>
      <c r="B702" s="4"/>
      <c r="C702" s="4"/>
      <c r="D702" s="4"/>
      <c r="G702" s="4"/>
      <c r="H702" s="4"/>
      <c r="I702" s="4"/>
      <c r="L702" s="207"/>
      <c r="M702" s="4"/>
      <c r="N702" s="4"/>
      <c r="O702" s="4"/>
    </row>
    <row r="703">
      <c r="A703" s="4"/>
      <c r="B703" s="4"/>
      <c r="C703" s="4"/>
      <c r="D703" s="4"/>
      <c r="G703" s="4"/>
      <c r="H703" s="4"/>
      <c r="I703" s="4"/>
      <c r="L703" s="207"/>
      <c r="M703" s="4"/>
      <c r="N703" s="4"/>
      <c r="O703" s="4"/>
    </row>
    <row r="704">
      <c r="A704" s="4"/>
      <c r="B704" s="4"/>
      <c r="C704" s="4"/>
      <c r="D704" s="4"/>
      <c r="G704" s="4"/>
      <c r="H704" s="4"/>
      <c r="I704" s="4"/>
      <c r="L704" s="207"/>
      <c r="M704" s="4"/>
      <c r="N704" s="4"/>
      <c r="O704" s="4"/>
    </row>
    <row r="705">
      <c r="A705" s="4"/>
      <c r="B705" s="4"/>
      <c r="C705" s="4"/>
      <c r="D705" s="4"/>
      <c r="G705" s="4"/>
      <c r="H705" s="4"/>
      <c r="I705" s="4"/>
      <c r="L705" s="207"/>
      <c r="M705" s="4"/>
      <c r="N705" s="4"/>
      <c r="O705" s="4"/>
    </row>
    <row r="706">
      <c r="A706" s="4"/>
      <c r="B706" s="4"/>
      <c r="C706" s="4"/>
      <c r="D706" s="4"/>
      <c r="G706" s="4"/>
      <c r="H706" s="4"/>
      <c r="I706" s="4"/>
      <c r="L706" s="207"/>
      <c r="M706" s="4"/>
      <c r="N706" s="4"/>
      <c r="O706" s="4"/>
    </row>
    <row r="707">
      <c r="A707" s="4"/>
      <c r="B707" s="4"/>
      <c r="C707" s="4"/>
      <c r="D707" s="4"/>
      <c r="G707" s="4"/>
      <c r="H707" s="4"/>
      <c r="I707" s="4"/>
      <c r="L707" s="207"/>
      <c r="M707" s="4"/>
      <c r="N707" s="4"/>
      <c r="O707" s="4"/>
    </row>
    <row r="708">
      <c r="A708" s="4"/>
      <c r="B708" s="4"/>
      <c r="C708" s="4"/>
      <c r="D708" s="4"/>
      <c r="G708" s="4"/>
      <c r="H708" s="4"/>
      <c r="I708" s="4"/>
      <c r="L708" s="207"/>
      <c r="M708" s="4"/>
      <c r="N708" s="4"/>
      <c r="O708" s="4"/>
    </row>
    <row r="709">
      <c r="A709" s="4"/>
      <c r="B709" s="4"/>
      <c r="C709" s="4"/>
      <c r="D709" s="4"/>
      <c r="G709" s="4"/>
      <c r="H709" s="4"/>
      <c r="I709" s="4"/>
      <c r="L709" s="207"/>
      <c r="M709" s="4"/>
      <c r="N709" s="4"/>
      <c r="O709" s="4"/>
    </row>
    <row r="710">
      <c r="A710" s="4"/>
      <c r="B710" s="4"/>
      <c r="C710" s="4"/>
      <c r="D710" s="4"/>
      <c r="G710" s="4"/>
      <c r="H710" s="4"/>
      <c r="I710" s="4"/>
      <c r="L710" s="207"/>
      <c r="M710" s="4"/>
      <c r="N710" s="4"/>
      <c r="O710" s="4"/>
    </row>
    <row r="711">
      <c r="A711" s="4"/>
      <c r="B711" s="4"/>
      <c r="C711" s="4"/>
      <c r="D711" s="4"/>
      <c r="G711" s="4"/>
      <c r="H711" s="4"/>
      <c r="I711" s="4"/>
      <c r="L711" s="207"/>
      <c r="M711" s="4"/>
      <c r="N711" s="4"/>
      <c r="O711" s="4"/>
    </row>
    <row r="712">
      <c r="A712" s="4"/>
      <c r="B712" s="4"/>
      <c r="C712" s="4"/>
      <c r="D712" s="4"/>
      <c r="G712" s="4"/>
      <c r="H712" s="4"/>
      <c r="I712" s="4"/>
      <c r="L712" s="207"/>
      <c r="M712" s="4"/>
      <c r="N712" s="4"/>
      <c r="O712" s="4"/>
    </row>
    <row r="713">
      <c r="A713" s="4"/>
      <c r="B713" s="4"/>
      <c r="C713" s="4"/>
      <c r="D713" s="4"/>
      <c r="G713" s="4"/>
      <c r="H713" s="4"/>
      <c r="I713" s="4"/>
      <c r="L713" s="207"/>
      <c r="M713" s="4"/>
      <c r="N713" s="4"/>
      <c r="O713" s="4"/>
    </row>
    <row r="714">
      <c r="A714" s="4"/>
      <c r="B714" s="4"/>
      <c r="C714" s="4"/>
      <c r="D714" s="4"/>
      <c r="G714" s="4"/>
      <c r="H714" s="4"/>
      <c r="I714" s="4"/>
      <c r="L714" s="207"/>
      <c r="M714" s="4"/>
      <c r="N714" s="4"/>
      <c r="O714" s="4"/>
    </row>
    <row r="715">
      <c r="A715" s="4"/>
      <c r="B715" s="4"/>
      <c r="C715" s="4"/>
      <c r="D715" s="4"/>
      <c r="G715" s="4"/>
      <c r="H715" s="4"/>
      <c r="I715" s="4"/>
      <c r="L715" s="207"/>
      <c r="M715" s="4"/>
      <c r="N715" s="4"/>
      <c r="O715" s="4"/>
    </row>
    <row r="716">
      <c r="A716" s="4"/>
      <c r="B716" s="4"/>
      <c r="C716" s="4"/>
      <c r="D716" s="4"/>
      <c r="G716" s="4"/>
      <c r="H716" s="4"/>
      <c r="I716" s="4"/>
      <c r="L716" s="207"/>
      <c r="M716" s="4"/>
      <c r="N716" s="4"/>
      <c r="O716" s="4"/>
    </row>
    <row r="717">
      <c r="A717" s="4"/>
      <c r="B717" s="4"/>
      <c r="C717" s="4"/>
      <c r="D717" s="4"/>
      <c r="G717" s="4"/>
      <c r="H717" s="4"/>
      <c r="I717" s="4"/>
      <c r="L717" s="207"/>
      <c r="M717" s="4"/>
      <c r="N717" s="4"/>
      <c r="O717" s="4"/>
    </row>
    <row r="718">
      <c r="A718" s="4"/>
      <c r="B718" s="4"/>
      <c r="C718" s="4"/>
      <c r="D718" s="4"/>
      <c r="G718" s="4"/>
      <c r="H718" s="4"/>
      <c r="I718" s="4"/>
      <c r="L718" s="207"/>
      <c r="M718" s="4"/>
      <c r="N718" s="4"/>
      <c r="O718" s="4"/>
    </row>
    <row r="719">
      <c r="A719" s="4"/>
      <c r="B719" s="4"/>
      <c r="C719" s="4"/>
      <c r="D719" s="4"/>
      <c r="G719" s="4"/>
      <c r="H719" s="4"/>
      <c r="I719" s="4"/>
      <c r="L719" s="207"/>
      <c r="M719" s="4"/>
      <c r="N719" s="4"/>
      <c r="O719" s="4"/>
    </row>
    <row r="720">
      <c r="A720" s="4"/>
      <c r="B720" s="4"/>
      <c r="C720" s="4"/>
      <c r="D720" s="4"/>
      <c r="G720" s="4"/>
      <c r="H720" s="4"/>
      <c r="I720" s="4"/>
      <c r="L720" s="207"/>
      <c r="M720" s="4"/>
      <c r="N720" s="4"/>
      <c r="O720" s="4"/>
    </row>
    <row r="721">
      <c r="A721" s="4"/>
      <c r="B721" s="4"/>
      <c r="C721" s="4"/>
      <c r="D721" s="4"/>
      <c r="G721" s="4"/>
      <c r="H721" s="4"/>
      <c r="I721" s="4"/>
      <c r="L721" s="207"/>
      <c r="M721" s="4"/>
      <c r="N721" s="4"/>
      <c r="O721" s="4"/>
    </row>
    <row r="722">
      <c r="A722" s="4"/>
      <c r="B722" s="4"/>
      <c r="C722" s="4"/>
      <c r="D722" s="4"/>
      <c r="G722" s="4"/>
      <c r="H722" s="4"/>
      <c r="I722" s="4"/>
      <c r="L722" s="207"/>
      <c r="M722" s="4"/>
      <c r="N722" s="4"/>
      <c r="O722" s="4"/>
    </row>
    <row r="723">
      <c r="A723" s="4"/>
      <c r="B723" s="4"/>
      <c r="C723" s="4"/>
      <c r="D723" s="4"/>
      <c r="G723" s="4"/>
      <c r="H723" s="4"/>
      <c r="I723" s="4"/>
      <c r="L723" s="207"/>
      <c r="M723" s="4"/>
      <c r="N723" s="4"/>
      <c r="O723" s="4"/>
    </row>
    <row r="724">
      <c r="A724" s="4"/>
      <c r="B724" s="4"/>
      <c r="C724" s="4"/>
      <c r="D724" s="4"/>
      <c r="G724" s="4"/>
      <c r="H724" s="4"/>
      <c r="I724" s="4"/>
      <c r="L724" s="207"/>
      <c r="M724" s="4"/>
      <c r="N724" s="4"/>
      <c r="O724" s="4"/>
    </row>
    <row r="725">
      <c r="A725" s="4"/>
      <c r="B725" s="4"/>
      <c r="C725" s="4"/>
      <c r="D725" s="4"/>
      <c r="G725" s="4"/>
      <c r="H725" s="4"/>
      <c r="I725" s="4"/>
      <c r="L725" s="207"/>
      <c r="M725" s="4"/>
      <c r="N725" s="4"/>
      <c r="O725" s="4"/>
    </row>
    <row r="726">
      <c r="A726" s="4"/>
      <c r="B726" s="4"/>
      <c r="C726" s="4"/>
      <c r="D726" s="4"/>
      <c r="G726" s="4"/>
      <c r="H726" s="4"/>
      <c r="I726" s="4"/>
      <c r="L726" s="207"/>
      <c r="M726" s="4"/>
      <c r="N726" s="4"/>
      <c r="O726" s="4"/>
    </row>
    <row r="727">
      <c r="A727" s="4"/>
      <c r="B727" s="4"/>
      <c r="C727" s="4"/>
      <c r="D727" s="4"/>
      <c r="G727" s="4"/>
      <c r="H727" s="4"/>
      <c r="I727" s="4"/>
      <c r="L727" s="207"/>
      <c r="M727" s="4"/>
      <c r="N727" s="4"/>
      <c r="O727" s="4"/>
    </row>
    <row r="728">
      <c r="A728" s="4"/>
      <c r="B728" s="4"/>
      <c r="C728" s="4"/>
      <c r="D728" s="4"/>
      <c r="G728" s="4"/>
      <c r="H728" s="4"/>
      <c r="I728" s="4"/>
      <c r="L728" s="207"/>
      <c r="M728" s="4"/>
      <c r="N728" s="4"/>
      <c r="O728" s="4"/>
    </row>
    <row r="729">
      <c r="A729" s="4"/>
      <c r="B729" s="4"/>
      <c r="C729" s="4"/>
      <c r="D729" s="4"/>
      <c r="G729" s="4"/>
      <c r="H729" s="4"/>
      <c r="I729" s="4"/>
      <c r="L729" s="207"/>
      <c r="M729" s="4"/>
      <c r="N729" s="4"/>
      <c r="O729" s="4"/>
    </row>
    <row r="730">
      <c r="A730" s="4"/>
      <c r="B730" s="4"/>
      <c r="C730" s="4"/>
      <c r="D730" s="4"/>
      <c r="G730" s="4"/>
      <c r="H730" s="4"/>
      <c r="I730" s="4"/>
      <c r="L730" s="207"/>
      <c r="M730" s="4"/>
      <c r="N730" s="4"/>
      <c r="O730" s="4"/>
    </row>
    <row r="731">
      <c r="A731" s="4"/>
      <c r="B731" s="4"/>
      <c r="C731" s="4"/>
      <c r="D731" s="4"/>
      <c r="G731" s="4"/>
      <c r="H731" s="4"/>
      <c r="I731" s="4"/>
      <c r="L731" s="207"/>
      <c r="M731" s="4"/>
      <c r="N731" s="4"/>
      <c r="O731" s="4"/>
    </row>
    <row r="732">
      <c r="A732" s="4"/>
      <c r="B732" s="4"/>
      <c r="C732" s="4"/>
      <c r="D732" s="4"/>
      <c r="G732" s="4"/>
      <c r="H732" s="4"/>
      <c r="I732" s="4"/>
      <c r="L732" s="207"/>
      <c r="M732" s="4"/>
      <c r="N732" s="4"/>
      <c r="O732" s="4"/>
    </row>
    <row r="733">
      <c r="A733" s="4"/>
      <c r="B733" s="4"/>
      <c r="C733" s="4"/>
      <c r="D733" s="4"/>
      <c r="G733" s="4"/>
      <c r="H733" s="4"/>
      <c r="I733" s="4"/>
      <c r="L733" s="207"/>
      <c r="M733" s="4"/>
      <c r="N733" s="4"/>
      <c r="O733" s="4"/>
    </row>
    <row r="734">
      <c r="A734" s="4"/>
      <c r="B734" s="4"/>
      <c r="C734" s="4"/>
      <c r="D734" s="4"/>
      <c r="G734" s="4"/>
      <c r="H734" s="4"/>
      <c r="I734" s="4"/>
      <c r="L734" s="207"/>
      <c r="M734" s="4"/>
      <c r="N734" s="4"/>
      <c r="O734" s="4"/>
    </row>
    <row r="735">
      <c r="A735" s="4"/>
      <c r="B735" s="4"/>
      <c r="C735" s="4"/>
      <c r="D735" s="4"/>
      <c r="G735" s="4"/>
      <c r="H735" s="4"/>
      <c r="I735" s="4"/>
      <c r="L735" s="207"/>
      <c r="M735" s="4"/>
      <c r="N735" s="4"/>
      <c r="O735" s="4"/>
    </row>
    <row r="736">
      <c r="A736" s="4"/>
      <c r="B736" s="4"/>
      <c r="C736" s="4"/>
      <c r="D736" s="4"/>
      <c r="G736" s="4"/>
      <c r="H736" s="4"/>
      <c r="I736" s="4"/>
      <c r="L736" s="207"/>
      <c r="M736" s="4"/>
      <c r="N736" s="4"/>
      <c r="O736" s="4"/>
    </row>
    <row r="737">
      <c r="A737" s="4"/>
      <c r="B737" s="4"/>
      <c r="C737" s="4"/>
      <c r="D737" s="4"/>
      <c r="G737" s="4"/>
      <c r="H737" s="4"/>
      <c r="I737" s="4"/>
      <c r="L737" s="207"/>
      <c r="M737" s="4"/>
      <c r="N737" s="4"/>
      <c r="O737" s="4"/>
    </row>
    <row r="738">
      <c r="A738" s="4"/>
      <c r="B738" s="4"/>
      <c r="C738" s="4"/>
      <c r="D738" s="4"/>
      <c r="G738" s="4"/>
      <c r="H738" s="4"/>
      <c r="I738" s="4"/>
      <c r="L738" s="207"/>
      <c r="M738" s="4"/>
      <c r="N738" s="4"/>
      <c r="O738" s="4"/>
    </row>
    <row r="739">
      <c r="A739" s="4"/>
      <c r="B739" s="4"/>
      <c r="C739" s="4"/>
      <c r="D739" s="4"/>
      <c r="G739" s="4"/>
      <c r="H739" s="4"/>
      <c r="I739" s="4"/>
      <c r="L739" s="207"/>
      <c r="M739" s="4"/>
      <c r="N739" s="4"/>
      <c r="O739" s="4"/>
    </row>
    <row r="740">
      <c r="A740" s="4"/>
      <c r="B740" s="4"/>
      <c r="C740" s="4"/>
      <c r="D740" s="4"/>
      <c r="G740" s="4"/>
      <c r="H740" s="4"/>
      <c r="I740" s="4"/>
      <c r="L740" s="207"/>
      <c r="M740" s="4"/>
      <c r="N740" s="4"/>
      <c r="O740" s="4"/>
    </row>
    <row r="741">
      <c r="A741" s="4"/>
      <c r="B741" s="4"/>
      <c r="C741" s="4"/>
      <c r="D741" s="4"/>
      <c r="G741" s="4"/>
      <c r="H741" s="4"/>
      <c r="I741" s="4"/>
      <c r="L741" s="207"/>
      <c r="M741" s="4"/>
      <c r="N741" s="4"/>
      <c r="O741" s="4"/>
    </row>
    <row r="742">
      <c r="A742" s="4"/>
      <c r="B742" s="4"/>
      <c r="C742" s="4"/>
      <c r="D742" s="4"/>
      <c r="G742" s="4"/>
      <c r="H742" s="4"/>
      <c r="I742" s="4"/>
      <c r="L742" s="207"/>
      <c r="M742" s="4"/>
      <c r="N742" s="4"/>
      <c r="O742" s="4"/>
    </row>
    <row r="743">
      <c r="A743" s="4"/>
      <c r="B743" s="4"/>
      <c r="C743" s="4"/>
      <c r="D743" s="4"/>
      <c r="G743" s="4"/>
      <c r="H743" s="4"/>
      <c r="I743" s="4"/>
      <c r="L743" s="207"/>
      <c r="M743" s="4"/>
      <c r="N743" s="4"/>
      <c r="O743" s="4"/>
    </row>
    <row r="744">
      <c r="A744" s="4"/>
      <c r="B744" s="4"/>
      <c r="C744" s="4"/>
      <c r="D744" s="4"/>
      <c r="G744" s="4"/>
      <c r="H744" s="4"/>
      <c r="I744" s="4"/>
      <c r="L744" s="207"/>
      <c r="M744" s="4"/>
      <c r="N744" s="4"/>
      <c r="O744" s="4"/>
    </row>
    <row r="745">
      <c r="A745" s="4"/>
      <c r="B745" s="4"/>
      <c r="C745" s="4"/>
      <c r="D745" s="4"/>
      <c r="G745" s="4"/>
      <c r="H745" s="4"/>
      <c r="I745" s="4"/>
      <c r="L745" s="207"/>
      <c r="M745" s="4"/>
      <c r="N745" s="4"/>
      <c r="O745" s="4"/>
    </row>
    <row r="746">
      <c r="A746" s="4"/>
      <c r="B746" s="4"/>
      <c r="C746" s="4"/>
      <c r="D746" s="4"/>
      <c r="G746" s="4"/>
      <c r="H746" s="4"/>
      <c r="I746" s="4"/>
      <c r="L746" s="207"/>
      <c r="M746" s="4"/>
      <c r="N746" s="4"/>
      <c r="O746" s="4"/>
    </row>
    <row r="747">
      <c r="A747" s="4"/>
      <c r="B747" s="4"/>
      <c r="C747" s="4"/>
      <c r="D747" s="4"/>
      <c r="G747" s="4"/>
      <c r="H747" s="4"/>
      <c r="I747" s="4"/>
      <c r="L747" s="207"/>
      <c r="M747" s="4"/>
      <c r="N747" s="4"/>
      <c r="O747" s="4"/>
    </row>
    <row r="748">
      <c r="A748" s="4"/>
      <c r="B748" s="4"/>
      <c r="C748" s="4"/>
      <c r="D748" s="4"/>
      <c r="G748" s="4"/>
      <c r="H748" s="4"/>
      <c r="I748" s="4"/>
      <c r="L748" s="207"/>
      <c r="M748" s="4"/>
      <c r="N748" s="4"/>
      <c r="O748" s="4"/>
    </row>
    <row r="749">
      <c r="A749" s="4"/>
      <c r="B749" s="4"/>
      <c r="C749" s="4"/>
      <c r="D749" s="4"/>
      <c r="G749" s="4"/>
      <c r="H749" s="4"/>
      <c r="I749" s="4"/>
      <c r="L749" s="207"/>
      <c r="M749" s="4"/>
      <c r="N749" s="4"/>
      <c r="O749" s="4"/>
    </row>
    <row r="750">
      <c r="A750" s="4"/>
      <c r="B750" s="4"/>
      <c r="C750" s="4"/>
      <c r="D750" s="4"/>
      <c r="G750" s="4"/>
      <c r="H750" s="4"/>
      <c r="I750" s="4"/>
      <c r="L750" s="207"/>
      <c r="M750" s="4"/>
      <c r="N750" s="4"/>
      <c r="O750" s="4"/>
    </row>
    <row r="751">
      <c r="A751" s="4"/>
      <c r="B751" s="4"/>
      <c r="C751" s="4"/>
      <c r="D751" s="4"/>
      <c r="G751" s="4"/>
      <c r="H751" s="4"/>
      <c r="I751" s="4"/>
      <c r="L751" s="207"/>
      <c r="M751" s="4"/>
      <c r="N751" s="4"/>
      <c r="O751" s="4"/>
    </row>
    <row r="752">
      <c r="A752" s="4"/>
      <c r="B752" s="4"/>
      <c r="C752" s="4"/>
      <c r="D752" s="4"/>
      <c r="G752" s="4"/>
      <c r="H752" s="4"/>
      <c r="I752" s="4"/>
      <c r="L752" s="207"/>
      <c r="M752" s="4"/>
      <c r="N752" s="4"/>
      <c r="O752" s="4"/>
    </row>
    <row r="753">
      <c r="A753" s="4"/>
      <c r="B753" s="4"/>
      <c r="C753" s="4"/>
      <c r="D753" s="4"/>
      <c r="G753" s="4"/>
      <c r="H753" s="4"/>
      <c r="I753" s="4"/>
      <c r="L753" s="207"/>
      <c r="M753" s="4"/>
      <c r="N753" s="4"/>
      <c r="O753" s="4"/>
    </row>
    <row r="754">
      <c r="A754" s="4"/>
      <c r="B754" s="4"/>
      <c r="C754" s="4"/>
      <c r="D754" s="4"/>
      <c r="G754" s="4"/>
      <c r="H754" s="4"/>
      <c r="I754" s="4"/>
      <c r="L754" s="207"/>
      <c r="M754" s="4"/>
      <c r="N754" s="4"/>
      <c r="O754" s="4"/>
    </row>
    <row r="755">
      <c r="A755" s="4"/>
      <c r="B755" s="4"/>
      <c r="C755" s="4"/>
      <c r="D755" s="4"/>
      <c r="G755" s="4"/>
      <c r="H755" s="4"/>
      <c r="I755" s="4"/>
      <c r="L755" s="207"/>
      <c r="M755" s="4"/>
      <c r="N755" s="4"/>
      <c r="O755" s="4"/>
    </row>
    <row r="756">
      <c r="A756" s="4"/>
      <c r="B756" s="4"/>
      <c r="C756" s="4"/>
      <c r="D756" s="4"/>
      <c r="G756" s="4"/>
      <c r="H756" s="4"/>
      <c r="I756" s="4"/>
      <c r="L756" s="207"/>
      <c r="M756" s="4"/>
      <c r="N756" s="4"/>
      <c r="O756" s="4"/>
    </row>
    <row r="757">
      <c r="A757" s="4"/>
      <c r="B757" s="4"/>
      <c r="C757" s="4"/>
      <c r="D757" s="4"/>
      <c r="G757" s="4"/>
      <c r="H757" s="4"/>
      <c r="I757" s="4"/>
      <c r="L757" s="207"/>
      <c r="M757" s="4"/>
      <c r="N757" s="4"/>
      <c r="O757" s="4"/>
    </row>
    <row r="758">
      <c r="A758" s="4"/>
      <c r="B758" s="4"/>
      <c r="C758" s="4"/>
      <c r="D758" s="4"/>
      <c r="G758" s="4"/>
      <c r="H758" s="4"/>
      <c r="I758" s="4"/>
      <c r="L758" s="207"/>
      <c r="M758" s="4"/>
      <c r="N758" s="4"/>
      <c r="O758" s="4"/>
    </row>
    <row r="759">
      <c r="A759" s="4"/>
      <c r="B759" s="4"/>
      <c r="C759" s="4"/>
      <c r="D759" s="4"/>
      <c r="G759" s="4"/>
      <c r="H759" s="4"/>
      <c r="I759" s="4"/>
      <c r="L759" s="207"/>
      <c r="M759" s="4"/>
      <c r="N759" s="4"/>
      <c r="O759" s="4"/>
    </row>
    <row r="760">
      <c r="A760" s="4"/>
      <c r="B760" s="4"/>
      <c r="C760" s="4"/>
      <c r="D760" s="4"/>
      <c r="G760" s="4"/>
      <c r="H760" s="4"/>
      <c r="I760" s="4"/>
      <c r="L760" s="207"/>
      <c r="M760" s="4"/>
      <c r="N760" s="4"/>
      <c r="O760" s="4"/>
    </row>
    <row r="761">
      <c r="A761" s="4"/>
      <c r="B761" s="4"/>
      <c r="C761" s="4"/>
      <c r="D761" s="4"/>
      <c r="G761" s="4"/>
      <c r="H761" s="4"/>
      <c r="I761" s="4"/>
      <c r="L761" s="207"/>
      <c r="M761" s="4"/>
      <c r="N761" s="4"/>
      <c r="O761" s="4"/>
    </row>
    <row r="762">
      <c r="A762" s="4"/>
      <c r="B762" s="4"/>
      <c r="C762" s="4"/>
      <c r="D762" s="4"/>
      <c r="G762" s="4"/>
      <c r="H762" s="4"/>
      <c r="I762" s="4"/>
      <c r="L762" s="207"/>
      <c r="M762" s="4"/>
      <c r="N762" s="4"/>
      <c r="O762" s="4"/>
    </row>
    <row r="763">
      <c r="A763" s="4"/>
      <c r="B763" s="4"/>
      <c r="C763" s="4"/>
      <c r="D763" s="4"/>
      <c r="G763" s="4"/>
      <c r="H763" s="4"/>
      <c r="I763" s="4"/>
      <c r="L763" s="207"/>
      <c r="M763" s="4"/>
      <c r="N763" s="4"/>
      <c r="O763" s="4"/>
    </row>
    <row r="764">
      <c r="A764" s="4"/>
      <c r="B764" s="4"/>
      <c r="C764" s="4"/>
      <c r="D764" s="4"/>
      <c r="G764" s="4"/>
      <c r="H764" s="4"/>
      <c r="I764" s="4"/>
      <c r="L764" s="207"/>
      <c r="M764" s="4"/>
      <c r="N764" s="4"/>
      <c r="O764" s="4"/>
    </row>
    <row r="765">
      <c r="A765" s="4"/>
      <c r="B765" s="4"/>
      <c r="C765" s="4"/>
      <c r="D765" s="4"/>
      <c r="G765" s="4"/>
      <c r="H765" s="4"/>
      <c r="I765" s="4"/>
      <c r="L765" s="207"/>
      <c r="M765" s="4"/>
      <c r="N765" s="4"/>
      <c r="O765" s="4"/>
    </row>
    <row r="766">
      <c r="A766" s="4"/>
      <c r="B766" s="4"/>
      <c r="C766" s="4"/>
      <c r="D766" s="4"/>
      <c r="G766" s="4"/>
      <c r="H766" s="4"/>
      <c r="I766" s="4"/>
      <c r="L766" s="207"/>
      <c r="M766" s="4"/>
      <c r="N766" s="4"/>
      <c r="O766" s="4"/>
    </row>
    <row r="767">
      <c r="A767" s="4"/>
      <c r="B767" s="4"/>
      <c r="C767" s="4"/>
      <c r="D767" s="4"/>
      <c r="G767" s="4"/>
      <c r="H767" s="4"/>
      <c r="I767" s="4"/>
      <c r="L767" s="207"/>
      <c r="M767" s="4"/>
      <c r="N767" s="4"/>
      <c r="O767" s="4"/>
    </row>
    <row r="768">
      <c r="A768" s="4"/>
      <c r="B768" s="4"/>
      <c r="C768" s="4"/>
      <c r="D768" s="4"/>
      <c r="G768" s="4"/>
      <c r="H768" s="4"/>
      <c r="I768" s="4"/>
      <c r="L768" s="207"/>
      <c r="M768" s="4"/>
      <c r="N768" s="4"/>
      <c r="O768" s="4"/>
    </row>
    <row r="769">
      <c r="A769" s="4"/>
      <c r="B769" s="4"/>
      <c r="C769" s="4"/>
      <c r="D769" s="4"/>
      <c r="G769" s="4"/>
      <c r="H769" s="4"/>
      <c r="I769" s="4"/>
      <c r="L769" s="207"/>
      <c r="M769" s="4"/>
      <c r="N769" s="4"/>
      <c r="O769" s="4"/>
    </row>
    <row r="770">
      <c r="A770" s="4"/>
      <c r="B770" s="4"/>
      <c r="C770" s="4"/>
      <c r="D770" s="4"/>
      <c r="G770" s="4"/>
      <c r="H770" s="4"/>
      <c r="I770" s="4"/>
      <c r="L770" s="207"/>
      <c r="M770" s="4"/>
      <c r="N770" s="4"/>
      <c r="O770" s="4"/>
    </row>
    <row r="771">
      <c r="A771" s="4"/>
      <c r="B771" s="4"/>
      <c r="C771" s="4"/>
      <c r="D771" s="4"/>
      <c r="G771" s="4"/>
      <c r="H771" s="4"/>
      <c r="I771" s="4"/>
      <c r="L771" s="207"/>
      <c r="M771" s="4"/>
      <c r="N771" s="4"/>
      <c r="O771" s="4"/>
    </row>
    <row r="772">
      <c r="A772" s="4"/>
      <c r="B772" s="4"/>
      <c r="C772" s="4"/>
      <c r="D772" s="4"/>
      <c r="G772" s="4"/>
      <c r="H772" s="4"/>
      <c r="I772" s="4"/>
      <c r="L772" s="207"/>
      <c r="M772" s="4"/>
      <c r="N772" s="4"/>
      <c r="O772" s="4"/>
    </row>
    <row r="773">
      <c r="A773" s="4"/>
      <c r="B773" s="4"/>
      <c r="C773" s="4"/>
      <c r="D773" s="4"/>
      <c r="G773" s="4"/>
      <c r="H773" s="4"/>
      <c r="I773" s="4"/>
      <c r="L773" s="207"/>
      <c r="M773" s="4"/>
      <c r="N773" s="4"/>
      <c r="O773" s="4"/>
    </row>
    <row r="774">
      <c r="A774" s="4"/>
      <c r="B774" s="4"/>
      <c r="C774" s="4"/>
      <c r="D774" s="4"/>
      <c r="G774" s="4"/>
      <c r="H774" s="4"/>
      <c r="I774" s="4"/>
      <c r="L774" s="207"/>
      <c r="M774" s="4"/>
      <c r="N774" s="4"/>
      <c r="O774" s="4"/>
    </row>
    <row r="775">
      <c r="A775" s="4"/>
      <c r="B775" s="4"/>
      <c r="C775" s="4"/>
      <c r="D775" s="4"/>
      <c r="G775" s="4"/>
      <c r="H775" s="4"/>
      <c r="I775" s="4"/>
      <c r="L775" s="207"/>
      <c r="M775" s="4"/>
      <c r="N775" s="4"/>
      <c r="O775" s="4"/>
    </row>
    <row r="776">
      <c r="A776" s="4"/>
      <c r="B776" s="4"/>
      <c r="C776" s="4"/>
      <c r="D776" s="4"/>
      <c r="G776" s="4"/>
      <c r="H776" s="4"/>
      <c r="I776" s="4"/>
      <c r="L776" s="207"/>
      <c r="M776" s="4"/>
      <c r="N776" s="4"/>
      <c r="O776" s="4"/>
    </row>
    <row r="777">
      <c r="A777" s="4"/>
      <c r="B777" s="4"/>
      <c r="C777" s="4"/>
      <c r="D777" s="4"/>
      <c r="G777" s="4"/>
      <c r="H777" s="4"/>
      <c r="I777" s="4"/>
      <c r="L777" s="207"/>
      <c r="M777" s="4"/>
      <c r="N777" s="4"/>
      <c r="O777" s="4"/>
    </row>
    <row r="778">
      <c r="A778" s="4"/>
      <c r="B778" s="4"/>
      <c r="C778" s="4"/>
      <c r="D778" s="4"/>
      <c r="G778" s="4"/>
      <c r="H778" s="4"/>
      <c r="I778" s="4"/>
      <c r="L778" s="207"/>
      <c r="M778" s="4"/>
      <c r="N778" s="4"/>
      <c r="O778" s="4"/>
    </row>
    <row r="779">
      <c r="A779" s="4"/>
      <c r="B779" s="4"/>
      <c r="C779" s="4"/>
      <c r="D779" s="4"/>
      <c r="G779" s="4"/>
      <c r="H779" s="4"/>
      <c r="I779" s="4"/>
      <c r="L779" s="207"/>
      <c r="M779" s="4"/>
      <c r="N779" s="4"/>
      <c r="O779" s="4"/>
    </row>
    <row r="780">
      <c r="A780" s="4"/>
      <c r="B780" s="4"/>
      <c r="C780" s="4"/>
      <c r="D780" s="4"/>
      <c r="G780" s="4"/>
      <c r="H780" s="4"/>
      <c r="I780" s="4"/>
      <c r="L780" s="207"/>
      <c r="M780" s="4"/>
      <c r="N780" s="4"/>
      <c r="O780" s="4"/>
    </row>
    <row r="781">
      <c r="A781" s="4"/>
      <c r="B781" s="4"/>
      <c r="C781" s="4"/>
      <c r="D781" s="4"/>
      <c r="G781" s="4"/>
      <c r="H781" s="4"/>
      <c r="I781" s="4"/>
      <c r="L781" s="207"/>
      <c r="M781" s="4"/>
      <c r="N781" s="4"/>
      <c r="O781" s="4"/>
    </row>
    <row r="782">
      <c r="A782" s="4"/>
      <c r="B782" s="4"/>
      <c r="C782" s="4"/>
      <c r="D782" s="4"/>
      <c r="G782" s="4"/>
      <c r="H782" s="4"/>
      <c r="I782" s="4"/>
      <c r="L782" s="207"/>
      <c r="M782" s="4"/>
      <c r="N782" s="4"/>
      <c r="O782" s="4"/>
    </row>
    <row r="783">
      <c r="A783" s="4"/>
      <c r="B783" s="4"/>
      <c r="C783" s="4"/>
      <c r="D783" s="4"/>
      <c r="G783" s="4"/>
      <c r="H783" s="4"/>
      <c r="I783" s="4"/>
      <c r="L783" s="207"/>
      <c r="M783" s="4"/>
      <c r="N783" s="4"/>
      <c r="O783" s="4"/>
    </row>
    <row r="784">
      <c r="A784" s="4"/>
      <c r="B784" s="4"/>
      <c r="C784" s="4"/>
      <c r="D784" s="4"/>
      <c r="G784" s="4"/>
      <c r="H784" s="4"/>
      <c r="I784" s="4"/>
      <c r="L784" s="207"/>
      <c r="M784" s="4"/>
      <c r="N784" s="4"/>
      <c r="O784" s="4"/>
    </row>
    <row r="785">
      <c r="A785" s="4"/>
      <c r="B785" s="4"/>
      <c r="C785" s="4"/>
      <c r="D785" s="4"/>
      <c r="G785" s="4"/>
      <c r="H785" s="4"/>
      <c r="I785" s="4"/>
      <c r="L785" s="207"/>
      <c r="M785" s="4"/>
      <c r="N785" s="4"/>
      <c r="O785" s="4"/>
    </row>
    <row r="786">
      <c r="A786" s="4"/>
      <c r="B786" s="4"/>
      <c r="C786" s="4"/>
      <c r="D786" s="4"/>
      <c r="G786" s="4"/>
      <c r="H786" s="4"/>
      <c r="I786" s="4"/>
      <c r="L786" s="207"/>
      <c r="M786" s="4"/>
      <c r="N786" s="4"/>
      <c r="O786" s="4"/>
    </row>
    <row r="787">
      <c r="A787" s="4"/>
      <c r="B787" s="4"/>
      <c r="C787" s="4"/>
      <c r="D787" s="4"/>
      <c r="G787" s="4"/>
      <c r="H787" s="4"/>
      <c r="I787" s="4"/>
      <c r="L787" s="207"/>
      <c r="M787" s="4"/>
      <c r="N787" s="4"/>
      <c r="O787" s="4"/>
    </row>
    <row r="788">
      <c r="A788" s="4"/>
      <c r="B788" s="4"/>
      <c r="C788" s="4"/>
      <c r="D788" s="4"/>
      <c r="G788" s="4"/>
      <c r="H788" s="4"/>
      <c r="I788" s="4"/>
      <c r="L788" s="207"/>
      <c r="M788" s="4"/>
      <c r="N788" s="4"/>
      <c r="O788" s="4"/>
    </row>
    <row r="789">
      <c r="A789" s="4"/>
      <c r="B789" s="4"/>
      <c r="C789" s="4"/>
      <c r="D789" s="4"/>
      <c r="G789" s="4"/>
      <c r="H789" s="4"/>
      <c r="I789" s="4"/>
      <c r="L789" s="207"/>
      <c r="M789" s="4"/>
      <c r="N789" s="4"/>
      <c r="O789" s="4"/>
    </row>
    <row r="790">
      <c r="A790" s="4"/>
      <c r="B790" s="4"/>
      <c r="C790" s="4"/>
      <c r="D790" s="4"/>
      <c r="G790" s="4"/>
      <c r="H790" s="4"/>
      <c r="I790" s="4"/>
      <c r="L790" s="207"/>
      <c r="M790" s="4"/>
      <c r="N790" s="4"/>
      <c r="O790" s="4"/>
    </row>
    <row r="791">
      <c r="A791" s="4"/>
      <c r="B791" s="4"/>
      <c r="C791" s="4"/>
      <c r="D791" s="4"/>
      <c r="G791" s="4"/>
      <c r="H791" s="4"/>
      <c r="I791" s="4"/>
      <c r="L791" s="207"/>
      <c r="M791" s="4"/>
      <c r="N791" s="4"/>
      <c r="O791" s="4"/>
    </row>
    <row r="792">
      <c r="A792" s="4"/>
      <c r="B792" s="4"/>
      <c r="C792" s="4"/>
      <c r="D792" s="4"/>
      <c r="G792" s="4"/>
      <c r="H792" s="4"/>
      <c r="I792" s="4"/>
      <c r="L792" s="207"/>
      <c r="M792" s="4"/>
      <c r="N792" s="4"/>
      <c r="O792" s="4"/>
    </row>
    <row r="793">
      <c r="A793" s="4"/>
      <c r="B793" s="4"/>
      <c r="C793" s="4"/>
      <c r="D793" s="4"/>
      <c r="G793" s="4"/>
      <c r="H793" s="4"/>
      <c r="I793" s="4"/>
      <c r="L793" s="207"/>
      <c r="M793" s="4"/>
      <c r="N793" s="4"/>
      <c r="O793" s="4"/>
    </row>
    <row r="794">
      <c r="A794" s="4"/>
      <c r="B794" s="4"/>
      <c r="C794" s="4"/>
      <c r="D794" s="4"/>
      <c r="G794" s="4"/>
      <c r="H794" s="4"/>
      <c r="I794" s="4"/>
      <c r="L794" s="207"/>
      <c r="M794" s="4"/>
      <c r="N794" s="4"/>
      <c r="O794" s="4"/>
    </row>
    <row r="795">
      <c r="A795" s="4"/>
      <c r="B795" s="4"/>
      <c r="C795" s="4"/>
      <c r="D795" s="4"/>
      <c r="G795" s="4"/>
      <c r="H795" s="4"/>
      <c r="I795" s="4"/>
      <c r="L795" s="207"/>
      <c r="M795" s="4"/>
      <c r="N795" s="4"/>
      <c r="O795" s="4"/>
    </row>
    <row r="796">
      <c r="A796" s="4"/>
      <c r="B796" s="4"/>
      <c r="C796" s="4"/>
      <c r="D796" s="4"/>
      <c r="G796" s="4"/>
      <c r="H796" s="4"/>
      <c r="I796" s="4"/>
      <c r="L796" s="207"/>
      <c r="M796" s="4"/>
      <c r="N796" s="4"/>
      <c r="O796" s="4"/>
    </row>
    <row r="797">
      <c r="A797" s="4"/>
      <c r="B797" s="4"/>
      <c r="C797" s="4"/>
      <c r="D797" s="4"/>
      <c r="G797" s="4"/>
      <c r="H797" s="4"/>
      <c r="I797" s="4"/>
      <c r="L797" s="207"/>
      <c r="M797" s="4"/>
      <c r="N797" s="4"/>
      <c r="O797" s="4"/>
    </row>
    <row r="798">
      <c r="A798" s="4"/>
      <c r="B798" s="4"/>
      <c r="C798" s="4"/>
      <c r="D798" s="4"/>
      <c r="G798" s="4"/>
      <c r="H798" s="4"/>
      <c r="I798" s="4"/>
      <c r="L798" s="207"/>
      <c r="M798" s="4"/>
      <c r="N798" s="4"/>
      <c r="O798" s="4"/>
    </row>
    <row r="799">
      <c r="A799" s="4"/>
      <c r="B799" s="4"/>
      <c r="C799" s="4"/>
      <c r="D799" s="4"/>
      <c r="G799" s="4"/>
      <c r="H799" s="4"/>
      <c r="I799" s="4"/>
      <c r="L799" s="207"/>
      <c r="M799" s="4"/>
      <c r="N799" s="4"/>
      <c r="O799" s="4"/>
    </row>
    <row r="800">
      <c r="A800" s="4"/>
      <c r="B800" s="4"/>
      <c r="C800" s="4"/>
      <c r="D800" s="4"/>
      <c r="G800" s="4"/>
      <c r="H800" s="4"/>
      <c r="I800" s="4"/>
      <c r="L800" s="207"/>
      <c r="M800" s="4"/>
      <c r="N800" s="4"/>
      <c r="O800" s="4"/>
    </row>
    <row r="801">
      <c r="A801" s="4"/>
      <c r="B801" s="4"/>
      <c r="C801" s="4"/>
      <c r="D801" s="4"/>
      <c r="G801" s="4"/>
      <c r="H801" s="4"/>
      <c r="I801" s="4"/>
      <c r="L801" s="207"/>
      <c r="M801" s="4"/>
      <c r="N801" s="4"/>
      <c r="O801" s="4"/>
    </row>
    <row r="802">
      <c r="A802" s="4"/>
      <c r="B802" s="4"/>
      <c r="C802" s="4"/>
      <c r="D802" s="4"/>
      <c r="G802" s="4"/>
      <c r="H802" s="4"/>
      <c r="I802" s="4"/>
      <c r="L802" s="207"/>
      <c r="M802" s="4"/>
      <c r="N802" s="4"/>
      <c r="O802" s="4"/>
    </row>
    <row r="803">
      <c r="A803" s="4"/>
      <c r="B803" s="4"/>
      <c r="C803" s="4"/>
      <c r="D803" s="4"/>
      <c r="G803" s="4"/>
      <c r="H803" s="4"/>
      <c r="I803" s="4"/>
      <c r="L803" s="207"/>
      <c r="M803" s="4"/>
      <c r="N803" s="4"/>
      <c r="O803" s="4"/>
    </row>
    <row r="804">
      <c r="A804" s="4"/>
      <c r="B804" s="4"/>
      <c r="C804" s="4"/>
      <c r="D804" s="4"/>
      <c r="G804" s="4"/>
      <c r="H804" s="4"/>
      <c r="I804" s="4"/>
      <c r="L804" s="207"/>
      <c r="M804" s="4"/>
      <c r="N804" s="4"/>
      <c r="O804" s="4"/>
    </row>
    <row r="805">
      <c r="A805" s="4"/>
      <c r="B805" s="4"/>
      <c r="C805" s="4"/>
      <c r="D805" s="4"/>
      <c r="G805" s="4"/>
      <c r="H805" s="4"/>
      <c r="I805" s="4"/>
      <c r="L805" s="207"/>
      <c r="M805" s="4"/>
      <c r="N805" s="4"/>
      <c r="O805" s="4"/>
    </row>
    <row r="806">
      <c r="A806" s="4"/>
      <c r="B806" s="4"/>
      <c r="C806" s="4"/>
      <c r="D806" s="4"/>
      <c r="G806" s="4"/>
      <c r="H806" s="4"/>
      <c r="I806" s="4"/>
      <c r="L806" s="207"/>
      <c r="M806" s="4"/>
      <c r="N806" s="4"/>
      <c r="O806" s="4"/>
    </row>
    <row r="807">
      <c r="A807" s="4"/>
      <c r="B807" s="4"/>
      <c r="C807" s="4"/>
      <c r="D807" s="4"/>
      <c r="G807" s="4"/>
      <c r="H807" s="4"/>
      <c r="I807" s="4"/>
      <c r="L807" s="207"/>
      <c r="M807" s="4"/>
      <c r="N807" s="4"/>
      <c r="O807" s="4"/>
    </row>
    <row r="808">
      <c r="A808" s="4"/>
      <c r="B808" s="4"/>
      <c r="C808" s="4"/>
      <c r="D808" s="4"/>
      <c r="G808" s="4"/>
      <c r="H808" s="4"/>
      <c r="I808" s="4"/>
      <c r="L808" s="207"/>
      <c r="M808" s="4"/>
      <c r="N808" s="4"/>
      <c r="O808" s="4"/>
    </row>
    <row r="809">
      <c r="A809" s="4"/>
      <c r="B809" s="4"/>
      <c r="C809" s="4"/>
      <c r="D809" s="4"/>
      <c r="G809" s="4"/>
      <c r="H809" s="4"/>
      <c r="I809" s="4"/>
      <c r="L809" s="207"/>
      <c r="M809" s="4"/>
      <c r="N809" s="4"/>
      <c r="O809" s="4"/>
    </row>
    <row r="810">
      <c r="A810" s="4"/>
      <c r="B810" s="4"/>
      <c r="C810" s="4"/>
      <c r="D810" s="4"/>
      <c r="G810" s="4"/>
      <c r="H810" s="4"/>
      <c r="I810" s="4"/>
      <c r="L810" s="207"/>
      <c r="M810" s="4"/>
      <c r="N810" s="4"/>
      <c r="O810" s="4"/>
    </row>
    <row r="811">
      <c r="A811" s="4"/>
      <c r="B811" s="4"/>
      <c r="C811" s="4"/>
      <c r="D811" s="4"/>
      <c r="G811" s="4"/>
      <c r="H811" s="4"/>
      <c r="I811" s="4"/>
      <c r="L811" s="207"/>
      <c r="M811" s="4"/>
      <c r="N811" s="4"/>
      <c r="O811" s="4"/>
    </row>
    <row r="812">
      <c r="A812" s="4"/>
      <c r="B812" s="4"/>
      <c r="C812" s="4"/>
      <c r="D812" s="4"/>
      <c r="G812" s="4"/>
      <c r="H812" s="4"/>
      <c r="I812" s="4"/>
      <c r="L812" s="207"/>
      <c r="M812" s="4"/>
      <c r="N812" s="4"/>
      <c r="O812" s="4"/>
    </row>
    <row r="813">
      <c r="A813" s="4"/>
      <c r="B813" s="4"/>
      <c r="C813" s="4"/>
      <c r="D813" s="4"/>
      <c r="G813" s="4"/>
      <c r="H813" s="4"/>
      <c r="I813" s="4"/>
      <c r="L813" s="207"/>
      <c r="M813" s="4"/>
      <c r="N813" s="4"/>
      <c r="O813" s="4"/>
    </row>
    <row r="814">
      <c r="A814" s="4"/>
      <c r="B814" s="4"/>
      <c r="C814" s="4"/>
      <c r="D814" s="4"/>
      <c r="G814" s="4"/>
      <c r="H814" s="4"/>
      <c r="I814" s="4"/>
      <c r="L814" s="207"/>
      <c r="M814" s="4"/>
      <c r="N814" s="4"/>
      <c r="O814" s="4"/>
    </row>
    <row r="815">
      <c r="A815" s="4"/>
      <c r="B815" s="4"/>
      <c r="C815" s="4"/>
      <c r="D815" s="4"/>
      <c r="G815" s="4"/>
      <c r="H815" s="4"/>
      <c r="I815" s="4"/>
      <c r="L815" s="207"/>
      <c r="M815" s="4"/>
      <c r="N815" s="4"/>
      <c r="O815" s="4"/>
    </row>
    <row r="816">
      <c r="A816" s="4"/>
      <c r="B816" s="4"/>
      <c r="C816" s="4"/>
      <c r="D816" s="4"/>
      <c r="G816" s="4"/>
      <c r="H816" s="4"/>
      <c r="I816" s="4"/>
      <c r="L816" s="207"/>
      <c r="M816" s="4"/>
      <c r="N816" s="4"/>
      <c r="O816" s="4"/>
    </row>
    <row r="817">
      <c r="A817" s="4"/>
      <c r="B817" s="4"/>
      <c r="C817" s="4"/>
      <c r="D817" s="4"/>
      <c r="G817" s="4"/>
      <c r="H817" s="4"/>
      <c r="I817" s="4"/>
      <c r="L817" s="207"/>
      <c r="M817" s="4"/>
      <c r="N817" s="4"/>
      <c r="O817" s="4"/>
    </row>
    <row r="818">
      <c r="A818" s="4"/>
      <c r="B818" s="4"/>
      <c r="C818" s="4"/>
      <c r="D818" s="4"/>
      <c r="G818" s="4"/>
      <c r="H818" s="4"/>
      <c r="I818" s="4"/>
      <c r="L818" s="207"/>
      <c r="M818" s="4"/>
      <c r="N818" s="4"/>
      <c r="O818" s="4"/>
    </row>
    <row r="819">
      <c r="A819" s="4"/>
      <c r="B819" s="4"/>
      <c r="C819" s="4"/>
      <c r="D819" s="4"/>
      <c r="G819" s="4"/>
      <c r="H819" s="4"/>
      <c r="I819" s="4"/>
      <c r="L819" s="207"/>
      <c r="M819" s="4"/>
      <c r="N819" s="4"/>
      <c r="O819" s="4"/>
    </row>
    <row r="820">
      <c r="A820" s="4"/>
      <c r="B820" s="4"/>
      <c r="C820" s="4"/>
      <c r="D820" s="4"/>
      <c r="G820" s="4"/>
      <c r="H820" s="4"/>
      <c r="I820" s="4"/>
      <c r="L820" s="207"/>
      <c r="M820" s="4"/>
      <c r="N820" s="4"/>
      <c r="O820" s="4"/>
    </row>
    <row r="821">
      <c r="A821" s="4"/>
      <c r="B821" s="4"/>
      <c r="C821" s="4"/>
      <c r="D821" s="4"/>
      <c r="G821" s="4"/>
      <c r="H821" s="4"/>
      <c r="I821" s="4"/>
      <c r="L821" s="207"/>
      <c r="M821" s="4"/>
      <c r="N821" s="4"/>
      <c r="O821" s="4"/>
    </row>
    <row r="822">
      <c r="A822" s="4"/>
      <c r="B822" s="4"/>
      <c r="C822" s="4"/>
      <c r="D822" s="4"/>
      <c r="G822" s="4"/>
      <c r="H822" s="4"/>
      <c r="I822" s="4"/>
      <c r="L822" s="207"/>
      <c r="M822" s="4"/>
      <c r="N822" s="4"/>
      <c r="O822" s="4"/>
    </row>
    <row r="823">
      <c r="A823" s="4"/>
      <c r="B823" s="4"/>
      <c r="C823" s="4"/>
      <c r="D823" s="4"/>
      <c r="G823" s="4"/>
      <c r="H823" s="4"/>
      <c r="I823" s="4"/>
      <c r="L823" s="207"/>
      <c r="M823" s="4"/>
      <c r="N823" s="4"/>
      <c r="O823" s="4"/>
    </row>
    <row r="824">
      <c r="A824" s="4"/>
      <c r="B824" s="4"/>
      <c r="C824" s="4"/>
      <c r="D824" s="4"/>
      <c r="G824" s="4"/>
      <c r="H824" s="4"/>
      <c r="I824" s="4"/>
      <c r="L824" s="207"/>
      <c r="M824" s="4"/>
      <c r="N824" s="4"/>
      <c r="O824" s="4"/>
    </row>
    <row r="825">
      <c r="A825" s="4"/>
      <c r="B825" s="4"/>
      <c r="C825" s="4"/>
      <c r="D825" s="4"/>
      <c r="G825" s="4"/>
      <c r="H825" s="4"/>
      <c r="I825" s="4"/>
      <c r="L825" s="207"/>
      <c r="M825" s="4"/>
      <c r="N825" s="4"/>
      <c r="O825" s="4"/>
    </row>
    <row r="826">
      <c r="A826" s="4"/>
      <c r="B826" s="4"/>
      <c r="C826" s="4"/>
      <c r="D826" s="4"/>
      <c r="G826" s="4"/>
      <c r="H826" s="4"/>
      <c r="I826" s="4"/>
      <c r="L826" s="207"/>
      <c r="M826" s="4"/>
      <c r="N826" s="4"/>
      <c r="O826" s="4"/>
    </row>
    <row r="827">
      <c r="A827" s="4"/>
      <c r="B827" s="4"/>
      <c r="C827" s="4"/>
      <c r="D827" s="4"/>
      <c r="G827" s="4"/>
      <c r="H827" s="4"/>
      <c r="I827" s="4"/>
      <c r="L827" s="207"/>
      <c r="M827" s="4"/>
      <c r="N827" s="4"/>
      <c r="O827" s="4"/>
    </row>
    <row r="828">
      <c r="A828" s="4"/>
      <c r="B828" s="4"/>
      <c r="C828" s="4"/>
      <c r="D828" s="4"/>
      <c r="G828" s="4"/>
      <c r="H828" s="4"/>
      <c r="I828" s="4"/>
      <c r="L828" s="207"/>
      <c r="M828" s="4"/>
      <c r="N828" s="4"/>
      <c r="O828" s="4"/>
    </row>
    <row r="829">
      <c r="A829" s="4"/>
      <c r="B829" s="4"/>
      <c r="C829" s="4"/>
      <c r="D829" s="4"/>
      <c r="G829" s="4"/>
      <c r="H829" s="4"/>
      <c r="I829" s="4"/>
      <c r="L829" s="207"/>
      <c r="M829" s="4"/>
      <c r="N829" s="4"/>
      <c r="O829" s="4"/>
    </row>
    <row r="830">
      <c r="A830" s="4"/>
      <c r="B830" s="4"/>
      <c r="C830" s="4"/>
      <c r="D830" s="4"/>
      <c r="G830" s="4"/>
      <c r="H830" s="4"/>
      <c r="I830" s="4"/>
      <c r="L830" s="207"/>
      <c r="M830" s="4"/>
      <c r="N830" s="4"/>
      <c r="O830" s="4"/>
    </row>
    <row r="831">
      <c r="A831" s="4"/>
      <c r="B831" s="4"/>
      <c r="C831" s="4"/>
      <c r="D831" s="4"/>
      <c r="G831" s="4"/>
      <c r="H831" s="4"/>
      <c r="I831" s="4"/>
      <c r="L831" s="207"/>
      <c r="M831" s="4"/>
      <c r="N831" s="4"/>
      <c r="O831" s="4"/>
    </row>
    <row r="832">
      <c r="A832" s="4"/>
      <c r="B832" s="4"/>
      <c r="C832" s="4"/>
      <c r="D832" s="4"/>
      <c r="G832" s="4"/>
      <c r="H832" s="4"/>
      <c r="I832" s="4"/>
      <c r="L832" s="207"/>
      <c r="M832" s="4"/>
      <c r="N832" s="4"/>
      <c r="O832" s="4"/>
    </row>
    <row r="833">
      <c r="A833" s="4"/>
      <c r="B833" s="4"/>
      <c r="C833" s="4"/>
      <c r="D833" s="4"/>
      <c r="G833" s="4"/>
      <c r="H833" s="4"/>
      <c r="I833" s="4"/>
      <c r="L833" s="207"/>
      <c r="M833" s="4"/>
      <c r="N833" s="4"/>
      <c r="O833" s="4"/>
    </row>
    <row r="834">
      <c r="A834" s="4"/>
      <c r="B834" s="4"/>
      <c r="C834" s="4"/>
      <c r="D834" s="4"/>
      <c r="G834" s="4"/>
      <c r="H834" s="4"/>
      <c r="I834" s="4"/>
      <c r="L834" s="207"/>
      <c r="M834" s="4"/>
      <c r="N834" s="4"/>
      <c r="O834" s="4"/>
    </row>
    <row r="835">
      <c r="A835" s="4"/>
      <c r="B835" s="4"/>
      <c r="C835" s="4"/>
      <c r="D835" s="4"/>
      <c r="G835" s="4"/>
      <c r="H835" s="4"/>
      <c r="I835" s="4"/>
      <c r="L835" s="207"/>
      <c r="M835" s="4"/>
      <c r="N835" s="4"/>
      <c r="O835" s="4"/>
    </row>
    <row r="836">
      <c r="A836" s="4"/>
      <c r="B836" s="4"/>
      <c r="C836" s="4"/>
      <c r="D836" s="4"/>
      <c r="G836" s="4"/>
      <c r="H836" s="4"/>
      <c r="I836" s="4"/>
      <c r="L836" s="207"/>
      <c r="M836" s="4"/>
      <c r="N836" s="4"/>
      <c r="O836" s="4"/>
    </row>
    <row r="837">
      <c r="A837" s="4"/>
      <c r="B837" s="4"/>
      <c r="C837" s="4"/>
      <c r="D837" s="4"/>
      <c r="G837" s="4"/>
      <c r="H837" s="4"/>
      <c r="I837" s="4"/>
      <c r="L837" s="207"/>
      <c r="M837" s="4"/>
      <c r="N837" s="4"/>
      <c r="O837" s="4"/>
    </row>
    <row r="838">
      <c r="A838" s="4"/>
      <c r="B838" s="4"/>
      <c r="C838" s="4"/>
      <c r="D838" s="4"/>
      <c r="G838" s="4"/>
      <c r="H838" s="4"/>
      <c r="I838" s="4"/>
      <c r="L838" s="207"/>
      <c r="M838" s="4"/>
      <c r="N838" s="4"/>
      <c r="O838" s="4"/>
    </row>
    <row r="839">
      <c r="A839" s="4"/>
      <c r="B839" s="4"/>
      <c r="C839" s="4"/>
      <c r="D839" s="4"/>
      <c r="G839" s="4"/>
      <c r="H839" s="4"/>
      <c r="I839" s="4"/>
      <c r="L839" s="207"/>
      <c r="M839" s="4"/>
      <c r="N839" s="4"/>
      <c r="O839" s="4"/>
    </row>
    <row r="840">
      <c r="A840" s="4"/>
      <c r="B840" s="4"/>
      <c r="C840" s="4"/>
      <c r="D840" s="4"/>
      <c r="G840" s="4"/>
      <c r="H840" s="4"/>
      <c r="I840" s="4"/>
      <c r="L840" s="207"/>
      <c r="M840" s="4"/>
      <c r="N840" s="4"/>
      <c r="O840" s="4"/>
    </row>
    <row r="841">
      <c r="A841" s="4"/>
      <c r="B841" s="4"/>
      <c r="C841" s="4"/>
      <c r="D841" s="4"/>
      <c r="G841" s="4"/>
      <c r="H841" s="4"/>
      <c r="I841" s="4"/>
      <c r="L841" s="207"/>
      <c r="M841" s="4"/>
      <c r="N841" s="4"/>
      <c r="O841" s="4"/>
    </row>
    <row r="842">
      <c r="A842" s="4"/>
      <c r="B842" s="4"/>
      <c r="C842" s="4"/>
      <c r="D842" s="4"/>
      <c r="G842" s="4"/>
      <c r="H842" s="4"/>
      <c r="I842" s="4"/>
      <c r="L842" s="207"/>
      <c r="M842" s="4"/>
      <c r="N842" s="4"/>
      <c r="O842" s="4"/>
    </row>
    <row r="843">
      <c r="A843" s="4"/>
      <c r="B843" s="4"/>
      <c r="C843" s="4"/>
      <c r="D843" s="4"/>
      <c r="G843" s="4"/>
      <c r="H843" s="4"/>
      <c r="I843" s="4"/>
      <c r="L843" s="207"/>
      <c r="M843" s="4"/>
      <c r="N843" s="4"/>
      <c r="O843" s="4"/>
    </row>
    <row r="844">
      <c r="A844" s="4"/>
      <c r="B844" s="4"/>
      <c r="C844" s="4"/>
      <c r="D844" s="4"/>
      <c r="G844" s="4"/>
      <c r="H844" s="4"/>
      <c r="I844" s="4"/>
      <c r="L844" s="207"/>
      <c r="M844" s="4"/>
      <c r="N844" s="4"/>
      <c r="O844" s="4"/>
    </row>
    <row r="845">
      <c r="A845" s="4"/>
      <c r="B845" s="4"/>
      <c r="C845" s="4"/>
      <c r="D845" s="4"/>
      <c r="G845" s="4"/>
      <c r="H845" s="4"/>
      <c r="I845" s="4"/>
      <c r="L845" s="207"/>
      <c r="M845" s="4"/>
      <c r="N845" s="4"/>
      <c r="O845" s="4"/>
    </row>
    <row r="846">
      <c r="A846" s="4"/>
      <c r="B846" s="4"/>
      <c r="C846" s="4"/>
      <c r="D846" s="4"/>
      <c r="G846" s="4"/>
      <c r="H846" s="4"/>
      <c r="I846" s="4"/>
      <c r="L846" s="207"/>
      <c r="M846" s="4"/>
      <c r="N846" s="4"/>
      <c r="O846" s="4"/>
    </row>
    <row r="847">
      <c r="A847" s="4"/>
      <c r="B847" s="4"/>
      <c r="C847" s="4"/>
      <c r="D847" s="4"/>
      <c r="G847" s="4"/>
      <c r="H847" s="4"/>
      <c r="I847" s="4"/>
      <c r="L847" s="207"/>
      <c r="M847" s="4"/>
      <c r="N847" s="4"/>
      <c r="O847" s="4"/>
    </row>
    <row r="848">
      <c r="A848" s="4"/>
      <c r="B848" s="4"/>
      <c r="C848" s="4"/>
      <c r="D848" s="4"/>
      <c r="G848" s="4"/>
      <c r="H848" s="4"/>
      <c r="I848" s="4"/>
      <c r="L848" s="207"/>
      <c r="M848" s="4"/>
      <c r="N848" s="4"/>
      <c r="O848" s="4"/>
    </row>
    <row r="849">
      <c r="A849" s="4"/>
      <c r="B849" s="4"/>
      <c r="C849" s="4"/>
      <c r="D849" s="4"/>
      <c r="G849" s="4"/>
      <c r="H849" s="4"/>
      <c r="I849" s="4"/>
      <c r="L849" s="207"/>
      <c r="M849" s="4"/>
      <c r="N849" s="4"/>
      <c r="O849" s="4"/>
    </row>
    <row r="850">
      <c r="A850" s="4"/>
      <c r="B850" s="4"/>
      <c r="C850" s="4"/>
      <c r="D850" s="4"/>
      <c r="G850" s="4"/>
      <c r="H850" s="4"/>
      <c r="I850" s="4"/>
      <c r="L850" s="207"/>
      <c r="M850" s="4"/>
      <c r="N850" s="4"/>
      <c r="O850" s="4"/>
    </row>
    <row r="851">
      <c r="A851" s="4"/>
      <c r="B851" s="4"/>
      <c r="C851" s="4"/>
      <c r="D851" s="4"/>
      <c r="G851" s="4"/>
      <c r="H851" s="4"/>
      <c r="I851" s="4"/>
      <c r="L851" s="207"/>
      <c r="M851" s="4"/>
      <c r="N851" s="4"/>
      <c r="O851" s="4"/>
    </row>
    <row r="852">
      <c r="A852" s="4"/>
      <c r="B852" s="4"/>
      <c r="C852" s="4"/>
      <c r="D852" s="4"/>
      <c r="G852" s="4"/>
      <c r="H852" s="4"/>
      <c r="I852" s="4"/>
      <c r="L852" s="207"/>
      <c r="M852" s="4"/>
      <c r="N852" s="4"/>
      <c r="O852" s="4"/>
    </row>
    <row r="853">
      <c r="A853" s="4"/>
      <c r="B853" s="4"/>
      <c r="C853" s="4"/>
      <c r="D853" s="4"/>
      <c r="G853" s="4"/>
      <c r="H853" s="4"/>
      <c r="I853" s="4"/>
      <c r="L853" s="207"/>
      <c r="M853" s="4"/>
      <c r="N853" s="4"/>
      <c r="O853" s="4"/>
    </row>
    <row r="854">
      <c r="A854" s="4"/>
      <c r="B854" s="4"/>
      <c r="C854" s="4"/>
      <c r="D854" s="4"/>
      <c r="G854" s="4"/>
      <c r="H854" s="4"/>
      <c r="I854" s="4"/>
      <c r="L854" s="207"/>
      <c r="M854" s="4"/>
      <c r="N854" s="4"/>
      <c r="O854" s="4"/>
    </row>
    <row r="855">
      <c r="A855" s="4"/>
      <c r="B855" s="4"/>
      <c r="C855" s="4"/>
      <c r="D855" s="4"/>
      <c r="G855" s="4"/>
      <c r="H855" s="4"/>
      <c r="I855" s="4"/>
      <c r="L855" s="207"/>
      <c r="M855" s="4"/>
      <c r="N855" s="4"/>
      <c r="O855" s="4"/>
    </row>
    <row r="856">
      <c r="A856" s="4"/>
      <c r="B856" s="4"/>
      <c r="C856" s="4"/>
      <c r="D856" s="4"/>
      <c r="G856" s="4"/>
      <c r="H856" s="4"/>
      <c r="I856" s="4"/>
      <c r="L856" s="207"/>
      <c r="M856" s="4"/>
      <c r="N856" s="4"/>
      <c r="O856" s="4"/>
    </row>
    <row r="857">
      <c r="A857" s="4"/>
      <c r="B857" s="4"/>
      <c r="C857" s="4"/>
      <c r="D857" s="4"/>
      <c r="G857" s="4"/>
      <c r="H857" s="4"/>
      <c r="I857" s="4"/>
      <c r="L857" s="207"/>
      <c r="M857" s="4"/>
      <c r="N857" s="4"/>
      <c r="O857" s="4"/>
    </row>
    <row r="858">
      <c r="A858" s="4"/>
      <c r="B858" s="4"/>
      <c r="C858" s="4"/>
      <c r="D858" s="4"/>
      <c r="G858" s="4"/>
      <c r="H858" s="4"/>
      <c r="I858" s="4"/>
      <c r="L858" s="207"/>
      <c r="M858" s="4"/>
      <c r="N858" s="4"/>
      <c r="O858" s="4"/>
    </row>
    <row r="859">
      <c r="A859" s="4"/>
      <c r="B859" s="4"/>
      <c r="C859" s="4"/>
      <c r="D859" s="4"/>
      <c r="G859" s="4"/>
      <c r="H859" s="4"/>
      <c r="I859" s="4"/>
      <c r="L859" s="207"/>
      <c r="M859" s="4"/>
      <c r="N859" s="4"/>
      <c r="O859" s="4"/>
    </row>
    <row r="860">
      <c r="A860" s="4"/>
      <c r="B860" s="4"/>
      <c r="C860" s="4"/>
      <c r="D860" s="4"/>
      <c r="G860" s="4"/>
      <c r="H860" s="4"/>
      <c r="I860" s="4"/>
      <c r="L860" s="207"/>
      <c r="M860" s="4"/>
      <c r="N860" s="4"/>
      <c r="O860" s="4"/>
    </row>
    <row r="861">
      <c r="A861" s="4"/>
      <c r="B861" s="4"/>
      <c r="C861" s="4"/>
      <c r="D861" s="4"/>
      <c r="G861" s="4"/>
      <c r="H861" s="4"/>
      <c r="I861" s="4"/>
      <c r="L861" s="207"/>
      <c r="M861" s="4"/>
      <c r="N861" s="4"/>
      <c r="O861" s="4"/>
    </row>
    <row r="862">
      <c r="A862" s="4"/>
      <c r="B862" s="4"/>
      <c r="C862" s="4"/>
      <c r="D862" s="4"/>
      <c r="G862" s="4"/>
      <c r="H862" s="4"/>
      <c r="I862" s="4"/>
      <c r="L862" s="207"/>
      <c r="M862" s="4"/>
      <c r="N862" s="4"/>
      <c r="O862" s="4"/>
    </row>
    <row r="863">
      <c r="A863" s="4"/>
      <c r="B863" s="4"/>
      <c r="C863" s="4"/>
      <c r="D863" s="4"/>
      <c r="G863" s="4"/>
      <c r="H863" s="4"/>
      <c r="I863" s="4"/>
      <c r="L863" s="207"/>
      <c r="M863" s="4"/>
      <c r="N863" s="4"/>
      <c r="O863" s="4"/>
    </row>
    <row r="864">
      <c r="A864" s="4"/>
      <c r="B864" s="4"/>
      <c r="C864" s="4"/>
      <c r="D864" s="4"/>
      <c r="G864" s="4"/>
      <c r="H864" s="4"/>
      <c r="I864" s="4"/>
      <c r="L864" s="207"/>
      <c r="M864" s="4"/>
      <c r="N864" s="4"/>
      <c r="O864" s="4"/>
    </row>
    <row r="865">
      <c r="A865" s="4"/>
      <c r="B865" s="4"/>
      <c r="C865" s="4"/>
      <c r="D865" s="4"/>
      <c r="G865" s="4"/>
      <c r="H865" s="4"/>
      <c r="I865" s="4"/>
      <c r="L865" s="207"/>
      <c r="M865" s="4"/>
      <c r="N865" s="4"/>
      <c r="O865" s="4"/>
    </row>
    <row r="866">
      <c r="A866" s="4"/>
      <c r="B866" s="4"/>
      <c r="C866" s="4"/>
      <c r="D866" s="4"/>
      <c r="G866" s="4"/>
      <c r="H866" s="4"/>
      <c r="I866" s="4"/>
      <c r="L866" s="207"/>
      <c r="M866" s="4"/>
      <c r="N866" s="4"/>
      <c r="O866" s="4"/>
    </row>
    <row r="867">
      <c r="A867" s="4"/>
      <c r="B867" s="4"/>
      <c r="C867" s="4"/>
      <c r="D867" s="4"/>
      <c r="G867" s="4"/>
      <c r="H867" s="4"/>
      <c r="I867" s="4"/>
      <c r="L867" s="207"/>
      <c r="M867" s="4"/>
      <c r="N867" s="4"/>
      <c r="O867" s="4"/>
    </row>
    <row r="868">
      <c r="A868" s="4"/>
      <c r="B868" s="4"/>
      <c r="C868" s="4"/>
      <c r="D868" s="4"/>
      <c r="G868" s="4"/>
      <c r="H868" s="4"/>
      <c r="I868" s="4"/>
      <c r="L868" s="207"/>
      <c r="M868" s="4"/>
      <c r="N868" s="4"/>
      <c r="O868" s="4"/>
    </row>
    <row r="869">
      <c r="A869" s="4"/>
      <c r="B869" s="4"/>
      <c r="C869" s="4"/>
      <c r="D869" s="4"/>
      <c r="G869" s="4"/>
      <c r="H869" s="4"/>
      <c r="I869" s="4"/>
      <c r="L869" s="207"/>
      <c r="M869" s="4"/>
      <c r="N869" s="4"/>
      <c r="O869" s="4"/>
    </row>
    <row r="870">
      <c r="A870" s="4"/>
      <c r="B870" s="4"/>
      <c r="C870" s="4"/>
      <c r="D870" s="4"/>
      <c r="G870" s="4"/>
      <c r="H870" s="4"/>
      <c r="I870" s="4"/>
      <c r="L870" s="207"/>
      <c r="M870" s="4"/>
      <c r="N870" s="4"/>
      <c r="O870" s="4"/>
    </row>
    <row r="871">
      <c r="A871" s="4"/>
      <c r="B871" s="4"/>
      <c r="C871" s="4"/>
      <c r="D871" s="4"/>
      <c r="G871" s="4"/>
      <c r="H871" s="4"/>
      <c r="I871" s="4"/>
      <c r="L871" s="207"/>
      <c r="M871" s="4"/>
      <c r="N871" s="4"/>
      <c r="O871" s="4"/>
    </row>
    <row r="872">
      <c r="A872" s="4"/>
      <c r="B872" s="4"/>
      <c r="C872" s="4"/>
      <c r="D872" s="4"/>
      <c r="G872" s="4"/>
      <c r="H872" s="4"/>
      <c r="I872" s="4"/>
      <c r="L872" s="207"/>
      <c r="M872" s="4"/>
      <c r="N872" s="4"/>
      <c r="O872" s="4"/>
    </row>
    <row r="873">
      <c r="A873" s="4"/>
      <c r="B873" s="4"/>
      <c r="C873" s="4"/>
      <c r="D873" s="4"/>
      <c r="G873" s="4"/>
      <c r="H873" s="4"/>
      <c r="I873" s="4"/>
      <c r="L873" s="207"/>
      <c r="M873" s="4"/>
      <c r="N873" s="4"/>
      <c r="O873" s="4"/>
    </row>
    <row r="874">
      <c r="A874" s="4"/>
      <c r="B874" s="4"/>
      <c r="C874" s="4"/>
      <c r="D874" s="4"/>
      <c r="G874" s="4"/>
      <c r="H874" s="4"/>
      <c r="I874" s="4"/>
      <c r="L874" s="207"/>
      <c r="M874" s="4"/>
      <c r="N874" s="4"/>
      <c r="O874" s="4"/>
    </row>
    <row r="875">
      <c r="A875" s="4"/>
      <c r="B875" s="4"/>
      <c r="C875" s="4"/>
      <c r="D875" s="4"/>
      <c r="G875" s="4"/>
      <c r="H875" s="4"/>
      <c r="I875" s="4"/>
      <c r="L875" s="207"/>
      <c r="M875" s="4"/>
      <c r="N875" s="4"/>
      <c r="O875" s="4"/>
    </row>
    <row r="876">
      <c r="A876" s="4"/>
      <c r="B876" s="4"/>
      <c r="C876" s="4"/>
      <c r="D876" s="4"/>
      <c r="G876" s="4"/>
      <c r="H876" s="4"/>
      <c r="I876" s="4"/>
      <c r="L876" s="207"/>
      <c r="M876" s="4"/>
      <c r="N876" s="4"/>
      <c r="O876" s="4"/>
    </row>
    <row r="877">
      <c r="A877" s="4"/>
      <c r="B877" s="4"/>
      <c r="C877" s="4"/>
      <c r="D877" s="4"/>
      <c r="G877" s="4"/>
      <c r="H877" s="4"/>
      <c r="I877" s="4"/>
      <c r="L877" s="207"/>
      <c r="M877" s="4"/>
      <c r="N877" s="4"/>
      <c r="O877" s="4"/>
    </row>
    <row r="878">
      <c r="A878" s="4"/>
      <c r="B878" s="4"/>
      <c r="C878" s="4"/>
      <c r="D878" s="4"/>
      <c r="G878" s="4"/>
      <c r="H878" s="4"/>
      <c r="I878" s="4"/>
      <c r="L878" s="207"/>
      <c r="M878" s="4"/>
      <c r="N878" s="4"/>
      <c r="O878" s="4"/>
    </row>
    <row r="879">
      <c r="A879" s="4"/>
      <c r="B879" s="4"/>
      <c r="C879" s="4"/>
      <c r="D879" s="4"/>
      <c r="G879" s="4"/>
      <c r="H879" s="4"/>
      <c r="I879" s="4"/>
      <c r="L879" s="207"/>
      <c r="M879" s="4"/>
      <c r="N879" s="4"/>
      <c r="O879" s="4"/>
    </row>
    <row r="880">
      <c r="A880" s="4"/>
      <c r="B880" s="4"/>
      <c r="C880" s="4"/>
      <c r="D880" s="4"/>
      <c r="G880" s="4"/>
      <c r="H880" s="4"/>
      <c r="I880" s="4"/>
      <c r="L880" s="207"/>
      <c r="M880" s="4"/>
      <c r="N880" s="4"/>
      <c r="O880" s="4"/>
    </row>
    <row r="881">
      <c r="A881" s="4"/>
      <c r="B881" s="4"/>
      <c r="C881" s="4"/>
      <c r="D881" s="4"/>
      <c r="G881" s="4"/>
      <c r="H881" s="4"/>
      <c r="I881" s="4"/>
      <c r="L881" s="207"/>
      <c r="M881" s="4"/>
      <c r="N881" s="4"/>
      <c r="O881" s="4"/>
    </row>
    <row r="882">
      <c r="A882" s="4"/>
      <c r="B882" s="4"/>
      <c r="C882" s="4"/>
      <c r="D882" s="4"/>
      <c r="G882" s="4"/>
      <c r="H882" s="4"/>
      <c r="I882" s="4"/>
      <c r="L882" s="207"/>
      <c r="M882" s="4"/>
      <c r="N882" s="4"/>
      <c r="O882" s="4"/>
    </row>
    <row r="883">
      <c r="A883" s="4"/>
      <c r="B883" s="4"/>
      <c r="C883" s="4"/>
      <c r="D883" s="4"/>
      <c r="G883" s="4"/>
      <c r="H883" s="4"/>
      <c r="I883" s="4"/>
      <c r="L883" s="207"/>
      <c r="M883" s="4"/>
      <c r="N883" s="4"/>
      <c r="O883" s="4"/>
    </row>
    <row r="884">
      <c r="A884" s="4"/>
      <c r="B884" s="4"/>
      <c r="C884" s="4"/>
      <c r="D884" s="4"/>
      <c r="G884" s="4"/>
      <c r="H884" s="4"/>
      <c r="I884" s="4"/>
      <c r="L884" s="207"/>
      <c r="M884" s="4"/>
      <c r="N884" s="4"/>
      <c r="O884" s="4"/>
    </row>
    <row r="885">
      <c r="A885" s="4"/>
      <c r="B885" s="4"/>
      <c r="C885" s="4"/>
      <c r="D885" s="4"/>
      <c r="G885" s="4"/>
      <c r="H885" s="4"/>
      <c r="I885" s="4"/>
      <c r="L885" s="207"/>
      <c r="M885" s="4"/>
      <c r="N885" s="4"/>
      <c r="O885" s="4"/>
    </row>
    <row r="886">
      <c r="A886" s="4"/>
      <c r="B886" s="4"/>
      <c r="C886" s="4"/>
      <c r="D886" s="4"/>
      <c r="G886" s="4"/>
      <c r="H886" s="4"/>
      <c r="I886" s="4"/>
      <c r="L886" s="207"/>
      <c r="M886" s="4"/>
      <c r="N886" s="4"/>
      <c r="O886" s="4"/>
    </row>
    <row r="887">
      <c r="A887" s="4"/>
      <c r="B887" s="4"/>
      <c r="C887" s="4"/>
      <c r="D887" s="4"/>
      <c r="G887" s="4"/>
      <c r="H887" s="4"/>
      <c r="I887" s="4"/>
      <c r="L887" s="207"/>
      <c r="M887" s="4"/>
      <c r="N887" s="4"/>
      <c r="O887" s="4"/>
    </row>
    <row r="888">
      <c r="A888" s="4"/>
      <c r="B888" s="4"/>
      <c r="C888" s="4"/>
      <c r="D888" s="4"/>
      <c r="G888" s="4"/>
      <c r="H888" s="4"/>
      <c r="I888" s="4"/>
      <c r="L888" s="207"/>
      <c r="M888" s="4"/>
      <c r="N888" s="4"/>
      <c r="O888" s="4"/>
    </row>
    <row r="889">
      <c r="A889" s="4"/>
      <c r="B889" s="4"/>
      <c r="C889" s="4"/>
      <c r="D889" s="4"/>
      <c r="G889" s="4"/>
      <c r="H889" s="4"/>
      <c r="I889" s="4"/>
      <c r="L889" s="207"/>
      <c r="M889" s="4"/>
      <c r="N889" s="4"/>
      <c r="O889" s="4"/>
    </row>
    <row r="890">
      <c r="A890" s="4"/>
      <c r="B890" s="4"/>
      <c r="C890" s="4"/>
      <c r="D890" s="4"/>
      <c r="G890" s="4"/>
      <c r="H890" s="4"/>
      <c r="I890" s="4"/>
      <c r="L890" s="207"/>
      <c r="M890" s="4"/>
      <c r="N890" s="4"/>
      <c r="O890" s="4"/>
    </row>
    <row r="891">
      <c r="A891" s="4"/>
      <c r="B891" s="4"/>
      <c r="C891" s="4"/>
      <c r="D891" s="4"/>
      <c r="G891" s="4"/>
      <c r="H891" s="4"/>
      <c r="I891" s="4"/>
      <c r="L891" s="207"/>
      <c r="M891" s="4"/>
      <c r="N891" s="4"/>
      <c r="O891" s="4"/>
    </row>
    <row r="892">
      <c r="A892" s="4"/>
      <c r="B892" s="4"/>
      <c r="C892" s="4"/>
      <c r="D892" s="4"/>
      <c r="G892" s="4"/>
      <c r="H892" s="4"/>
      <c r="I892" s="4"/>
      <c r="L892" s="207"/>
      <c r="M892" s="4"/>
      <c r="N892" s="4"/>
      <c r="O892" s="4"/>
    </row>
    <row r="893">
      <c r="A893" s="4"/>
      <c r="B893" s="4"/>
      <c r="C893" s="4"/>
      <c r="D893" s="4"/>
      <c r="G893" s="4"/>
      <c r="H893" s="4"/>
      <c r="I893" s="4"/>
      <c r="L893" s="207"/>
      <c r="M893" s="4"/>
      <c r="N893" s="4"/>
      <c r="O893" s="4"/>
    </row>
    <row r="894">
      <c r="A894" s="4"/>
      <c r="B894" s="4"/>
      <c r="C894" s="4"/>
      <c r="D894" s="4"/>
      <c r="G894" s="4"/>
      <c r="H894" s="4"/>
      <c r="I894" s="4"/>
      <c r="L894" s="207"/>
      <c r="M894" s="4"/>
      <c r="N894" s="4"/>
      <c r="O894" s="4"/>
    </row>
    <row r="895">
      <c r="A895" s="4"/>
      <c r="B895" s="4"/>
      <c r="C895" s="4"/>
      <c r="D895" s="4"/>
      <c r="G895" s="4"/>
      <c r="H895" s="4"/>
      <c r="I895" s="4"/>
      <c r="L895" s="207"/>
      <c r="M895" s="4"/>
      <c r="N895" s="4"/>
      <c r="O895" s="4"/>
    </row>
    <row r="896">
      <c r="A896" s="4"/>
      <c r="B896" s="4"/>
      <c r="C896" s="4"/>
      <c r="D896" s="4"/>
      <c r="G896" s="4"/>
      <c r="H896" s="4"/>
      <c r="I896" s="4"/>
      <c r="L896" s="207"/>
      <c r="M896" s="4"/>
      <c r="N896" s="4"/>
      <c r="O896" s="4"/>
    </row>
    <row r="897">
      <c r="A897" s="4"/>
      <c r="B897" s="4"/>
      <c r="C897" s="4"/>
      <c r="D897" s="4"/>
      <c r="G897" s="4"/>
      <c r="H897" s="4"/>
      <c r="I897" s="4"/>
      <c r="L897" s="207"/>
      <c r="M897" s="4"/>
      <c r="N897" s="4"/>
      <c r="O897" s="4"/>
    </row>
    <row r="898">
      <c r="A898" s="4"/>
      <c r="B898" s="4"/>
      <c r="C898" s="4"/>
      <c r="D898" s="4"/>
      <c r="G898" s="4"/>
      <c r="H898" s="4"/>
      <c r="I898" s="4"/>
      <c r="L898" s="207"/>
      <c r="M898" s="4"/>
      <c r="N898" s="4"/>
      <c r="O898" s="4"/>
    </row>
    <row r="899">
      <c r="A899" s="4"/>
      <c r="B899" s="4"/>
      <c r="C899" s="4"/>
      <c r="D899" s="4"/>
      <c r="G899" s="4"/>
      <c r="H899" s="4"/>
      <c r="I899" s="4"/>
      <c r="L899" s="207"/>
      <c r="M899" s="4"/>
      <c r="N899" s="4"/>
      <c r="O899" s="4"/>
    </row>
    <row r="900">
      <c r="A900" s="4"/>
      <c r="B900" s="4"/>
      <c r="C900" s="4"/>
      <c r="D900" s="4"/>
      <c r="G900" s="4"/>
      <c r="H900" s="4"/>
      <c r="I900" s="4"/>
      <c r="L900" s="207"/>
      <c r="M900" s="4"/>
      <c r="N900" s="4"/>
      <c r="O900" s="4"/>
    </row>
    <row r="901">
      <c r="A901" s="4"/>
      <c r="B901" s="4"/>
      <c r="C901" s="4"/>
      <c r="D901" s="4"/>
      <c r="G901" s="4"/>
      <c r="H901" s="4"/>
      <c r="I901" s="4"/>
      <c r="L901" s="207"/>
      <c r="M901" s="4"/>
      <c r="N901" s="4"/>
      <c r="O901" s="4"/>
    </row>
    <row r="902">
      <c r="A902" s="4"/>
      <c r="B902" s="4"/>
      <c r="C902" s="4"/>
      <c r="D902" s="4"/>
      <c r="G902" s="4"/>
      <c r="H902" s="4"/>
      <c r="I902" s="4"/>
      <c r="L902" s="207"/>
      <c r="M902" s="4"/>
      <c r="N902" s="4"/>
      <c r="O902" s="4"/>
    </row>
    <row r="903">
      <c r="A903" s="4"/>
      <c r="B903" s="4"/>
      <c r="C903" s="4"/>
      <c r="D903" s="4"/>
      <c r="G903" s="4"/>
      <c r="H903" s="4"/>
      <c r="I903" s="4"/>
      <c r="L903" s="207"/>
      <c r="M903" s="4"/>
      <c r="N903" s="4"/>
      <c r="O903" s="4"/>
    </row>
    <row r="904">
      <c r="A904" s="4"/>
      <c r="B904" s="4"/>
      <c r="C904" s="4"/>
      <c r="D904" s="4"/>
      <c r="G904" s="4"/>
      <c r="H904" s="4"/>
      <c r="I904" s="4"/>
      <c r="L904" s="207"/>
      <c r="M904" s="4"/>
      <c r="N904" s="4"/>
      <c r="O904" s="4"/>
    </row>
    <row r="905">
      <c r="A905" s="4"/>
      <c r="B905" s="4"/>
      <c r="C905" s="4"/>
      <c r="D905" s="4"/>
      <c r="G905" s="4"/>
      <c r="H905" s="4"/>
      <c r="I905" s="4"/>
      <c r="L905" s="207"/>
      <c r="M905" s="4"/>
      <c r="N905" s="4"/>
      <c r="O905" s="4"/>
    </row>
    <row r="906">
      <c r="A906" s="4"/>
      <c r="B906" s="4"/>
      <c r="C906" s="4"/>
      <c r="D906" s="4"/>
      <c r="G906" s="4"/>
      <c r="H906" s="4"/>
      <c r="I906" s="4"/>
      <c r="L906" s="207"/>
      <c r="M906" s="4"/>
      <c r="N906" s="4"/>
      <c r="O906" s="4"/>
    </row>
    <row r="907">
      <c r="A907" s="4"/>
      <c r="B907" s="4"/>
      <c r="C907" s="4"/>
      <c r="D907" s="4"/>
      <c r="G907" s="4"/>
      <c r="H907" s="4"/>
      <c r="I907" s="4"/>
      <c r="L907" s="207"/>
      <c r="M907" s="4"/>
      <c r="N907" s="4"/>
      <c r="O907" s="4"/>
    </row>
    <row r="908">
      <c r="A908" s="4"/>
      <c r="B908" s="4"/>
      <c r="C908" s="4"/>
      <c r="D908" s="4"/>
      <c r="G908" s="4"/>
      <c r="H908" s="4"/>
      <c r="I908" s="4"/>
      <c r="L908" s="207"/>
      <c r="M908" s="4"/>
      <c r="N908" s="4"/>
      <c r="O908" s="4"/>
    </row>
    <row r="909">
      <c r="A909" s="4"/>
      <c r="B909" s="4"/>
      <c r="C909" s="4"/>
      <c r="D909" s="4"/>
      <c r="G909" s="4"/>
      <c r="H909" s="4"/>
      <c r="I909" s="4"/>
      <c r="L909" s="207"/>
      <c r="M909" s="4"/>
      <c r="N909" s="4"/>
      <c r="O909" s="4"/>
    </row>
    <row r="910">
      <c r="A910" s="4"/>
      <c r="B910" s="4"/>
      <c r="C910" s="4"/>
      <c r="D910" s="4"/>
      <c r="G910" s="4"/>
      <c r="H910" s="4"/>
      <c r="I910" s="4"/>
      <c r="L910" s="207"/>
      <c r="M910" s="4"/>
      <c r="N910" s="4"/>
      <c r="O910" s="4"/>
    </row>
    <row r="911">
      <c r="A911" s="4"/>
      <c r="B911" s="4"/>
      <c r="C911" s="4"/>
      <c r="D911" s="4"/>
      <c r="G911" s="4"/>
      <c r="H911" s="4"/>
      <c r="I911" s="4"/>
      <c r="L911" s="207"/>
      <c r="M911" s="4"/>
      <c r="N911" s="4"/>
      <c r="O911" s="4"/>
    </row>
    <row r="912">
      <c r="A912" s="4"/>
      <c r="B912" s="4"/>
      <c r="C912" s="4"/>
      <c r="D912" s="4"/>
      <c r="G912" s="4"/>
      <c r="H912" s="4"/>
      <c r="I912" s="4"/>
      <c r="L912" s="207"/>
      <c r="M912" s="4"/>
      <c r="N912" s="4"/>
      <c r="O912" s="4"/>
    </row>
    <row r="913">
      <c r="A913" s="4"/>
      <c r="B913" s="4"/>
      <c r="C913" s="4"/>
      <c r="D913" s="4"/>
      <c r="G913" s="4"/>
      <c r="H913" s="4"/>
      <c r="I913" s="4"/>
      <c r="L913" s="207"/>
      <c r="M913" s="4"/>
      <c r="N913" s="4"/>
      <c r="O913" s="4"/>
    </row>
    <row r="914">
      <c r="A914" s="4"/>
      <c r="B914" s="4"/>
      <c r="C914" s="4"/>
      <c r="D914" s="4"/>
      <c r="G914" s="4"/>
      <c r="H914" s="4"/>
      <c r="I914" s="4"/>
      <c r="L914" s="207"/>
      <c r="M914" s="4"/>
      <c r="N914" s="4"/>
      <c r="O914" s="4"/>
    </row>
    <row r="915">
      <c r="A915" s="4"/>
      <c r="B915" s="4"/>
      <c r="C915" s="4"/>
      <c r="D915" s="4"/>
      <c r="G915" s="4"/>
      <c r="H915" s="4"/>
      <c r="I915" s="4"/>
      <c r="L915" s="207"/>
      <c r="M915" s="4"/>
      <c r="N915" s="4"/>
      <c r="O915" s="4"/>
    </row>
    <row r="916">
      <c r="A916" s="4"/>
      <c r="B916" s="4"/>
      <c r="C916" s="4"/>
      <c r="D916" s="4"/>
      <c r="G916" s="4"/>
      <c r="H916" s="4"/>
      <c r="I916" s="4"/>
      <c r="L916" s="207"/>
      <c r="M916" s="4"/>
      <c r="N916" s="4"/>
      <c r="O916" s="4"/>
    </row>
    <row r="917">
      <c r="A917" s="4"/>
      <c r="B917" s="4"/>
      <c r="C917" s="4"/>
      <c r="D917" s="4"/>
      <c r="G917" s="4"/>
      <c r="H917" s="4"/>
      <c r="I917" s="4"/>
      <c r="L917" s="207"/>
      <c r="M917" s="4"/>
      <c r="N917" s="4"/>
      <c r="O917" s="4"/>
    </row>
    <row r="918">
      <c r="A918" s="4"/>
      <c r="B918" s="4"/>
      <c r="C918" s="4"/>
      <c r="D918" s="4"/>
      <c r="G918" s="4"/>
      <c r="H918" s="4"/>
      <c r="I918" s="4"/>
      <c r="L918" s="207"/>
      <c r="M918" s="4"/>
      <c r="N918" s="4"/>
      <c r="O918" s="4"/>
    </row>
    <row r="919">
      <c r="A919" s="4"/>
      <c r="B919" s="4"/>
      <c r="C919" s="4"/>
      <c r="D919" s="4"/>
      <c r="G919" s="4"/>
      <c r="H919" s="4"/>
      <c r="I919" s="4"/>
      <c r="L919" s="207"/>
      <c r="M919" s="4"/>
      <c r="N919" s="4"/>
      <c r="O919" s="4"/>
    </row>
    <row r="920">
      <c r="A920" s="4"/>
      <c r="B920" s="4"/>
      <c r="C920" s="4"/>
      <c r="D920" s="4"/>
      <c r="G920" s="4"/>
      <c r="H920" s="4"/>
      <c r="I920" s="4"/>
      <c r="L920" s="207"/>
      <c r="M920" s="4"/>
      <c r="N920" s="4"/>
      <c r="O920" s="4"/>
    </row>
    <row r="921">
      <c r="A921" s="4"/>
      <c r="B921" s="4"/>
      <c r="C921" s="4"/>
      <c r="D921" s="4"/>
      <c r="G921" s="4"/>
      <c r="H921" s="4"/>
      <c r="I921" s="4"/>
      <c r="L921" s="207"/>
      <c r="M921" s="4"/>
      <c r="N921" s="4"/>
      <c r="O921" s="4"/>
    </row>
    <row r="922">
      <c r="A922" s="4"/>
      <c r="B922" s="4"/>
      <c r="C922" s="4"/>
      <c r="D922" s="4"/>
      <c r="G922" s="4"/>
      <c r="H922" s="4"/>
      <c r="I922" s="4"/>
      <c r="L922" s="207"/>
      <c r="M922" s="4"/>
      <c r="N922" s="4"/>
      <c r="O922" s="4"/>
    </row>
    <row r="923">
      <c r="A923" s="4"/>
      <c r="B923" s="4"/>
      <c r="C923" s="4"/>
      <c r="D923" s="4"/>
      <c r="G923" s="4"/>
      <c r="H923" s="4"/>
      <c r="I923" s="4"/>
      <c r="L923" s="207"/>
      <c r="M923" s="4"/>
      <c r="N923" s="4"/>
      <c r="O923" s="4"/>
    </row>
    <row r="924">
      <c r="A924" s="4"/>
      <c r="B924" s="4"/>
      <c r="C924" s="4"/>
      <c r="D924" s="4"/>
      <c r="G924" s="4"/>
      <c r="H924" s="4"/>
      <c r="I924" s="4"/>
      <c r="L924" s="207"/>
      <c r="M924" s="4"/>
      <c r="N924" s="4"/>
      <c r="O924" s="4"/>
    </row>
    <row r="925">
      <c r="A925" s="4"/>
      <c r="B925" s="4"/>
      <c r="C925" s="4"/>
      <c r="D925" s="4"/>
      <c r="G925" s="4"/>
      <c r="H925" s="4"/>
      <c r="I925" s="4"/>
      <c r="L925" s="207"/>
      <c r="M925" s="4"/>
      <c r="N925" s="4"/>
      <c r="O925" s="4"/>
    </row>
    <row r="926">
      <c r="A926" s="4"/>
      <c r="B926" s="4"/>
      <c r="C926" s="4"/>
      <c r="D926" s="4"/>
      <c r="G926" s="4"/>
      <c r="H926" s="4"/>
      <c r="I926" s="4"/>
      <c r="L926" s="207"/>
      <c r="M926" s="4"/>
      <c r="N926" s="4"/>
      <c r="O926" s="4"/>
    </row>
    <row r="927">
      <c r="A927" s="4"/>
      <c r="B927" s="4"/>
      <c r="C927" s="4"/>
      <c r="D927" s="4"/>
      <c r="G927" s="4"/>
      <c r="H927" s="4"/>
      <c r="I927" s="4"/>
      <c r="L927" s="207"/>
      <c r="M927" s="4"/>
      <c r="N927" s="4"/>
      <c r="O927" s="4"/>
    </row>
    <row r="928">
      <c r="A928" s="4"/>
      <c r="B928" s="4"/>
      <c r="C928" s="4"/>
      <c r="D928" s="4"/>
      <c r="G928" s="4"/>
      <c r="H928" s="4"/>
      <c r="I928" s="4"/>
      <c r="L928" s="207"/>
      <c r="M928" s="4"/>
      <c r="N928" s="4"/>
      <c r="O928" s="4"/>
    </row>
    <row r="929">
      <c r="A929" s="4"/>
      <c r="B929" s="4"/>
      <c r="C929" s="4"/>
      <c r="D929" s="4"/>
      <c r="G929" s="4"/>
      <c r="H929" s="4"/>
      <c r="I929" s="4"/>
      <c r="L929" s="207"/>
      <c r="M929" s="4"/>
      <c r="N929" s="4"/>
      <c r="O929" s="4"/>
    </row>
    <row r="930">
      <c r="A930" s="4"/>
      <c r="B930" s="4"/>
      <c r="C930" s="4"/>
      <c r="D930" s="4"/>
      <c r="G930" s="4"/>
      <c r="H930" s="4"/>
      <c r="I930" s="4"/>
      <c r="L930" s="207"/>
      <c r="M930" s="4"/>
      <c r="N930" s="4"/>
      <c r="O930" s="4"/>
    </row>
    <row r="931">
      <c r="A931" s="4"/>
      <c r="B931" s="4"/>
      <c r="C931" s="4"/>
      <c r="D931" s="4"/>
      <c r="G931" s="4"/>
      <c r="H931" s="4"/>
      <c r="I931" s="4"/>
      <c r="L931" s="207"/>
      <c r="M931" s="4"/>
      <c r="N931" s="4"/>
      <c r="O931" s="4"/>
    </row>
    <row r="932">
      <c r="A932" s="4"/>
      <c r="B932" s="4"/>
      <c r="C932" s="4"/>
      <c r="D932" s="4"/>
      <c r="G932" s="4"/>
      <c r="H932" s="4"/>
      <c r="I932" s="4"/>
      <c r="L932" s="207"/>
      <c r="M932" s="4"/>
      <c r="N932" s="4"/>
      <c r="O932" s="4"/>
    </row>
    <row r="933">
      <c r="A933" s="4"/>
      <c r="B933" s="4"/>
      <c r="C933" s="4"/>
      <c r="D933" s="4"/>
      <c r="G933" s="4"/>
      <c r="H933" s="4"/>
      <c r="I933" s="4"/>
      <c r="L933" s="207"/>
      <c r="M933" s="4"/>
      <c r="N933" s="4"/>
      <c r="O933" s="4"/>
    </row>
    <row r="934">
      <c r="A934" s="4"/>
      <c r="B934" s="4"/>
      <c r="C934" s="4"/>
      <c r="D934" s="4"/>
      <c r="G934" s="4"/>
      <c r="H934" s="4"/>
      <c r="I934" s="4"/>
      <c r="L934" s="207"/>
      <c r="M934" s="4"/>
      <c r="N934" s="4"/>
      <c r="O934" s="4"/>
    </row>
    <row r="935">
      <c r="A935" s="4"/>
      <c r="B935" s="4"/>
      <c r="C935" s="4"/>
      <c r="D935" s="4"/>
      <c r="G935" s="4"/>
      <c r="H935" s="4"/>
      <c r="I935" s="4"/>
      <c r="L935" s="207"/>
      <c r="M935" s="4"/>
      <c r="N935" s="4"/>
      <c r="O935" s="4"/>
    </row>
    <row r="936">
      <c r="A936" s="4"/>
      <c r="B936" s="4"/>
      <c r="C936" s="4"/>
      <c r="D936" s="4"/>
      <c r="G936" s="4"/>
      <c r="H936" s="4"/>
      <c r="I936" s="4"/>
      <c r="L936" s="207"/>
      <c r="M936" s="4"/>
      <c r="N936" s="4"/>
      <c r="O936" s="4"/>
    </row>
    <row r="937">
      <c r="A937" s="4"/>
      <c r="B937" s="4"/>
      <c r="C937" s="4"/>
      <c r="D937" s="4"/>
      <c r="G937" s="4"/>
      <c r="H937" s="4"/>
      <c r="I937" s="4"/>
      <c r="L937" s="207"/>
      <c r="M937" s="4"/>
      <c r="N937" s="4"/>
      <c r="O937" s="4"/>
    </row>
    <row r="938">
      <c r="A938" s="4"/>
      <c r="B938" s="4"/>
      <c r="C938" s="4"/>
      <c r="D938" s="4"/>
      <c r="G938" s="4"/>
      <c r="H938" s="4"/>
      <c r="I938" s="4"/>
      <c r="L938" s="207"/>
      <c r="M938" s="4"/>
      <c r="N938" s="4"/>
      <c r="O938" s="4"/>
    </row>
    <row r="939">
      <c r="A939" s="4"/>
      <c r="B939" s="4"/>
      <c r="C939" s="4"/>
      <c r="D939" s="4"/>
      <c r="G939" s="4"/>
      <c r="H939" s="4"/>
      <c r="I939" s="4"/>
      <c r="L939" s="207"/>
      <c r="M939" s="4"/>
      <c r="N939" s="4"/>
      <c r="O939" s="4"/>
    </row>
    <row r="940">
      <c r="A940" s="4"/>
      <c r="B940" s="4"/>
      <c r="C940" s="4"/>
      <c r="D940" s="4"/>
      <c r="G940" s="4"/>
      <c r="H940" s="4"/>
      <c r="I940" s="4"/>
      <c r="L940" s="207"/>
      <c r="M940" s="4"/>
      <c r="N940" s="4"/>
      <c r="O940" s="4"/>
    </row>
    <row r="941">
      <c r="A941" s="4"/>
      <c r="B941" s="4"/>
      <c r="C941" s="4"/>
      <c r="D941" s="4"/>
      <c r="G941" s="4"/>
      <c r="H941" s="4"/>
      <c r="I941" s="4"/>
      <c r="L941" s="207"/>
      <c r="M941" s="4"/>
      <c r="N941" s="4"/>
      <c r="O941" s="4"/>
    </row>
    <row r="942">
      <c r="A942" s="4"/>
      <c r="B942" s="4"/>
      <c r="C942" s="4"/>
      <c r="D942" s="4"/>
      <c r="G942" s="4"/>
      <c r="H942" s="4"/>
      <c r="I942" s="4"/>
      <c r="L942" s="207"/>
      <c r="M942" s="4"/>
      <c r="N942" s="4"/>
      <c r="O942" s="4"/>
    </row>
    <row r="943">
      <c r="A943" s="4"/>
      <c r="B943" s="4"/>
      <c r="C943" s="4"/>
      <c r="D943" s="4"/>
      <c r="G943" s="4"/>
      <c r="H943" s="4"/>
      <c r="I943" s="4"/>
      <c r="L943" s="207"/>
      <c r="M943" s="4"/>
      <c r="N943" s="4"/>
      <c r="O943" s="4"/>
    </row>
    <row r="944">
      <c r="A944" s="4"/>
      <c r="B944" s="4"/>
      <c r="C944" s="4"/>
      <c r="D944" s="4"/>
      <c r="G944" s="4"/>
      <c r="H944" s="4"/>
      <c r="I944" s="4"/>
      <c r="L944" s="207"/>
      <c r="M944" s="4"/>
      <c r="N944" s="4"/>
      <c r="O944" s="4"/>
    </row>
    <row r="945">
      <c r="A945" s="4"/>
      <c r="B945" s="4"/>
      <c r="C945" s="4"/>
      <c r="D945" s="4"/>
      <c r="G945" s="4"/>
      <c r="H945" s="4"/>
      <c r="I945" s="4"/>
      <c r="L945" s="207"/>
      <c r="M945" s="4"/>
      <c r="N945" s="4"/>
      <c r="O945" s="4"/>
    </row>
    <row r="946">
      <c r="A946" s="4"/>
      <c r="B946" s="4"/>
      <c r="C946" s="4"/>
      <c r="D946" s="4"/>
      <c r="G946" s="4"/>
      <c r="H946" s="4"/>
      <c r="I946" s="4"/>
      <c r="L946" s="207"/>
      <c r="M946" s="4"/>
      <c r="N946" s="4"/>
      <c r="O946" s="4"/>
    </row>
    <row r="947">
      <c r="A947" s="4"/>
      <c r="B947" s="4"/>
      <c r="C947" s="4"/>
      <c r="D947" s="4"/>
      <c r="G947" s="4"/>
      <c r="H947" s="4"/>
      <c r="I947" s="4"/>
      <c r="L947" s="207"/>
      <c r="M947" s="4"/>
      <c r="N947" s="4"/>
      <c r="O947" s="4"/>
    </row>
    <row r="948">
      <c r="A948" s="4"/>
      <c r="B948" s="4"/>
      <c r="C948" s="4"/>
      <c r="D948" s="4"/>
      <c r="G948" s="4"/>
      <c r="H948" s="4"/>
      <c r="I948" s="4"/>
      <c r="L948" s="207"/>
      <c r="M948" s="4"/>
      <c r="N948" s="4"/>
      <c r="O948" s="4"/>
    </row>
    <row r="949">
      <c r="A949" s="4"/>
      <c r="B949" s="4"/>
      <c r="C949" s="4"/>
      <c r="D949" s="4"/>
      <c r="G949" s="4"/>
      <c r="H949" s="4"/>
      <c r="I949" s="4"/>
      <c r="L949" s="207"/>
      <c r="M949" s="4"/>
      <c r="N949" s="4"/>
      <c r="O949" s="4"/>
    </row>
    <row r="950">
      <c r="A950" s="4"/>
      <c r="B950" s="4"/>
      <c r="C950" s="4"/>
      <c r="D950" s="4"/>
      <c r="G950" s="4"/>
      <c r="H950" s="4"/>
      <c r="I950" s="4"/>
      <c r="L950" s="207"/>
      <c r="M950" s="4"/>
      <c r="N950" s="4"/>
      <c r="O950" s="4"/>
    </row>
    <row r="951">
      <c r="A951" s="4"/>
      <c r="B951" s="4"/>
      <c r="C951" s="4"/>
      <c r="D951" s="4"/>
      <c r="G951" s="4"/>
      <c r="H951" s="4"/>
      <c r="I951" s="4"/>
      <c r="L951" s="207"/>
      <c r="M951" s="4"/>
      <c r="N951" s="4"/>
      <c r="O951" s="4"/>
    </row>
    <row r="952">
      <c r="A952" s="4"/>
      <c r="B952" s="4"/>
      <c r="C952" s="4"/>
      <c r="D952" s="4"/>
      <c r="G952" s="4"/>
      <c r="H952" s="4"/>
      <c r="I952" s="4"/>
      <c r="L952" s="207"/>
      <c r="M952" s="4"/>
      <c r="N952" s="4"/>
      <c r="O952" s="4"/>
    </row>
    <row r="953">
      <c r="A953" s="4"/>
      <c r="B953" s="4"/>
      <c r="C953" s="4"/>
      <c r="D953" s="4"/>
      <c r="G953" s="4"/>
      <c r="H953" s="4"/>
      <c r="I953" s="4"/>
      <c r="L953" s="207"/>
      <c r="M953" s="4"/>
      <c r="N953" s="4"/>
      <c r="O953" s="4"/>
    </row>
    <row r="954">
      <c r="A954" s="4"/>
      <c r="B954" s="4"/>
      <c r="C954" s="4"/>
      <c r="D954" s="4"/>
      <c r="G954" s="4"/>
      <c r="H954" s="4"/>
      <c r="I954" s="4"/>
      <c r="L954" s="207"/>
      <c r="M954" s="4"/>
      <c r="N954" s="4"/>
      <c r="O954" s="4"/>
    </row>
    <row r="955">
      <c r="A955" s="4"/>
      <c r="B955" s="4"/>
      <c r="C955" s="4"/>
      <c r="D955" s="4"/>
      <c r="G955" s="4"/>
      <c r="H955" s="4"/>
      <c r="I955" s="4"/>
      <c r="L955" s="207"/>
      <c r="M955" s="4"/>
      <c r="N955" s="4"/>
      <c r="O955" s="4"/>
    </row>
    <row r="956">
      <c r="A956" s="4"/>
      <c r="B956" s="4"/>
      <c r="C956" s="4"/>
      <c r="D956" s="4"/>
      <c r="G956" s="4"/>
      <c r="H956" s="4"/>
      <c r="I956" s="4"/>
      <c r="L956" s="207"/>
      <c r="M956" s="4"/>
      <c r="N956" s="4"/>
      <c r="O956" s="4"/>
    </row>
    <row r="957">
      <c r="A957" s="4"/>
      <c r="B957" s="4"/>
      <c r="C957" s="4"/>
      <c r="D957" s="4"/>
      <c r="G957" s="4"/>
      <c r="H957" s="4"/>
      <c r="I957" s="4"/>
      <c r="L957" s="207"/>
      <c r="M957" s="4"/>
      <c r="N957" s="4"/>
      <c r="O957" s="4"/>
    </row>
    <row r="958">
      <c r="A958" s="4"/>
      <c r="B958" s="4"/>
      <c r="C958" s="4"/>
      <c r="D958" s="4"/>
      <c r="G958" s="4"/>
      <c r="H958" s="4"/>
      <c r="I958" s="4"/>
      <c r="L958" s="207"/>
      <c r="M958" s="4"/>
      <c r="N958" s="4"/>
      <c r="O958" s="4"/>
    </row>
    <row r="959">
      <c r="A959" s="4"/>
      <c r="B959" s="4"/>
      <c r="C959" s="4"/>
      <c r="D959" s="4"/>
      <c r="G959" s="4"/>
      <c r="H959" s="4"/>
      <c r="I959" s="4"/>
      <c r="L959" s="207"/>
      <c r="M959" s="4"/>
      <c r="N959" s="4"/>
      <c r="O959" s="4"/>
    </row>
    <row r="960">
      <c r="A960" s="4"/>
      <c r="B960" s="4"/>
      <c r="C960" s="4"/>
      <c r="D960" s="4"/>
      <c r="G960" s="4"/>
      <c r="H960" s="4"/>
      <c r="I960" s="4"/>
      <c r="L960" s="207"/>
      <c r="M960" s="4"/>
      <c r="N960" s="4"/>
      <c r="O960" s="4"/>
    </row>
    <row r="961">
      <c r="A961" s="4"/>
      <c r="B961" s="4"/>
      <c r="C961" s="4"/>
      <c r="D961" s="4"/>
      <c r="G961" s="4"/>
      <c r="H961" s="4"/>
      <c r="I961" s="4"/>
      <c r="L961" s="207"/>
      <c r="M961" s="4"/>
      <c r="N961" s="4"/>
      <c r="O961" s="4"/>
    </row>
    <row r="962">
      <c r="A962" s="4"/>
      <c r="B962" s="4"/>
      <c r="C962" s="4"/>
      <c r="D962" s="4"/>
      <c r="G962" s="4"/>
      <c r="H962" s="4"/>
      <c r="I962" s="4"/>
      <c r="L962" s="207"/>
      <c r="M962" s="4"/>
      <c r="N962" s="4"/>
      <c r="O962" s="4"/>
    </row>
    <row r="963">
      <c r="A963" s="4"/>
      <c r="B963" s="4"/>
      <c r="C963" s="4"/>
      <c r="D963" s="4"/>
      <c r="G963" s="4"/>
      <c r="H963" s="4"/>
      <c r="I963" s="4"/>
      <c r="L963" s="207"/>
      <c r="M963" s="4"/>
      <c r="N963" s="4"/>
      <c r="O963" s="4"/>
    </row>
    <row r="964">
      <c r="A964" s="4"/>
      <c r="B964" s="4"/>
      <c r="C964" s="4"/>
      <c r="D964" s="4"/>
      <c r="G964" s="4"/>
      <c r="H964" s="4"/>
      <c r="I964" s="4"/>
      <c r="L964" s="207"/>
      <c r="M964" s="4"/>
      <c r="N964" s="4"/>
      <c r="O964" s="4"/>
    </row>
    <row r="965">
      <c r="A965" s="4"/>
      <c r="B965" s="4"/>
      <c r="C965" s="4"/>
      <c r="D965" s="4"/>
      <c r="G965" s="4"/>
      <c r="H965" s="4"/>
      <c r="I965" s="4"/>
      <c r="L965" s="207"/>
      <c r="M965" s="4"/>
      <c r="N965" s="4"/>
      <c r="O965" s="4"/>
    </row>
    <row r="966">
      <c r="A966" s="4"/>
      <c r="B966" s="4"/>
      <c r="C966" s="4"/>
      <c r="D966" s="4"/>
      <c r="G966" s="4"/>
      <c r="H966" s="4"/>
      <c r="I966" s="4"/>
      <c r="L966" s="207"/>
      <c r="M966" s="4"/>
      <c r="N966" s="4"/>
      <c r="O966" s="4"/>
    </row>
    <row r="967">
      <c r="A967" s="4"/>
      <c r="B967" s="4"/>
      <c r="C967" s="4"/>
      <c r="D967" s="4"/>
      <c r="G967" s="4"/>
      <c r="H967" s="4"/>
      <c r="I967" s="4"/>
      <c r="L967" s="207"/>
      <c r="M967" s="4"/>
      <c r="N967" s="4"/>
      <c r="O967" s="4"/>
    </row>
    <row r="968">
      <c r="A968" s="4"/>
      <c r="B968" s="4"/>
      <c r="C968" s="4"/>
      <c r="D968" s="4"/>
      <c r="G968" s="4"/>
      <c r="H968" s="4"/>
      <c r="I968" s="4"/>
      <c r="L968" s="207"/>
      <c r="M968" s="4"/>
      <c r="N968" s="4"/>
      <c r="O968" s="4"/>
    </row>
    <row r="969">
      <c r="A969" s="4"/>
      <c r="B969" s="4"/>
      <c r="C969" s="4"/>
      <c r="D969" s="4"/>
      <c r="G969" s="4"/>
      <c r="H969" s="4"/>
      <c r="I969" s="4"/>
      <c r="L969" s="207"/>
      <c r="M969" s="4"/>
      <c r="N969" s="4"/>
      <c r="O969" s="4"/>
    </row>
    <row r="970">
      <c r="A970" s="4"/>
      <c r="B970" s="4"/>
      <c r="C970" s="4"/>
      <c r="D970" s="4"/>
      <c r="G970" s="4"/>
      <c r="H970" s="4"/>
      <c r="I970" s="4"/>
      <c r="L970" s="207"/>
      <c r="M970" s="4"/>
      <c r="N970" s="4"/>
      <c r="O970" s="4"/>
    </row>
    <row r="971">
      <c r="A971" s="4"/>
      <c r="B971" s="4"/>
      <c r="C971" s="4"/>
      <c r="D971" s="4"/>
      <c r="G971" s="4"/>
      <c r="H971" s="4"/>
      <c r="I971" s="4"/>
      <c r="L971" s="207"/>
      <c r="M971" s="4"/>
      <c r="N971" s="4"/>
      <c r="O971" s="4"/>
    </row>
    <row r="972">
      <c r="A972" s="4"/>
      <c r="B972" s="4"/>
      <c r="C972" s="4"/>
      <c r="D972" s="4"/>
      <c r="G972" s="4"/>
      <c r="H972" s="4"/>
      <c r="I972" s="4"/>
      <c r="L972" s="207"/>
      <c r="M972" s="4"/>
      <c r="N972" s="4"/>
      <c r="O972" s="4"/>
    </row>
    <row r="973">
      <c r="A973" s="4"/>
      <c r="B973" s="4"/>
      <c r="C973" s="4"/>
      <c r="D973" s="4"/>
      <c r="G973" s="4"/>
      <c r="H973" s="4"/>
      <c r="I973" s="4"/>
      <c r="L973" s="207"/>
      <c r="M973" s="4"/>
      <c r="N973" s="4"/>
      <c r="O973" s="4"/>
    </row>
    <row r="974">
      <c r="A974" s="4"/>
      <c r="B974" s="4"/>
      <c r="C974" s="4"/>
      <c r="D974" s="4"/>
      <c r="G974" s="4"/>
      <c r="H974" s="4"/>
      <c r="I974" s="4"/>
      <c r="L974" s="207"/>
      <c r="M974" s="4"/>
      <c r="N974" s="4"/>
      <c r="O974" s="4"/>
    </row>
    <row r="975">
      <c r="A975" s="4"/>
      <c r="B975" s="4"/>
      <c r="C975" s="4"/>
      <c r="D975" s="4"/>
      <c r="G975" s="4"/>
      <c r="H975" s="4"/>
      <c r="I975" s="4"/>
      <c r="L975" s="207"/>
      <c r="M975" s="4"/>
      <c r="N975" s="4"/>
      <c r="O975" s="4"/>
    </row>
    <row r="976">
      <c r="A976" s="4"/>
      <c r="B976" s="4"/>
      <c r="C976" s="4"/>
      <c r="D976" s="4"/>
      <c r="G976" s="4"/>
      <c r="H976" s="4"/>
      <c r="I976" s="4"/>
      <c r="L976" s="207"/>
      <c r="M976" s="4"/>
      <c r="N976" s="4"/>
      <c r="O976" s="4"/>
    </row>
    <row r="977">
      <c r="A977" s="4"/>
      <c r="B977" s="4"/>
      <c r="C977" s="4"/>
      <c r="D977" s="4"/>
      <c r="G977" s="4"/>
      <c r="H977" s="4"/>
      <c r="I977" s="4"/>
      <c r="L977" s="207"/>
      <c r="M977" s="4"/>
      <c r="N977" s="4"/>
      <c r="O977" s="4"/>
    </row>
    <row r="978">
      <c r="A978" s="4"/>
      <c r="B978" s="4"/>
      <c r="C978" s="4"/>
      <c r="D978" s="4"/>
      <c r="G978" s="4"/>
      <c r="H978" s="4"/>
      <c r="I978" s="4"/>
      <c r="L978" s="207"/>
      <c r="M978" s="4"/>
      <c r="N978" s="4"/>
      <c r="O978" s="4"/>
    </row>
    <row r="979">
      <c r="A979" s="4"/>
      <c r="B979" s="4"/>
      <c r="C979" s="4"/>
      <c r="D979" s="4"/>
      <c r="G979" s="4"/>
      <c r="H979" s="4"/>
      <c r="I979" s="4"/>
      <c r="L979" s="207"/>
      <c r="M979" s="4"/>
      <c r="N979" s="4"/>
      <c r="O979" s="4"/>
    </row>
    <row r="980">
      <c r="A980" s="4"/>
      <c r="B980" s="4"/>
      <c r="C980" s="4"/>
      <c r="D980" s="4"/>
      <c r="G980" s="4"/>
      <c r="H980" s="4"/>
      <c r="I980" s="4"/>
      <c r="L980" s="207"/>
      <c r="M980" s="4"/>
      <c r="N980" s="4"/>
      <c r="O980" s="4"/>
    </row>
    <row r="981">
      <c r="A981" s="4"/>
      <c r="B981" s="4"/>
      <c r="C981" s="4"/>
      <c r="D981" s="4"/>
      <c r="G981" s="4"/>
      <c r="H981" s="4"/>
      <c r="I981" s="4"/>
      <c r="L981" s="207"/>
      <c r="M981" s="4"/>
      <c r="N981" s="4"/>
      <c r="O981" s="4"/>
    </row>
    <row r="982">
      <c r="A982" s="4"/>
      <c r="B982" s="4"/>
      <c r="C982" s="4"/>
      <c r="D982" s="4"/>
      <c r="G982" s="4"/>
      <c r="H982" s="4"/>
      <c r="I982" s="4"/>
      <c r="L982" s="207"/>
      <c r="M982" s="4"/>
      <c r="N982" s="4"/>
      <c r="O982" s="4"/>
    </row>
    <row r="983">
      <c r="A983" s="4"/>
      <c r="B983" s="4"/>
      <c r="C983" s="4"/>
      <c r="D983" s="4"/>
      <c r="G983" s="4"/>
      <c r="H983" s="4"/>
      <c r="I983" s="4"/>
      <c r="L983" s="207"/>
      <c r="M983" s="4"/>
      <c r="N983" s="4"/>
      <c r="O983" s="4"/>
    </row>
    <row r="984">
      <c r="A984" s="4"/>
      <c r="B984" s="4"/>
      <c r="C984" s="4"/>
      <c r="D984" s="4"/>
      <c r="G984" s="4"/>
      <c r="H984" s="4"/>
      <c r="I984" s="4"/>
      <c r="L984" s="207"/>
      <c r="M984" s="4"/>
      <c r="N984" s="4"/>
      <c r="O984" s="4"/>
    </row>
    <row r="985">
      <c r="A985" s="4"/>
      <c r="B985" s="4"/>
      <c r="C985" s="4"/>
      <c r="D985" s="4"/>
      <c r="G985" s="4"/>
      <c r="H985" s="4"/>
      <c r="I985" s="4"/>
      <c r="L985" s="207"/>
      <c r="M985" s="4"/>
      <c r="N985" s="4"/>
      <c r="O985" s="4"/>
    </row>
    <row r="986">
      <c r="A986" s="4"/>
      <c r="B986" s="4"/>
      <c r="C986" s="4"/>
      <c r="D986" s="4"/>
      <c r="G986" s="4"/>
      <c r="H986" s="4"/>
      <c r="I986" s="4"/>
      <c r="L986" s="207"/>
      <c r="M986" s="4"/>
      <c r="N986" s="4"/>
      <c r="O986" s="4"/>
    </row>
    <row r="987">
      <c r="A987" s="4"/>
      <c r="B987" s="4"/>
      <c r="C987" s="4"/>
      <c r="D987" s="4"/>
      <c r="G987" s="4"/>
      <c r="H987" s="4"/>
      <c r="I987" s="4"/>
      <c r="L987" s="207"/>
      <c r="M987" s="4"/>
      <c r="N987" s="4"/>
      <c r="O987" s="4"/>
    </row>
    <row r="988">
      <c r="A988" s="4"/>
      <c r="B988" s="4"/>
      <c r="C988" s="4"/>
      <c r="D988" s="4"/>
      <c r="G988" s="4"/>
      <c r="H988" s="4"/>
      <c r="I988" s="4"/>
      <c r="L988" s="207"/>
      <c r="M988" s="4"/>
      <c r="N988" s="4"/>
      <c r="O988" s="4"/>
    </row>
    <row r="989">
      <c r="A989" s="4"/>
      <c r="B989" s="4"/>
      <c r="C989" s="4"/>
      <c r="D989" s="4"/>
      <c r="G989" s="4"/>
      <c r="H989" s="4"/>
      <c r="I989" s="4"/>
      <c r="L989" s="207"/>
      <c r="M989" s="4"/>
      <c r="N989" s="4"/>
      <c r="O989" s="4"/>
    </row>
    <row r="990">
      <c r="A990" s="4"/>
      <c r="B990" s="4"/>
      <c r="C990" s="4"/>
      <c r="D990" s="4"/>
      <c r="G990" s="4"/>
      <c r="H990" s="4"/>
      <c r="I990" s="4"/>
      <c r="L990" s="207"/>
      <c r="M990" s="4"/>
      <c r="N990" s="4"/>
      <c r="O990" s="4"/>
    </row>
    <row r="991">
      <c r="A991" s="4"/>
      <c r="B991" s="4"/>
      <c r="C991" s="4"/>
      <c r="D991" s="4"/>
      <c r="G991" s="4"/>
      <c r="H991" s="4"/>
      <c r="I991" s="4"/>
      <c r="L991" s="207"/>
      <c r="M991" s="4"/>
      <c r="N991" s="4"/>
      <c r="O991" s="4"/>
    </row>
    <row r="992">
      <c r="A992" s="4"/>
      <c r="B992" s="4"/>
      <c r="C992" s="4"/>
      <c r="D992" s="4"/>
      <c r="G992" s="4"/>
      <c r="H992" s="4"/>
      <c r="I992" s="4"/>
      <c r="L992" s="207"/>
      <c r="M992" s="4"/>
      <c r="N992" s="4"/>
      <c r="O992" s="4"/>
    </row>
    <row r="993">
      <c r="A993" s="4"/>
      <c r="B993" s="4"/>
      <c r="C993" s="4"/>
      <c r="D993" s="4"/>
      <c r="G993" s="4"/>
      <c r="H993" s="4"/>
      <c r="I993" s="4"/>
      <c r="L993" s="207"/>
      <c r="M993" s="4"/>
      <c r="N993" s="4"/>
      <c r="O993" s="4"/>
    </row>
    <row r="994">
      <c r="A994" s="4"/>
      <c r="B994" s="4"/>
      <c r="C994" s="4"/>
      <c r="D994" s="4"/>
      <c r="G994" s="4"/>
      <c r="H994" s="4"/>
      <c r="I994" s="4"/>
      <c r="L994" s="207"/>
      <c r="M994" s="4"/>
      <c r="N994" s="4"/>
      <c r="O994" s="4"/>
    </row>
    <row r="995">
      <c r="A995" s="4"/>
      <c r="B995" s="4"/>
      <c r="C995" s="4"/>
      <c r="D995" s="4"/>
      <c r="G995" s="4"/>
      <c r="H995" s="4"/>
      <c r="I995" s="4"/>
      <c r="L995" s="207"/>
      <c r="M995" s="4"/>
      <c r="N995" s="4"/>
      <c r="O995" s="4"/>
    </row>
    <row r="996">
      <c r="A996" s="4"/>
      <c r="B996" s="4"/>
      <c r="C996" s="4"/>
      <c r="D996" s="4"/>
      <c r="G996" s="4"/>
      <c r="H996" s="4"/>
      <c r="I996" s="4"/>
      <c r="L996" s="207"/>
      <c r="M996" s="4"/>
      <c r="N996" s="4"/>
      <c r="O996" s="4"/>
    </row>
    <row r="997">
      <c r="A997" s="4"/>
      <c r="B997" s="4"/>
      <c r="C997" s="4"/>
      <c r="D997" s="4"/>
      <c r="G997" s="4"/>
      <c r="H997" s="4"/>
      <c r="I997" s="4"/>
      <c r="L997" s="207"/>
      <c r="M997" s="4"/>
      <c r="N997" s="4"/>
      <c r="O997" s="4"/>
    </row>
    <row r="998">
      <c r="A998" s="4"/>
      <c r="B998" s="4"/>
      <c r="C998" s="4"/>
      <c r="D998" s="4"/>
      <c r="G998" s="4"/>
      <c r="H998" s="4"/>
      <c r="I998" s="4"/>
      <c r="L998" s="207"/>
      <c r="M998" s="4"/>
      <c r="N998" s="4"/>
      <c r="O998" s="4"/>
    </row>
    <row r="999">
      <c r="A999" s="4"/>
      <c r="B999" s="4"/>
      <c r="C999" s="4"/>
      <c r="D999" s="4"/>
      <c r="G999" s="4"/>
      <c r="H999" s="4"/>
      <c r="I999" s="4"/>
      <c r="L999" s="207"/>
      <c r="M999" s="4"/>
      <c r="N999" s="4"/>
      <c r="O999" s="4"/>
    </row>
    <row r="1000">
      <c r="A1000" s="4"/>
      <c r="B1000" s="4"/>
      <c r="C1000" s="4"/>
      <c r="D1000" s="4"/>
      <c r="G1000" s="4"/>
      <c r="H1000" s="4"/>
      <c r="I1000" s="4"/>
      <c r="L1000" s="207"/>
      <c r="M1000" s="4"/>
      <c r="N1000" s="4"/>
      <c r="O1000" s="4"/>
    </row>
  </sheetData>
  <mergeCells count="5">
    <mergeCell ref="A1:D1"/>
    <mergeCell ref="L1:O1"/>
    <mergeCell ref="A11:D11"/>
    <mergeCell ref="L11:O11"/>
    <mergeCell ref="H28:H3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6.0"/>
    <col customWidth="1" min="3" max="3" width="17.38"/>
    <col customWidth="1" min="4" max="4" width="24.38"/>
    <col customWidth="1" min="5" max="5" width="29.13"/>
    <col customWidth="1" min="6" max="6" width="24.63"/>
  </cols>
  <sheetData>
    <row r="1">
      <c r="A1" s="244" t="s">
        <v>376</v>
      </c>
      <c r="B1" s="2"/>
      <c r="C1" s="245">
        <f>_xlfn.COVARIANCE.P(E13:E506,F13:F506)</f>
        <v>0.3814062548</v>
      </c>
    </row>
    <row r="2">
      <c r="A2" s="246" t="s">
        <v>377</v>
      </c>
      <c r="C2" s="124">
        <f>VAR(F13:F506)</f>
        <v>0.5959988618</v>
      </c>
    </row>
    <row r="3">
      <c r="A3" s="247" t="s">
        <v>378</v>
      </c>
      <c r="B3" s="16"/>
      <c r="C3" s="248">
        <f>C1/C2</f>
        <v>0.6399446026</v>
      </c>
    </row>
    <row r="4">
      <c r="A4" s="249" t="s">
        <v>379</v>
      </c>
      <c r="C4" s="250">
        <v>8.87698508226423E7</v>
      </c>
      <c r="E4" s="251"/>
    </row>
    <row r="5">
      <c r="A5" s="249" t="s">
        <v>380</v>
      </c>
      <c r="C5" s="127">
        <v>75.0</v>
      </c>
      <c r="E5" s="252"/>
    </row>
    <row r="6">
      <c r="A6" s="249" t="s">
        <v>381</v>
      </c>
      <c r="C6" s="250">
        <v>24440.0</v>
      </c>
      <c r="E6" s="252"/>
    </row>
    <row r="7">
      <c r="A7" s="249" t="s">
        <v>382</v>
      </c>
      <c r="C7" s="253">
        <f>C6*C5</f>
        <v>1833000</v>
      </c>
      <c r="E7" s="251"/>
    </row>
    <row r="8">
      <c r="A8" s="247" t="s">
        <v>383</v>
      </c>
      <c r="B8" s="16"/>
      <c r="C8" s="254">
        <f>C3*(C4/C7)</f>
        <v>30.99170044</v>
      </c>
      <c r="E8" s="251"/>
    </row>
    <row r="9">
      <c r="A9" s="255"/>
      <c r="B9" s="255"/>
      <c r="C9" s="256"/>
      <c r="D9" s="256"/>
    </row>
    <row r="10">
      <c r="A10" s="6"/>
      <c r="B10" s="6"/>
      <c r="C10" s="6"/>
      <c r="D10" s="6"/>
      <c r="E10" s="4"/>
      <c r="F10" s="4"/>
      <c r="G10" s="4"/>
    </row>
    <row r="11">
      <c r="A11" s="257" t="s">
        <v>384</v>
      </c>
      <c r="B11" s="16"/>
      <c r="C11" s="16"/>
      <c r="D11" s="16"/>
      <c r="E11" s="16"/>
      <c r="F11" s="17"/>
      <c r="G11" s="4"/>
    </row>
    <row r="12">
      <c r="A12" s="258" t="s">
        <v>25</v>
      </c>
      <c r="B12" s="259" t="s">
        <v>385</v>
      </c>
      <c r="C12" s="259" t="s">
        <v>386</v>
      </c>
      <c r="D12" s="259" t="s">
        <v>387</v>
      </c>
      <c r="E12" s="260" t="s">
        <v>388</v>
      </c>
      <c r="F12" s="261" t="s">
        <v>389</v>
      </c>
      <c r="G12" s="221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</row>
    <row r="13">
      <c r="A13" s="262">
        <v>44568.0</v>
      </c>
      <c r="B13" s="6">
        <v>0.4706516690864125</v>
      </c>
      <c r="C13" s="6">
        <v>-0.17870439314966954</v>
      </c>
      <c r="D13" s="6">
        <v>0.061500000000000006</v>
      </c>
      <c r="E13" s="4">
        <f t="shared" ref="E13:E506" si="1">B13-D13</f>
        <v>0.4091516691</v>
      </c>
      <c r="F13" s="122">
        <f t="shared" ref="F13:F506" si="2">C13-D13</f>
        <v>-0.2402043931</v>
      </c>
      <c r="G13" s="4"/>
    </row>
    <row r="14">
      <c r="A14" s="262">
        <v>44658.0</v>
      </c>
      <c r="B14" s="6">
        <v>0.04844486594607556</v>
      </c>
      <c r="C14" s="6">
        <v>0.5288200583416196</v>
      </c>
      <c r="D14" s="6">
        <v>0.0609</v>
      </c>
      <c r="E14" s="4">
        <f t="shared" si="1"/>
        <v>-0.01245513405</v>
      </c>
      <c r="F14" s="122">
        <f t="shared" si="2"/>
        <v>0.4679200583</v>
      </c>
      <c r="G14" s="4"/>
    </row>
    <row r="15">
      <c r="A15" s="262">
        <v>44688.0</v>
      </c>
      <c r="B15" s="6">
        <v>-0.21285019378755474</v>
      </c>
      <c r="C15" s="6">
        <v>-0.1547171360279375</v>
      </c>
      <c r="D15" s="6">
        <v>0.061</v>
      </c>
      <c r="E15" s="4">
        <f t="shared" si="1"/>
        <v>-0.2738501938</v>
      </c>
      <c r="F15" s="122">
        <f t="shared" si="2"/>
        <v>-0.215717136</v>
      </c>
      <c r="G15" s="4"/>
    </row>
    <row r="16">
      <c r="A16" s="262">
        <v>44719.0</v>
      </c>
      <c r="B16" s="6">
        <v>2.4316667232145317</v>
      </c>
      <c r="C16" s="6">
        <v>1.1318177074603764</v>
      </c>
      <c r="D16" s="6">
        <v>0.061</v>
      </c>
      <c r="E16" s="4">
        <f t="shared" si="1"/>
        <v>2.370666723</v>
      </c>
      <c r="F16" s="122">
        <f t="shared" si="2"/>
        <v>1.070817707</v>
      </c>
      <c r="G16" s="4"/>
    </row>
    <row r="17">
      <c r="A17" s="262">
        <v>44749.0</v>
      </c>
      <c r="B17" s="6">
        <v>0.21654856841610096</v>
      </c>
      <c r="C17" s="6">
        <v>0.8949455277739582</v>
      </c>
      <c r="D17" s="6">
        <v>0.0611</v>
      </c>
      <c r="E17" s="4">
        <f t="shared" si="1"/>
        <v>0.1554485684</v>
      </c>
      <c r="F17" s="122">
        <f t="shared" si="2"/>
        <v>0.8338455278</v>
      </c>
      <c r="G17" s="4"/>
    </row>
    <row r="18">
      <c r="A18" s="262">
        <v>44780.0</v>
      </c>
      <c r="B18" s="6">
        <v>-0.20428247712831193</v>
      </c>
      <c r="C18" s="6">
        <v>0.5436096424077551</v>
      </c>
      <c r="D18" s="6">
        <v>0.0609</v>
      </c>
      <c r="E18" s="4">
        <f t="shared" si="1"/>
        <v>-0.2651824771</v>
      </c>
      <c r="F18" s="122">
        <f t="shared" si="2"/>
        <v>0.4827096424</v>
      </c>
      <c r="G18" s="4"/>
    </row>
    <row r="19">
      <c r="A19" s="262">
        <v>44872.0</v>
      </c>
      <c r="B19" s="6">
        <v>-0.3199690935809638</v>
      </c>
      <c r="C19" s="6">
        <v>-0.028359000283592242</v>
      </c>
      <c r="D19" s="6">
        <v>0.0611</v>
      </c>
      <c r="E19" s="4">
        <f t="shared" si="1"/>
        <v>-0.3810690936</v>
      </c>
      <c r="F19" s="122">
        <f t="shared" si="2"/>
        <v>-0.08945900028</v>
      </c>
      <c r="G19" s="4"/>
    </row>
    <row r="20">
      <c r="A20" s="262">
        <v>44902.0</v>
      </c>
      <c r="B20" s="6">
        <v>-0.4308791149035698</v>
      </c>
      <c r="C20" s="6">
        <v>-0.9724962999506706</v>
      </c>
      <c r="D20" s="6">
        <v>0.0613</v>
      </c>
      <c r="E20" s="4">
        <f t="shared" si="1"/>
        <v>-0.4921791149</v>
      </c>
      <c r="F20" s="122">
        <f t="shared" si="2"/>
        <v>-1.0337963</v>
      </c>
      <c r="G20" s="4"/>
    </row>
    <row r="21">
      <c r="A21" s="263" t="s">
        <v>28</v>
      </c>
      <c r="B21" s="6">
        <v>-0.3714212682327832</v>
      </c>
      <c r="C21" s="6">
        <v>-0.5707328920246828</v>
      </c>
      <c r="D21" s="6">
        <v>0.0613</v>
      </c>
      <c r="E21" s="4">
        <f t="shared" si="1"/>
        <v>-0.4327212682</v>
      </c>
      <c r="F21" s="122">
        <f t="shared" si="2"/>
        <v>-0.632032892</v>
      </c>
      <c r="G21" s="4"/>
    </row>
    <row r="22">
      <c r="A22" s="263" t="s">
        <v>29</v>
      </c>
      <c r="B22" s="6">
        <v>0.4936080289221781</v>
      </c>
      <c r="C22" s="6">
        <v>-0.17536552752142748</v>
      </c>
      <c r="D22" s="6">
        <v>0.061500000000000006</v>
      </c>
      <c r="E22" s="4">
        <f t="shared" si="1"/>
        <v>0.4321080289</v>
      </c>
      <c r="F22" s="122">
        <f t="shared" si="2"/>
        <v>-0.2368655275</v>
      </c>
      <c r="G22" s="4"/>
    </row>
    <row r="23">
      <c r="A23" s="263" t="s">
        <v>30</v>
      </c>
      <c r="B23" s="6">
        <v>1.0698649550324242</v>
      </c>
      <c r="C23" s="6">
        <v>0.6935970110392103</v>
      </c>
      <c r="D23" s="6">
        <v>0.0616</v>
      </c>
      <c r="E23" s="4">
        <f t="shared" si="1"/>
        <v>1.008264955</v>
      </c>
      <c r="F23" s="122">
        <f t="shared" si="2"/>
        <v>0.631997011</v>
      </c>
      <c r="G23" s="4"/>
    </row>
    <row r="24">
      <c r="A24" s="263" t="s">
        <v>31</v>
      </c>
      <c r="B24" s="6">
        <v>-0.4553544826355339</v>
      </c>
      <c r="C24" s="6">
        <v>1.428731650175705</v>
      </c>
      <c r="D24" s="6">
        <v>0.061500000000000006</v>
      </c>
      <c r="E24" s="4">
        <f t="shared" si="1"/>
        <v>-0.5168544826</v>
      </c>
      <c r="F24" s="122">
        <f t="shared" si="2"/>
        <v>1.36723165</v>
      </c>
      <c r="G24" s="4"/>
    </row>
    <row r="25">
      <c r="A25" s="263" t="s">
        <v>32</v>
      </c>
      <c r="B25" s="6">
        <v>0.09338666757556573</v>
      </c>
      <c r="C25" s="6">
        <v>0.38117762693122387</v>
      </c>
      <c r="D25" s="6">
        <v>0.061500000000000006</v>
      </c>
      <c r="E25" s="4">
        <f t="shared" si="1"/>
        <v>0.03188666758</v>
      </c>
      <c r="F25" s="122">
        <f t="shared" si="2"/>
        <v>0.3196776269</v>
      </c>
      <c r="G25" s="4"/>
    </row>
    <row r="26">
      <c r="A26" s="263" t="s">
        <v>33</v>
      </c>
      <c r="B26" s="6">
        <v>1.0877321971120464</v>
      </c>
      <c r="C26" s="6">
        <v>1.1033900327712303</v>
      </c>
      <c r="D26" s="6">
        <v>0.0621</v>
      </c>
      <c r="E26" s="4">
        <f t="shared" si="1"/>
        <v>1.025632197</v>
      </c>
      <c r="F26" s="122">
        <f t="shared" si="2"/>
        <v>1.041290033</v>
      </c>
      <c r="G26" s="4"/>
    </row>
    <row r="27">
      <c r="A27" s="263" t="s">
        <v>34</v>
      </c>
      <c r="B27" s="6">
        <v>-0.24093064907302475</v>
      </c>
      <c r="C27" s="6">
        <v>0.5108695981139073</v>
      </c>
      <c r="D27" s="6">
        <v>0.0621</v>
      </c>
      <c r="E27" s="4">
        <f t="shared" si="1"/>
        <v>-0.3030306491</v>
      </c>
      <c r="F27" s="122">
        <f t="shared" si="2"/>
        <v>0.4487695981</v>
      </c>
      <c r="G27" s="4"/>
    </row>
    <row r="28">
      <c r="A28" s="263" t="s">
        <v>35</v>
      </c>
      <c r="B28" s="6">
        <v>-0.16761694968758878</v>
      </c>
      <c r="C28" s="6">
        <v>0.6877343008988166</v>
      </c>
      <c r="D28" s="6">
        <v>0.061900000000000004</v>
      </c>
      <c r="E28" s="4">
        <f t="shared" si="1"/>
        <v>-0.2295169497</v>
      </c>
      <c r="F28" s="122">
        <f t="shared" si="2"/>
        <v>0.6258343009</v>
      </c>
      <c r="G28" s="4"/>
    </row>
    <row r="29">
      <c r="A29" s="263" t="s">
        <v>36</v>
      </c>
      <c r="B29" s="6">
        <v>-0.47730171171571556</v>
      </c>
      <c r="C29" s="6">
        <v>-0.5290245791578115</v>
      </c>
      <c r="D29" s="6">
        <v>0.0621</v>
      </c>
      <c r="E29" s="4">
        <f t="shared" si="1"/>
        <v>-0.5394017117</v>
      </c>
      <c r="F29" s="122">
        <f t="shared" si="2"/>
        <v>-0.5911245792</v>
      </c>
      <c r="G29" s="4"/>
    </row>
    <row r="30">
      <c r="A30" s="263" t="s">
        <v>37</v>
      </c>
      <c r="B30" s="6">
        <v>-1.2408544755630166</v>
      </c>
      <c r="C30" s="6">
        <v>-0.884793458000129</v>
      </c>
      <c r="D30" s="6">
        <v>0.0622</v>
      </c>
      <c r="E30" s="4">
        <f t="shared" si="1"/>
        <v>-1.303054476</v>
      </c>
      <c r="F30" s="122">
        <f t="shared" si="2"/>
        <v>-0.946993458</v>
      </c>
      <c r="G30" s="4"/>
    </row>
    <row r="31">
      <c r="A31" s="264" t="s">
        <v>38</v>
      </c>
      <c r="B31" s="6">
        <v>0.4107874953603647</v>
      </c>
      <c r="C31" s="6">
        <v>0.9582106122052841</v>
      </c>
      <c r="D31" s="6">
        <v>0.0631</v>
      </c>
      <c r="E31" s="4">
        <f t="shared" si="1"/>
        <v>0.3476874954</v>
      </c>
      <c r="F31" s="122">
        <f t="shared" si="2"/>
        <v>0.8951106122</v>
      </c>
      <c r="G31" s="4"/>
    </row>
    <row r="32">
      <c r="A32" s="264" t="s">
        <v>39</v>
      </c>
      <c r="B32" s="6">
        <v>0.7395584183586983</v>
      </c>
      <c r="C32" s="6">
        <v>1.7293802353110799</v>
      </c>
      <c r="D32" s="6">
        <v>0.06280000000000001</v>
      </c>
      <c r="E32" s="4">
        <f t="shared" si="1"/>
        <v>0.6767584184</v>
      </c>
      <c r="F32" s="122">
        <f t="shared" si="2"/>
        <v>1.666580235</v>
      </c>
      <c r="G32" s="4"/>
    </row>
    <row r="33">
      <c r="A33" s="264" t="s">
        <v>40</v>
      </c>
      <c r="B33" s="6">
        <v>1.1205597933434068</v>
      </c>
      <c r="C33" s="6">
        <v>1.3505930441357237</v>
      </c>
      <c r="D33" s="6">
        <v>0.0625</v>
      </c>
      <c r="E33" s="4">
        <f t="shared" si="1"/>
        <v>1.058059793</v>
      </c>
      <c r="F33" s="122">
        <f t="shared" si="2"/>
        <v>1.288093044</v>
      </c>
      <c r="G33" s="4"/>
    </row>
    <row r="34">
      <c r="A34" s="265">
        <v>44569.0</v>
      </c>
      <c r="B34" s="6">
        <v>1.5388595006055705</v>
      </c>
      <c r="C34" s="6">
        <v>1.0595486136406642</v>
      </c>
      <c r="D34" s="6">
        <v>0.0622</v>
      </c>
      <c r="E34" s="4">
        <f t="shared" si="1"/>
        <v>1.476659501</v>
      </c>
      <c r="F34" s="122">
        <f t="shared" si="2"/>
        <v>0.9973486136</v>
      </c>
      <c r="G34" s="4"/>
    </row>
    <row r="35">
      <c r="A35" s="265">
        <v>44600.0</v>
      </c>
      <c r="B35" s="6">
        <v>-0.12652408420406294</v>
      </c>
      <c r="C35" s="6">
        <v>0.03114177871460264</v>
      </c>
      <c r="D35" s="6">
        <v>0.0616</v>
      </c>
      <c r="E35" s="4">
        <f t="shared" si="1"/>
        <v>-0.1881240842</v>
      </c>
      <c r="F35" s="122">
        <f t="shared" si="2"/>
        <v>-0.03045822129</v>
      </c>
      <c r="G35" s="4"/>
    </row>
    <row r="36">
      <c r="A36" s="265">
        <v>44628.0</v>
      </c>
      <c r="B36" s="6">
        <v>0.13504559991057957</v>
      </c>
      <c r="C36" s="6">
        <v>0.2461740687039006</v>
      </c>
      <c r="D36" s="6">
        <v>0.0621</v>
      </c>
      <c r="E36" s="4">
        <f t="shared" si="1"/>
        <v>0.07294559991</v>
      </c>
      <c r="F36" s="122">
        <f t="shared" si="2"/>
        <v>0.1840740687</v>
      </c>
      <c r="G36" s="4"/>
    </row>
    <row r="37">
      <c r="A37" s="265">
        <v>44659.0</v>
      </c>
      <c r="B37" s="6">
        <v>0.6631667456146694</v>
      </c>
      <c r="C37" s="6">
        <v>-0.035368915036973196</v>
      </c>
      <c r="D37" s="6">
        <v>0.061500000000000006</v>
      </c>
      <c r="E37" s="4">
        <f t="shared" si="1"/>
        <v>0.6016667456</v>
      </c>
      <c r="F37" s="122">
        <f t="shared" si="2"/>
        <v>-0.09686891504</v>
      </c>
      <c r="G37" s="4"/>
    </row>
    <row r="38">
      <c r="A38" s="265">
        <v>44689.0</v>
      </c>
      <c r="B38" s="6">
        <v>-0.7910206165747219</v>
      </c>
      <c r="C38" s="6">
        <v>0.08917270739845817</v>
      </c>
      <c r="D38" s="6">
        <v>0.062000000000000006</v>
      </c>
      <c r="E38" s="4">
        <f t="shared" si="1"/>
        <v>-0.8530206166</v>
      </c>
      <c r="F38" s="122">
        <f t="shared" si="2"/>
        <v>0.0271727074</v>
      </c>
      <c r="G38" s="4"/>
    </row>
    <row r="39">
      <c r="A39" s="265">
        <v>44781.0</v>
      </c>
      <c r="B39" s="6">
        <v>0.15071123039601134</v>
      </c>
      <c r="C39" s="6">
        <v>0.7334387124586782</v>
      </c>
      <c r="D39" s="6">
        <v>0.0618</v>
      </c>
      <c r="E39" s="4">
        <f t="shared" si="1"/>
        <v>0.0889112304</v>
      </c>
      <c r="F39" s="122">
        <f t="shared" si="2"/>
        <v>0.6716387125</v>
      </c>
      <c r="G39" s="4"/>
    </row>
    <row r="40">
      <c r="A40" s="265">
        <v>44842.0</v>
      </c>
      <c r="B40" s="6">
        <v>-0.8216998522579382</v>
      </c>
      <c r="C40" s="6">
        <v>0.05506387980668559</v>
      </c>
      <c r="D40" s="6">
        <v>0.0625</v>
      </c>
      <c r="E40" s="4">
        <f t="shared" si="1"/>
        <v>-0.8841998523</v>
      </c>
      <c r="F40" s="122">
        <f t="shared" si="2"/>
        <v>-0.007436120193</v>
      </c>
      <c r="G40" s="4"/>
    </row>
    <row r="41">
      <c r="A41" s="265">
        <v>44873.0</v>
      </c>
      <c r="B41" s="6">
        <v>0.11190174366690746</v>
      </c>
      <c r="C41" s="6">
        <v>0.7085929368824762</v>
      </c>
      <c r="D41" s="6">
        <v>0.06230000000000001</v>
      </c>
      <c r="E41" s="4">
        <f t="shared" si="1"/>
        <v>0.04960174367</v>
      </c>
      <c r="F41" s="122">
        <f t="shared" si="2"/>
        <v>0.6462929369</v>
      </c>
      <c r="G41" s="4"/>
    </row>
    <row r="42">
      <c r="A42" s="265">
        <v>44903.0</v>
      </c>
      <c r="B42" s="6">
        <v>0.7246931457236547</v>
      </c>
      <c r="C42" s="6">
        <v>0.2216999830115038</v>
      </c>
      <c r="D42" s="6">
        <v>0.0622</v>
      </c>
      <c r="E42" s="4">
        <f t="shared" si="1"/>
        <v>0.6624931457</v>
      </c>
      <c r="F42" s="122">
        <f t="shared" si="2"/>
        <v>0.159499983</v>
      </c>
      <c r="G42" s="4"/>
    </row>
    <row r="43">
      <c r="A43" s="264" t="s">
        <v>41</v>
      </c>
      <c r="B43" s="6">
        <v>0.3429832613773251</v>
      </c>
      <c r="C43" s="6">
        <v>0.7181541573554215</v>
      </c>
      <c r="D43" s="6">
        <v>0.061900000000000004</v>
      </c>
      <c r="E43" s="4">
        <f t="shared" si="1"/>
        <v>0.2810832614</v>
      </c>
      <c r="F43" s="122">
        <f t="shared" si="2"/>
        <v>0.6562541574</v>
      </c>
      <c r="G43" s="4"/>
    </row>
    <row r="44">
      <c r="A44" s="263" t="s">
        <v>42</v>
      </c>
      <c r="B44" s="6">
        <v>0.5690284287150481</v>
      </c>
      <c r="C44" s="6">
        <v>0.6675923198833116</v>
      </c>
      <c r="D44" s="6">
        <v>0.061900000000000004</v>
      </c>
      <c r="E44" s="4">
        <f t="shared" si="1"/>
        <v>0.5071284287</v>
      </c>
      <c r="F44" s="122">
        <f t="shared" si="2"/>
        <v>0.6056923199</v>
      </c>
      <c r="G44" s="4"/>
    </row>
    <row r="45">
      <c r="A45" s="263" t="s">
        <v>43</v>
      </c>
      <c r="B45" s="6">
        <v>0.26327140094726836</v>
      </c>
      <c r="C45" s="6">
        <v>0.06826699360519387</v>
      </c>
      <c r="D45" s="6">
        <v>0.0617</v>
      </c>
      <c r="E45" s="4">
        <f t="shared" si="1"/>
        <v>0.2015714009</v>
      </c>
      <c r="F45" s="122">
        <f t="shared" si="2"/>
        <v>0.006566993605</v>
      </c>
      <c r="G45" s="4"/>
    </row>
    <row r="46">
      <c r="A46" s="263" t="s">
        <v>44</v>
      </c>
      <c r="B46" s="6">
        <v>-0.21764468278726518</v>
      </c>
      <c r="C46" s="6">
        <v>-1.1029432239022041</v>
      </c>
      <c r="D46" s="6">
        <v>0.0617</v>
      </c>
      <c r="E46" s="4">
        <f t="shared" si="1"/>
        <v>-0.2793446828</v>
      </c>
      <c r="F46" s="122">
        <f t="shared" si="2"/>
        <v>-1.164643224</v>
      </c>
      <c r="G46" s="4"/>
    </row>
    <row r="47">
      <c r="A47" s="263" t="s">
        <v>45</v>
      </c>
      <c r="B47" s="6">
        <v>-0.6168445898945618</v>
      </c>
      <c r="C47" s="6">
        <v>-1.507732938403971</v>
      </c>
      <c r="D47" s="6">
        <v>0.0616</v>
      </c>
      <c r="E47" s="4">
        <f t="shared" si="1"/>
        <v>-0.6784445899</v>
      </c>
      <c r="F47" s="122">
        <f t="shared" si="2"/>
        <v>-1.569332938</v>
      </c>
      <c r="G47" s="4"/>
    </row>
    <row r="48">
      <c r="A48" s="263" t="s">
        <v>46</v>
      </c>
      <c r="B48" s="6">
        <v>0.3389226304558132</v>
      </c>
      <c r="C48" s="6">
        <v>0.49626372872440366</v>
      </c>
      <c r="D48" s="6">
        <v>0.0618</v>
      </c>
      <c r="E48" s="4">
        <f t="shared" si="1"/>
        <v>0.2771226305</v>
      </c>
      <c r="F48" s="122">
        <f t="shared" si="2"/>
        <v>0.4344637287</v>
      </c>
      <c r="G48" s="4"/>
    </row>
    <row r="49">
      <c r="A49" s="263" t="s">
        <v>47</v>
      </c>
      <c r="B49" s="6">
        <v>0.7896344169049583</v>
      </c>
      <c r="C49" s="6">
        <v>0.1561655525529838</v>
      </c>
      <c r="D49" s="6">
        <v>0.0625</v>
      </c>
      <c r="E49" s="4">
        <f t="shared" si="1"/>
        <v>0.7271344169</v>
      </c>
      <c r="F49" s="122">
        <f t="shared" si="2"/>
        <v>0.09366555255</v>
      </c>
      <c r="G49" s="4"/>
    </row>
    <row r="50">
      <c r="A50" s="263" t="s">
        <v>48</v>
      </c>
      <c r="B50" s="6">
        <v>0.3021264931705477</v>
      </c>
      <c r="C50" s="6">
        <v>-0.46861820113093194</v>
      </c>
      <c r="D50" s="6">
        <v>0.06230000000000001</v>
      </c>
      <c r="E50" s="4">
        <f t="shared" si="1"/>
        <v>0.2398264932</v>
      </c>
      <c r="F50" s="122">
        <f t="shared" si="2"/>
        <v>-0.5309182011</v>
      </c>
      <c r="G50" s="4"/>
    </row>
    <row r="51">
      <c r="A51" s="263" t="s">
        <v>49</v>
      </c>
      <c r="B51" s="6">
        <v>0.20310134471610503</v>
      </c>
      <c r="C51" s="6">
        <v>0.2080188558106927</v>
      </c>
      <c r="D51" s="6">
        <v>0.0621</v>
      </c>
      <c r="E51" s="4">
        <f t="shared" si="1"/>
        <v>0.1410013447</v>
      </c>
      <c r="F51" s="122">
        <f t="shared" si="2"/>
        <v>0.1459188558</v>
      </c>
      <c r="G51" s="4"/>
    </row>
    <row r="52">
      <c r="A52" s="263" t="s">
        <v>50</v>
      </c>
      <c r="B52" s="6">
        <v>-0.18537672480220202</v>
      </c>
      <c r="C52" s="6">
        <v>-1.400998923622778</v>
      </c>
      <c r="D52" s="6">
        <v>0.06280000000000001</v>
      </c>
      <c r="E52" s="4">
        <f t="shared" si="1"/>
        <v>-0.2481767248</v>
      </c>
      <c r="F52" s="122">
        <f t="shared" si="2"/>
        <v>-1.463798924</v>
      </c>
      <c r="G52" s="4"/>
    </row>
    <row r="53">
      <c r="A53" s="263" t="s">
        <v>51</v>
      </c>
      <c r="B53" s="6">
        <v>0.39913217067359685</v>
      </c>
      <c r="C53" s="6">
        <v>2.578424180813138</v>
      </c>
      <c r="D53" s="6">
        <v>0.0631</v>
      </c>
      <c r="E53" s="4">
        <f t="shared" si="1"/>
        <v>0.3360321707</v>
      </c>
      <c r="F53" s="122">
        <f t="shared" si="2"/>
        <v>2.515324181</v>
      </c>
      <c r="G53" s="4"/>
    </row>
    <row r="54">
      <c r="A54" s="262">
        <v>44570.0</v>
      </c>
      <c r="B54" s="6">
        <v>1.194726256193483</v>
      </c>
      <c r="C54" s="6">
        <v>-1.2190795808393349</v>
      </c>
      <c r="D54" s="6">
        <v>0.0629</v>
      </c>
      <c r="E54" s="4">
        <f t="shared" si="1"/>
        <v>1.131826256</v>
      </c>
      <c r="F54" s="122">
        <f t="shared" si="2"/>
        <v>-1.281979581</v>
      </c>
      <c r="G54" s="4"/>
    </row>
    <row r="55">
      <c r="A55" s="262">
        <v>44601.0</v>
      </c>
      <c r="B55" s="6">
        <v>0.30168227725849306</v>
      </c>
      <c r="C55" s="6">
        <v>-0.01909615340765753</v>
      </c>
      <c r="D55" s="6">
        <v>0.063</v>
      </c>
      <c r="E55" s="4">
        <f t="shared" si="1"/>
        <v>0.2386822773</v>
      </c>
      <c r="F55" s="122">
        <f t="shared" si="2"/>
        <v>-0.08209615341</v>
      </c>
      <c r="G55" s="4"/>
    </row>
    <row r="56">
      <c r="A56" s="262">
        <v>44690.0</v>
      </c>
      <c r="B56" s="6">
        <v>-1.3183937907501464</v>
      </c>
      <c r="C56" s="6">
        <v>0.7203760665243125</v>
      </c>
      <c r="D56" s="6">
        <v>0.0629</v>
      </c>
      <c r="E56" s="4">
        <f t="shared" si="1"/>
        <v>-1.381293791</v>
      </c>
      <c r="F56" s="122">
        <f t="shared" si="2"/>
        <v>0.6574760665</v>
      </c>
      <c r="G56" s="4"/>
    </row>
    <row r="57">
      <c r="A57" s="262">
        <v>44721.0</v>
      </c>
      <c r="B57" s="6">
        <v>-0.349639113409447</v>
      </c>
      <c r="C57" s="6">
        <v>-0.057738681520229644</v>
      </c>
      <c r="D57" s="6">
        <v>0.06269999999999999</v>
      </c>
      <c r="E57" s="4">
        <f t="shared" si="1"/>
        <v>-0.4123391134</v>
      </c>
      <c r="F57" s="122">
        <f t="shared" si="2"/>
        <v>-0.1204386815</v>
      </c>
      <c r="G57" s="4"/>
    </row>
    <row r="58">
      <c r="A58" s="262">
        <v>44751.0</v>
      </c>
      <c r="B58" s="6">
        <v>1.6064615263247952</v>
      </c>
      <c r="C58" s="6">
        <v>-0.17671447019640846</v>
      </c>
      <c r="D58" s="6">
        <v>0.0631</v>
      </c>
      <c r="E58" s="4">
        <f t="shared" si="1"/>
        <v>1.543361526</v>
      </c>
      <c r="F58" s="122">
        <f t="shared" si="2"/>
        <v>-0.2398144702</v>
      </c>
      <c r="G58" s="4"/>
    </row>
    <row r="59">
      <c r="A59" s="262">
        <v>44782.0</v>
      </c>
      <c r="B59" s="6">
        <v>0.7175927894897389</v>
      </c>
      <c r="C59" s="6">
        <v>0.9892535348721008</v>
      </c>
      <c r="D59" s="6">
        <v>0.063</v>
      </c>
      <c r="E59" s="4">
        <f t="shared" si="1"/>
        <v>0.6545927895</v>
      </c>
      <c r="F59" s="122">
        <f t="shared" si="2"/>
        <v>0.9262535349</v>
      </c>
      <c r="G59" s="4"/>
    </row>
    <row r="60">
      <c r="A60" s="262">
        <v>44813.0</v>
      </c>
      <c r="B60" s="6">
        <v>-0.7092810890878247</v>
      </c>
      <c r="C60" s="6">
        <v>0.19439567385349277</v>
      </c>
      <c r="D60" s="6">
        <v>0.0632</v>
      </c>
      <c r="E60" s="4">
        <f t="shared" si="1"/>
        <v>-0.7724810891</v>
      </c>
      <c r="F60" s="122">
        <f t="shared" si="2"/>
        <v>0.1311956739</v>
      </c>
      <c r="G60" s="4"/>
    </row>
    <row r="61">
      <c r="A61" s="262">
        <v>44904.0</v>
      </c>
      <c r="B61" s="6">
        <v>-0.3526835591910957</v>
      </c>
      <c r="C61" s="6">
        <v>0.5775695536733144</v>
      </c>
      <c r="D61" s="6">
        <v>0.0634</v>
      </c>
      <c r="E61" s="4">
        <f t="shared" si="1"/>
        <v>-0.4160835592</v>
      </c>
      <c r="F61" s="122">
        <f t="shared" si="2"/>
        <v>0.5141695537</v>
      </c>
      <c r="G61" s="4"/>
    </row>
    <row r="62">
      <c r="A62" s="263" t="s">
        <v>52</v>
      </c>
      <c r="B62" s="6">
        <v>2.0381825798833924</v>
      </c>
      <c r="C62" s="6">
        <v>0.7454136432440309</v>
      </c>
      <c r="D62" s="6">
        <v>0.0633</v>
      </c>
      <c r="E62" s="4">
        <f t="shared" si="1"/>
        <v>1.97488258</v>
      </c>
      <c r="F62" s="122">
        <f t="shared" si="2"/>
        <v>0.6821136432</v>
      </c>
      <c r="G62" s="4"/>
    </row>
    <row r="63">
      <c r="A63" s="263" t="s">
        <v>53</v>
      </c>
      <c r="B63" s="6">
        <v>-0.9197764028453296</v>
      </c>
      <c r="C63" s="6">
        <v>-0.3669054595864388</v>
      </c>
      <c r="D63" s="6">
        <v>0.0639</v>
      </c>
      <c r="E63" s="4">
        <f t="shared" si="1"/>
        <v>-0.9836764028</v>
      </c>
      <c r="F63" s="122">
        <f t="shared" si="2"/>
        <v>-0.4308054596</v>
      </c>
      <c r="G63" s="4"/>
    </row>
    <row r="64">
      <c r="A64" s="263" t="s">
        <v>54</v>
      </c>
      <c r="B64" s="6">
        <v>-0.8965737962428959</v>
      </c>
      <c r="C64" s="6">
        <v>-0.7017982364785034</v>
      </c>
      <c r="D64" s="6">
        <v>0.0639</v>
      </c>
      <c r="E64" s="4">
        <f t="shared" si="1"/>
        <v>-0.9604737962</v>
      </c>
      <c r="F64" s="122">
        <f t="shared" si="2"/>
        <v>-0.7656982365</v>
      </c>
      <c r="G64" s="4"/>
    </row>
    <row r="65">
      <c r="A65" s="263" t="s">
        <v>55</v>
      </c>
      <c r="B65" s="6">
        <v>-1.1696378055431285</v>
      </c>
      <c r="C65" s="6">
        <v>-1.9384809871681725</v>
      </c>
      <c r="D65" s="6">
        <v>0.06420000000000001</v>
      </c>
      <c r="E65" s="4">
        <f t="shared" si="1"/>
        <v>-1.233837806</v>
      </c>
      <c r="F65" s="122">
        <f t="shared" si="2"/>
        <v>-2.002680987</v>
      </c>
      <c r="G65" s="4"/>
    </row>
    <row r="66">
      <c r="A66" s="263" t="s">
        <v>56</v>
      </c>
      <c r="B66" s="6">
        <v>-0.6677432481382577</v>
      </c>
      <c r="C66" s="6">
        <v>0.5213666194166368</v>
      </c>
      <c r="D66" s="6">
        <v>0.0649</v>
      </c>
      <c r="E66" s="4">
        <f t="shared" si="1"/>
        <v>-0.7326432481</v>
      </c>
      <c r="F66" s="122">
        <f t="shared" si="2"/>
        <v>0.4564666194</v>
      </c>
      <c r="G66" s="4"/>
    </row>
    <row r="67">
      <c r="A67" s="263" t="s">
        <v>57</v>
      </c>
      <c r="B67" s="6">
        <v>0.7753523144012932</v>
      </c>
      <c r="C67" s="6">
        <v>1.100880988523032</v>
      </c>
      <c r="D67" s="6">
        <v>0.0654</v>
      </c>
      <c r="E67" s="4">
        <f t="shared" si="1"/>
        <v>0.7099523144</v>
      </c>
      <c r="F67" s="122">
        <f t="shared" si="2"/>
        <v>1.035480989</v>
      </c>
      <c r="G67" s="4"/>
    </row>
    <row r="68">
      <c r="A68" s="263" t="s">
        <v>58</v>
      </c>
      <c r="B68" s="6">
        <v>-2.5932336229461663</v>
      </c>
      <c r="C68" s="6">
        <v>-0.5494983512243118</v>
      </c>
      <c r="D68" s="6">
        <v>0.0663</v>
      </c>
      <c r="E68" s="4">
        <f t="shared" si="1"/>
        <v>-2.659533623</v>
      </c>
      <c r="F68" s="122">
        <f t="shared" si="2"/>
        <v>-0.6157983512</v>
      </c>
      <c r="G68" s="4"/>
    </row>
    <row r="69">
      <c r="A69" s="263" t="s">
        <v>59</v>
      </c>
      <c r="B69" s="6">
        <v>0.5833159990183242</v>
      </c>
      <c r="C69" s="6">
        <v>-0.4997643685783342</v>
      </c>
      <c r="D69" s="6">
        <v>0.067</v>
      </c>
      <c r="E69" s="4">
        <f t="shared" si="1"/>
        <v>0.516315999</v>
      </c>
      <c r="F69" s="122">
        <f t="shared" si="2"/>
        <v>-0.5667643686</v>
      </c>
      <c r="G69" s="4"/>
    </row>
    <row r="70">
      <c r="A70" s="263" t="s">
        <v>60</v>
      </c>
      <c r="B70" s="6">
        <v>-1.0708544895537726</v>
      </c>
      <c r="C70" s="6">
        <v>-1.7155611521401306</v>
      </c>
      <c r="D70" s="6">
        <v>0.067</v>
      </c>
      <c r="E70" s="4">
        <f t="shared" si="1"/>
        <v>-1.13785449</v>
      </c>
      <c r="F70" s="122">
        <f t="shared" si="2"/>
        <v>-1.782561152</v>
      </c>
      <c r="G70" s="4"/>
    </row>
    <row r="71">
      <c r="A71" s="263" t="s">
        <v>61</v>
      </c>
      <c r="B71" s="6">
        <v>-1.53690338113831</v>
      </c>
      <c r="C71" s="6">
        <v>-1.7951388989083692</v>
      </c>
      <c r="D71" s="6">
        <v>0.0644</v>
      </c>
      <c r="E71" s="4">
        <f t="shared" si="1"/>
        <v>-1.601303381</v>
      </c>
      <c r="F71" s="122">
        <f t="shared" si="2"/>
        <v>-1.859538899</v>
      </c>
      <c r="G71" s="4"/>
    </row>
    <row r="72">
      <c r="A72" s="263" t="s">
        <v>62</v>
      </c>
      <c r="B72" s="6">
        <v>0.570036328014322</v>
      </c>
      <c r="C72" s="6">
        <v>-0.052302792028806604</v>
      </c>
      <c r="D72" s="6">
        <v>0.068</v>
      </c>
      <c r="E72" s="4">
        <f t="shared" si="1"/>
        <v>0.502036328</v>
      </c>
      <c r="F72" s="122">
        <f t="shared" si="2"/>
        <v>-0.120302792</v>
      </c>
      <c r="G72" s="4"/>
    </row>
    <row r="73">
      <c r="A73" s="263" t="s">
        <v>63</v>
      </c>
      <c r="B73" s="6">
        <v>-0.4744288820967506</v>
      </c>
      <c r="C73" s="6">
        <v>-0.8749132730458676</v>
      </c>
      <c r="D73" s="6">
        <v>0.0678</v>
      </c>
      <c r="E73" s="4">
        <f t="shared" si="1"/>
        <v>-0.5422288821</v>
      </c>
      <c r="F73" s="122">
        <f t="shared" si="2"/>
        <v>-0.942713273</v>
      </c>
      <c r="G73" s="4"/>
    </row>
    <row r="74">
      <c r="A74" s="263" t="s">
        <v>64</v>
      </c>
      <c r="B74" s="6">
        <v>0.6357530387203933</v>
      </c>
      <c r="C74" s="6">
        <v>-0.24023347134400247</v>
      </c>
      <c r="D74" s="6">
        <v>0.0677</v>
      </c>
      <c r="E74" s="4">
        <f t="shared" si="1"/>
        <v>0.5680530387</v>
      </c>
      <c r="F74" s="122">
        <f t="shared" si="2"/>
        <v>-0.3079334713</v>
      </c>
      <c r="G74" s="4"/>
    </row>
    <row r="75">
      <c r="A75" s="263" t="s">
        <v>65</v>
      </c>
      <c r="B75" s="6">
        <v>0.011403520815646459</v>
      </c>
      <c r="C75" s="6">
        <v>1.64257555847569</v>
      </c>
      <c r="D75" s="6">
        <v>0.0669</v>
      </c>
      <c r="E75" s="4">
        <f t="shared" si="1"/>
        <v>-0.05549647918</v>
      </c>
      <c r="F75" s="122">
        <f t="shared" si="2"/>
        <v>1.575675558</v>
      </c>
      <c r="G75" s="4"/>
    </row>
    <row r="76">
      <c r="A76" s="262">
        <v>44630.0</v>
      </c>
      <c r="B76" s="6">
        <v>1.1170393541070363</v>
      </c>
      <c r="C76" s="6">
        <v>-1.210926417208025</v>
      </c>
      <c r="D76" s="6">
        <v>0.067</v>
      </c>
      <c r="E76" s="4">
        <f t="shared" si="1"/>
        <v>1.050039354</v>
      </c>
      <c r="F76" s="122">
        <f t="shared" si="2"/>
        <v>-1.277926417</v>
      </c>
      <c r="G76" s="4"/>
    </row>
    <row r="77">
      <c r="A77" s="262">
        <v>44661.0</v>
      </c>
      <c r="B77" s="6">
        <v>0.8231221421456294</v>
      </c>
      <c r="C77" s="6">
        <v>2.2913601009039355</v>
      </c>
      <c r="D77" s="6">
        <v>0.0678</v>
      </c>
      <c r="E77" s="4">
        <f t="shared" si="1"/>
        <v>0.7553221421</v>
      </c>
      <c r="F77" s="122">
        <f t="shared" si="2"/>
        <v>2.223560101</v>
      </c>
      <c r="G77" s="4"/>
    </row>
    <row r="78">
      <c r="A78" s="262">
        <v>44722.0</v>
      </c>
      <c r="B78" s="6">
        <v>-0.05962110483493616</v>
      </c>
      <c r="C78" s="6">
        <v>0.3328644286599168</v>
      </c>
      <c r="D78" s="6">
        <v>0.0671</v>
      </c>
      <c r="E78" s="4">
        <f t="shared" si="1"/>
        <v>-0.1267211048</v>
      </c>
      <c r="F78" s="122">
        <f t="shared" si="2"/>
        <v>0.2657644287</v>
      </c>
      <c r="G78" s="4"/>
    </row>
    <row r="79">
      <c r="A79" s="266">
        <v>44752.0</v>
      </c>
      <c r="B79" s="6">
        <v>0.7208504412121195</v>
      </c>
      <c r="C79" s="6">
        <v>-0.09895106105538846</v>
      </c>
      <c r="D79" s="6">
        <v>0.0676</v>
      </c>
      <c r="E79" s="4">
        <f t="shared" si="1"/>
        <v>0.6532504412</v>
      </c>
      <c r="F79" s="122">
        <f t="shared" si="2"/>
        <v>-0.1665510611</v>
      </c>
      <c r="G79" s="4"/>
    </row>
    <row r="80">
      <c r="A80" s="266">
        <v>44844.0</v>
      </c>
      <c r="B80" s="6">
        <v>-0.6246771086809657</v>
      </c>
      <c r="C80" s="6">
        <v>-0.42536233767359694</v>
      </c>
      <c r="D80" s="6">
        <v>0.06860000000000001</v>
      </c>
      <c r="E80" s="4">
        <f t="shared" si="1"/>
        <v>-0.6932771087</v>
      </c>
      <c r="F80" s="122">
        <f t="shared" si="2"/>
        <v>-0.4939623377</v>
      </c>
      <c r="G80" s="4"/>
    </row>
    <row r="81">
      <c r="A81" s="266">
        <v>44875.0</v>
      </c>
      <c r="B81" s="6">
        <v>-1.5148597959702108</v>
      </c>
      <c r="C81" s="6">
        <v>-1.4932428513427338</v>
      </c>
      <c r="D81" s="6">
        <v>0.0692</v>
      </c>
      <c r="E81" s="4">
        <f t="shared" si="1"/>
        <v>-1.584059796</v>
      </c>
      <c r="F81" s="122">
        <f t="shared" si="2"/>
        <v>-1.562442851</v>
      </c>
      <c r="G81" s="4"/>
    </row>
    <row r="82">
      <c r="A82" s="266">
        <v>44905.0</v>
      </c>
      <c r="B82" s="6">
        <v>1.0369738325855338</v>
      </c>
      <c r="C82" s="6">
        <v>0.8246214719537391</v>
      </c>
      <c r="D82" s="6">
        <v>0.0698</v>
      </c>
      <c r="E82" s="4">
        <f t="shared" si="1"/>
        <v>0.9671738326</v>
      </c>
      <c r="F82" s="122">
        <f t="shared" si="2"/>
        <v>0.754821472</v>
      </c>
      <c r="G82" s="4"/>
    </row>
    <row r="83">
      <c r="A83" s="263" t="s">
        <v>66</v>
      </c>
      <c r="B83" s="6">
        <v>0.6478662347426427</v>
      </c>
      <c r="C83" s="6">
        <v>-0.638008362727464</v>
      </c>
      <c r="D83" s="6">
        <v>0.0697</v>
      </c>
      <c r="E83" s="4">
        <f t="shared" si="1"/>
        <v>0.5781662347</v>
      </c>
      <c r="F83" s="122">
        <f t="shared" si="2"/>
        <v>-0.7077083627</v>
      </c>
      <c r="G83" s="4"/>
    </row>
    <row r="84">
      <c r="A84" s="263" t="s">
        <v>67</v>
      </c>
      <c r="B84" s="6">
        <v>-0.18152101457139516</v>
      </c>
      <c r="C84" s="6">
        <v>1.007091073123582</v>
      </c>
      <c r="D84" s="6">
        <v>0.0698</v>
      </c>
      <c r="E84" s="4">
        <f t="shared" si="1"/>
        <v>-0.2513210146</v>
      </c>
      <c r="F84" s="122">
        <f t="shared" si="2"/>
        <v>0.9372910731</v>
      </c>
      <c r="G84" s="4"/>
    </row>
    <row r="85">
      <c r="A85" s="263" t="s">
        <v>68</v>
      </c>
      <c r="B85" s="6">
        <v>-0.13967678496345806</v>
      </c>
      <c r="C85" s="6">
        <v>0.7337495708641402</v>
      </c>
      <c r="D85" s="6">
        <v>0.0693</v>
      </c>
      <c r="E85" s="4">
        <f t="shared" si="1"/>
        <v>-0.208976785</v>
      </c>
      <c r="F85" s="122">
        <f t="shared" si="2"/>
        <v>0.6644495709</v>
      </c>
      <c r="G85" s="4"/>
    </row>
    <row r="86">
      <c r="A86" s="263" t="s">
        <v>69</v>
      </c>
      <c r="B86" s="6">
        <v>0.09604278930991651</v>
      </c>
      <c r="C86" s="6">
        <v>1.0117376587067866</v>
      </c>
      <c r="D86" s="6">
        <v>0.06849999999999999</v>
      </c>
      <c r="E86" s="4">
        <f t="shared" si="1"/>
        <v>0.02754278931</v>
      </c>
      <c r="F86" s="122">
        <f t="shared" si="2"/>
        <v>0.9432376587</v>
      </c>
      <c r="G86" s="4"/>
    </row>
    <row r="87">
      <c r="A87" s="263" t="s">
        <v>70</v>
      </c>
      <c r="B87" s="6">
        <v>0.31052207247407315</v>
      </c>
      <c r="C87" s="6">
        <v>0.14467931800570866</v>
      </c>
      <c r="D87" s="6">
        <v>0.06910000000000001</v>
      </c>
      <c r="E87" s="4">
        <f t="shared" si="1"/>
        <v>0.2414220725</v>
      </c>
      <c r="F87" s="122">
        <f t="shared" si="2"/>
        <v>0.07557931801</v>
      </c>
      <c r="G87" s="4"/>
    </row>
    <row r="88">
      <c r="A88" s="263" t="s">
        <v>71</v>
      </c>
      <c r="B88" s="6">
        <v>0.49140266964825785</v>
      </c>
      <c r="C88" s="6">
        <v>0.29522191608731446</v>
      </c>
      <c r="D88" s="6">
        <v>0.0692</v>
      </c>
      <c r="E88" s="4">
        <f t="shared" si="1"/>
        <v>0.4222026696</v>
      </c>
      <c r="F88" s="122">
        <f t="shared" si="2"/>
        <v>0.2260219161</v>
      </c>
      <c r="G88" s="4"/>
    </row>
    <row r="89">
      <c r="A89" s="263" t="s">
        <v>72</v>
      </c>
      <c r="B89" s="6">
        <v>-0.8692246004780033</v>
      </c>
      <c r="C89" s="6">
        <v>0.07031447937393664</v>
      </c>
      <c r="D89" s="6">
        <v>0.0692</v>
      </c>
      <c r="E89" s="4">
        <f t="shared" si="1"/>
        <v>-0.9384246005</v>
      </c>
      <c r="F89" s="122">
        <f t="shared" si="2"/>
        <v>0.001114479374</v>
      </c>
      <c r="G89" s="4"/>
    </row>
    <row r="90">
      <c r="A90" s="263" t="s">
        <v>73</v>
      </c>
      <c r="B90" s="6">
        <v>0.3561031065696357</v>
      </c>
      <c r="C90" s="6">
        <v>0.8787401216410776</v>
      </c>
      <c r="D90" s="6">
        <v>0.069</v>
      </c>
      <c r="E90" s="4">
        <f t="shared" si="1"/>
        <v>0.2871031066</v>
      </c>
      <c r="F90" s="122">
        <f t="shared" si="2"/>
        <v>0.8097401216</v>
      </c>
      <c r="G90" s="4"/>
    </row>
    <row r="91">
      <c r="A91" s="263" t="s">
        <v>74</v>
      </c>
      <c r="B91" s="6">
        <v>0.24970964230179676</v>
      </c>
      <c r="C91" s="6">
        <v>-0.4196099995770143</v>
      </c>
      <c r="D91" s="6">
        <v>0.069</v>
      </c>
      <c r="E91" s="4">
        <f t="shared" si="1"/>
        <v>0.1807096423</v>
      </c>
      <c r="F91" s="122">
        <f t="shared" si="2"/>
        <v>-0.4886099996</v>
      </c>
      <c r="G91" s="4"/>
    </row>
    <row r="92">
      <c r="A92" s="263" t="s">
        <v>75</v>
      </c>
      <c r="B92" s="6">
        <v>-1.2332296140643146</v>
      </c>
      <c r="C92" s="6">
        <v>0.4564929897742296</v>
      </c>
      <c r="D92" s="6">
        <v>0.0687</v>
      </c>
      <c r="E92" s="4">
        <f t="shared" si="1"/>
        <v>-1.301929614</v>
      </c>
      <c r="F92" s="122">
        <f t="shared" si="2"/>
        <v>0.3877929898</v>
      </c>
      <c r="G92" s="4"/>
    </row>
    <row r="93">
      <c r="A93" s="263" t="s">
        <v>76</v>
      </c>
      <c r="B93" s="6">
        <v>-0.47257330147996124</v>
      </c>
      <c r="C93" s="6">
        <v>0.2810517028012062</v>
      </c>
      <c r="D93" s="6">
        <v>0.06910000000000001</v>
      </c>
      <c r="E93" s="4">
        <f t="shared" si="1"/>
        <v>-0.5416733015</v>
      </c>
      <c r="F93" s="122">
        <f t="shared" si="2"/>
        <v>0.2119517028</v>
      </c>
      <c r="G93" s="4"/>
    </row>
    <row r="94">
      <c r="A94" s="263" t="s">
        <v>77</v>
      </c>
      <c r="B94" s="6">
        <v>-0.4755902161160179</v>
      </c>
      <c r="C94" s="6">
        <v>1.2672318798209992</v>
      </c>
      <c r="D94" s="6">
        <v>0.0687</v>
      </c>
      <c r="E94" s="4">
        <f t="shared" si="1"/>
        <v>-0.5442902161</v>
      </c>
      <c r="F94" s="122">
        <f t="shared" si="2"/>
        <v>1.19853188</v>
      </c>
      <c r="G94" s="4"/>
    </row>
    <row r="95">
      <c r="A95" s="262">
        <v>44572.0</v>
      </c>
      <c r="B95" s="6">
        <v>0.8908089257246671</v>
      </c>
      <c r="C95" s="6">
        <v>0.7394987841574084</v>
      </c>
      <c r="D95" s="6">
        <v>0.069</v>
      </c>
      <c r="E95" s="4">
        <f t="shared" si="1"/>
        <v>0.8218089257</v>
      </c>
      <c r="F95" s="122">
        <f t="shared" si="2"/>
        <v>0.6704987842</v>
      </c>
      <c r="G95" s="4"/>
    </row>
    <row r="96">
      <c r="A96" s="262">
        <v>44603.0</v>
      </c>
      <c r="B96" s="6">
        <v>1.2566584260093876</v>
      </c>
      <c r="C96" s="6">
        <v>-0.3447154650765643</v>
      </c>
      <c r="D96" s="6">
        <v>0.0694</v>
      </c>
      <c r="E96" s="4">
        <f t="shared" si="1"/>
        <v>1.187258426</v>
      </c>
      <c r="F96" s="122">
        <f t="shared" si="2"/>
        <v>-0.4141154651</v>
      </c>
      <c r="G96" s="4"/>
    </row>
    <row r="97">
      <c r="A97" s="262">
        <v>44631.0</v>
      </c>
      <c r="B97" s="6">
        <v>0.1272864963174605</v>
      </c>
      <c r="C97" s="6">
        <v>-0.16673256704555875</v>
      </c>
      <c r="D97" s="6">
        <v>0.0696</v>
      </c>
      <c r="E97" s="4">
        <f t="shared" si="1"/>
        <v>0.05768649632</v>
      </c>
      <c r="F97" s="122">
        <f t="shared" si="2"/>
        <v>-0.236332567</v>
      </c>
      <c r="G97" s="4"/>
    </row>
    <row r="98">
      <c r="A98" s="262">
        <v>44662.0</v>
      </c>
      <c r="B98" s="6">
        <v>0.7724249376625151</v>
      </c>
      <c r="C98" s="6">
        <v>0.3570103087072888</v>
      </c>
      <c r="D98" s="6">
        <v>0.0697</v>
      </c>
      <c r="E98" s="4">
        <f t="shared" si="1"/>
        <v>0.7027249377</v>
      </c>
      <c r="F98" s="122">
        <f t="shared" si="2"/>
        <v>0.2873103087</v>
      </c>
      <c r="G98" s="4"/>
    </row>
    <row r="99">
      <c r="A99" s="262">
        <v>44753.0</v>
      </c>
      <c r="B99" s="6">
        <v>1.8271461763878596</v>
      </c>
      <c r="C99" s="6">
        <v>0.47275647659812836</v>
      </c>
      <c r="D99" s="6">
        <v>0.06910000000000001</v>
      </c>
      <c r="E99" s="4">
        <f t="shared" si="1"/>
        <v>1.758046176</v>
      </c>
      <c r="F99" s="122">
        <f t="shared" si="2"/>
        <v>0.4036564766</v>
      </c>
      <c r="G99" s="4"/>
    </row>
    <row r="100">
      <c r="A100" s="262">
        <v>44815.0</v>
      </c>
      <c r="B100" s="6">
        <v>-0.5251883866335184</v>
      </c>
      <c r="C100" s="6">
        <v>-0.25160964247258266</v>
      </c>
      <c r="D100" s="6">
        <v>0.0695</v>
      </c>
      <c r="E100" s="4">
        <f t="shared" si="1"/>
        <v>-0.5946883866</v>
      </c>
      <c r="F100" s="122">
        <f t="shared" si="2"/>
        <v>-0.3211096425</v>
      </c>
      <c r="G100" s="4"/>
    </row>
    <row r="101">
      <c r="A101" s="266">
        <v>44845.0</v>
      </c>
      <c r="B101" s="6">
        <v>-0.29348434910447857</v>
      </c>
      <c r="C101" s="6">
        <v>-0.7093682877127239</v>
      </c>
      <c r="D101" s="6">
        <v>0.0695</v>
      </c>
      <c r="E101" s="4">
        <f t="shared" si="1"/>
        <v>-0.3629843491</v>
      </c>
      <c r="F101" s="122">
        <f t="shared" si="2"/>
        <v>-0.7788682877</v>
      </c>
      <c r="G101" s="4"/>
    </row>
    <row r="102">
      <c r="A102" s="266">
        <v>44876.0</v>
      </c>
      <c r="B102" s="6">
        <v>1.348092049736579</v>
      </c>
      <c r="C102" s="6">
        <v>1.7833172474234809</v>
      </c>
      <c r="D102" s="6">
        <v>0.0692</v>
      </c>
      <c r="E102" s="4">
        <f t="shared" si="1"/>
        <v>1.27889205</v>
      </c>
      <c r="F102" s="122">
        <f t="shared" si="2"/>
        <v>1.714117247</v>
      </c>
      <c r="G102" s="4"/>
    </row>
    <row r="103">
      <c r="A103" s="263" t="s">
        <v>78</v>
      </c>
      <c r="B103" s="6">
        <v>0.9474586913903271</v>
      </c>
      <c r="C103" s="6">
        <v>-0.11199093173184994</v>
      </c>
      <c r="D103" s="6">
        <v>0.0693</v>
      </c>
      <c r="E103" s="4">
        <f t="shared" si="1"/>
        <v>0.8781586914</v>
      </c>
      <c r="F103" s="122">
        <f t="shared" si="2"/>
        <v>-0.1812909317</v>
      </c>
      <c r="G103" s="4"/>
    </row>
    <row r="104">
      <c r="A104" s="263" t="s">
        <v>79</v>
      </c>
      <c r="B104" s="6">
        <v>0.16829504047276825</v>
      </c>
      <c r="C104" s="6">
        <v>0.40509243472828793</v>
      </c>
      <c r="D104" s="6">
        <v>0.06860000000000001</v>
      </c>
      <c r="E104" s="4">
        <f t="shared" si="1"/>
        <v>0.09969504047</v>
      </c>
      <c r="F104" s="122">
        <f t="shared" si="2"/>
        <v>0.3364924347</v>
      </c>
      <c r="G104" s="4"/>
    </row>
    <row r="105">
      <c r="A105" s="263" t="s">
        <v>80</v>
      </c>
      <c r="B105" s="6">
        <v>-0.22694295918195134</v>
      </c>
      <c r="C105" s="6">
        <v>0.03396111588076116</v>
      </c>
      <c r="D105" s="6">
        <v>0.0688</v>
      </c>
      <c r="E105" s="4">
        <f t="shared" si="1"/>
        <v>-0.2957429592</v>
      </c>
      <c r="F105" s="122">
        <f t="shared" si="2"/>
        <v>-0.03483888412</v>
      </c>
      <c r="G105" s="4"/>
    </row>
    <row r="106">
      <c r="A106" s="263" t="s">
        <v>81</v>
      </c>
      <c r="B106" s="6">
        <v>-0.26350248755698336</v>
      </c>
      <c r="C106" s="6">
        <v>-0.3571496470601016</v>
      </c>
      <c r="D106" s="6">
        <v>0.0684</v>
      </c>
      <c r="E106" s="4">
        <f t="shared" si="1"/>
        <v>-0.3319024876</v>
      </c>
      <c r="F106" s="122">
        <f t="shared" si="2"/>
        <v>-0.4255496471</v>
      </c>
      <c r="G106" s="4"/>
    </row>
    <row r="107">
      <c r="A107" s="263" t="s">
        <v>82</v>
      </c>
      <c r="B107" s="6">
        <v>-1.1634619506320252</v>
      </c>
      <c r="C107" s="6">
        <v>-0.1976133755635388</v>
      </c>
      <c r="D107" s="6">
        <v>0.0677</v>
      </c>
      <c r="E107" s="4">
        <f t="shared" si="1"/>
        <v>-1.231161951</v>
      </c>
      <c r="F107" s="122">
        <f t="shared" si="2"/>
        <v>-0.2653133756</v>
      </c>
      <c r="G107" s="4"/>
    </row>
    <row r="108">
      <c r="A108" s="263" t="s">
        <v>83</v>
      </c>
      <c r="B108" s="6">
        <v>-1.3750107565716498</v>
      </c>
      <c r="C108" s="6">
        <v>-0.8067665702588848</v>
      </c>
      <c r="D108" s="6">
        <v>0.068</v>
      </c>
      <c r="E108" s="4">
        <f t="shared" si="1"/>
        <v>-1.443010757</v>
      </c>
      <c r="F108" s="122">
        <f t="shared" si="2"/>
        <v>-0.8747665703</v>
      </c>
      <c r="G108" s="4"/>
    </row>
    <row r="109">
      <c r="A109" s="263" t="s">
        <v>84</v>
      </c>
      <c r="B109" s="6">
        <v>1.4047405616911333</v>
      </c>
      <c r="C109" s="6">
        <v>0.46393299541022964</v>
      </c>
      <c r="D109" s="6">
        <v>0.0689</v>
      </c>
      <c r="E109" s="4">
        <f t="shared" si="1"/>
        <v>1.335840562</v>
      </c>
      <c r="F109" s="122">
        <f t="shared" si="2"/>
        <v>0.3950329954</v>
      </c>
      <c r="G109" s="4"/>
    </row>
    <row r="110">
      <c r="A110" s="263" t="s">
        <v>85</v>
      </c>
      <c r="B110" s="6">
        <v>0.0970445964934495</v>
      </c>
      <c r="C110" s="6">
        <v>0.12634152223720016</v>
      </c>
      <c r="D110" s="6">
        <v>0.06820000000000001</v>
      </c>
      <c r="E110" s="4">
        <f t="shared" si="1"/>
        <v>0.02884459649</v>
      </c>
      <c r="F110" s="122">
        <f t="shared" si="2"/>
        <v>0.05814152224</v>
      </c>
      <c r="G110" s="4"/>
    </row>
    <row r="111">
      <c r="A111" s="263" t="s">
        <v>86</v>
      </c>
      <c r="B111" s="6">
        <v>0.019815453267656605</v>
      </c>
      <c r="C111" s="6">
        <v>1.1870971273727493</v>
      </c>
      <c r="D111" s="6">
        <v>0.06849999999999999</v>
      </c>
      <c r="E111" s="4">
        <f t="shared" si="1"/>
        <v>-0.04868454673</v>
      </c>
      <c r="F111" s="122">
        <f t="shared" si="2"/>
        <v>1.118597127</v>
      </c>
      <c r="G111" s="4"/>
    </row>
    <row r="112">
      <c r="A112" s="263" t="s">
        <v>87</v>
      </c>
      <c r="B112" s="6">
        <v>-0.545712478234788</v>
      </c>
      <c r="C112" s="6">
        <v>0.15499807943043728</v>
      </c>
      <c r="D112" s="6">
        <v>0.0683</v>
      </c>
      <c r="E112" s="4">
        <f t="shared" si="1"/>
        <v>-0.6140124782</v>
      </c>
      <c r="F112" s="122">
        <f t="shared" si="2"/>
        <v>0.08669807943</v>
      </c>
      <c r="G112" s="4"/>
    </row>
    <row r="113">
      <c r="A113" s="263" t="s">
        <v>88</v>
      </c>
      <c r="B113" s="6">
        <v>1.3437508802140563</v>
      </c>
      <c r="C113" s="6">
        <v>0.2700841312068709</v>
      </c>
      <c r="D113" s="6">
        <v>0.06820000000000001</v>
      </c>
      <c r="E113" s="4">
        <f t="shared" si="1"/>
        <v>1.27555088</v>
      </c>
      <c r="F113" s="122">
        <f t="shared" si="2"/>
        <v>0.2018841312</v>
      </c>
      <c r="G113" s="4"/>
    </row>
    <row r="114">
      <c r="A114" s="263" t="s">
        <v>89</v>
      </c>
      <c r="B114" s="6">
        <v>0.7959072113016317</v>
      </c>
      <c r="C114" s="6">
        <v>0.29790844567749536</v>
      </c>
      <c r="D114" s="6">
        <v>0.0684</v>
      </c>
      <c r="E114" s="4">
        <f t="shared" si="1"/>
        <v>0.7275072113</v>
      </c>
      <c r="F114" s="122">
        <f t="shared" si="2"/>
        <v>0.2295084457</v>
      </c>
      <c r="G114" s="4"/>
    </row>
    <row r="115">
      <c r="A115" s="263" t="s">
        <v>90</v>
      </c>
      <c r="B115" s="6">
        <v>0.6626030638896316</v>
      </c>
      <c r="C115" s="6">
        <v>0.7535697884579711</v>
      </c>
      <c r="D115" s="6">
        <v>0.0684</v>
      </c>
      <c r="E115" s="4">
        <f t="shared" si="1"/>
        <v>0.5942030639</v>
      </c>
      <c r="F115" s="122">
        <f t="shared" si="2"/>
        <v>0.6851697885</v>
      </c>
      <c r="G115" s="4"/>
    </row>
    <row r="116">
      <c r="A116" s="262">
        <v>44573.0</v>
      </c>
      <c r="B116" s="6">
        <v>0.35874356880287184</v>
      </c>
      <c r="C116" s="6">
        <v>0.28867144498317526</v>
      </c>
      <c r="D116" s="6">
        <v>0.06820000000000001</v>
      </c>
      <c r="E116" s="4">
        <f t="shared" si="1"/>
        <v>0.2905435688</v>
      </c>
      <c r="F116" s="122">
        <f t="shared" si="2"/>
        <v>0.220471445</v>
      </c>
      <c r="G116" s="4"/>
    </row>
    <row r="117">
      <c r="A117" s="262">
        <v>44604.0</v>
      </c>
      <c r="B117" s="6">
        <v>-0.28976703361094813</v>
      </c>
      <c r="C117" s="6">
        <v>-0.6187375415282469</v>
      </c>
      <c r="D117" s="6">
        <v>0.068</v>
      </c>
      <c r="E117" s="4">
        <f t="shared" si="1"/>
        <v>-0.3577670336</v>
      </c>
      <c r="F117" s="122">
        <f t="shared" si="2"/>
        <v>-0.6867375415</v>
      </c>
      <c r="G117" s="4"/>
    </row>
    <row r="118">
      <c r="A118" s="262">
        <v>44693.0</v>
      </c>
      <c r="B118" s="6">
        <v>-0.23420497734831536</v>
      </c>
      <c r="C118" s="6">
        <v>0.026476109990857602</v>
      </c>
      <c r="D118" s="6">
        <v>0.0678</v>
      </c>
      <c r="E118" s="4">
        <f t="shared" si="1"/>
        <v>-0.3020049773</v>
      </c>
      <c r="F118" s="122">
        <f t="shared" si="2"/>
        <v>-0.04132389001</v>
      </c>
      <c r="G118" s="4"/>
    </row>
    <row r="119">
      <c r="A119" s="262">
        <v>44724.0</v>
      </c>
      <c r="B119" s="6">
        <v>-0.5930251527712188</v>
      </c>
      <c r="C119" s="6">
        <v>-0.31174720136034756</v>
      </c>
      <c r="D119" s="6">
        <v>0.0679</v>
      </c>
      <c r="E119" s="4">
        <f t="shared" si="1"/>
        <v>-0.6609251528</v>
      </c>
      <c r="F119" s="122">
        <f t="shared" si="2"/>
        <v>-0.3796472014</v>
      </c>
      <c r="G119" s="4"/>
    </row>
    <row r="120">
      <c r="A120" s="262">
        <v>44754.0</v>
      </c>
      <c r="B120" s="6">
        <v>-1.127151385997421</v>
      </c>
      <c r="C120" s="6">
        <v>-0.44119027503989483</v>
      </c>
      <c r="D120" s="6">
        <v>0.06910000000000001</v>
      </c>
      <c r="E120" s="4">
        <f t="shared" si="1"/>
        <v>-1.196251386</v>
      </c>
      <c r="F120" s="122">
        <f t="shared" si="2"/>
        <v>-0.510290275</v>
      </c>
      <c r="G120" s="4"/>
    </row>
    <row r="121">
      <c r="A121" s="266">
        <v>44785.0</v>
      </c>
      <c r="B121" s="6">
        <v>0.29099750888308906</v>
      </c>
      <c r="C121" s="6">
        <v>0.26319334069663286</v>
      </c>
      <c r="D121" s="6">
        <v>0.0689</v>
      </c>
      <c r="E121" s="4">
        <f t="shared" si="1"/>
        <v>0.2220975089</v>
      </c>
      <c r="F121" s="122">
        <f t="shared" si="2"/>
        <v>0.1942933407</v>
      </c>
      <c r="G121" s="4"/>
    </row>
    <row r="122">
      <c r="A122" s="266">
        <v>44816.0</v>
      </c>
      <c r="B122" s="6">
        <v>-0.3831574792557076</v>
      </c>
      <c r="C122" s="6">
        <v>-0.6058782278800712</v>
      </c>
      <c r="D122" s="6">
        <v>0.0687</v>
      </c>
      <c r="E122" s="4">
        <f t="shared" si="1"/>
        <v>-0.4518574793</v>
      </c>
      <c r="F122" s="122">
        <f t="shared" si="2"/>
        <v>-0.6745782279</v>
      </c>
      <c r="G122" s="4"/>
    </row>
    <row r="123">
      <c r="A123" s="266">
        <v>44907.0</v>
      </c>
      <c r="B123" s="6">
        <v>-0.07891805793175526</v>
      </c>
      <c r="C123" s="6">
        <v>0.002973519457645786</v>
      </c>
      <c r="D123" s="6">
        <v>0.0687</v>
      </c>
      <c r="E123" s="4">
        <f t="shared" si="1"/>
        <v>-0.1476180579</v>
      </c>
      <c r="F123" s="122">
        <f t="shared" si="2"/>
        <v>-0.06572648054</v>
      </c>
      <c r="G123" s="4"/>
    </row>
    <row r="124">
      <c r="A124" s="263" t="s">
        <v>91</v>
      </c>
      <c r="B124" s="6">
        <v>0.7886970475832412</v>
      </c>
      <c r="C124" s="6">
        <v>0.5992815109354606</v>
      </c>
      <c r="D124" s="6">
        <v>0.06849999999999999</v>
      </c>
      <c r="E124" s="4">
        <f t="shared" si="1"/>
        <v>0.7201970476</v>
      </c>
      <c r="F124" s="122">
        <f t="shared" si="2"/>
        <v>0.5307815109</v>
      </c>
      <c r="G124" s="4"/>
    </row>
    <row r="125">
      <c r="A125" s="263" t="s">
        <v>92</v>
      </c>
      <c r="B125" s="6">
        <v>0.19208989079850286</v>
      </c>
      <c r="C125" s="6">
        <v>0.2810619088564019</v>
      </c>
      <c r="D125" s="6">
        <v>0.06860000000000001</v>
      </c>
      <c r="E125" s="4">
        <f t="shared" si="1"/>
        <v>0.1234898908</v>
      </c>
      <c r="F125" s="122">
        <f t="shared" si="2"/>
        <v>0.2124619089</v>
      </c>
      <c r="G125" s="4"/>
    </row>
    <row r="126">
      <c r="A126" s="263" t="s">
        <v>93</v>
      </c>
      <c r="B126" s="6">
        <v>0.07064684730287477</v>
      </c>
      <c r="C126" s="6">
        <v>-1.3150913972444056</v>
      </c>
      <c r="D126" s="6">
        <v>0.06849999999999999</v>
      </c>
      <c r="E126" s="4">
        <f t="shared" si="1"/>
        <v>0.002146847303</v>
      </c>
      <c r="F126" s="122">
        <f t="shared" si="2"/>
        <v>-1.383591397</v>
      </c>
      <c r="G126" s="4"/>
    </row>
    <row r="127">
      <c r="A127" s="263" t="s">
        <v>94</v>
      </c>
      <c r="B127" s="6">
        <v>-0.6327977569984942</v>
      </c>
      <c r="C127" s="6">
        <v>-0.7922931973564964</v>
      </c>
      <c r="D127" s="6">
        <v>0.06860000000000001</v>
      </c>
      <c r="E127" s="4">
        <f t="shared" si="1"/>
        <v>-0.701397757</v>
      </c>
      <c r="F127" s="122">
        <f t="shared" si="2"/>
        <v>-0.8608931974</v>
      </c>
      <c r="G127" s="4"/>
    </row>
    <row r="128">
      <c r="A128" s="263" t="s">
        <v>95</v>
      </c>
      <c r="B128" s="6">
        <v>0.18787323075580434</v>
      </c>
      <c r="C128" s="6">
        <v>0.8289999452624705</v>
      </c>
      <c r="D128" s="6">
        <v>0.0688</v>
      </c>
      <c r="E128" s="4">
        <f t="shared" si="1"/>
        <v>0.1190732308</v>
      </c>
      <c r="F128" s="122">
        <f t="shared" si="2"/>
        <v>0.7601999453</v>
      </c>
      <c r="G128" s="4"/>
    </row>
    <row r="129">
      <c r="A129" s="263" t="s">
        <v>96</v>
      </c>
      <c r="B129" s="6">
        <v>-0.19127322770851418</v>
      </c>
      <c r="C129" s="6">
        <v>-0.1908205282715756</v>
      </c>
      <c r="D129" s="6">
        <v>0.0689</v>
      </c>
      <c r="E129" s="4">
        <f t="shared" si="1"/>
        <v>-0.2601732277</v>
      </c>
      <c r="F129" s="122">
        <f t="shared" si="2"/>
        <v>-0.2597205283</v>
      </c>
      <c r="G129" s="4"/>
    </row>
    <row r="130">
      <c r="A130" s="263" t="s">
        <v>97</v>
      </c>
      <c r="B130" s="6">
        <v>-1.8344586552501512</v>
      </c>
      <c r="C130" s="6">
        <v>-1.012765633413655</v>
      </c>
      <c r="D130" s="6">
        <v>0.0689</v>
      </c>
      <c r="E130" s="4">
        <f t="shared" si="1"/>
        <v>-1.903358655</v>
      </c>
      <c r="F130" s="122">
        <f t="shared" si="2"/>
        <v>-1.081665633</v>
      </c>
      <c r="G130" s="4"/>
    </row>
    <row r="131">
      <c r="A131" s="263" t="s">
        <v>98</v>
      </c>
      <c r="B131" s="6">
        <v>-1.984675670200324</v>
      </c>
      <c r="C131" s="6">
        <v>-0.3942502651230006</v>
      </c>
      <c r="D131" s="6">
        <v>0.06849999999999999</v>
      </c>
      <c r="E131" s="4">
        <f t="shared" si="1"/>
        <v>-2.05317567</v>
      </c>
      <c r="F131" s="122">
        <f t="shared" si="2"/>
        <v>-0.4627502651</v>
      </c>
      <c r="G131" s="4"/>
    </row>
    <row r="132">
      <c r="A132" s="263" t="s">
        <v>99</v>
      </c>
      <c r="B132" s="6">
        <v>-2.910654642886925</v>
      </c>
      <c r="C132" s="6">
        <v>-1.7683224519855318</v>
      </c>
      <c r="D132" s="6">
        <v>0.0688</v>
      </c>
      <c r="E132" s="4">
        <f t="shared" si="1"/>
        <v>-2.979454643</v>
      </c>
      <c r="F132" s="122">
        <f t="shared" si="2"/>
        <v>-1.837122452</v>
      </c>
      <c r="G132" s="4"/>
    </row>
    <row r="133">
      <c r="A133" s="263" t="s">
        <v>100</v>
      </c>
      <c r="B133" s="6">
        <v>2.2282512238136643</v>
      </c>
      <c r="C133" s="6">
        <v>1.1669699216029792</v>
      </c>
      <c r="D133" s="6">
        <v>0.0688</v>
      </c>
      <c r="E133" s="4">
        <f t="shared" si="1"/>
        <v>2.159451224</v>
      </c>
      <c r="F133" s="122">
        <f t="shared" si="2"/>
        <v>1.098169922</v>
      </c>
      <c r="G133" s="4"/>
    </row>
    <row r="134">
      <c r="A134" s="263" t="s">
        <v>101</v>
      </c>
      <c r="B134" s="6">
        <v>-0.11902362242069502</v>
      </c>
      <c r="C134" s="6">
        <v>0.6533589421913377</v>
      </c>
      <c r="D134" s="6">
        <v>0.0687</v>
      </c>
      <c r="E134" s="4">
        <f t="shared" si="1"/>
        <v>-0.1877236224</v>
      </c>
      <c r="F134" s="122">
        <f t="shared" si="2"/>
        <v>0.5846589422</v>
      </c>
      <c r="G134" s="4"/>
    </row>
    <row r="135">
      <c r="A135" s="263" t="s">
        <v>102</v>
      </c>
      <c r="B135" s="6">
        <v>-0.321565659987469</v>
      </c>
      <c r="C135" s="6">
        <v>-0.054047197542503006</v>
      </c>
      <c r="D135" s="6">
        <v>0.0687</v>
      </c>
      <c r="E135" s="4">
        <f t="shared" si="1"/>
        <v>-0.39026566</v>
      </c>
      <c r="F135" s="122">
        <f t="shared" si="2"/>
        <v>-0.1227471975</v>
      </c>
      <c r="G135" s="4"/>
    </row>
    <row r="136">
      <c r="A136" s="263" t="s">
        <v>103</v>
      </c>
      <c r="B136" s="6">
        <v>-0.6259287787299654</v>
      </c>
      <c r="C136" s="6">
        <v>0.37798317009242655</v>
      </c>
      <c r="D136" s="6">
        <v>0.0687</v>
      </c>
      <c r="E136" s="4">
        <f t="shared" si="1"/>
        <v>-0.6946287787</v>
      </c>
      <c r="F136" s="122">
        <f t="shared" si="2"/>
        <v>0.3092831701</v>
      </c>
      <c r="G136" s="4"/>
    </row>
    <row r="137">
      <c r="A137" s="263" t="s">
        <v>104</v>
      </c>
      <c r="B137" s="6">
        <v>0.061835823541969356</v>
      </c>
      <c r="C137" s="6">
        <v>-0.4711120883953644</v>
      </c>
      <c r="D137" s="6">
        <v>0.0687</v>
      </c>
      <c r="E137" s="4">
        <f t="shared" si="1"/>
        <v>-0.006864176458</v>
      </c>
      <c r="F137" s="122">
        <f t="shared" si="2"/>
        <v>-0.5398120884</v>
      </c>
      <c r="G137" s="4"/>
    </row>
    <row r="138">
      <c r="A138" s="262">
        <v>44958.0</v>
      </c>
      <c r="B138" s="6">
        <v>0.1607094501079423</v>
      </c>
      <c r="C138" s="6">
        <v>0.5089669875671845</v>
      </c>
      <c r="D138" s="6">
        <v>0.0688</v>
      </c>
      <c r="E138" s="4">
        <f t="shared" si="1"/>
        <v>0.09190945011</v>
      </c>
      <c r="F138" s="122">
        <f t="shared" si="2"/>
        <v>0.4401669876</v>
      </c>
      <c r="G138" s="4"/>
    </row>
    <row r="139">
      <c r="A139" s="262">
        <v>44986.0</v>
      </c>
      <c r="B139" s="6">
        <v>0.057640121697733936</v>
      </c>
      <c r="C139" s="6">
        <v>0.1928841678366944</v>
      </c>
      <c r="D139" s="6">
        <v>0.0688</v>
      </c>
      <c r="E139" s="4">
        <f t="shared" si="1"/>
        <v>-0.0111598783</v>
      </c>
      <c r="F139" s="122">
        <f t="shared" si="2"/>
        <v>0.1240841678</v>
      </c>
      <c r="G139" s="4"/>
    </row>
    <row r="140">
      <c r="A140" s="262">
        <v>45017.0</v>
      </c>
      <c r="B140" s="6">
        <v>-0.20079768846611085</v>
      </c>
      <c r="C140" s="6">
        <v>-1.0398984234240332</v>
      </c>
      <c r="D140" s="6">
        <v>0.069</v>
      </c>
      <c r="E140" s="4">
        <f t="shared" si="1"/>
        <v>-0.2697976885</v>
      </c>
      <c r="F140" s="122">
        <f t="shared" si="2"/>
        <v>-1.108898423</v>
      </c>
      <c r="G140" s="4"/>
    </row>
    <row r="141">
      <c r="A141" s="262">
        <v>45047.0</v>
      </c>
      <c r="B141" s="6">
        <v>0.4235269316209577</v>
      </c>
      <c r="C141" s="6">
        <v>-0.2815504116566264</v>
      </c>
      <c r="D141" s="6">
        <v>0.06910000000000001</v>
      </c>
      <c r="E141" s="4">
        <f t="shared" si="1"/>
        <v>0.3544269316</v>
      </c>
      <c r="F141" s="122">
        <f t="shared" si="2"/>
        <v>-0.3506504117</v>
      </c>
      <c r="G141" s="4"/>
    </row>
    <row r="142">
      <c r="A142" s="262">
        <v>45078.0</v>
      </c>
      <c r="B142" s="6">
        <v>-0.41953115445085953</v>
      </c>
      <c r="C142" s="6">
        <v>-0.7375438733003045</v>
      </c>
      <c r="D142" s="6">
        <v>0.0689</v>
      </c>
      <c r="E142" s="4">
        <f t="shared" si="1"/>
        <v>-0.4884311545</v>
      </c>
      <c r="F142" s="122">
        <f t="shared" si="2"/>
        <v>-0.8064438733</v>
      </c>
      <c r="G142" s="4"/>
    </row>
    <row r="143">
      <c r="A143" s="262">
        <v>45170.0</v>
      </c>
      <c r="B143" s="6">
        <v>0.050264213479064866</v>
      </c>
      <c r="C143" s="6">
        <v>1.3536251116355766</v>
      </c>
      <c r="D143" s="6">
        <v>0.0688</v>
      </c>
      <c r="E143" s="4">
        <f t="shared" si="1"/>
        <v>-0.01853578652</v>
      </c>
      <c r="F143" s="122">
        <f t="shared" si="2"/>
        <v>1.284825112</v>
      </c>
      <c r="G143" s="4"/>
    </row>
    <row r="144">
      <c r="A144" s="262">
        <v>45200.0</v>
      </c>
      <c r="B144" s="6">
        <v>-0.6125704556968181</v>
      </c>
      <c r="C144" s="6">
        <v>-1.0333569045146138</v>
      </c>
      <c r="D144" s="6">
        <v>0.0687</v>
      </c>
      <c r="E144" s="4">
        <f t="shared" si="1"/>
        <v>-0.6812704557</v>
      </c>
      <c r="F144" s="122">
        <f t="shared" si="2"/>
        <v>-1.102056905</v>
      </c>
      <c r="G144" s="4"/>
    </row>
    <row r="145">
      <c r="A145" s="262">
        <v>45231.0</v>
      </c>
      <c r="B145" s="6">
        <v>0.3728270608767621</v>
      </c>
      <c r="C145" s="6">
        <v>-0.10299121085845951</v>
      </c>
      <c r="D145" s="6">
        <v>0.0688</v>
      </c>
      <c r="E145" s="4">
        <f t="shared" si="1"/>
        <v>0.3040270609</v>
      </c>
      <c r="F145" s="122">
        <f t="shared" si="2"/>
        <v>-0.1717912109</v>
      </c>
      <c r="G145" s="4"/>
    </row>
    <row r="146">
      <c r="A146" s="262">
        <v>45261.0</v>
      </c>
      <c r="B146" s="6">
        <v>-0.21933207147594252</v>
      </c>
      <c r="C146" s="6">
        <v>-0.20954754494096348</v>
      </c>
      <c r="D146" s="6">
        <v>0.06860000000000001</v>
      </c>
      <c r="E146" s="4">
        <f t="shared" si="1"/>
        <v>-0.2879320715</v>
      </c>
      <c r="F146" s="122">
        <f t="shared" si="2"/>
        <v>-0.2781475449</v>
      </c>
      <c r="G146" s="4"/>
    </row>
    <row r="147">
      <c r="A147" s="263" t="s">
        <v>105</v>
      </c>
      <c r="B147" s="6">
        <v>-0.2794135834349231</v>
      </c>
      <c r="C147" s="6">
        <v>0.5510073803630703</v>
      </c>
      <c r="D147" s="6">
        <v>0.06849999999999999</v>
      </c>
      <c r="E147" s="4">
        <f t="shared" si="1"/>
        <v>-0.3479135834</v>
      </c>
      <c r="F147" s="122">
        <f t="shared" si="2"/>
        <v>0.4825073804</v>
      </c>
      <c r="G147" s="4"/>
    </row>
    <row r="148">
      <c r="A148" s="263" t="s">
        <v>106</v>
      </c>
      <c r="B148" s="6">
        <v>0.3927540038459633</v>
      </c>
      <c r="C148" s="6">
        <v>-0.3438846997761269</v>
      </c>
      <c r="D148" s="6">
        <v>0.0687</v>
      </c>
      <c r="E148" s="4">
        <f t="shared" si="1"/>
        <v>0.3240540038</v>
      </c>
      <c r="F148" s="122">
        <f t="shared" si="2"/>
        <v>-0.4125846998</v>
      </c>
      <c r="G148" s="4"/>
    </row>
    <row r="149">
      <c r="A149" s="263" t="s">
        <v>107</v>
      </c>
      <c r="B149" s="6">
        <v>-0.2781910351800294</v>
      </c>
      <c r="C149" s="6">
        <v>0.885450283182037</v>
      </c>
      <c r="D149" s="6">
        <v>0.0687</v>
      </c>
      <c r="E149" s="4">
        <f t="shared" si="1"/>
        <v>-0.3468910352</v>
      </c>
      <c r="F149" s="122">
        <f t="shared" si="2"/>
        <v>0.8167502832</v>
      </c>
      <c r="G149" s="4"/>
    </row>
    <row r="150">
      <c r="A150" s="263" t="s">
        <v>108</v>
      </c>
      <c r="B150" s="6">
        <v>0.7103950740845472</v>
      </c>
      <c r="C150" s="6">
        <v>0.6206621504101703</v>
      </c>
      <c r="D150" s="6">
        <v>0.069</v>
      </c>
      <c r="E150" s="4">
        <f t="shared" si="1"/>
        <v>0.6413950741</v>
      </c>
      <c r="F150" s="122">
        <f t="shared" si="2"/>
        <v>0.5516621504</v>
      </c>
      <c r="G150" s="4"/>
    </row>
    <row r="151">
      <c r="A151" s="263" t="s">
        <v>109</v>
      </c>
      <c r="B151" s="6">
        <v>-0.6117302572909759</v>
      </c>
      <c r="C151" s="6">
        <v>-0.31653670311884996</v>
      </c>
      <c r="D151" s="6">
        <v>0.0689</v>
      </c>
      <c r="E151" s="4">
        <f t="shared" si="1"/>
        <v>-0.6806302573</v>
      </c>
      <c r="F151" s="122">
        <f t="shared" si="2"/>
        <v>-0.3854367031</v>
      </c>
      <c r="G151" s="4"/>
    </row>
    <row r="152">
      <c r="A152" s="263" t="s">
        <v>110</v>
      </c>
      <c r="B152" s="6">
        <v>-0.5729037494482192</v>
      </c>
      <c r="C152" s="6">
        <v>-0.4429018353918168</v>
      </c>
      <c r="D152" s="6">
        <v>0.0688</v>
      </c>
      <c r="E152" s="4">
        <f t="shared" si="1"/>
        <v>-0.6417037494</v>
      </c>
      <c r="F152" s="122">
        <f t="shared" si="2"/>
        <v>-0.5117018354</v>
      </c>
      <c r="G152" s="4"/>
    </row>
    <row r="153">
      <c r="A153" s="263" t="s">
        <v>111</v>
      </c>
      <c r="B153" s="6">
        <v>-0.29784067987184615</v>
      </c>
      <c r="C153" s="6">
        <v>0.5042254536780879</v>
      </c>
      <c r="D153" s="6">
        <v>0.0688</v>
      </c>
      <c r="E153" s="4">
        <f t="shared" si="1"/>
        <v>-0.3666406799</v>
      </c>
      <c r="F153" s="122">
        <f t="shared" si="2"/>
        <v>0.4354254537</v>
      </c>
      <c r="G153" s="4"/>
    </row>
    <row r="154">
      <c r="A154" s="263" t="s">
        <v>112</v>
      </c>
      <c r="B154" s="6">
        <v>0.21792187452817158</v>
      </c>
      <c r="C154" s="6">
        <v>-0.001379801363795668</v>
      </c>
      <c r="D154" s="6">
        <v>0.0689</v>
      </c>
      <c r="E154" s="4">
        <f t="shared" si="1"/>
        <v>0.1490218745</v>
      </c>
      <c r="F154" s="122">
        <f t="shared" si="2"/>
        <v>-0.07027980136</v>
      </c>
      <c r="G154" s="4"/>
    </row>
    <row r="155">
      <c r="A155" s="263" t="s">
        <v>113</v>
      </c>
      <c r="B155" s="6">
        <v>-0.38621274065962</v>
      </c>
      <c r="C155" s="6">
        <v>-1.2492893924926651</v>
      </c>
      <c r="D155" s="6">
        <v>0.069</v>
      </c>
      <c r="E155" s="4">
        <f t="shared" si="1"/>
        <v>-0.4552127407</v>
      </c>
      <c r="F155" s="122">
        <f t="shared" si="2"/>
        <v>-1.318289392</v>
      </c>
      <c r="G155" s="4"/>
    </row>
    <row r="156">
      <c r="A156" s="263" t="s">
        <v>114</v>
      </c>
      <c r="B156" s="6">
        <v>-0.6260370342802936</v>
      </c>
      <c r="C156" s="6">
        <v>-1.6074268036742902</v>
      </c>
      <c r="D156" s="6">
        <v>0.0688</v>
      </c>
      <c r="E156" s="4">
        <f t="shared" si="1"/>
        <v>-0.6948370343</v>
      </c>
      <c r="F156" s="122">
        <f t="shared" si="2"/>
        <v>-1.676226804</v>
      </c>
      <c r="G156" s="4"/>
    </row>
    <row r="157">
      <c r="A157" s="263" t="s">
        <v>115</v>
      </c>
      <c r="B157" s="6">
        <v>0.2973861778680424</v>
      </c>
      <c r="C157" s="6">
        <v>0.25334647402489835</v>
      </c>
      <c r="D157" s="6">
        <v>0.069</v>
      </c>
      <c r="E157" s="4">
        <f t="shared" si="1"/>
        <v>0.2283861779</v>
      </c>
      <c r="F157" s="122">
        <f t="shared" si="2"/>
        <v>0.184346474</v>
      </c>
      <c r="G157" s="4"/>
    </row>
    <row r="158">
      <c r="A158" s="263" t="s">
        <v>116</v>
      </c>
      <c r="B158" s="6">
        <v>0.8057295981156578</v>
      </c>
      <c r="C158" s="6">
        <v>0.07479198479230055</v>
      </c>
      <c r="D158" s="6">
        <v>0.0689</v>
      </c>
      <c r="E158" s="4">
        <f t="shared" si="1"/>
        <v>0.7368295981</v>
      </c>
      <c r="F158" s="122">
        <f t="shared" si="2"/>
        <v>0.005891984792</v>
      </c>
      <c r="G158" s="4"/>
    </row>
    <row r="159">
      <c r="A159" s="262">
        <v>44928.0</v>
      </c>
      <c r="B159" s="6">
        <v>-0.7164766044758369</v>
      </c>
      <c r="C159" s="6">
        <v>-0.2595946699580865</v>
      </c>
      <c r="D159" s="6">
        <v>0.0693</v>
      </c>
      <c r="E159" s="4">
        <f t="shared" si="1"/>
        <v>-0.7857766045</v>
      </c>
      <c r="F159" s="122">
        <f t="shared" si="2"/>
        <v>-0.32889467</v>
      </c>
      <c r="G159" s="4"/>
    </row>
    <row r="160">
      <c r="A160" s="262">
        <v>44959.0</v>
      </c>
      <c r="B160" s="6">
        <v>1.458028177474714</v>
      </c>
      <c r="C160" s="6">
        <v>-0.03349170938277514</v>
      </c>
      <c r="D160" s="6">
        <v>0.06910000000000001</v>
      </c>
      <c r="E160" s="4">
        <f t="shared" si="1"/>
        <v>1.388928177</v>
      </c>
      <c r="F160" s="122">
        <f t="shared" si="2"/>
        <v>-0.1025917094</v>
      </c>
      <c r="G160" s="4"/>
    </row>
    <row r="161">
      <c r="A161" s="262">
        <v>44987.0</v>
      </c>
      <c r="B161" s="6">
        <v>-0.3109644016626137</v>
      </c>
      <c r="C161" s="6">
        <v>1.3835574433289295</v>
      </c>
      <c r="D161" s="6">
        <v>0.0692</v>
      </c>
      <c r="E161" s="4">
        <f t="shared" si="1"/>
        <v>-0.3801644017</v>
      </c>
      <c r="F161" s="122">
        <f t="shared" si="2"/>
        <v>1.314357443</v>
      </c>
      <c r="G161" s="4"/>
    </row>
    <row r="162">
      <c r="A162" s="262">
        <v>45079.0</v>
      </c>
      <c r="B162" s="6">
        <v>0.3835350408154863</v>
      </c>
      <c r="C162" s="6">
        <v>-0.5010067743733255</v>
      </c>
      <c r="D162" s="6">
        <v>0.06910000000000001</v>
      </c>
      <c r="E162" s="4">
        <f t="shared" si="1"/>
        <v>0.3144350408</v>
      </c>
      <c r="F162" s="122">
        <f t="shared" si="2"/>
        <v>-0.5701067744</v>
      </c>
      <c r="G162" s="4"/>
    </row>
    <row r="163">
      <c r="A163" s="262">
        <v>45109.0</v>
      </c>
      <c r="B163" s="6">
        <v>1.3269662423739157</v>
      </c>
      <c r="C163" s="6">
        <v>-0.24261734010334346</v>
      </c>
      <c r="D163" s="6">
        <v>0.0692</v>
      </c>
      <c r="E163" s="4">
        <f t="shared" si="1"/>
        <v>1.257766242</v>
      </c>
      <c r="F163" s="122">
        <f t="shared" si="2"/>
        <v>-0.3118173401</v>
      </c>
      <c r="G163" s="4"/>
    </row>
    <row r="164">
      <c r="A164" s="262">
        <v>45140.0</v>
      </c>
      <c r="B164" s="6">
        <v>0.3921226175535899</v>
      </c>
      <c r="C164" s="6">
        <v>0.8475580509550588</v>
      </c>
      <c r="D164" s="6">
        <v>0.0703</v>
      </c>
      <c r="E164" s="4">
        <f t="shared" si="1"/>
        <v>0.3218226176</v>
      </c>
      <c r="F164" s="122">
        <f t="shared" si="2"/>
        <v>0.777258051</v>
      </c>
      <c r="G164" s="4"/>
    </row>
    <row r="165">
      <c r="A165" s="262">
        <v>45171.0</v>
      </c>
      <c r="B165" s="6">
        <v>-0.45636759874448957</v>
      </c>
      <c r="C165" s="6">
        <v>0.12170078951638623</v>
      </c>
      <c r="D165" s="6">
        <v>0.0703</v>
      </c>
      <c r="E165" s="4">
        <f t="shared" si="1"/>
        <v>-0.5266675987</v>
      </c>
      <c r="F165" s="122">
        <f t="shared" si="2"/>
        <v>0.05140078952</v>
      </c>
      <c r="G165" s="4"/>
    </row>
    <row r="166">
      <c r="A166" s="262">
        <v>45201.0</v>
      </c>
      <c r="B166" s="6">
        <v>-0.2196357334813815</v>
      </c>
      <c r="C166" s="6">
        <v>-0.2065001439074115</v>
      </c>
      <c r="D166" s="6">
        <v>0.0704</v>
      </c>
      <c r="E166" s="4">
        <f t="shared" si="1"/>
        <v>-0.2900357335</v>
      </c>
      <c r="F166" s="122">
        <f t="shared" si="2"/>
        <v>-0.2769001439</v>
      </c>
      <c r="G166" s="4"/>
    </row>
    <row r="167">
      <c r="A167" s="263" t="s">
        <v>117</v>
      </c>
      <c r="B167" s="6">
        <v>-0.7454400080720525</v>
      </c>
      <c r="C167" s="6">
        <v>-0.47937725758126476</v>
      </c>
      <c r="D167" s="6">
        <v>0.0708</v>
      </c>
      <c r="E167" s="4">
        <f t="shared" si="1"/>
        <v>-0.8162400081</v>
      </c>
      <c r="F167" s="122">
        <f t="shared" si="2"/>
        <v>-0.5501772576</v>
      </c>
      <c r="G167" s="4"/>
    </row>
    <row r="168">
      <c r="A168" s="263" t="s">
        <v>118</v>
      </c>
      <c r="B168" s="6">
        <v>0.5644344874682293</v>
      </c>
      <c r="C168" s="6">
        <v>0.8944397863923441</v>
      </c>
      <c r="D168" s="6">
        <v>0.0712</v>
      </c>
      <c r="E168" s="4">
        <f t="shared" si="1"/>
        <v>0.4932344875</v>
      </c>
      <c r="F168" s="122">
        <f t="shared" si="2"/>
        <v>0.8232397864</v>
      </c>
      <c r="G168" s="4"/>
    </row>
    <row r="169">
      <c r="A169" s="263" t="s">
        <v>119</v>
      </c>
      <c r="B169" s="6">
        <v>-0.6743750171223462</v>
      </c>
      <c r="C169" s="6">
        <v>0.47964706899388454</v>
      </c>
      <c r="D169" s="6">
        <v>0.0714</v>
      </c>
      <c r="E169" s="4">
        <f t="shared" si="1"/>
        <v>-0.7457750171</v>
      </c>
      <c r="F169" s="122">
        <f t="shared" si="2"/>
        <v>0.408247069</v>
      </c>
      <c r="G169" s="4"/>
    </row>
    <row r="170">
      <c r="A170" s="263" t="s">
        <v>120</v>
      </c>
      <c r="B170" s="6">
        <v>0.3046328947047145</v>
      </c>
      <c r="C170" s="6">
        <v>0.11101335768226313</v>
      </c>
      <c r="D170" s="6">
        <v>0.0714</v>
      </c>
      <c r="E170" s="4">
        <f t="shared" si="1"/>
        <v>0.2332328947</v>
      </c>
      <c r="F170" s="122">
        <f t="shared" si="2"/>
        <v>0.03961335768</v>
      </c>
      <c r="G170" s="4"/>
    </row>
    <row r="171">
      <c r="A171" s="263" t="s">
        <v>121</v>
      </c>
      <c r="B171" s="6">
        <v>-0.5745266614000115</v>
      </c>
      <c r="C171" s="6">
        <v>-0.5081545921040473</v>
      </c>
      <c r="D171" s="6">
        <v>0.07150000000000001</v>
      </c>
      <c r="E171" s="4">
        <f t="shared" si="1"/>
        <v>-0.6460266614</v>
      </c>
      <c r="F171" s="122">
        <f t="shared" si="2"/>
        <v>-0.5796545921</v>
      </c>
      <c r="G171" s="4"/>
    </row>
    <row r="172">
      <c r="A172" s="263" t="s">
        <v>122</v>
      </c>
      <c r="B172" s="6">
        <v>-0.8593132582596286</v>
      </c>
      <c r="C172" s="6">
        <v>-0.5550540007356258</v>
      </c>
      <c r="D172" s="6">
        <v>0.0716</v>
      </c>
      <c r="E172" s="4">
        <f t="shared" si="1"/>
        <v>-0.9309132583</v>
      </c>
      <c r="F172" s="122">
        <f t="shared" si="2"/>
        <v>-0.6266540007</v>
      </c>
      <c r="G172" s="4"/>
    </row>
    <row r="173">
      <c r="A173" s="263" t="s">
        <v>123</v>
      </c>
      <c r="B173" s="6">
        <v>0.6419641378655647</v>
      </c>
      <c r="C173" s="6">
        <v>-0.10031045806573316</v>
      </c>
      <c r="D173" s="6">
        <v>0.07200000000000001</v>
      </c>
      <c r="E173" s="4">
        <f t="shared" si="1"/>
        <v>0.5699641379</v>
      </c>
      <c r="F173" s="122">
        <f t="shared" si="2"/>
        <v>-0.1723104581</v>
      </c>
      <c r="G173" s="4"/>
    </row>
    <row r="174">
      <c r="A174" s="263" t="s">
        <v>124</v>
      </c>
      <c r="B174" s="6">
        <v>-0.5666479636813269</v>
      </c>
      <c r="C174" s="6">
        <v>-1.528045011134991</v>
      </c>
      <c r="D174" s="6">
        <v>0.0723</v>
      </c>
      <c r="E174" s="4">
        <f t="shared" si="1"/>
        <v>-0.6389479637</v>
      </c>
      <c r="F174" s="122">
        <f t="shared" si="2"/>
        <v>-1.600345011</v>
      </c>
      <c r="G174" s="4"/>
    </row>
    <row r="175">
      <c r="A175" s="263" t="s">
        <v>125</v>
      </c>
      <c r="B175" s="6">
        <v>-0.47256790041932334</v>
      </c>
      <c r="C175" s="6">
        <v>-0.24523905823643938</v>
      </c>
      <c r="D175" s="6">
        <v>0.0722</v>
      </c>
      <c r="E175" s="4">
        <f t="shared" si="1"/>
        <v>-0.5447679004</v>
      </c>
      <c r="F175" s="122">
        <f t="shared" si="2"/>
        <v>-0.3174390582</v>
      </c>
      <c r="G175" s="4"/>
    </row>
    <row r="176">
      <c r="A176" s="263" t="s">
        <v>126</v>
      </c>
      <c r="B176" s="6">
        <v>-0.3955782686032489</v>
      </c>
      <c r="C176" s="6">
        <v>-0.2595474337925661</v>
      </c>
      <c r="D176" s="6">
        <v>0.0726</v>
      </c>
      <c r="E176" s="4">
        <f t="shared" si="1"/>
        <v>-0.4681782686</v>
      </c>
      <c r="F176" s="122">
        <f t="shared" si="2"/>
        <v>-0.3321474338</v>
      </c>
      <c r="G176" s="4"/>
    </row>
    <row r="177">
      <c r="A177" s="263" t="s">
        <v>127</v>
      </c>
      <c r="B177" s="6">
        <v>-1.1821393845640307</v>
      </c>
      <c r="C177" s="6">
        <v>-0.41853221724741235</v>
      </c>
      <c r="D177" s="6">
        <v>0.0728</v>
      </c>
      <c r="E177" s="4">
        <f t="shared" si="1"/>
        <v>-1.254939385</v>
      </c>
      <c r="F177" s="122">
        <f t="shared" si="2"/>
        <v>-0.4913322172</v>
      </c>
      <c r="G177" s="4"/>
    </row>
    <row r="178">
      <c r="A178" s="263" t="s">
        <v>128</v>
      </c>
      <c r="B178" s="6">
        <v>0.19749253588386026</v>
      </c>
      <c r="C178" s="6">
        <v>-0.5102715507080556</v>
      </c>
      <c r="D178" s="6">
        <v>0.0732</v>
      </c>
      <c r="E178" s="4">
        <f t="shared" si="1"/>
        <v>0.1242925359</v>
      </c>
      <c r="F178" s="122">
        <f t="shared" si="2"/>
        <v>-0.5834715507</v>
      </c>
      <c r="G178" s="4"/>
    </row>
    <row r="179">
      <c r="A179" s="262">
        <v>44929.0</v>
      </c>
      <c r="B179" s="6">
        <v>0.10997716506950786</v>
      </c>
      <c r="C179" s="6">
        <v>0.8492280664241443</v>
      </c>
      <c r="D179" s="6">
        <v>0.0737</v>
      </c>
      <c r="E179" s="4">
        <f t="shared" si="1"/>
        <v>0.03627716507</v>
      </c>
      <c r="F179" s="122">
        <f t="shared" si="2"/>
        <v>0.7755280664</v>
      </c>
      <c r="G179" s="4"/>
    </row>
    <row r="180">
      <c r="A180" s="262">
        <v>44960.0</v>
      </c>
      <c r="B180" s="6">
        <v>0.012620262382588903</v>
      </c>
      <c r="C180" s="6">
        <v>-0.7392168885272392</v>
      </c>
      <c r="D180" s="6">
        <v>0.0736</v>
      </c>
      <c r="E180" s="4">
        <f t="shared" si="1"/>
        <v>-0.06097973762</v>
      </c>
      <c r="F180" s="122">
        <f t="shared" si="2"/>
        <v>-0.8128168885</v>
      </c>
      <c r="G180" s="4"/>
    </row>
    <row r="181">
      <c r="A181" s="262">
        <v>44988.0</v>
      </c>
      <c r="B181" s="6">
        <v>0.11478893877385365</v>
      </c>
      <c r="C181" s="6">
        <v>1.5728644086387582</v>
      </c>
      <c r="D181" s="6">
        <v>0.0735</v>
      </c>
      <c r="E181" s="4">
        <f t="shared" si="1"/>
        <v>0.04128893877</v>
      </c>
      <c r="F181" s="122">
        <f t="shared" si="2"/>
        <v>1.499364409</v>
      </c>
      <c r="G181" s="4"/>
    </row>
    <row r="182">
      <c r="A182" s="262">
        <v>45080.0</v>
      </c>
      <c r="B182" s="6">
        <v>-0.2673277112216731</v>
      </c>
      <c r="C182" s="6">
        <v>0.6655545672332436</v>
      </c>
      <c r="D182" s="6">
        <v>0.0734</v>
      </c>
      <c r="E182" s="4">
        <f t="shared" si="1"/>
        <v>-0.3407277112</v>
      </c>
      <c r="F182" s="122">
        <f t="shared" si="2"/>
        <v>0.5921545672</v>
      </c>
      <c r="G182" s="4"/>
    </row>
    <row r="183">
      <c r="A183" s="262">
        <v>45141.0</v>
      </c>
      <c r="B183" s="6">
        <v>0.3208516581886874</v>
      </c>
      <c r="C183" s="6">
        <v>0.24249849673516696</v>
      </c>
      <c r="D183" s="6">
        <v>0.0746</v>
      </c>
      <c r="E183" s="4">
        <f t="shared" si="1"/>
        <v>0.2462516582</v>
      </c>
      <c r="F183" s="122">
        <f t="shared" si="2"/>
        <v>0.1678984967</v>
      </c>
      <c r="G183" s="4"/>
    </row>
    <row r="184">
      <c r="A184" s="262">
        <v>45172.0</v>
      </c>
      <c r="B184" s="6">
        <v>-1.1696569847179359</v>
      </c>
      <c r="C184" s="6">
        <v>-0.9282206101023008</v>
      </c>
      <c r="D184" s="6">
        <v>0.07440000000000001</v>
      </c>
      <c r="E184" s="4">
        <f t="shared" si="1"/>
        <v>-1.244056985</v>
      </c>
      <c r="F184" s="122">
        <f t="shared" si="2"/>
        <v>-1.00262061</v>
      </c>
      <c r="G184" s="4"/>
    </row>
    <row r="185">
      <c r="A185" s="262">
        <v>45202.0</v>
      </c>
      <c r="B185" s="6">
        <v>0.2282458790139263</v>
      </c>
      <c r="C185" s="6">
        <v>-1.004570882794362</v>
      </c>
      <c r="D185" s="6">
        <v>0.0738</v>
      </c>
      <c r="E185" s="4">
        <f t="shared" si="1"/>
        <v>0.154445879</v>
      </c>
      <c r="F185" s="122">
        <f t="shared" si="2"/>
        <v>-1.078370883</v>
      </c>
      <c r="G185" s="4"/>
    </row>
    <row r="186">
      <c r="A186" s="263" t="s">
        <v>129</v>
      </c>
      <c r="B186" s="6">
        <v>-1.259431943653922</v>
      </c>
      <c r="C186" s="6">
        <v>-1.4851058697862054</v>
      </c>
      <c r="D186" s="6">
        <v>0.0729</v>
      </c>
      <c r="E186" s="4">
        <f t="shared" si="1"/>
        <v>-1.332331944</v>
      </c>
      <c r="F186" s="122">
        <f t="shared" si="2"/>
        <v>-1.55800587</v>
      </c>
      <c r="G186" s="4"/>
    </row>
    <row r="187">
      <c r="A187" s="263" t="s">
        <v>130</v>
      </c>
      <c r="B187" s="6">
        <v>-0.6660304154293458</v>
      </c>
      <c r="C187" s="6">
        <v>-0.6470680820552281</v>
      </c>
      <c r="D187" s="6">
        <v>0.0725</v>
      </c>
      <c r="E187" s="4">
        <f t="shared" si="1"/>
        <v>-0.7385304154</v>
      </c>
      <c r="F187" s="122">
        <f t="shared" si="2"/>
        <v>-0.7195680821</v>
      </c>
      <c r="G187" s="4"/>
    </row>
    <row r="188">
      <c r="A188" s="263" t="s">
        <v>131</v>
      </c>
      <c r="B188" s="6">
        <v>-0.25505944039727185</v>
      </c>
      <c r="C188" s="6">
        <v>-0.41746610104849313</v>
      </c>
      <c r="D188" s="6">
        <v>0.0729</v>
      </c>
      <c r="E188" s="4">
        <f t="shared" si="1"/>
        <v>-0.3279594404</v>
      </c>
      <c r="F188" s="122">
        <f t="shared" si="2"/>
        <v>-0.490366101</v>
      </c>
      <c r="G188" s="4"/>
    </row>
    <row r="189">
      <c r="A189" s="263" t="s">
        <v>132</v>
      </c>
      <c r="B189" s="6">
        <v>0.09229660235339826</v>
      </c>
      <c r="C189" s="6">
        <v>0.07924747306615301</v>
      </c>
      <c r="D189" s="6">
        <v>0.0725</v>
      </c>
      <c r="E189" s="4">
        <f t="shared" si="1"/>
        <v>0.01979660235</v>
      </c>
      <c r="F189" s="122">
        <f t="shared" si="2"/>
        <v>0.006747473066</v>
      </c>
      <c r="G189" s="4"/>
    </row>
    <row r="190">
      <c r="A190" s="263" t="s">
        <v>133</v>
      </c>
      <c r="B190" s="6">
        <v>0.23429772374092983</v>
      </c>
      <c r="C190" s="6">
        <v>0.673806047475513</v>
      </c>
      <c r="D190" s="6">
        <v>0.0721</v>
      </c>
      <c r="E190" s="4">
        <f t="shared" si="1"/>
        <v>0.1621977237</v>
      </c>
      <c r="F190" s="122">
        <f t="shared" si="2"/>
        <v>0.6017060475</v>
      </c>
      <c r="G190" s="4"/>
    </row>
    <row r="191">
      <c r="A191" s="263" t="s">
        <v>134</v>
      </c>
      <c r="B191" s="6">
        <v>0.34290255957886057</v>
      </c>
      <c r="C191" s="6">
        <v>-0.6529220674793221</v>
      </c>
      <c r="D191" s="6">
        <v>0.07200000000000001</v>
      </c>
      <c r="E191" s="4">
        <f t="shared" si="1"/>
        <v>0.2709025596</v>
      </c>
      <c r="F191" s="122">
        <f t="shared" si="2"/>
        <v>-0.7249220675</v>
      </c>
      <c r="G191" s="4"/>
    </row>
    <row r="192">
      <c r="A192" s="263" t="s">
        <v>135</v>
      </c>
      <c r="B192" s="6">
        <v>-0.3191574447447866</v>
      </c>
      <c r="C192" s="6">
        <v>0.7010666101575106</v>
      </c>
      <c r="D192" s="6">
        <v>0.0722</v>
      </c>
      <c r="E192" s="4">
        <f t="shared" si="1"/>
        <v>-0.3913574447</v>
      </c>
      <c r="F192" s="122">
        <f t="shared" si="2"/>
        <v>0.6288666102</v>
      </c>
      <c r="G192" s="4"/>
    </row>
    <row r="193">
      <c r="A193" s="263" t="s">
        <v>136</v>
      </c>
      <c r="B193" s="6">
        <v>-0.08833933197451355</v>
      </c>
      <c r="C193" s="6">
        <v>0.2595352915388073</v>
      </c>
      <c r="D193" s="6">
        <v>0.0722</v>
      </c>
      <c r="E193" s="4">
        <f t="shared" si="1"/>
        <v>-0.160539332</v>
      </c>
      <c r="F193" s="122">
        <f t="shared" si="2"/>
        <v>0.1873352915</v>
      </c>
      <c r="G193" s="4"/>
    </row>
    <row r="194">
      <c r="A194" s="263" t="s">
        <v>137</v>
      </c>
      <c r="B194" s="6">
        <v>-0.2656483865147707</v>
      </c>
      <c r="C194" s="6">
        <v>-0.43726934042292687</v>
      </c>
      <c r="D194" s="6">
        <v>0.0722</v>
      </c>
      <c r="E194" s="4">
        <f t="shared" si="1"/>
        <v>-0.3378483865</v>
      </c>
      <c r="F194" s="122">
        <f t="shared" si="2"/>
        <v>-0.5094693404</v>
      </c>
      <c r="G194" s="4"/>
    </row>
    <row r="195">
      <c r="A195" s="263" t="s">
        <v>138</v>
      </c>
      <c r="B195" s="6">
        <v>-1.2880439095628602</v>
      </c>
      <c r="C195" s="6">
        <v>-0.772095637967091</v>
      </c>
      <c r="D195" s="6">
        <v>0.0718</v>
      </c>
      <c r="E195" s="4">
        <f t="shared" si="1"/>
        <v>-1.35984391</v>
      </c>
      <c r="F195" s="122">
        <f t="shared" si="2"/>
        <v>-0.843895638</v>
      </c>
      <c r="G195" s="4"/>
    </row>
    <row r="196">
      <c r="A196" s="263" t="s">
        <v>139</v>
      </c>
      <c r="B196" s="6">
        <v>-0.6590981006504477</v>
      </c>
      <c r="C196" s="6">
        <v>0.23989306611666214</v>
      </c>
      <c r="D196" s="6">
        <v>0.0721</v>
      </c>
      <c r="E196" s="4">
        <f t="shared" si="1"/>
        <v>-0.7311981007</v>
      </c>
      <c r="F196" s="122">
        <f t="shared" si="2"/>
        <v>0.1677930661</v>
      </c>
      <c r="G196" s="4"/>
    </row>
    <row r="197">
      <c r="A197" s="263" t="s">
        <v>140</v>
      </c>
      <c r="B197" s="6">
        <v>-0.27695573852596506</v>
      </c>
      <c r="C197" s="6">
        <v>-0.20016837692882836</v>
      </c>
      <c r="D197" s="6">
        <v>0.0726</v>
      </c>
      <c r="E197" s="4">
        <f t="shared" si="1"/>
        <v>-0.3495557385</v>
      </c>
      <c r="F197" s="122">
        <f t="shared" si="2"/>
        <v>-0.2727683769</v>
      </c>
      <c r="G197" s="4"/>
    </row>
    <row r="198">
      <c r="A198" s="263" t="s">
        <v>141</v>
      </c>
      <c r="B198" s="6">
        <v>2.51540589472074</v>
      </c>
      <c r="C198" s="6">
        <v>0.7609856238607337</v>
      </c>
      <c r="D198" s="6">
        <v>0.0729</v>
      </c>
      <c r="E198" s="4">
        <f t="shared" si="1"/>
        <v>2.442505895</v>
      </c>
      <c r="F198" s="122">
        <f t="shared" si="2"/>
        <v>0.6880856239</v>
      </c>
      <c r="G198" s="4"/>
    </row>
    <row r="199">
      <c r="A199" s="263" t="s">
        <v>142</v>
      </c>
      <c r="B199" s="6">
        <v>1.264601172343381</v>
      </c>
      <c r="C199" s="6">
        <v>1.6337152458622846</v>
      </c>
      <c r="D199" s="6">
        <v>0.0716</v>
      </c>
      <c r="E199" s="4">
        <f t="shared" si="1"/>
        <v>1.193001172</v>
      </c>
      <c r="F199" s="122">
        <f t="shared" si="2"/>
        <v>1.562115246</v>
      </c>
      <c r="G199" s="4"/>
    </row>
    <row r="200">
      <c r="A200" s="262">
        <v>44989.0</v>
      </c>
      <c r="B200" s="6">
        <v>0.5772632225513964</v>
      </c>
      <c r="C200" s="6">
        <v>0.22062529702328243</v>
      </c>
      <c r="D200" s="6">
        <v>0.0721</v>
      </c>
      <c r="E200" s="4">
        <f t="shared" si="1"/>
        <v>0.5051632226</v>
      </c>
      <c r="F200" s="122">
        <f t="shared" si="2"/>
        <v>0.148525297</v>
      </c>
      <c r="G200" s="4"/>
    </row>
    <row r="201">
      <c r="A201" s="262">
        <v>45050.0</v>
      </c>
      <c r="B201" s="6">
        <v>0.3104785330245089</v>
      </c>
      <c r="C201" s="6">
        <v>0.913895522774104</v>
      </c>
      <c r="D201" s="6">
        <v>0.0719</v>
      </c>
      <c r="E201" s="4">
        <f t="shared" si="1"/>
        <v>0.238578533</v>
      </c>
      <c r="F201" s="122">
        <f t="shared" si="2"/>
        <v>0.8419955228</v>
      </c>
      <c r="G201" s="4"/>
    </row>
    <row r="202">
      <c r="A202" s="262">
        <v>45081.0</v>
      </c>
      <c r="B202" s="6">
        <v>-0.28573852247281495</v>
      </c>
      <c r="C202" s="6">
        <v>0.23978971410346375</v>
      </c>
      <c r="D202" s="6">
        <v>0.0706</v>
      </c>
      <c r="E202" s="4">
        <f t="shared" si="1"/>
        <v>-0.3563385225</v>
      </c>
      <c r="F202" s="122">
        <f t="shared" si="2"/>
        <v>0.1691897141</v>
      </c>
      <c r="G202" s="4"/>
    </row>
    <row r="203">
      <c r="A203" s="262">
        <v>45203.0</v>
      </c>
      <c r="B203" s="6">
        <v>-0.5394288803655887</v>
      </c>
      <c r="C203" s="6">
        <v>0.14148410576645926</v>
      </c>
      <c r="D203" s="6">
        <v>0.0703</v>
      </c>
      <c r="E203" s="4">
        <f t="shared" si="1"/>
        <v>-0.6097288804</v>
      </c>
      <c r="F203" s="122">
        <f t="shared" si="2"/>
        <v>0.07118410577</v>
      </c>
      <c r="G203" s="4"/>
    </row>
    <row r="204">
      <c r="A204" s="262">
        <v>45234.0</v>
      </c>
      <c r="B204" s="6">
        <v>0.9748586905107385</v>
      </c>
      <c r="C204" s="6">
        <v>0.5574768569085994</v>
      </c>
      <c r="D204" s="6">
        <v>0.0701</v>
      </c>
      <c r="E204" s="4">
        <f t="shared" si="1"/>
        <v>0.9047586905</v>
      </c>
      <c r="F204" s="122">
        <f t="shared" si="2"/>
        <v>0.4873768569</v>
      </c>
      <c r="G204" s="4"/>
    </row>
    <row r="205">
      <c r="A205" s="262">
        <v>45264.0</v>
      </c>
      <c r="B205" s="6">
        <v>0.19912621047604123</v>
      </c>
      <c r="C205" s="6">
        <v>0.5083990227002262</v>
      </c>
      <c r="D205" s="6">
        <v>0.07</v>
      </c>
      <c r="E205" s="4">
        <f t="shared" si="1"/>
        <v>0.1291262105</v>
      </c>
      <c r="F205" s="122">
        <f t="shared" si="2"/>
        <v>0.4383990227</v>
      </c>
      <c r="G205" s="4"/>
    </row>
    <row r="206">
      <c r="A206" s="263" t="s">
        <v>143</v>
      </c>
      <c r="B206" s="6">
        <v>0.06930329754884858</v>
      </c>
      <c r="C206" s="6">
        <v>0.08757943904245662</v>
      </c>
      <c r="D206" s="6">
        <v>0.0697</v>
      </c>
      <c r="E206" s="4">
        <f t="shared" si="1"/>
        <v>-0.0003967024512</v>
      </c>
      <c r="F206" s="122">
        <f t="shared" si="2"/>
        <v>0.01787943904</v>
      </c>
      <c r="G206" s="4"/>
    </row>
    <row r="207">
      <c r="A207" s="263" t="s">
        <v>144</v>
      </c>
      <c r="B207" s="6">
        <v>-0.6228687255607613</v>
      </c>
      <c r="C207" s="6">
        <v>-0.6795490240071879</v>
      </c>
      <c r="D207" s="6">
        <v>0.0698</v>
      </c>
      <c r="E207" s="4">
        <f t="shared" si="1"/>
        <v>-0.6926687256</v>
      </c>
      <c r="F207" s="122">
        <f t="shared" si="2"/>
        <v>-0.749349024</v>
      </c>
      <c r="G207" s="4"/>
    </row>
    <row r="208">
      <c r="A208" s="263" t="s">
        <v>145</v>
      </c>
      <c r="B208" s="6">
        <v>-0.40228482500734297</v>
      </c>
      <c r="C208" s="6">
        <v>-0.2637397391404857</v>
      </c>
      <c r="D208" s="6">
        <v>0.07</v>
      </c>
      <c r="E208" s="4">
        <f t="shared" si="1"/>
        <v>-0.472284825</v>
      </c>
      <c r="F208" s="122">
        <f t="shared" si="2"/>
        <v>-0.3337397391</v>
      </c>
      <c r="G208" s="4"/>
    </row>
    <row r="209">
      <c r="A209" s="263" t="s">
        <v>146</v>
      </c>
      <c r="B209" s="6">
        <v>1.553160081594477</v>
      </c>
      <c r="C209" s="6">
        <v>-0.23442609490860183</v>
      </c>
      <c r="D209" s="6">
        <v>0.0699</v>
      </c>
      <c r="E209" s="4">
        <f t="shared" si="1"/>
        <v>1.483260082</v>
      </c>
      <c r="F209" s="122">
        <f t="shared" si="2"/>
        <v>-0.3043260949</v>
      </c>
      <c r="G209" s="4"/>
    </row>
    <row r="210">
      <c r="A210" s="263" t="s">
        <v>147</v>
      </c>
      <c r="B210" s="6">
        <v>-0.7378934528806043</v>
      </c>
      <c r="C210" s="6">
        <v>0.03235189783611623</v>
      </c>
      <c r="D210" s="6">
        <v>0.0698</v>
      </c>
      <c r="E210" s="4">
        <f t="shared" si="1"/>
        <v>-0.8076934529</v>
      </c>
      <c r="F210" s="122">
        <f t="shared" si="2"/>
        <v>-0.03744810216</v>
      </c>
      <c r="G210" s="4"/>
    </row>
    <row r="211">
      <c r="A211" s="263" t="s">
        <v>148</v>
      </c>
      <c r="B211" s="6">
        <v>0.029517104394372266</v>
      </c>
      <c r="C211" s="6">
        <v>-0.0022695743697049</v>
      </c>
      <c r="D211" s="6">
        <v>0.07</v>
      </c>
      <c r="E211" s="4">
        <f t="shared" si="1"/>
        <v>-0.04048289561</v>
      </c>
      <c r="F211" s="122">
        <f t="shared" si="2"/>
        <v>-0.07226957437</v>
      </c>
      <c r="G211" s="4"/>
    </row>
    <row r="212">
      <c r="A212" s="263" t="s">
        <v>149</v>
      </c>
      <c r="B212" s="6">
        <v>0.5964017969397608</v>
      </c>
      <c r="C212" s="6">
        <v>0.6771996221073033</v>
      </c>
      <c r="D212" s="6">
        <v>0.0698</v>
      </c>
      <c r="E212" s="4">
        <f t="shared" si="1"/>
        <v>0.5266017969</v>
      </c>
      <c r="F212" s="122">
        <f t="shared" si="2"/>
        <v>0.6073996221</v>
      </c>
      <c r="G212" s="4"/>
    </row>
    <row r="213">
      <c r="A213" s="263" t="s">
        <v>150</v>
      </c>
      <c r="B213" s="6">
        <v>0.556719337145019</v>
      </c>
      <c r="C213" s="6">
        <v>0.14568797411994625</v>
      </c>
      <c r="D213" s="6">
        <v>0.0699</v>
      </c>
      <c r="E213" s="4">
        <f t="shared" si="1"/>
        <v>0.4868193371</v>
      </c>
      <c r="F213" s="122">
        <f t="shared" si="2"/>
        <v>0.07578797412</v>
      </c>
      <c r="G213" s="4"/>
    </row>
    <row r="214">
      <c r="A214" s="263" t="s">
        <v>151</v>
      </c>
      <c r="B214" s="6">
        <v>0.585890922527058</v>
      </c>
      <c r="C214" s="6">
        <v>0.2495884744713398</v>
      </c>
      <c r="D214" s="6">
        <v>0.07</v>
      </c>
      <c r="E214" s="4">
        <f t="shared" si="1"/>
        <v>0.5158909225</v>
      </c>
      <c r="F214" s="122">
        <f t="shared" si="2"/>
        <v>0.1795884745</v>
      </c>
      <c r="G214" s="4"/>
    </row>
    <row r="215">
      <c r="A215" s="263" t="s">
        <v>152</v>
      </c>
      <c r="B215" s="6">
        <v>-0.1068606434078814</v>
      </c>
      <c r="C215" s="6">
        <v>0.569508689989675</v>
      </c>
      <c r="D215" s="6">
        <v>0.0698</v>
      </c>
      <c r="E215" s="4">
        <f t="shared" si="1"/>
        <v>-0.1766606434</v>
      </c>
      <c r="F215" s="122">
        <f t="shared" si="2"/>
        <v>0.49970869</v>
      </c>
      <c r="G215" s="4"/>
    </row>
    <row r="216">
      <c r="A216" s="263" t="s">
        <v>153</v>
      </c>
      <c r="B216" s="6">
        <v>1.5631370760167926</v>
      </c>
      <c r="C216" s="6">
        <v>0.837005757728841</v>
      </c>
      <c r="D216" s="6">
        <v>0.07</v>
      </c>
      <c r="E216" s="4">
        <f t="shared" si="1"/>
        <v>1.493137076</v>
      </c>
      <c r="F216" s="122">
        <f t="shared" si="2"/>
        <v>0.7670057577</v>
      </c>
      <c r="G216" s="4"/>
    </row>
    <row r="217">
      <c r="A217" s="262">
        <v>44962.0</v>
      </c>
      <c r="B217" s="6">
        <v>1.5688359694887755</v>
      </c>
      <c r="C217" s="6">
        <v>0.4575145308607886</v>
      </c>
      <c r="D217" s="6">
        <v>0.0699</v>
      </c>
      <c r="E217" s="4">
        <f t="shared" si="1"/>
        <v>1.498935969</v>
      </c>
      <c r="F217" s="122">
        <f t="shared" si="2"/>
        <v>0.3876145309</v>
      </c>
      <c r="G217" s="4"/>
    </row>
    <row r="218">
      <c r="A218" s="262">
        <v>44990.0</v>
      </c>
      <c r="B218" s="6">
        <v>0.7298412112052377</v>
      </c>
      <c r="C218" s="6">
        <v>-0.3184985383782633</v>
      </c>
      <c r="D218" s="6">
        <v>0.0698</v>
      </c>
      <c r="E218" s="4">
        <f t="shared" si="1"/>
        <v>0.6600412112</v>
      </c>
      <c r="F218" s="122">
        <f t="shared" si="2"/>
        <v>-0.3882985384</v>
      </c>
      <c r="G218" s="4"/>
    </row>
    <row r="219">
      <c r="A219" s="262">
        <v>45021.0</v>
      </c>
      <c r="B219" s="6">
        <v>0.24277233761238726</v>
      </c>
      <c r="C219" s="6">
        <v>0.9173652628407685</v>
      </c>
      <c r="D219" s="6">
        <v>0.0698</v>
      </c>
      <c r="E219" s="4">
        <f t="shared" si="1"/>
        <v>0.1729723376</v>
      </c>
      <c r="F219" s="122">
        <f t="shared" si="2"/>
        <v>0.8475652628</v>
      </c>
      <c r="G219" s="4"/>
    </row>
    <row r="220">
      <c r="A220" s="262">
        <v>45051.0</v>
      </c>
      <c r="B220" s="6">
        <v>0.25411838033956785</v>
      </c>
      <c r="C220" s="6">
        <v>-1.0232364508813598</v>
      </c>
      <c r="D220" s="6">
        <v>0.07</v>
      </c>
      <c r="E220" s="4">
        <f t="shared" si="1"/>
        <v>0.1841183803</v>
      </c>
      <c r="F220" s="122">
        <f t="shared" si="2"/>
        <v>-1.093236451</v>
      </c>
      <c r="G220" s="4"/>
    </row>
    <row r="221">
      <c r="A221" s="262">
        <v>45143.0</v>
      </c>
      <c r="B221" s="6">
        <v>0.021245875246140234</v>
      </c>
      <c r="C221" s="6">
        <v>1.081410149980638</v>
      </c>
      <c r="D221" s="6">
        <v>0.07</v>
      </c>
      <c r="E221" s="4">
        <f t="shared" si="1"/>
        <v>-0.04875412475</v>
      </c>
      <c r="F221" s="122">
        <f t="shared" si="2"/>
        <v>1.01141015</v>
      </c>
      <c r="G221" s="4"/>
    </row>
    <row r="222">
      <c r="A222" s="262">
        <v>45174.0</v>
      </c>
      <c r="B222" s="6">
        <v>-0.8400914588106511</v>
      </c>
      <c r="C222" s="6">
        <v>0.008486454523550034</v>
      </c>
      <c r="D222" s="6">
        <v>0.0701</v>
      </c>
      <c r="E222" s="4">
        <f t="shared" si="1"/>
        <v>-0.9101914588</v>
      </c>
      <c r="F222" s="122">
        <f t="shared" si="2"/>
        <v>-0.06161354548</v>
      </c>
      <c r="G222" s="4"/>
    </row>
    <row r="223">
      <c r="A223" s="262">
        <v>45204.0</v>
      </c>
      <c r="B223" s="6">
        <v>0.6785805197979518</v>
      </c>
      <c r="C223" s="6">
        <v>0.2690799000325623</v>
      </c>
      <c r="D223" s="6">
        <v>0.0701</v>
      </c>
      <c r="E223" s="4">
        <f t="shared" si="1"/>
        <v>0.6084805198</v>
      </c>
      <c r="F223" s="122">
        <f t="shared" si="2"/>
        <v>0.1989799</v>
      </c>
      <c r="G223" s="4"/>
    </row>
    <row r="224">
      <c r="A224" s="262">
        <v>45235.0</v>
      </c>
      <c r="B224" s="6">
        <v>-0.2339053819310224</v>
      </c>
      <c r="C224" s="6">
        <v>-0.09882555923799785</v>
      </c>
      <c r="D224" s="6">
        <v>0.0698</v>
      </c>
      <c r="E224" s="4">
        <f t="shared" si="1"/>
        <v>-0.3037053819</v>
      </c>
      <c r="F224" s="122">
        <f t="shared" si="2"/>
        <v>-0.1686255592</v>
      </c>
      <c r="G224" s="4"/>
    </row>
    <row r="225">
      <c r="A225" s="262">
        <v>45265.0</v>
      </c>
      <c r="B225" s="6">
        <v>0.2291795703289347</v>
      </c>
      <c r="C225" s="6">
        <v>0.09728370771164274</v>
      </c>
      <c r="D225" s="6">
        <v>0.0699</v>
      </c>
      <c r="E225" s="4">
        <f t="shared" si="1"/>
        <v>0.1592795703</v>
      </c>
      <c r="F225" s="122">
        <f t="shared" si="2"/>
        <v>0.02738370771</v>
      </c>
      <c r="G225" s="4"/>
    </row>
    <row r="226">
      <c r="A226" s="263" t="s">
        <v>154</v>
      </c>
      <c r="B226" s="6">
        <v>-0.07304668572487989</v>
      </c>
      <c r="C226" s="6">
        <v>0.45891847030816213</v>
      </c>
      <c r="D226" s="6">
        <v>0.0698</v>
      </c>
      <c r="E226" s="4">
        <f t="shared" si="1"/>
        <v>-0.1428466857</v>
      </c>
      <c r="F226" s="122">
        <f t="shared" si="2"/>
        <v>0.3891184703</v>
      </c>
      <c r="G226" s="4"/>
    </row>
    <row r="227">
      <c r="A227" s="263" t="s">
        <v>155</v>
      </c>
      <c r="B227" s="6">
        <v>0.7362683253278706</v>
      </c>
      <c r="C227" s="6">
        <v>-0.610635990836376</v>
      </c>
      <c r="D227" s="6">
        <v>0.0697</v>
      </c>
      <c r="E227" s="4">
        <f t="shared" si="1"/>
        <v>0.6665683253</v>
      </c>
      <c r="F227" s="122">
        <f t="shared" si="2"/>
        <v>-0.6803359908</v>
      </c>
      <c r="G227" s="4"/>
    </row>
    <row r="228">
      <c r="A228" s="263" t="s">
        <v>156</v>
      </c>
      <c r="B228" s="6">
        <v>0.3176216885820794</v>
      </c>
      <c r="C228" s="6">
        <v>-0.572826948842042</v>
      </c>
      <c r="D228" s="6">
        <v>0.0695</v>
      </c>
      <c r="E228" s="4">
        <f t="shared" si="1"/>
        <v>0.2481216886</v>
      </c>
      <c r="F228" s="122">
        <f t="shared" si="2"/>
        <v>-0.6423269488</v>
      </c>
      <c r="G228" s="4"/>
    </row>
    <row r="229">
      <c r="A229" s="263" t="s">
        <v>157</v>
      </c>
      <c r="B229" s="6">
        <v>-0.6609152209055661</v>
      </c>
      <c r="C229" s="6">
        <v>-0.2849010683790024</v>
      </c>
      <c r="D229" s="6">
        <v>0.0693</v>
      </c>
      <c r="E229" s="4">
        <f t="shared" si="1"/>
        <v>-0.7302152209</v>
      </c>
      <c r="F229" s="122">
        <f t="shared" si="2"/>
        <v>-0.3542010684</v>
      </c>
      <c r="G229" s="4"/>
    </row>
    <row r="230">
      <c r="A230" s="263" t="s">
        <v>158</v>
      </c>
      <c r="B230" s="6">
        <v>-2.405362687853659</v>
      </c>
      <c r="C230" s="6">
        <v>0.40513073670915106</v>
      </c>
      <c r="D230" s="6">
        <v>0.069</v>
      </c>
      <c r="E230" s="4">
        <f t="shared" si="1"/>
        <v>-2.474362688</v>
      </c>
      <c r="F230" s="122">
        <f t="shared" si="2"/>
        <v>0.3361307367</v>
      </c>
      <c r="G230" s="4"/>
    </row>
    <row r="231">
      <c r="A231" s="263" t="s">
        <v>159</v>
      </c>
      <c r="B231" s="6">
        <v>-3.12792497906981</v>
      </c>
      <c r="C231" s="6">
        <v>0.6097761956557566</v>
      </c>
      <c r="D231" s="6">
        <v>0.0683</v>
      </c>
      <c r="E231" s="4">
        <f t="shared" si="1"/>
        <v>-3.196224979</v>
      </c>
      <c r="F231" s="122">
        <f t="shared" si="2"/>
        <v>0.5414761957</v>
      </c>
      <c r="G231" s="4"/>
    </row>
    <row r="232">
      <c r="A232" s="263" t="s">
        <v>160</v>
      </c>
      <c r="B232" s="6">
        <v>0.503778543732914</v>
      </c>
      <c r="C232" s="6">
        <v>0.1834621936836508</v>
      </c>
      <c r="D232" s="6">
        <v>0.06860000000000001</v>
      </c>
      <c r="E232" s="4">
        <f t="shared" si="1"/>
        <v>0.4351785437</v>
      </c>
      <c r="F232" s="122">
        <f t="shared" si="2"/>
        <v>0.1148621937</v>
      </c>
      <c r="G232" s="4"/>
    </row>
    <row r="233">
      <c r="A233" s="263" t="s">
        <v>161</v>
      </c>
      <c r="B233" s="6">
        <v>0.36588180578366336</v>
      </c>
      <c r="C233" s="6">
        <v>-0.341181600174398</v>
      </c>
      <c r="D233" s="6">
        <v>0.0687</v>
      </c>
      <c r="E233" s="4">
        <f t="shared" si="1"/>
        <v>0.2971818058</v>
      </c>
      <c r="F233" s="122">
        <f t="shared" si="2"/>
        <v>-0.4098816002</v>
      </c>
      <c r="G233" s="4"/>
    </row>
    <row r="234">
      <c r="A234" s="263" t="s">
        <v>162</v>
      </c>
      <c r="B234" s="6">
        <v>-0.8047923935353403</v>
      </c>
      <c r="C234" s="6">
        <v>0.19551117284828334</v>
      </c>
      <c r="D234" s="6">
        <v>0.0688</v>
      </c>
      <c r="E234" s="4">
        <f t="shared" si="1"/>
        <v>-0.8735923935</v>
      </c>
      <c r="F234" s="122">
        <f t="shared" si="2"/>
        <v>0.1267111728</v>
      </c>
      <c r="G234" s="4"/>
    </row>
    <row r="235">
      <c r="A235" s="263" t="s">
        <v>163</v>
      </c>
      <c r="B235" s="6">
        <v>1.0176723962850176</v>
      </c>
      <c r="C235" s="6">
        <v>0.9726463677225341</v>
      </c>
      <c r="D235" s="6">
        <v>0.0689</v>
      </c>
      <c r="E235" s="4">
        <f t="shared" si="1"/>
        <v>0.9487723963</v>
      </c>
      <c r="F235" s="122">
        <f t="shared" si="2"/>
        <v>0.9037463677</v>
      </c>
      <c r="G235" s="4"/>
    </row>
    <row r="236">
      <c r="A236" s="263" t="s">
        <v>164</v>
      </c>
      <c r="B236" s="6">
        <v>0.6564993450479366</v>
      </c>
      <c r="C236" s="6">
        <v>0.5367756164405934</v>
      </c>
      <c r="D236" s="6">
        <v>0.069</v>
      </c>
      <c r="E236" s="4">
        <f t="shared" si="1"/>
        <v>0.587499345</v>
      </c>
      <c r="F236" s="122">
        <f t="shared" si="2"/>
        <v>0.4677756164</v>
      </c>
      <c r="G236" s="4"/>
    </row>
    <row r="237">
      <c r="A237" s="263" t="s">
        <v>165</v>
      </c>
      <c r="B237" s="6">
        <v>0.1596883167279137</v>
      </c>
      <c r="C237" s="6">
        <v>0.18926104851694658</v>
      </c>
      <c r="D237" s="6">
        <v>0.06910000000000001</v>
      </c>
      <c r="E237" s="4">
        <f t="shared" si="1"/>
        <v>0.09058831673</v>
      </c>
      <c r="F237" s="122">
        <f t="shared" si="2"/>
        <v>0.1201610485</v>
      </c>
      <c r="G237" s="4"/>
    </row>
    <row r="238">
      <c r="A238" s="263" t="s">
        <v>166</v>
      </c>
      <c r="B238" s="6">
        <v>0.6655311540498343</v>
      </c>
      <c r="C238" s="6">
        <v>-0.5337061315830979</v>
      </c>
      <c r="D238" s="6">
        <v>0.0688</v>
      </c>
      <c r="E238" s="4">
        <f t="shared" si="1"/>
        <v>0.596731154</v>
      </c>
      <c r="F238" s="122">
        <f t="shared" si="2"/>
        <v>-0.6025061316</v>
      </c>
      <c r="G238" s="4"/>
    </row>
    <row r="239">
      <c r="A239" s="262">
        <v>44932.0</v>
      </c>
      <c r="B239" s="6">
        <v>0.18609167045281794</v>
      </c>
      <c r="C239" s="6">
        <v>-0.25169414709945537</v>
      </c>
      <c r="D239" s="6">
        <v>0.0687</v>
      </c>
      <c r="E239" s="4">
        <f t="shared" si="1"/>
        <v>0.1173916705</v>
      </c>
      <c r="F239" s="122">
        <f t="shared" si="2"/>
        <v>-0.3203941471</v>
      </c>
      <c r="G239" s="4"/>
    </row>
    <row r="240">
      <c r="A240" s="262">
        <v>44963.0</v>
      </c>
      <c r="B240" s="6">
        <v>-0.07674834211213022</v>
      </c>
      <c r="C240" s="6">
        <v>0.25070654893104105</v>
      </c>
      <c r="D240" s="6">
        <v>0.0687</v>
      </c>
      <c r="E240" s="4">
        <f t="shared" si="1"/>
        <v>-0.1454483421</v>
      </c>
      <c r="F240" s="122">
        <f t="shared" si="2"/>
        <v>0.1820065489</v>
      </c>
      <c r="G240" s="4"/>
    </row>
    <row r="241">
      <c r="A241" s="262">
        <v>45052.0</v>
      </c>
      <c r="B241" s="6">
        <v>2.687832391450682</v>
      </c>
      <c r="C241" s="6">
        <v>0.3223787505193131</v>
      </c>
      <c r="D241" s="6">
        <v>0.06860000000000001</v>
      </c>
      <c r="E241" s="4">
        <f t="shared" si="1"/>
        <v>2.619232391</v>
      </c>
      <c r="F241" s="122">
        <f t="shared" si="2"/>
        <v>0.2537787505</v>
      </c>
      <c r="G241" s="4"/>
    </row>
    <row r="242">
      <c r="A242" s="262">
        <v>45083.0</v>
      </c>
      <c r="B242" s="6">
        <v>0.3822499587324204</v>
      </c>
      <c r="C242" s="6">
        <v>0.027697330031174045</v>
      </c>
      <c r="D242" s="6">
        <v>0.06849999999999999</v>
      </c>
      <c r="E242" s="4">
        <f t="shared" si="1"/>
        <v>0.3137499587</v>
      </c>
      <c r="F242" s="122">
        <f t="shared" si="2"/>
        <v>-0.04080266997</v>
      </c>
      <c r="G242" s="4"/>
    </row>
    <row r="243">
      <c r="A243" s="262">
        <v>45113.0</v>
      </c>
      <c r="B243" s="6">
        <v>1.0737770047658945</v>
      </c>
      <c r="C243" s="6">
        <v>0.684983063605578</v>
      </c>
      <c r="D243" s="6">
        <v>0.06849999999999999</v>
      </c>
      <c r="E243" s="4">
        <f t="shared" si="1"/>
        <v>1.005277005</v>
      </c>
      <c r="F243" s="122">
        <f t="shared" si="2"/>
        <v>0.6164830636</v>
      </c>
      <c r="G243" s="4"/>
    </row>
    <row r="244">
      <c r="A244" s="262">
        <v>45144.0</v>
      </c>
      <c r="B244" s="6">
        <v>0.22811932888736672</v>
      </c>
      <c r="C244" s="6">
        <v>-0.49048402255640267</v>
      </c>
      <c r="D244" s="6">
        <v>0.06849999999999999</v>
      </c>
      <c r="E244" s="4">
        <f t="shared" si="1"/>
        <v>0.1596193289</v>
      </c>
      <c r="F244" s="122">
        <f t="shared" si="2"/>
        <v>-0.5589840226</v>
      </c>
      <c r="G244" s="4"/>
    </row>
    <row r="245">
      <c r="A245" s="262">
        <v>45175.0</v>
      </c>
      <c r="B245" s="6">
        <v>-0.4137364947068968</v>
      </c>
      <c r="C245" s="6">
        <v>-0.38181764518058026</v>
      </c>
      <c r="D245" s="6">
        <v>0.06860000000000001</v>
      </c>
      <c r="E245" s="4">
        <f t="shared" si="1"/>
        <v>-0.4823364947</v>
      </c>
      <c r="F245" s="122">
        <f t="shared" si="2"/>
        <v>-0.4504176452</v>
      </c>
      <c r="G245" s="4"/>
    </row>
    <row r="246">
      <c r="A246" s="262">
        <v>45266.0</v>
      </c>
      <c r="B246" s="6">
        <v>0.8809016717720278</v>
      </c>
      <c r="C246" s="6">
        <v>0.20524257409740965</v>
      </c>
      <c r="D246" s="6">
        <v>0.06860000000000001</v>
      </c>
      <c r="E246" s="4">
        <f t="shared" si="1"/>
        <v>0.8123016718</v>
      </c>
      <c r="F246" s="122">
        <f t="shared" si="2"/>
        <v>0.1366425741</v>
      </c>
      <c r="G246" s="4"/>
    </row>
    <row r="247">
      <c r="A247" s="263" t="s">
        <v>167</v>
      </c>
      <c r="B247" s="6">
        <v>0.5750939776853303</v>
      </c>
      <c r="C247" s="6">
        <v>0.6163481439668922</v>
      </c>
      <c r="D247" s="6">
        <v>0.06860000000000001</v>
      </c>
      <c r="E247" s="4">
        <f t="shared" si="1"/>
        <v>0.5064939777</v>
      </c>
      <c r="F247" s="122">
        <f t="shared" si="2"/>
        <v>0.547748144</v>
      </c>
      <c r="G247" s="4"/>
    </row>
    <row r="248">
      <c r="A248" s="263" t="s">
        <v>168</v>
      </c>
      <c r="B248" s="6">
        <v>-0.15183067392550953</v>
      </c>
      <c r="C248" s="6">
        <v>0.2123834228727596</v>
      </c>
      <c r="D248" s="6">
        <v>0.0689</v>
      </c>
      <c r="E248" s="4">
        <f t="shared" si="1"/>
        <v>-0.2207306739</v>
      </c>
      <c r="F248" s="122">
        <f t="shared" si="2"/>
        <v>0.1434834229</v>
      </c>
      <c r="G248" s="4"/>
    </row>
    <row r="249">
      <c r="A249" s="263" t="s">
        <v>169</v>
      </c>
      <c r="B249" s="6">
        <v>0.621719798215308</v>
      </c>
      <c r="C249" s="6">
        <v>-0.3614862523259503</v>
      </c>
      <c r="D249" s="6">
        <v>0.0689</v>
      </c>
      <c r="E249" s="4">
        <f t="shared" si="1"/>
        <v>0.5528197982</v>
      </c>
      <c r="F249" s="122">
        <f t="shared" si="2"/>
        <v>-0.4303862523</v>
      </c>
      <c r="G249" s="4"/>
    </row>
    <row r="250">
      <c r="A250" s="263" t="s">
        <v>170</v>
      </c>
      <c r="B250" s="6">
        <v>1.7733201626941242</v>
      </c>
      <c r="C250" s="6">
        <v>0.7379027295444773</v>
      </c>
      <c r="D250" s="6">
        <v>0.0689</v>
      </c>
      <c r="E250" s="4">
        <f t="shared" si="1"/>
        <v>1.704420163</v>
      </c>
      <c r="F250" s="122">
        <f t="shared" si="2"/>
        <v>0.6690027295</v>
      </c>
      <c r="G250" s="4"/>
    </row>
    <row r="251">
      <c r="A251" s="263" t="s">
        <v>171</v>
      </c>
      <c r="B251" s="6">
        <v>0.699007912574896</v>
      </c>
      <c r="C251" s="6">
        <v>-0.37474768936576686</v>
      </c>
      <c r="D251" s="6">
        <v>0.0688</v>
      </c>
      <c r="E251" s="4">
        <f t="shared" si="1"/>
        <v>0.6302079126</v>
      </c>
      <c r="F251" s="122">
        <f t="shared" si="2"/>
        <v>-0.4435476894</v>
      </c>
      <c r="G251" s="4"/>
    </row>
    <row r="252">
      <c r="A252" s="263" t="s">
        <v>172</v>
      </c>
      <c r="B252" s="6">
        <v>0.49725513794324205</v>
      </c>
      <c r="C252" s="6">
        <v>0.3265717431466587</v>
      </c>
      <c r="D252" s="6">
        <v>0.06860000000000001</v>
      </c>
      <c r="E252" s="4">
        <f t="shared" si="1"/>
        <v>0.4286551379</v>
      </c>
      <c r="F252" s="122">
        <f t="shared" si="2"/>
        <v>0.2579717431</v>
      </c>
      <c r="G252" s="4"/>
    </row>
    <row r="253">
      <c r="A253" s="263" t="s">
        <v>173</v>
      </c>
      <c r="B253" s="6">
        <v>-0.5017668524682167</v>
      </c>
      <c r="C253" s="6">
        <v>0.21337428985952808</v>
      </c>
      <c r="D253" s="6">
        <v>0.0689</v>
      </c>
      <c r="E253" s="4">
        <f t="shared" si="1"/>
        <v>-0.5706668525</v>
      </c>
      <c r="F253" s="122">
        <f t="shared" si="2"/>
        <v>0.1444742899</v>
      </c>
      <c r="G253" s="4"/>
    </row>
    <row r="254">
      <c r="A254" s="263" t="s">
        <v>174</v>
      </c>
      <c r="B254" s="6">
        <v>-0.7424758089601639</v>
      </c>
      <c r="C254" s="6">
        <v>-0.453946443865219</v>
      </c>
      <c r="D254" s="6">
        <v>0.0687</v>
      </c>
      <c r="E254" s="4">
        <f t="shared" si="1"/>
        <v>-0.811175809</v>
      </c>
      <c r="F254" s="122">
        <f t="shared" si="2"/>
        <v>-0.5226464439</v>
      </c>
      <c r="G254" s="4"/>
    </row>
    <row r="255">
      <c r="A255" s="263" t="s">
        <v>175</v>
      </c>
      <c r="B255" s="6">
        <v>-1.0798221318912318</v>
      </c>
      <c r="C255" s="6">
        <v>-0.5633615236065792</v>
      </c>
      <c r="D255" s="6">
        <v>0.0689</v>
      </c>
      <c r="E255" s="4">
        <f t="shared" si="1"/>
        <v>-1.148722132</v>
      </c>
      <c r="F255" s="122">
        <f t="shared" si="2"/>
        <v>-0.6322615236</v>
      </c>
      <c r="G255" s="4"/>
    </row>
    <row r="256">
      <c r="A256" s="263" t="s">
        <v>176</v>
      </c>
      <c r="B256" s="6">
        <v>1.6727384697248382</v>
      </c>
      <c r="C256" s="6">
        <v>0.13768717687713014</v>
      </c>
      <c r="D256" s="6">
        <v>0.0688</v>
      </c>
      <c r="E256" s="4">
        <f t="shared" si="1"/>
        <v>1.60393847</v>
      </c>
      <c r="F256" s="122">
        <f t="shared" si="2"/>
        <v>0.06888717688</v>
      </c>
      <c r="G256" s="4"/>
    </row>
    <row r="257">
      <c r="A257" s="263" t="s">
        <v>177</v>
      </c>
      <c r="B257" s="6">
        <v>-0.30794881532136875</v>
      </c>
      <c r="C257" s="6">
        <v>0.6751840438281155</v>
      </c>
      <c r="D257" s="6">
        <v>0.06860000000000001</v>
      </c>
      <c r="E257" s="4">
        <f t="shared" si="1"/>
        <v>-0.3765488153</v>
      </c>
      <c r="F257" s="122">
        <f t="shared" si="2"/>
        <v>0.6065840438</v>
      </c>
      <c r="G257" s="4"/>
    </row>
    <row r="258">
      <c r="A258" s="263" t="s">
        <v>178</v>
      </c>
      <c r="B258" s="6">
        <v>-0.018292426097881707</v>
      </c>
      <c r="C258" s="6">
        <v>0.822111450040904</v>
      </c>
      <c r="D258" s="6">
        <v>0.06860000000000001</v>
      </c>
      <c r="E258" s="4">
        <f t="shared" si="1"/>
        <v>-0.0868924261</v>
      </c>
      <c r="F258" s="122">
        <f t="shared" si="2"/>
        <v>0.75351145</v>
      </c>
      <c r="G258" s="4"/>
    </row>
    <row r="259">
      <c r="A259" s="263" t="s">
        <v>179</v>
      </c>
      <c r="B259" s="6">
        <v>0.4095517048575266</v>
      </c>
      <c r="C259" s="6">
        <v>1.1435212759789415</v>
      </c>
      <c r="D259" s="6">
        <v>0.0687</v>
      </c>
      <c r="E259" s="4">
        <f t="shared" si="1"/>
        <v>0.3408517049</v>
      </c>
      <c r="F259" s="122">
        <f t="shared" si="2"/>
        <v>1.074821276</v>
      </c>
      <c r="G259" s="4"/>
    </row>
    <row r="260">
      <c r="A260" s="262">
        <v>44992.0</v>
      </c>
      <c r="B260" s="6">
        <v>-0.1491295240757188</v>
      </c>
      <c r="C260" s="6">
        <v>0.695709271694013</v>
      </c>
      <c r="D260" s="6">
        <v>0.06820000000000001</v>
      </c>
      <c r="E260" s="4">
        <f t="shared" si="1"/>
        <v>-0.2173295241</v>
      </c>
      <c r="F260" s="122">
        <f t="shared" si="2"/>
        <v>0.6275092717</v>
      </c>
      <c r="G260" s="4"/>
    </row>
    <row r="261">
      <c r="A261" s="262">
        <v>45023.0</v>
      </c>
      <c r="B261" s="6">
        <v>-0.6057136286673346</v>
      </c>
      <c r="C261" s="6">
        <v>0.34389870902132863</v>
      </c>
      <c r="D261" s="6">
        <v>0.06820000000000001</v>
      </c>
      <c r="E261" s="4">
        <f t="shared" si="1"/>
        <v>-0.6739136287</v>
      </c>
      <c r="F261" s="122">
        <f t="shared" si="2"/>
        <v>0.275698709</v>
      </c>
      <c r="G261" s="4"/>
    </row>
    <row r="262">
      <c r="A262" s="262">
        <v>45053.0</v>
      </c>
      <c r="B262" s="6">
        <v>0.4198508709778226</v>
      </c>
      <c r="C262" s="6">
        <v>0.04899685388622415</v>
      </c>
      <c r="D262" s="6">
        <v>0.06820000000000001</v>
      </c>
      <c r="E262" s="4">
        <f t="shared" si="1"/>
        <v>0.351650871</v>
      </c>
      <c r="F262" s="122">
        <f t="shared" si="2"/>
        <v>-0.01920314611</v>
      </c>
      <c r="G262" s="4"/>
    </row>
    <row r="263">
      <c r="A263" s="262">
        <v>45084.0</v>
      </c>
      <c r="B263" s="6">
        <v>0.7956702352877811</v>
      </c>
      <c r="C263" s="6">
        <v>0.509317730752374</v>
      </c>
      <c r="D263" s="6">
        <v>0.06820000000000001</v>
      </c>
      <c r="E263" s="4">
        <f t="shared" si="1"/>
        <v>0.7274702353</v>
      </c>
      <c r="F263" s="122">
        <f t="shared" si="2"/>
        <v>0.4411177308</v>
      </c>
      <c r="G263" s="4"/>
    </row>
    <row r="264">
      <c r="A264" s="262">
        <v>45114.0</v>
      </c>
      <c r="B264" s="6">
        <v>-0.768637102711584</v>
      </c>
      <c r="C264" s="6">
        <v>-0.8488354797843805</v>
      </c>
      <c r="D264" s="6">
        <v>0.06849999999999999</v>
      </c>
      <c r="E264" s="4">
        <f t="shared" si="1"/>
        <v>-0.8371371027</v>
      </c>
      <c r="F264" s="122">
        <f t="shared" si="2"/>
        <v>-0.9173354798</v>
      </c>
      <c r="G264" s="4"/>
    </row>
    <row r="265">
      <c r="A265" s="262">
        <v>45206.0</v>
      </c>
      <c r="B265" s="6">
        <v>0.0983766115665825</v>
      </c>
      <c r="C265" s="6">
        <v>0.12466505964267262</v>
      </c>
      <c r="D265" s="6">
        <v>0.06860000000000001</v>
      </c>
      <c r="E265" s="4">
        <f t="shared" si="1"/>
        <v>0.02977661157</v>
      </c>
      <c r="F265" s="122">
        <f t="shared" si="2"/>
        <v>0.05606505964</v>
      </c>
      <c r="G265" s="4"/>
    </row>
    <row r="266">
      <c r="A266" s="262">
        <v>45237.0</v>
      </c>
      <c r="B266" s="6">
        <v>2.3608631106142224</v>
      </c>
      <c r="C266" s="6">
        <v>0.43139301194984475</v>
      </c>
      <c r="D266" s="6">
        <v>0.06849999999999999</v>
      </c>
      <c r="E266" s="4">
        <f t="shared" si="1"/>
        <v>2.292363111</v>
      </c>
      <c r="F266" s="122">
        <f t="shared" si="2"/>
        <v>0.3628930119</v>
      </c>
      <c r="G266" s="4"/>
    </row>
    <row r="267">
      <c r="A267" s="262">
        <v>45267.0</v>
      </c>
      <c r="B267" s="6">
        <v>-0.3230947755975299</v>
      </c>
      <c r="C267" s="6">
        <v>-0.28344496229308613</v>
      </c>
      <c r="D267" s="6">
        <v>0.06860000000000001</v>
      </c>
      <c r="E267" s="4">
        <f t="shared" si="1"/>
        <v>-0.3916947756</v>
      </c>
      <c r="F267" s="122">
        <f t="shared" si="2"/>
        <v>-0.3520449623</v>
      </c>
      <c r="G267" s="4"/>
    </row>
    <row r="268">
      <c r="A268" s="263" t="s">
        <v>180</v>
      </c>
      <c r="B268" s="6">
        <v>-0.382847859950879</v>
      </c>
      <c r="C268" s="6">
        <v>0.15192707500400185</v>
      </c>
      <c r="D268" s="6">
        <v>0.06860000000000001</v>
      </c>
      <c r="E268" s="4">
        <f t="shared" si="1"/>
        <v>-0.45144786</v>
      </c>
      <c r="F268" s="122">
        <f t="shared" si="2"/>
        <v>0.083327075</v>
      </c>
      <c r="G268" s="4"/>
    </row>
    <row r="269">
      <c r="A269" s="263" t="s">
        <v>181</v>
      </c>
      <c r="B269" s="6">
        <v>0.30030459998554365</v>
      </c>
      <c r="C269" s="6">
        <v>0.7765114931427467</v>
      </c>
      <c r="D269" s="6">
        <v>0.06860000000000001</v>
      </c>
      <c r="E269" s="4">
        <f t="shared" si="1"/>
        <v>0.2317046</v>
      </c>
      <c r="F269" s="122">
        <f t="shared" si="2"/>
        <v>0.7079114931</v>
      </c>
      <c r="G269" s="4"/>
    </row>
    <row r="270">
      <c r="A270" s="263" t="s">
        <v>182</v>
      </c>
      <c r="B270" s="6">
        <v>1.9960429434793918</v>
      </c>
      <c r="C270" s="6">
        <v>0.7511053183061194</v>
      </c>
      <c r="D270" s="6">
        <v>0.06860000000000001</v>
      </c>
      <c r="E270" s="4">
        <f t="shared" si="1"/>
        <v>1.927442943</v>
      </c>
      <c r="F270" s="122">
        <f t="shared" si="2"/>
        <v>0.6825053183</v>
      </c>
      <c r="G270" s="4"/>
    </row>
    <row r="271">
      <c r="A271" s="263" t="s">
        <v>183</v>
      </c>
      <c r="B271" s="6">
        <v>-0.7639722476712001</v>
      </c>
      <c r="C271" s="6">
        <v>0.19176671427012865</v>
      </c>
      <c r="D271" s="6">
        <v>0.06849999999999999</v>
      </c>
      <c r="E271" s="4">
        <f t="shared" si="1"/>
        <v>-0.8324722477</v>
      </c>
      <c r="F271" s="122">
        <f t="shared" si="2"/>
        <v>0.1232667143</v>
      </c>
      <c r="G271" s="4"/>
    </row>
    <row r="272">
      <c r="A272" s="263" t="s">
        <v>184</v>
      </c>
      <c r="B272" s="6">
        <v>-0.014053793240327832</v>
      </c>
      <c r="C272" s="6">
        <v>0.4248262592250412</v>
      </c>
      <c r="D272" s="6">
        <v>0.0687</v>
      </c>
      <c r="E272" s="4">
        <f t="shared" si="1"/>
        <v>-0.08275379324</v>
      </c>
      <c r="F272" s="122">
        <f t="shared" si="2"/>
        <v>0.3561262592</v>
      </c>
      <c r="G272" s="4"/>
    </row>
    <row r="273">
      <c r="A273" s="263" t="s">
        <v>185</v>
      </c>
      <c r="B273" s="6">
        <v>0.44338548252532267</v>
      </c>
      <c r="C273" s="6">
        <v>0.7361412584486074</v>
      </c>
      <c r="D273" s="6">
        <v>0.0687</v>
      </c>
      <c r="E273" s="4">
        <f t="shared" si="1"/>
        <v>0.3746854825</v>
      </c>
      <c r="F273" s="122">
        <f t="shared" si="2"/>
        <v>0.6674412584</v>
      </c>
      <c r="G273" s="4"/>
    </row>
    <row r="274">
      <c r="A274" s="263" t="s">
        <v>186</v>
      </c>
      <c r="B274" s="6">
        <v>-0.12559588849472164</v>
      </c>
      <c r="C274" s="6">
        <v>-1.171971780581263</v>
      </c>
      <c r="D274" s="6">
        <v>0.06860000000000001</v>
      </c>
      <c r="E274" s="4">
        <f t="shared" si="1"/>
        <v>-0.1941958885</v>
      </c>
      <c r="F274" s="122">
        <f t="shared" si="2"/>
        <v>-1.240571781</v>
      </c>
      <c r="G274" s="4"/>
    </row>
    <row r="275">
      <c r="A275" s="263" t="s">
        <v>187</v>
      </c>
      <c r="B275" s="6">
        <v>-0.35045771386295543</v>
      </c>
      <c r="C275" s="6">
        <v>-0.3679412509496149</v>
      </c>
      <c r="D275" s="6">
        <v>0.06860000000000001</v>
      </c>
      <c r="E275" s="4">
        <f t="shared" si="1"/>
        <v>-0.4190577139</v>
      </c>
      <c r="F275" s="122">
        <f t="shared" si="2"/>
        <v>-0.4365412509</v>
      </c>
      <c r="G275" s="4"/>
    </row>
    <row r="276">
      <c r="A276" s="263" t="s">
        <v>188</v>
      </c>
      <c r="B276" s="6">
        <v>-0.6471194336687393</v>
      </c>
      <c r="C276" s="6">
        <v>0.04193703345050287</v>
      </c>
      <c r="D276" s="6">
        <v>0.06860000000000001</v>
      </c>
      <c r="E276" s="4">
        <f t="shared" si="1"/>
        <v>-0.7157194337</v>
      </c>
      <c r="F276" s="122">
        <f t="shared" si="2"/>
        <v>-0.02666296655</v>
      </c>
      <c r="G276" s="4"/>
    </row>
    <row r="277">
      <c r="A277" s="263" t="s">
        <v>189</v>
      </c>
      <c r="B277" s="6">
        <v>0.12691307226323834</v>
      </c>
      <c r="C277" s="6">
        <v>0.49642795443228727</v>
      </c>
      <c r="D277" s="6">
        <v>0.0688</v>
      </c>
      <c r="E277" s="4">
        <f t="shared" si="1"/>
        <v>0.05811307226</v>
      </c>
      <c r="F277" s="122">
        <f t="shared" si="2"/>
        <v>0.4276279544</v>
      </c>
      <c r="G277" s="4"/>
    </row>
    <row r="278">
      <c r="A278" s="263" t="s">
        <v>190</v>
      </c>
      <c r="B278" s="6">
        <v>-0.7993391410916287</v>
      </c>
      <c r="C278" s="6">
        <v>-0.598635878715551</v>
      </c>
      <c r="D278" s="6">
        <v>0.0687</v>
      </c>
      <c r="E278" s="4">
        <f t="shared" si="1"/>
        <v>-0.8680391411</v>
      </c>
      <c r="F278" s="122">
        <f t="shared" si="2"/>
        <v>-0.6673358787</v>
      </c>
      <c r="G278" s="4"/>
    </row>
    <row r="279">
      <c r="A279" s="263" t="s">
        <v>191</v>
      </c>
      <c r="B279" s="6">
        <v>1.1854132495612535</v>
      </c>
      <c r="C279" s="6">
        <v>-0.07044796769058938</v>
      </c>
      <c r="D279" s="6">
        <v>0.0688</v>
      </c>
      <c r="E279" s="4">
        <f t="shared" si="1"/>
        <v>1.11661325</v>
      </c>
      <c r="F279" s="122">
        <f t="shared" si="2"/>
        <v>-0.1392479677</v>
      </c>
      <c r="G279" s="4"/>
    </row>
    <row r="280">
      <c r="A280" s="263" t="s">
        <v>192</v>
      </c>
      <c r="B280" s="6">
        <v>0.07268629743277782</v>
      </c>
      <c r="C280" s="6">
        <v>0.5484563054659843</v>
      </c>
      <c r="D280" s="6">
        <v>0.0688</v>
      </c>
      <c r="E280" s="4">
        <f t="shared" si="1"/>
        <v>0.003886297433</v>
      </c>
      <c r="F280" s="122">
        <f t="shared" si="2"/>
        <v>0.4796563055</v>
      </c>
      <c r="G280" s="4"/>
    </row>
    <row r="281">
      <c r="A281" s="262">
        <v>44934.0</v>
      </c>
      <c r="B281" s="6">
        <v>0.7022202647763893</v>
      </c>
      <c r="C281" s="6">
        <v>-0.10251192175682654</v>
      </c>
      <c r="D281" s="6">
        <v>0.0688</v>
      </c>
      <c r="E281" s="4">
        <f t="shared" si="1"/>
        <v>0.6334202648</v>
      </c>
      <c r="F281" s="122">
        <f t="shared" si="2"/>
        <v>-0.1713119218</v>
      </c>
      <c r="G281" s="4"/>
    </row>
    <row r="282">
      <c r="A282" s="262">
        <v>44965.0</v>
      </c>
      <c r="B282" s="6">
        <v>-1.0292832875871358</v>
      </c>
      <c r="C282" s="6">
        <v>-1.0489749690248333</v>
      </c>
      <c r="D282" s="6">
        <v>0.06910000000000001</v>
      </c>
      <c r="E282" s="4">
        <f t="shared" si="1"/>
        <v>-1.098383288</v>
      </c>
      <c r="F282" s="122">
        <f t="shared" si="2"/>
        <v>-1.118074969</v>
      </c>
      <c r="G282" s="4"/>
    </row>
    <row r="283">
      <c r="A283" s="262">
        <v>44993.0</v>
      </c>
      <c r="B283" s="6">
        <v>-0.09560191592109218</v>
      </c>
      <c r="C283" s="6">
        <v>-0.7420665708996101</v>
      </c>
      <c r="D283" s="6">
        <v>0.0692</v>
      </c>
      <c r="E283" s="4">
        <f t="shared" si="1"/>
        <v>-0.1648019159</v>
      </c>
      <c r="F283" s="122">
        <f t="shared" si="2"/>
        <v>-0.8112665709</v>
      </c>
      <c r="G283" s="4"/>
    </row>
    <row r="284">
      <c r="A284" s="262">
        <v>45024.0</v>
      </c>
      <c r="B284" s="6">
        <v>0.10800938986325309</v>
      </c>
      <c r="C284" s="6">
        <v>0.6983409565233019</v>
      </c>
      <c r="D284" s="6">
        <v>0.0694</v>
      </c>
      <c r="E284" s="4">
        <f t="shared" si="1"/>
        <v>0.03860938986</v>
      </c>
      <c r="F284" s="122">
        <f t="shared" si="2"/>
        <v>0.6289409565</v>
      </c>
      <c r="G284" s="4"/>
    </row>
    <row r="285">
      <c r="A285" s="262">
        <v>45115.0</v>
      </c>
      <c r="B285" s="6">
        <v>-0.49283630439126347</v>
      </c>
      <c r="C285" s="6">
        <v>0.41143618383972574</v>
      </c>
      <c r="D285" s="6">
        <v>0.0693</v>
      </c>
      <c r="E285" s="4">
        <f t="shared" si="1"/>
        <v>-0.5621363044</v>
      </c>
      <c r="F285" s="122">
        <f t="shared" si="2"/>
        <v>0.3421361838</v>
      </c>
      <c r="G285" s="4"/>
    </row>
    <row r="286">
      <c r="A286" s="262">
        <v>45146.0</v>
      </c>
      <c r="B286" s="6">
        <v>1.5563698078581956</v>
      </c>
      <c r="C286" s="6">
        <v>-0.13496757206350227</v>
      </c>
      <c r="D286" s="6">
        <v>0.0692</v>
      </c>
      <c r="E286" s="4">
        <f t="shared" si="1"/>
        <v>1.487169808</v>
      </c>
      <c r="F286" s="122">
        <f t="shared" si="2"/>
        <v>-0.2041675721</v>
      </c>
      <c r="G286" s="4"/>
    </row>
    <row r="287">
      <c r="A287" s="262">
        <v>45177.0</v>
      </c>
      <c r="B287" s="6">
        <v>-0.2809366169579584</v>
      </c>
      <c r="C287" s="6">
        <v>0.3152647943242155</v>
      </c>
      <c r="D287" s="6">
        <v>0.0695</v>
      </c>
      <c r="E287" s="4">
        <f t="shared" si="1"/>
        <v>-0.350436617</v>
      </c>
      <c r="F287" s="122">
        <f t="shared" si="2"/>
        <v>0.2457647943</v>
      </c>
      <c r="G287" s="4"/>
    </row>
    <row r="288">
      <c r="A288" s="262">
        <v>45207.0</v>
      </c>
      <c r="B288" s="6">
        <v>-0.7057864122770562</v>
      </c>
      <c r="C288" s="6">
        <v>-0.45562089489139584</v>
      </c>
      <c r="D288" s="6">
        <v>0.0693</v>
      </c>
      <c r="E288" s="4">
        <f t="shared" si="1"/>
        <v>-0.7750864123</v>
      </c>
      <c r="F288" s="122">
        <f t="shared" si="2"/>
        <v>-0.5249208949</v>
      </c>
      <c r="G288" s="4"/>
    </row>
    <row r="289">
      <c r="A289" s="262">
        <v>45238.0</v>
      </c>
      <c r="B289" s="6">
        <v>-0.9183198481911159</v>
      </c>
      <c r="C289" s="6">
        <v>-0.5874196007798111</v>
      </c>
      <c r="D289" s="6">
        <v>0.0694</v>
      </c>
      <c r="E289" s="4">
        <f t="shared" si="1"/>
        <v>-0.9877198482</v>
      </c>
      <c r="F289" s="122">
        <f t="shared" si="2"/>
        <v>-0.6568196008</v>
      </c>
      <c r="G289" s="4"/>
    </row>
    <row r="290">
      <c r="A290" s="263" t="s">
        <v>193</v>
      </c>
      <c r="B290" s="6">
        <v>0.4538786601744925</v>
      </c>
      <c r="C290" s="6">
        <v>0.032169567074834135</v>
      </c>
      <c r="D290" s="6">
        <v>0.0693</v>
      </c>
      <c r="E290" s="4">
        <f t="shared" si="1"/>
        <v>0.3845786602</v>
      </c>
      <c r="F290" s="122">
        <f t="shared" si="2"/>
        <v>-0.03713043293</v>
      </c>
      <c r="G290" s="4"/>
    </row>
    <row r="291">
      <c r="A291" s="263" t="s">
        <v>194</v>
      </c>
      <c r="B291" s="6">
        <v>2.4216748380243196</v>
      </c>
      <c r="C291" s="6">
        <v>0.15667972759853319</v>
      </c>
      <c r="D291" s="6">
        <v>0.0705</v>
      </c>
      <c r="E291" s="4">
        <f t="shared" si="1"/>
        <v>2.351174838</v>
      </c>
      <c r="F291" s="122">
        <f t="shared" si="2"/>
        <v>0.0861797276</v>
      </c>
      <c r="G291" s="4"/>
    </row>
    <row r="292">
      <c r="A292" s="263" t="s">
        <v>195</v>
      </c>
      <c r="B292" s="6">
        <v>2.7003567739620515</v>
      </c>
      <c r="C292" s="6">
        <v>-0.5124582584125353</v>
      </c>
      <c r="D292" s="6">
        <v>0.0705</v>
      </c>
      <c r="E292" s="4">
        <f t="shared" si="1"/>
        <v>2.629856774</v>
      </c>
      <c r="F292" s="122">
        <f t="shared" si="2"/>
        <v>-0.5829582584</v>
      </c>
      <c r="G292" s="4"/>
    </row>
    <row r="293">
      <c r="A293" s="263" t="s">
        <v>196</v>
      </c>
      <c r="B293" s="6">
        <v>-1.118519393626751</v>
      </c>
      <c r="C293" s="6">
        <v>-0.284530279753675</v>
      </c>
      <c r="D293" s="6">
        <v>0.0703</v>
      </c>
      <c r="E293" s="4">
        <f t="shared" si="1"/>
        <v>-1.188819394</v>
      </c>
      <c r="F293" s="122">
        <f t="shared" si="2"/>
        <v>-0.3548302798</v>
      </c>
      <c r="G293" s="4"/>
    </row>
    <row r="294">
      <c r="A294" s="263" t="s">
        <v>197</v>
      </c>
      <c r="B294" s="6">
        <v>-0.2101386076573614</v>
      </c>
      <c r="C294" s="6">
        <v>0.43215614586109935</v>
      </c>
      <c r="D294" s="6">
        <v>0.0703</v>
      </c>
      <c r="E294" s="4">
        <f t="shared" si="1"/>
        <v>-0.2804386077</v>
      </c>
      <c r="F294" s="122">
        <f t="shared" si="2"/>
        <v>0.3618561459</v>
      </c>
      <c r="G294" s="4"/>
    </row>
    <row r="295">
      <c r="A295" s="263" t="s">
        <v>198</v>
      </c>
      <c r="B295" s="6">
        <v>0.06451435406002581</v>
      </c>
      <c r="C295" s="6">
        <v>0.014695569672480525</v>
      </c>
      <c r="D295" s="6">
        <v>0.0701</v>
      </c>
      <c r="E295" s="4">
        <f t="shared" si="1"/>
        <v>-0.00558564594</v>
      </c>
      <c r="F295" s="122">
        <f t="shared" si="2"/>
        <v>-0.05540443033</v>
      </c>
      <c r="G295" s="4"/>
    </row>
    <row r="296">
      <c r="A296" s="263" t="s">
        <v>199</v>
      </c>
      <c r="B296" s="6">
        <v>0.7876936169047472</v>
      </c>
      <c r="C296" s="6">
        <v>0.2451479523314796</v>
      </c>
      <c r="D296" s="6">
        <v>0.0705</v>
      </c>
      <c r="E296" s="4">
        <f t="shared" si="1"/>
        <v>0.7171936169</v>
      </c>
      <c r="F296" s="122">
        <f t="shared" si="2"/>
        <v>0.1746479523</v>
      </c>
      <c r="G296" s="4"/>
    </row>
    <row r="297">
      <c r="A297" s="263" t="s">
        <v>200</v>
      </c>
      <c r="B297" s="6">
        <v>-0.4103604682006863</v>
      </c>
      <c r="C297" s="6">
        <v>-0.29469245011314166</v>
      </c>
      <c r="D297" s="6">
        <v>0.0703</v>
      </c>
      <c r="E297" s="4">
        <f t="shared" si="1"/>
        <v>-0.4806604682</v>
      </c>
      <c r="F297" s="122">
        <f t="shared" si="2"/>
        <v>-0.3649924501</v>
      </c>
      <c r="G297" s="4"/>
    </row>
    <row r="298">
      <c r="A298" s="263" t="s">
        <v>201</v>
      </c>
      <c r="B298" s="6">
        <v>-0.6867619465425808</v>
      </c>
      <c r="C298" s="6">
        <v>-0.6236234119267408</v>
      </c>
      <c r="D298" s="6">
        <v>0.0702</v>
      </c>
      <c r="E298" s="4">
        <f t="shared" si="1"/>
        <v>-0.7569619465</v>
      </c>
      <c r="F298" s="122">
        <f t="shared" si="2"/>
        <v>-0.6938234119</v>
      </c>
      <c r="G298" s="4"/>
    </row>
    <row r="299">
      <c r="A299" s="263" t="s">
        <v>202</v>
      </c>
      <c r="B299" s="6">
        <v>0.32762776919701</v>
      </c>
      <c r="C299" s="6">
        <v>0.20891943236200938</v>
      </c>
      <c r="D299" s="6">
        <v>0.0702</v>
      </c>
      <c r="E299" s="4">
        <f t="shared" si="1"/>
        <v>0.2574277692</v>
      </c>
      <c r="F299" s="122">
        <f t="shared" si="2"/>
        <v>0.1387194324</v>
      </c>
      <c r="G299" s="4"/>
    </row>
    <row r="300">
      <c r="A300" s="263" t="s">
        <v>203</v>
      </c>
      <c r="B300" s="6">
        <v>1.38058902796462</v>
      </c>
      <c r="C300" s="6">
        <v>0.18957787843708157</v>
      </c>
      <c r="D300" s="6">
        <v>0.0701</v>
      </c>
      <c r="E300" s="4">
        <f t="shared" si="1"/>
        <v>1.310489028</v>
      </c>
      <c r="F300" s="122">
        <f t="shared" si="2"/>
        <v>0.1194778784</v>
      </c>
      <c r="G300" s="4"/>
    </row>
    <row r="301">
      <c r="A301" s="263" t="s">
        <v>204</v>
      </c>
      <c r="B301" s="6">
        <v>1.054659854481022</v>
      </c>
      <c r="C301" s="6">
        <v>0.024815627641503475</v>
      </c>
      <c r="D301" s="6">
        <v>0.0703</v>
      </c>
      <c r="E301" s="4">
        <f t="shared" si="1"/>
        <v>0.9843598545</v>
      </c>
      <c r="F301" s="122">
        <f t="shared" si="2"/>
        <v>-0.04548437236</v>
      </c>
      <c r="G301" s="4"/>
    </row>
    <row r="302">
      <c r="A302" s="263" t="s">
        <v>205</v>
      </c>
      <c r="B302" s="6">
        <v>1.3679322422754385</v>
      </c>
      <c r="C302" s="6">
        <v>-0.4840431167931767</v>
      </c>
      <c r="D302" s="6">
        <v>0.0701</v>
      </c>
      <c r="E302" s="4">
        <f t="shared" si="1"/>
        <v>1.297832242</v>
      </c>
      <c r="F302" s="122">
        <f t="shared" si="2"/>
        <v>-0.5541431168</v>
      </c>
      <c r="G302" s="4"/>
    </row>
    <row r="303">
      <c r="A303" s="262">
        <v>44935.0</v>
      </c>
      <c r="B303" s="6">
        <v>0.18866321848348494</v>
      </c>
      <c r="C303" s="6">
        <v>0.9426710571419669</v>
      </c>
      <c r="D303" s="6">
        <v>0.0697</v>
      </c>
      <c r="E303" s="4">
        <f t="shared" si="1"/>
        <v>0.1189632185</v>
      </c>
      <c r="F303" s="122">
        <f t="shared" si="2"/>
        <v>0.8729710571</v>
      </c>
      <c r="G303" s="4"/>
    </row>
    <row r="304">
      <c r="A304" s="262">
        <v>45025.0</v>
      </c>
      <c r="B304" s="6">
        <v>0.06750011663383029</v>
      </c>
      <c r="C304" s="6">
        <v>0.4810833895026061</v>
      </c>
      <c r="D304" s="6">
        <v>0.0701</v>
      </c>
      <c r="E304" s="4">
        <f t="shared" si="1"/>
        <v>-0.002599883366</v>
      </c>
      <c r="F304" s="122">
        <f t="shared" si="2"/>
        <v>0.4109833895</v>
      </c>
      <c r="G304" s="4"/>
    </row>
    <row r="305">
      <c r="A305" s="262">
        <v>45055.0</v>
      </c>
      <c r="B305" s="6">
        <v>1.0463519381780102</v>
      </c>
      <c r="C305" s="6">
        <v>0.23606161156856637</v>
      </c>
      <c r="D305" s="6">
        <v>0.0698</v>
      </c>
      <c r="E305" s="4">
        <f t="shared" si="1"/>
        <v>0.9765519382</v>
      </c>
      <c r="F305" s="122">
        <f t="shared" si="2"/>
        <v>0.1662616116</v>
      </c>
      <c r="G305" s="4"/>
    </row>
    <row r="306">
      <c r="A306" s="262">
        <v>45086.0</v>
      </c>
      <c r="B306" s="6">
        <v>0.29260295699352873</v>
      </c>
      <c r="C306" s="6">
        <v>0.18467527292603186</v>
      </c>
      <c r="D306" s="6">
        <v>0.0702</v>
      </c>
      <c r="E306" s="4">
        <f t="shared" si="1"/>
        <v>0.222402957</v>
      </c>
      <c r="F306" s="122">
        <f t="shared" si="2"/>
        <v>0.1144752729</v>
      </c>
      <c r="G306" s="4"/>
    </row>
    <row r="307">
      <c r="A307" s="262">
        <v>45116.0</v>
      </c>
      <c r="B307" s="6">
        <v>4.701955438745233</v>
      </c>
      <c r="C307" s="6">
        <v>0.5915032596418855</v>
      </c>
      <c r="D307" s="6">
        <v>0.07</v>
      </c>
      <c r="E307" s="4">
        <f t="shared" si="1"/>
        <v>4.631955439</v>
      </c>
      <c r="F307" s="122">
        <f t="shared" si="2"/>
        <v>0.5215032596</v>
      </c>
      <c r="G307" s="4"/>
    </row>
    <row r="308">
      <c r="A308" s="262">
        <v>45147.0</v>
      </c>
      <c r="B308" s="6">
        <v>1.927198110061094</v>
      </c>
      <c r="C308" s="6">
        <v>0.4709269759036524</v>
      </c>
      <c r="D308" s="6">
        <v>0.0698</v>
      </c>
      <c r="E308" s="4">
        <f t="shared" si="1"/>
        <v>1.85739811</v>
      </c>
      <c r="F308" s="122">
        <f t="shared" si="2"/>
        <v>0.4011269759</v>
      </c>
      <c r="G308" s="4"/>
    </row>
    <row r="309">
      <c r="A309" s="262">
        <v>45239.0</v>
      </c>
      <c r="B309" s="6">
        <v>0.32654155731539364</v>
      </c>
      <c r="C309" s="6">
        <v>0.890012336055327</v>
      </c>
      <c r="D309" s="6">
        <v>0.0698</v>
      </c>
      <c r="E309" s="4">
        <f t="shared" si="1"/>
        <v>0.2567415573</v>
      </c>
      <c r="F309" s="122">
        <f t="shared" si="2"/>
        <v>0.8202123361</v>
      </c>
      <c r="G309" s="4"/>
    </row>
    <row r="310">
      <c r="A310" s="262">
        <v>45269.0</v>
      </c>
      <c r="B310" s="6">
        <v>-4.714556891954415</v>
      </c>
      <c r="C310" s="6">
        <v>-0.015752874899658275</v>
      </c>
      <c r="D310" s="6">
        <v>0.07</v>
      </c>
      <c r="E310" s="4">
        <f t="shared" si="1"/>
        <v>-4.784556892</v>
      </c>
      <c r="F310" s="122">
        <f t="shared" si="2"/>
        <v>-0.0857528749</v>
      </c>
      <c r="G310" s="4"/>
    </row>
    <row r="311">
      <c r="A311" s="263" t="s">
        <v>206</v>
      </c>
      <c r="B311" s="6">
        <v>0.4314116003253475</v>
      </c>
      <c r="C311" s="6">
        <v>0.3841306044054942</v>
      </c>
      <c r="D311" s="6">
        <v>0.0705</v>
      </c>
      <c r="E311" s="4">
        <f t="shared" si="1"/>
        <v>0.3609116003</v>
      </c>
      <c r="F311" s="122">
        <f t="shared" si="2"/>
        <v>0.3136306044</v>
      </c>
      <c r="G311" s="4"/>
    </row>
    <row r="312">
      <c r="A312" s="263" t="s">
        <v>207</v>
      </c>
      <c r="B312" s="6">
        <v>0.32584081161528344</v>
      </c>
      <c r="C312" s="6">
        <v>0.164922770303929</v>
      </c>
      <c r="D312" s="6">
        <v>0.0705</v>
      </c>
      <c r="E312" s="4">
        <f t="shared" si="1"/>
        <v>0.2553408116</v>
      </c>
      <c r="F312" s="122">
        <f t="shared" si="2"/>
        <v>0.0944227703</v>
      </c>
      <c r="G312" s="4"/>
    </row>
    <row r="313">
      <c r="A313" s="263" t="s">
        <v>208</v>
      </c>
      <c r="B313" s="6">
        <v>0.562817579463252</v>
      </c>
      <c r="C313" s="6">
        <v>0.443961379090787</v>
      </c>
      <c r="D313" s="6">
        <v>0.0704</v>
      </c>
      <c r="E313" s="4">
        <f t="shared" si="1"/>
        <v>0.4924175795</v>
      </c>
      <c r="F313" s="122">
        <f t="shared" si="2"/>
        <v>0.3735613791</v>
      </c>
      <c r="G313" s="4"/>
    </row>
    <row r="314">
      <c r="A314" s="263" t="s">
        <v>209</v>
      </c>
      <c r="B314" s="6">
        <v>-0.2175766632390435</v>
      </c>
      <c r="C314" s="6">
        <v>-0.2924374825119378</v>
      </c>
      <c r="D314" s="6">
        <v>0.0707</v>
      </c>
      <c r="E314" s="4">
        <f t="shared" si="1"/>
        <v>-0.2882766632</v>
      </c>
      <c r="F314" s="122">
        <f t="shared" si="2"/>
        <v>-0.3631374825</v>
      </c>
      <c r="G314" s="4"/>
    </row>
    <row r="315">
      <c r="A315" s="263" t="s">
        <v>210</v>
      </c>
      <c r="B315" s="6">
        <v>-1.0454922238303002</v>
      </c>
      <c r="C315" s="6">
        <v>-1.1518230990448552</v>
      </c>
      <c r="D315" s="6">
        <v>0.0708</v>
      </c>
      <c r="E315" s="4">
        <f t="shared" si="1"/>
        <v>-1.116292224</v>
      </c>
      <c r="F315" s="122">
        <f t="shared" si="2"/>
        <v>-1.222623099</v>
      </c>
      <c r="G315" s="4"/>
    </row>
    <row r="316">
      <c r="A316" s="263" t="s">
        <v>211</v>
      </c>
      <c r="B316" s="6">
        <v>-0.63434784951086</v>
      </c>
      <c r="C316" s="6">
        <v>-0.7991900067332093</v>
      </c>
      <c r="D316" s="6">
        <v>0.0707</v>
      </c>
      <c r="E316" s="4">
        <f t="shared" si="1"/>
        <v>-0.7050478495</v>
      </c>
      <c r="F316" s="122">
        <f t="shared" si="2"/>
        <v>-0.8698900067</v>
      </c>
      <c r="G316" s="4"/>
    </row>
    <row r="317">
      <c r="A317" s="263" t="s">
        <v>212</v>
      </c>
      <c r="B317" s="6">
        <v>-1.0412425847632862</v>
      </c>
      <c r="C317" s="6">
        <v>-0.3449437377009249</v>
      </c>
      <c r="D317" s="6">
        <v>0.0707</v>
      </c>
      <c r="E317" s="4">
        <f t="shared" si="1"/>
        <v>-1.111942585</v>
      </c>
      <c r="F317" s="122">
        <f t="shared" si="2"/>
        <v>-0.4156437377</v>
      </c>
      <c r="G317" s="4"/>
    </row>
    <row r="318">
      <c r="A318" s="263" t="s">
        <v>213</v>
      </c>
      <c r="B318" s="6">
        <v>-0.7958806268230706</v>
      </c>
      <c r="C318" s="6">
        <v>0.001524835762477718</v>
      </c>
      <c r="D318" s="6">
        <v>0.0705</v>
      </c>
      <c r="E318" s="4">
        <f t="shared" si="1"/>
        <v>-0.8663806268</v>
      </c>
      <c r="F318" s="122">
        <f t="shared" si="2"/>
        <v>-0.06897516424</v>
      </c>
      <c r="G318" s="4"/>
    </row>
    <row r="319">
      <c r="A319" s="263" t="s">
        <v>214</v>
      </c>
      <c r="B319" s="6">
        <v>2.3325160045959614</v>
      </c>
      <c r="C319" s="6">
        <v>-0.05006467746402609</v>
      </c>
      <c r="D319" s="6">
        <v>0.0705</v>
      </c>
      <c r="E319" s="4">
        <f t="shared" si="1"/>
        <v>2.262016005</v>
      </c>
      <c r="F319" s="122">
        <f t="shared" si="2"/>
        <v>-0.1205646775</v>
      </c>
      <c r="G319" s="4"/>
    </row>
    <row r="320">
      <c r="A320" s="263" t="s">
        <v>215</v>
      </c>
      <c r="B320" s="6">
        <v>0.38482818706650046</v>
      </c>
      <c r="C320" s="6">
        <v>0.2631619094112801</v>
      </c>
      <c r="D320" s="6">
        <v>0.0707</v>
      </c>
      <c r="E320" s="4">
        <f t="shared" si="1"/>
        <v>0.3141281871</v>
      </c>
      <c r="F320" s="122">
        <f t="shared" si="2"/>
        <v>0.1924619094</v>
      </c>
      <c r="G320" s="4"/>
    </row>
    <row r="321">
      <c r="A321" s="263" t="s">
        <v>216</v>
      </c>
      <c r="B321" s="6">
        <v>-1.6511634186114243</v>
      </c>
      <c r="C321" s="6">
        <v>-0.9783708527650842</v>
      </c>
      <c r="D321" s="6">
        <v>0.0708</v>
      </c>
      <c r="E321" s="4">
        <f t="shared" si="1"/>
        <v>-1.721963419</v>
      </c>
      <c r="F321" s="122">
        <f t="shared" si="2"/>
        <v>-1.049170853</v>
      </c>
      <c r="G321" s="4"/>
    </row>
    <row r="322">
      <c r="A322" s="263" t="s">
        <v>217</v>
      </c>
      <c r="B322" s="6">
        <v>1.2809152214108082</v>
      </c>
      <c r="C322" s="6">
        <v>0.5877517152362147</v>
      </c>
      <c r="D322" s="6">
        <v>0.0702</v>
      </c>
      <c r="E322" s="4">
        <f t="shared" si="1"/>
        <v>1.210715221</v>
      </c>
      <c r="F322" s="122">
        <f t="shared" si="2"/>
        <v>0.5175517152</v>
      </c>
      <c r="G322" s="4"/>
    </row>
    <row r="323">
      <c r="A323" s="262">
        <v>44995.0</v>
      </c>
      <c r="B323" s="6">
        <v>-0.36270155815669314</v>
      </c>
      <c r="C323" s="6">
        <v>-0.5578385094432781</v>
      </c>
      <c r="D323" s="6">
        <v>0.0701</v>
      </c>
      <c r="E323" s="4">
        <f t="shared" si="1"/>
        <v>-0.4328015582</v>
      </c>
      <c r="F323" s="122">
        <f t="shared" si="2"/>
        <v>-0.6279385094</v>
      </c>
      <c r="G323" s="4"/>
    </row>
    <row r="324">
      <c r="A324" s="262">
        <v>45026.0</v>
      </c>
      <c r="B324" s="6">
        <v>-0.7239555041843562</v>
      </c>
      <c r="C324" s="6">
        <v>-0.4744287268770477</v>
      </c>
      <c r="D324" s="6">
        <v>0.071</v>
      </c>
      <c r="E324" s="4">
        <f t="shared" si="1"/>
        <v>-0.7949555042</v>
      </c>
      <c r="F324" s="122">
        <f t="shared" si="2"/>
        <v>-0.5454287269</v>
      </c>
      <c r="G324" s="4"/>
    </row>
    <row r="325">
      <c r="A325" s="262">
        <v>45056.0</v>
      </c>
      <c r="B325" s="6">
        <v>1.5631197201542892</v>
      </c>
      <c r="C325" s="6">
        <v>0.5641563893991154</v>
      </c>
      <c r="D325" s="6">
        <v>0.07110000000000001</v>
      </c>
      <c r="E325" s="4">
        <f t="shared" si="1"/>
        <v>1.49201972</v>
      </c>
      <c r="F325" s="122">
        <f t="shared" si="2"/>
        <v>0.4930563894</v>
      </c>
      <c r="G325" s="4"/>
    </row>
    <row r="326">
      <c r="A326" s="262">
        <v>45087.0</v>
      </c>
      <c r="B326" s="6">
        <v>0.9510754505105208</v>
      </c>
      <c r="C326" s="6">
        <v>0.5512707366051443</v>
      </c>
      <c r="D326" s="6">
        <v>0.071</v>
      </c>
      <c r="E326" s="4">
        <f t="shared" si="1"/>
        <v>0.8800754505</v>
      </c>
      <c r="F326" s="122">
        <f t="shared" si="2"/>
        <v>0.4802707366</v>
      </c>
      <c r="G326" s="4"/>
    </row>
    <row r="327">
      <c r="A327" s="262">
        <v>45179.0</v>
      </c>
      <c r="B327" s="6">
        <v>-1.6525875686618137</v>
      </c>
      <c r="C327" s="6">
        <v>-0.7181926883252421</v>
      </c>
      <c r="D327" s="6">
        <v>0.0712</v>
      </c>
      <c r="E327" s="4">
        <f t="shared" si="1"/>
        <v>-1.723787569</v>
      </c>
      <c r="F327" s="122">
        <f t="shared" si="2"/>
        <v>-0.7893926883</v>
      </c>
      <c r="G327" s="4"/>
    </row>
    <row r="328">
      <c r="A328" s="266">
        <v>45209.0</v>
      </c>
      <c r="B328" s="6">
        <v>0.7226882793332959</v>
      </c>
      <c r="C328" s="6">
        <v>0.9096802794127822</v>
      </c>
      <c r="D328" s="6">
        <v>0.071</v>
      </c>
      <c r="E328" s="4">
        <f t="shared" si="1"/>
        <v>0.6516882793</v>
      </c>
      <c r="F328" s="122">
        <f t="shared" si="2"/>
        <v>0.8386802794</v>
      </c>
      <c r="G328" s="4"/>
    </row>
    <row r="329">
      <c r="A329" s="266">
        <v>45240.0</v>
      </c>
      <c r="B329" s="6">
        <v>0.7210769247369591</v>
      </c>
      <c r="C329" s="6">
        <v>0.6170692006287504</v>
      </c>
      <c r="D329" s="6">
        <v>0.0712</v>
      </c>
      <c r="E329" s="4">
        <f t="shared" si="1"/>
        <v>0.6498769247</v>
      </c>
      <c r="F329" s="122">
        <f t="shared" si="2"/>
        <v>0.5458692006</v>
      </c>
      <c r="G329" s="4"/>
    </row>
    <row r="330">
      <c r="A330" s="266">
        <v>45270.0</v>
      </c>
      <c r="B330" s="6">
        <v>-0.5109571284013513</v>
      </c>
      <c r="C330" s="6">
        <v>-0.08757606119723566</v>
      </c>
      <c r="D330" s="6">
        <v>0.0712</v>
      </c>
      <c r="E330" s="4">
        <f t="shared" si="1"/>
        <v>-0.5821571284</v>
      </c>
      <c r="F330" s="122">
        <f t="shared" si="2"/>
        <v>-0.1587760612</v>
      </c>
      <c r="G330" s="4"/>
    </row>
    <row r="331">
      <c r="A331" s="263" t="s">
        <v>218</v>
      </c>
      <c r="B331" s="6">
        <v>-0.3404249056327311</v>
      </c>
      <c r="C331" s="6">
        <v>-0.21698494493281162</v>
      </c>
      <c r="D331" s="6">
        <v>0.07110000000000001</v>
      </c>
      <c r="E331" s="4">
        <f t="shared" si="1"/>
        <v>-0.4115249056</v>
      </c>
      <c r="F331" s="122">
        <f t="shared" si="2"/>
        <v>-0.2880849449</v>
      </c>
      <c r="G331" s="4"/>
    </row>
    <row r="332">
      <c r="A332" s="263" t="s">
        <v>219</v>
      </c>
      <c r="B332" s="6">
        <v>0.30766459628091875</v>
      </c>
      <c r="C332" s="6">
        <v>-0.09771632394226776</v>
      </c>
      <c r="D332" s="6">
        <v>0.0712</v>
      </c>
      <c r="E332" s="4">
        <f t="shared" si="1"/>
        <v>0.2364645963</v>
      </c>
      <c r="F332" s="122">
        <f t="shared" si="2"/>
        <v>-0.1689163239</v>
      </c>
      <c r="G332" s="4"/>
    </row>
    <row r="333">
      <c r="A333" s="263" t="s">
        <v>220</v>
      </c>
      <c r="B333" s="6">
        <v>0.35375975769083057</v>
      </c>
      <c r="C333" s="6">
        <v>0.4041709427699013</v>
      </c>
      <c r="D333" s="6">
        <v>0.0712</v>
      </c>
      <c r="E333" s="4">
        <f t="shared" si="1"/>
        <v>0.2825597577</v>
      </c>
      <c r="F333" s="122">
        <f t="shared" si="2"/>
        <v>0.3329709428</v>
      </c>
      <c r="G333" s="4"/>
    </row>
    <row r="334">
      <c r="A334" s="263" t="s">
        <v>221</v>
      </c>
      <c r="B334" s="6">
        <v>-0.20198805279136028</v>
      </c>
      <c r="C334" s="6">
        <v>-0.7086793024253664</v>
      </c>
      <c r="D334" s="6">
        <v>0.0714</v>
      </c>
      <c r="E334" s="4">
        <f t="shared" si="1"/>
        <v>-0.2733880528</v>
      </c>
      <c r="F334" s="122">
        <f t="shared" si="2"/>
        <v>-0.7800793024</v>
      </c>
      <c r="G334" s="4"/>
    </row>
    <row r="335">
      <c r="A335" s="263" t="s">
        <v>222</v>
      </c>
      <c r="B335" s="6">
        <v>-0.41914515636904576</v>
      </c>
      <c r="C335" s="6">
        <v>-0.2358790306591793</v>
      </c>
      <c r="D335" s="6">
        <v>0.0712</v>
      </c>
      <c r="E335" s="4">
        <f t="shared" si="1"/>
        <v>-0.4903451564</v>
      </c>
      <c r="F335" s="122">
        <f t="shared" si="2"/>
        <v>-0.3070790307</v>
      </c>
      <c r="G335" s="4"/>
    </row>
    <row r="336">
      <c r="A336" s="263" t="s">
        <v>223</v>
      </c>
      <c r="B336" s="6">
        <v>-1.3316889139070787</v>
      </c>
      <c r="C336" s="6">
        <v>-0.4180955632442752</v>
      </c>
      <c r="D336" s="6">
        <v>0.0712</v>
      </c>
      <c r="E336" s="4">
        <f t="shared" si="1"/>
        <v>-1.402888914</v>
      </c>
      <c r="F336" s="122">
        <f t="shared" si="2"/>
        <v>-0.4892955632</v>
      </c>
      <c r="G336" s="4"/>
    </row>
    <row r="337">
      <c r="A337" s="263" t="s">
        <v>224</v>
      </c>
      <c r="B337" s="6">
        <v>-2.5911696494856717</v>
      </c>
      <c r="C337" s="6">
        <v>-1.335028770407296</v>
      </c>
      <c r="D337" s="6">
        <v>0.0712</v>
      </c>
      <c r="E337" s="4">
        <f t="shared" si="1"/>
        <v>-2.662369649</v>
      </c>
      <c r="F337" s="122">
        <f t="shared" si="2"/>
        <v>-1.40622877</v>
      </c>
      <c r="G337" s="4"/>
    </row>
    <row r="338">
      <c r="A338" s="263" t="s">
        <v>225</v>
      </c>
      <c r="B338" s="6">
        <v>-1.6696786882161456</v>
      </c>
      <c r="C338" s="6">
        <v>-0.8277256991714887</v>
      </c>
      <c r="D338" s="6">
        <v>0.07150000000000001</v>
      </c>
      <c r="E338" s="4">
        <f t="shared" si="1"/>
        <v>-1.741178688</v>
      </c>
      <c r="F338" s="122">
        <f t="shared" si="2"/>
        <v>-0.8992256992</v>
      </c>
      <c r="G338" s="4"/>
    </row>
    <row r="339">
      <c r="A339" s="263" t="s">
        <v>226</v>
      </c>
      <c r="B339" s="6">
        <v>0.040187905408280274</v>
      </c>
      <c r="C339" s="6">
        <v>-1.3853044767455618</v>
      </c>
      <c r="D339" s="6">
        <v>0.07150000000000001</v>
      </c>
      <c r="E339" s="4">
        <f t="shared" si="1"/>
        <v>-0.03131209459</v>
      </c>
      <c r="F339" s="122">
        <f t="shared" si="2"/>
        <v>-1.456804477</v>
      </c>
      <c r="G339" s="4"/>
    </row>
    <row r="340">
      <c r="A340" s="263" t="s">
        <v>227</v>
      </c>
      <c r="B340" s="6">
        <v>2.102127519851858</v>
      </c>
      <c r="C340" s="6">
        <v>1.007570032746026</v>
      </c>
      <c r="D340" s="6">
        <v>0.07150000000000001</v>
      </c>
      <c r="E340" s="4">
        <f t="shared" si="1"/>
        <v>2.03062752</v>
      </c>
      <c r="F340" s="122">
        <f t="shared" si="2"/>
        <v>0.9360700327</v>
      </c>
      <c r="G340" s="4"/>
    </row>
    <row r="341">
      <c r="A341" s="263" t="s">
        <v>228</v>
      </c>
      <c r="B341" s="6">
        <v>-0.8392160960849491</v>
      </c>
      <c r="C341" s="6">
        <v>0.4916720261455142</v>
      </c>
      <c r="D341" s="6">
        <v>0.0716</v>
      </c>
      <c r="E341" s="4">
        <f t="shared" si="1"/>
        <v>-0.9108160961</v>
      </c>
      <c r="F341" s="122">
        <f t="shared" si="2"/>
        <v>0.4200720261</v>
      </c>
      <c r="G341" s="4"/>
    </row>
    <row r="342">
      <c r="A342" s="263" t="s">
        <v>229</v>
      </c>
      <c r="B342" s="6">
        <v>-0.4555739473120128</v>
      </c>
      <c r="C342" s="6">
        <v>-0.32025662325179544</v>
      </c>
      <c r="D342" s="6">
        <v>0.0714</v>
      </c>
      <c r="E342" s="4">
        <f t="shared" si="1"/>
        <v>-0.5269739473</v>
      </c>
      <c r="F342" s="122">
        <f t="shared" si="2"/>
        <v>-0.3916566233</v>
      </c>
      <c r="G342" s="4"/>
    </row>
    <row r="343">
      <c r="A343" s="262">
        <v>44937.0</v>
      </c>
      <c r="B343" s="6">
        <v>-0.33461606511542824</v>
      </c>
      <c r="C343" s="6">
        <v>-0.47406654227550415</v>
      </c>
      <c r="D343" s="6">
        <v>0.07150000000000001</v>
      </c>
      <c r="E343" s="4">
        <f t="shared" si="1"/>
        <v>-0.4061160651</v>
      </c>
      <c r="F343" s="122">
        <f t="shared" si="2"/>
        <v>-0.5455665423</v>
      </c>
      <c r="G343" s="4"/>
    </row>
    <row r="344">
      <c r="A344" s="262">
        <v>44968.0</v>
      </c>
      <c r="B344" s="6">
        <v>0.7619809356295781</v>
      </c>
      <c r="C344" s="6">
        <v>0.7588543984327815</v>
      </c>
      <c r="D344" s="6">
        <v>0.0713</v>
      </c>
      <c r="E344" s="4">
        <f t="shared" si="1"/>
        <v>0.6906809356</v>
      </c>
      <c r="F344" s="122">
        <f t="shared" si="2"/>
        <v>0.6875543984</v>
      </c>
      <c r="G344" s="4"/>
    </row>
    <row r="345">
      <c r="A345" s="262">
        <v>44996.0</v>
      </c>
      <c r="B345" s="6">
        <v>0.038958897808723504</v>
      </c>
      <c r="C345" s="6">
        <v>0.5088001254360788</v>
      </c>
      <c r="D345" s="6">
        <v>0.0713</v>
      </c>
      <c r="E345" s="4">
        <f t="shared" si="1"/>
        <v>-0.03234110219</v>
      </c>
      <c r="F345" s="122">
        <f t="shared" si="2"/>
        <v>0.4375001254</v>
      </c>
      <c r="G345" s="4"/>
    </row>
    <row r="346">
      <c r="A346" s="262">
        <v>45088.0</v>
      </c>
      <c r="B346" s="6">
        <v>3.042205489331325</v>
      </c>
      <c r="C346" s="6">
        <v>0.9419882894969552</v>
      </c>
      <c r="D346" s="6">
        <v>0.0713</v>
      </c>
      <c r="E346" s="4">
        <f t="shared" si="1"/>
        <v>2.970905489</v>
      </c>
      <c r="F346" s="122">
        <f t="shared" si="2"/>
        <v>0.8706882895</v>
      </c>
      <c r="G346" s="4"/>
    </row>
    <row r="347">
      <c r="A347" s="262">
        <v>45118.0</v>
      </c>
      <c r="B347" s="6">
        <v>1.430379431539146</v>
      </c>
      <c r="C347" s="6">
        <v>-0.026015171223610817</v>
      </c>
      <c r="D347" s="6">
        <v>0.0714</v>
      </c>
      <c r="E347" s="4">
        <f t="shared" si="1"/>
        <v>1.358979432</v>
      </c>
      <c r="F347" s="122">
        <f t="shared" si="2"/>
        <v>-0.09741517122</v>
      </c>
      <c r="G347" s="4"/>
    </row>
    <row r="348">
      <c r="A348" s="262">
        <v>45149.0</v>
      </c>
      <c r="B348" s="6">
        <v>0.6132721051497365</v>
      </c>
      <c r="C348" s="6">
        <v>0.18962523252278476</v>
      </c>
      <c r="D348" s="6">
        <v>0.0713</v>
      </c>
      <c r="E348" s="4">
        <f t="shared" si="1"/>
        <v>0.5419721051</v>
      </c>
      <c r="F348" s="122">
        <f t="shared" si="2"/>
        <v>0.1183252325</v>
      </c>
      <c r="G348" s="4"/>
    </row>
    <row r="349">
      <c r="A349" s="262">
        <v>45180.0</v>
      </c>
      <c r="B349" s="6">
        <v>-0.8013147605343947</v>
      </c>
      <c r="C349" s="6">
        <v>-0.24789775503381967</v>
      </c>
      <c r="D349" s="6">
        <v>0.0713</v>
      </c>
      <c r="E349" s="4">
        <f t="shared" si="1"/>
        <v>-0.8726147605</v>
      </c>
      <c r="F349" s="122">
        <f t="shared" si="2"/>
        <v>-0.319197755</v>
      </c>
      <c r="G349" s="4"/>
    </row>
    <row r="350">
      <c r="A350" s="266">
        <v>45210.0</v>
      </c>
      <c r="B350" s="6">
        <v>0.7641047558486943</v>
      </c>
      <c r="C350" s="6">
        <v>0.1549344428804879</v>
      </c>
      <c r="D350" s="6">
        <v>0.0714</v>
      </c>
      <c r="E350" s="4">
        <f t="shared" si="1"/>
        <v>0.6927047558</v>
      </c>
      <c r="F350" s="122">
        <f t="shared" si="2"/>
        <v>0.08353444288</v>
      </c>
      <c r="G350" s="4"/>
    </row>
    <row r="351">
      <c r="A351" s="266">
        <v>45271.0</v>
      </c>
      <c r="B351" s="6">
        <v>0.8121368589021014</v>
      </c>
      <c r="C351" s="6">
        <v>0.515820821761259</v>
      </c>
      <c r="D351" s="6">
        <v>0.0714</v>
      </c>
      <c r="E351" s="4">
        <f t="shared" si="1"/>
        <v>0.7407368589</v>
      </c>
      <c r="F351" s="122">
        <f t="shared" si="2"/>
        <v>0.4444208218</v>
      </c>
      <c r="G351" s="4"/>
    </row>
    <row r="352">
      <c r="A352" s="263" t="s">
        <v>230</v>
      </c>
      <c r="B352" s="6">
        <v>0.40895493936850236</v>
      </c>
      <c r="C352" s="6">
        <v>-0.4199625618740574</v>
      </c>
      <c r="D352" s="6">
        <v>0.0714</v>
      </c>
      <c r="E352" s="4">
        <f t="shared" si="1"/>
        <v>0.3375549394</v>
      </c>
      <c r="F352" s="122">
        <f t="shared" si="2"/>
        <v>-0.4913625619</v>
      </c>
      <c r="G352" s="4"/>
    </row>
    <row r="353">
      <c r="A353" s="263" t="s">
        <v>231</v>
      </c>
      <c r="B353" s="6">
        <v>1.6089141116223862</v>
      </c>
      <c r="C353" s="6">
        <v>1.1926834348665827</v>
      </c>
      <c r="D353" s="6">
        <v>0.0712</v>
      </c>
      <c r="E353" s="4">
        <f t="shared" si="1"/>
        <v>1.537714112</v>
      </c>
      <c r="F353" s="122">
        <f t="shared" si="2"/>
        <v>1.121483435</v>
      </c>
      <c r="G353" s="4"/>
    </row>
    <row r="354">
      <c r="A354" s="263" t="s">
        <v>232</v>
      </c>
      <c r="B354" s="6">
        <v>-0.883908523518415</v>
      </c>
      <c r="C354" s="6">
        <v>0.4561522099875734</v>
      </c>
      <c r="D354" s="6">
        <v>0.0709</v>
      </c>
      <c r="E354" s="4">
        <f t="shared" si="1"/>
        <v>-0.9548085235</v>
      </c>
      <c r="F354" s="122">
        <f t="shared" si="2"/>
        <v>0.38525221</v>
      </c>
      <c r="G354" s="4"/>
    </row>
    <row r="355">
      <c r="A355" s="263" t="s">
        <v>233</v>
      </c>
      <c r="B355" s="6">
        <v>0.5392964838884429</v>
      </c>
      <c r="C355" s="6">
        <v>-0.16898387064133658</v>
      </c>
      <c r="D355" s="6">
        <v>0.071</v>
      </c>
      <c r="E355" s="4">
        <f t="shared" si="1"/>
        <v>0.4682964839</v>
      </c>
      <c r="F355" s="122">
        <f t="shared" si="2"/>
        <v>-0.2399838706</v>
      </c>
      <c r="G355" s="4"/>
    </row>
    <row r="356">
      <c r="A356" s="263" t="s">
        <v>234</v>
      </c>
      <c r="B356" s="6">
        <v>0.08014982632422285</v>
      </c>
      <c r="C356" s="6">
        <v>-0.19156893947840173</v>
      </c>
      <c r="D356" s="6">
        <v>0.071</v>
      </c>
      <c r="E356" s="4">
        <f t="shared" si="1"/>
        <v>0.009149826324</v>
      </c>
      <c r="F356" s="122">
        <f t="shared" si="2"/>
        <v>-0.2625689395</v>
      </c>
      <c r="G356" s="4"/>
    </row>
    <row r="357">
      <c r="A357" s="263" t="s">
        <v>235</v>
      </c>
      <c r="B357" s="6">
        <v>-0.01565736421928839</v>
      </c>
      <c r="C357" s="6">
        <v>0.4539453640702826</v>
      </c>
      <c r="D357" s="6">
        <v>0.071</v>
      </c>
      <c r="E357" s="4">
        <f t="shared" si="1"/>
        <v>-0.08665736422</v>
      </c>
      <c r="F357" s="122">
        <f t="shared" si="2"/>
        <v>0.3829453641</v>
      </c>
      <c r="G357" s="4"/>
    </row>
    <row r="358">
      <c r="A358" s="263" t="s">
        <v>236</v>
      </c>
      <c r="B358" s="6">
        <v>0.7915327766827631</v>
      </c>
      <c r="C358" s="6">
        <v>0.14380743451579145</v>
      </c>
      <c r="D358" s="6">
        <v>0.0714</v>
      </c>
      <c r="E358" s="4">
        <f t="shared" si="1"/>
        <v>0.7201327767</v>
      </c>
      <c r="F358" s="122">
        <f t="shared" si="2"/>
        <v>0.07240743452</v>
      </c>
      <c r="G358" s="4"/>
    </row>
    <row r="359">
      <c r="A359" s="263" t="s">
        <v>237</v>
      </c>
      <c r="B359" s="6">
        <v>0.8161613783074199</v>
      </c>
      <c r="C359" s="6">
        <v>-0.049717719445677946</v>
      </c>
      <c r="D359" s="6">
        <v>0.0714</v>
      </c>
      <c r="E359" s="4">
        <f t="shared" si="1"/>
        <v>0.7447613783</v>
      </c>
      <c r="F359" s="122">
        <f t="shared" si="2"/>
        <v>-0.1211177194</v>
      </c>
      <c r="G359" s="4"/>
    </row>
    <row r="360">
      <c r="A360" s="263" t="s">
        <v>238</v>
      </c>
      <c r="B360" s="6">
        <v>0.2246579329067919</v>
      </c>
      <c r="C360" s="6">
        <v>-0.036864963135033194</v>
      </c>
      <c r="D360" s="6">
        <v>0.0712</v>
      </c>
      <c r="E360" s="4">
        <f t="shared" si="1"/>
        <v>0.1534579329</v>
      </c>
      <c r="F360" s="122">
        <f t="shared" si="2"/>
        <v>-0.1080649631</v>
      </c>
      <c r="G360" s="4"/>
    </row>
    <row r="361">
      <c r="A361" s="263" t="s">
        <v>239</v>
      </c>
      <c r="B361" s="6">
        <v>0.6415975788227647</v>
      </c>
      <c r="C361" s="6">
        <v>0.4799264449574886</v>
      </c>
      <c r="D361" s="6">
        <v>0.0713</v>
      </c>
      <c r="E361" s="4">
        <f t="shared" si="1"/>
        <v>0.5702975788</v>
      </c>
      <c r="F361" s="122">
        <f t="shared" si="2"/>
        <v>0.408626445</v>
      </c>
      <c r="G361" s="4"/>
    </row>
    <row r="362">
      <c r="A362" s="263" t="s">
        <v>240</v>
      </c>
      <c r="B362" s="6">
        <v>1.553128756750349</v>
      </c>
      <c r="C362" s="6">
        <v>1.0402369065395547</v>
      </c>
      <c r="D362" s="6">
        <v>0.0714</v>
      </c>
      <c r="E362" s="4">
        <f t="shared" si="1"/>
        <v>1.481728757</v>
      </c>
      <c r="F362" s="122">
        <f t="shared" si="2"/>
        <v>0.9688369065</v>
      </c>
      <c r="G362" s="4"/>
    </row>
    <row r="363">
      <c r="A363" s="263" t="s">
        <v>241</v>
      </c>
      <c r="B363" s="6">
        <v>1.4144463748938212</v>
      </c>
      <c r="C363" s="6">
        <v>0.18187156036345906</v>
      </c>
      <c r="D363" s="6">
        <v>0.0713</v>
      </c>
      <c r="E363" s="4">
        <f t="shared" si="1"/>
        <v>1.343146375</v>
      </c>
      <c r="F363" s="122">
        <f t="shared" si="2"/>
        <v>0.1105715604</v>
      </c>
      <c r="G363" s="4"/>
    </row>
    <row r="364">
      <c r="A364" s="262">
        <v>44938.0</v>
      </c>
      <c r="B364" s="6">
        <v>-0.11348425044053763</v>
      </c>
      <c r="C364" s="6">
        <v>0.6692941740363529</v>
      </c>
      <c r="D364" s="6">
        <v>0.07110000000000001</v>
      </c>
      <c r="E364" s="4">
        <f t="shared" si="1"/>
        <v>-0.1845842504</v>
      </c>
      <c r="F364" s="122">
        <f t="shared" si="2"/>
        <v>0.598194174</v>
      </c>
      <c r="G364" s="4"/>
    </row>
    <row r="365">
      <c r="A365" s="262">
        <v>45028.0</v>
      </c>
      <c r="B365" s="6">
        <v>0.5369582736291665</v>
      </c>
      <c r="C365" s="6">
        <v>2.0668150129021643</v>
      </c>
      <c r="D365" s="6">
        <v>0.07150000000000001</v>
      </c>
      <c r="E365" s="4">
        <f t="shared" si="1"/>
        <v>0.4654582736</v>
      </c>
      <c r="F365" s="122">
        <f t="shared" si="2"/>
        <v>1.995315013</v>
      </c>
      <c r="G365" s="4"/>
    </row>
    <row r="366">
      <c r="A366" s="262">
        <v>45058.0</v>
      </c>
      <c r="B366" s="6">
        <v>0.14958456093670894</v>
      </c>
      <c r="C366" s="6">
        <v>0.8135622715934765</v>
      </c>
      <c r="D366" s="6">
        <v>0.0714</v>
      </c>
      <c r="E366" s="4">
        <f t="shared" si="1"/>
        <v>0.07818456094</v>
      </c>
      <c r="F366" s="122">
        <f t="shared" si="2"/>
        <v>0.7421622716</v>
      </c>
      <c r="G366" s="4"/>
    </row>
    <row r="367">
      <c r="A367" s="262">
        <v>45089.0</v>
      </c>
      <c r="B367" s="6">
        <v>2.5770798107956256</v>
      </c>
      <c r="C367" s="6">
        <v>0.3960661900446518</v>
      </c>
      <c r="D367" s="6">
        <v>0.07150000000000001</v>
      </c>
      <c r="E367" s="4">
        <f t="shared" si="1"/>
        <v>2.505579811</v>
      </c>
      <c r="F367" s="122">
        <f t="shared" si="2"/>
        <v>0.32456619</v>
      </c>
      <c r="G367" s="4"/>
    </row>
    <row r="368">
      <c r="A368" s="262">
        <v>45119.0</v>
      </c>
      <c r="B368" s="6">
        <v>0.79499347681175</v>
      </c>
      <c r="C368" s="6">
        <v>-0.17456549668778934</v>
      </c>
      <c r="D368" s="6">
        <v>0.07150000000000001</v>
      </c>
      <c r="E368" s="4">
        <f t="shared" si="1"/>
        <v>0.7234934768</v>
      </c>
      <c r="F368" s="122">
        <f t="shared" si="2"/>
        <v>-0.2460654967</v>
      </c>
      <c r="G368" s="4"/>
    </row>
    <row r="369">
      <c r="A369" s="262">
        <v>45150.0</v>
      </c>
      <c r="B369" s="6">
        <v>-1.2984591498105325</v>
      </c>
      <c r="C369" s="6">
        <v>0.3265370565734421</v>
      </c>
      <c r="D369" s="6">
        <v>0.0713</v>
      </c>
      <c r="E369" s="4">
        <f t="shared" si="1"/>
        <v>-1.36975915</v>
      </c>
      <c r="F369" s="122">
        <f t="shared" si="2"/>
        <v>0.2552370566</v>
      </c>
      <c r="G369" s="4"/>
    </row>
    <row r="370">
      <c r="A370" s="266">
        <v>45242.0</v>
      </c>
      <c r="B370" s="6">
        <v>0.468917228369447</v>
      </c>
      <c r="C370" s="6">
        <v>0.13209724646388113</v>
      </c>
      <c r="D370" s="6">
        <v>0.07150000000000001</v>
      </c>
      <c r="E370" s="4">
        <f t="shared" si="1"/>
        <v>0.3974172284</v>
      </c>
      <c r="F370" s="122">
        <f t="shared" si="2"/>
        <v>0.06059724646</v>
      </c>
      <c r="G370" s="4"/>
    </row>
    <row r="371">
      <c r="A371" s="266">
        <v>45272.0</v>
      </c>
      <c r="B371" s="6">
        <v>-1.0850597772142563</v>
      </c>
      <c r="C371" s="6">
        <v>-0.43196441413336656</v>
      </c>
      <c r="D371" s="6">
        <v>0.0716</v>
      </c>
      <c r="E371" s="4">
        <f t="shared" si="1"/>
        <v>-1.156659777</v>
      </c>
      <c r="F371" s="122">
        <f t="shared" si="2"/>
        <v>-0.5035644141</v>
      </c>
      <c r="G371" s="4"/>
    </row>
    <row r="372">
      <c r="A372" s="263" t="s">
        <v>242</v>
      </c>
      <c r="B372" s="6">
        <v>0.4289364708981014</v>
      </c>
      <c r="C372" s="6">
        <v>0.09542532430259197</v>
      </c>
      <c r="D372" s="6">
        <v>0.0718</v>
      </c>
      <c r="E372" s="4">
        <f t="shared" si="1"/>
        <v>0.3571364709</v>
      </c>
      <c r="F372" s="122">
        <f t="shared" si="2"/>
        <v>0.0236253243</v>
      </c>
      <c r="G372" s="4"/>
    </row>
    <row r="373">
      <c r="A373" s="263" t="s">
        <v>243</v>
      </c>
      <c r="B373" s="6">
        <v>-0.13246287467212703</v>
      </c>
      <c r="C373" s="6">
        <v>1.2250105727945972</v>
      </c>
      <c r="D373" s="6">
        <v>0.0714</v>
      </c>
      <c r="E373" s="4">
        <f t="shared" si="1"/>
        <v>-0.2038628747</v>
      </c>
      <c r="F373" s="122">
        <f t="shared" si="2"/>
        <v>1.153610573</v>
      </c>
      <c r="G373" s="4"/>
    </row>
    <row r="374">
      <c r="A374" s="263" t="s">
        <v>244</v>
      </c>
      <c r="B374" s="6">
        <v>0.2759573437757673</v>
      </c>
      <c r="C374" s="6">
        <v>1.2932723401643829</v>
      </c>
      <c r="D374" s="6">
        <v>0.0708</v>
      </c>
      <c r="E374" s="4">
        <f t="shared" si="1"/>
        <v>0.2051573438</v>
      </c>
      <c r="F374" s="122">
        <f t="shared" si="2"/>
        <v>1.22247234</v>
      </c>
      <c r="G374" s="4"/>
    </row>
    <row r="375">
      <c r="A375" s="263" t="s">
        <v>245</v>
      </c>
      <c r="B375" s="6">
        <v>0.009223931869987911</v>
      </c>
      <c r="C375" s="6">
        <v>-0.17710127163373593</v>
      </c>
      <c r="D375" s="6">
        <v>0.0707</v>
      </c>
      <c r="E375" s="4">
        <f t="shared" si="1"/>
        <v>-0.06147606813</v>
      </c>
      <c r="F375" s="122">
        <f t="shared" si="2"/>
        <v>-0.2478012716</v>
      </c>
      <c r="G375" s="4"/>
    </row>
    <row r="376">
      <c r="A376" s="263" t="s">
        <v>246</v>
      </c>
      <c r="B376" s="6">
        <v>1.1677230883999978</v>
      </c>
      <c r="C376" s="6">
        <v>0.16084113611267323</v>
      </c>
      <c r="D376" s="6">
        <v>0.0707</v>
      </c>
      <c r="E376" s="4">
        <f t="shared" si="1"/>
        <v>1.097023088</v>
      </c>
      <c r="F376" s="122">
        <f t="shared" si="2"/>
        <v>0.09014113611</v>
      </c>
      <c r="G376" s="4"/>
    </row>
    <row r="377">
      <c r="A377" s="263" t="s">
        <v>247</v>
      </c>
      <c r="B377" s="6">
        <v>-2.4319209413440985</v>
      </c>
      <c r="C377" s="6">
        <v>-1.4121502253753402</v>
      </c>
      <c r="D377" s="6">
        <v>0.07110000000000001</v>
      </c>
      <c r="E377" s="4">
        <f t="shared" si="1"/>
        <v>-2.503020941</v>
      </c>
      <c r="F377" s="122">
        <f t="shared" si="2"/>
        <v>-1.483250225</v>
      </c>
      <c r="G377" s="4"/>
    </row>
    <row r="378">
      <c r="A378" s="263" t="s">
        <v>248</v>
      </c>
      <c r="B378" s="6">
        <v>2.628955839611276</v>
      </c>
      <c r="C378" s="6">
        <v>0.4959775698990211</v>
      </c>
      <c r="D378" s="6">
        <v>0.07110000000000001</v>
      </c>
      <c r="E378" s="4">
        <f t="shared" si="1"/>
        <v>2.55785584</v>
      </c>
      <c r="F378" s="122">
        <f t="shared" si="2"/>
        <v>0.4248775699</v>
      </c>
      <c r="G378" s="4"/>
    </row>
    <row r="379">
      <c r="A379" s="263" t="s">
        <v>249</v>
      </c>
      <c r="B379" s="6">
        <v>1.060653433741079</v>
      </c>
      <c r="C379" s="6">
        <v>0.44389450977533423</v>
      </c>
      <c r="D379" s="6">
        <v>0.071</v>
      </c>
      <c r="E379" s="4">
        <f t="shared" si="1"/>
        <v>0.9896534337</v>
      </c>
      <c r="F379" s="122">
        <f t="shared" si="2"/>
        <v>0.3728945098</v>
      </c>
      <c r="G379" s="4"/>
    </row>
    <row r="380">
      <c r="A380" s="263" t="s">
        <v>250</v>
      </c>
      <c r="B380" s="6">
        <v>3.019753362300543</v>
      </c>
      <c r="C380" s="6">
        <v>0.43069126064431357</v>
      </c>
      <c r="D380" s="6">
        <v>0.071</v>
      </c>
      <c r="E380" s="4">
        <f t="shared" si="1"/>
        <v>2.948753362</v>
      </c>
      <c r="F380" s="122">
        <f t="shared" si="2"/>
        <v>0.3596912606</v>
      </c>
      <c r="G380" s="4"/>
    </row>
    <row r="381">
      <c r="A381" s="263" t="s">
        <v>251</v>
      </c>
      <c r="B381" s="6">
        <v>-0.274474572418794</v>
      </c>
      <c r="C381" s="6">
        <v>0.9952731521102984</v>
      </c>
      <c r="D381" s="6">
        <v>0.07110000000000001</v>
      </c>
      <c r="E381" s="4">
        <f t="shared" si="1"/>
        <v>-0.3455745724</v>
      </c>
      <c r="F381" s="122">
        <f t="shared" si="2"/>
        <v>0.9241731521</v>
      </c>
      <c r="G381" s="4"/>
    </row>
    <row r="382">
      <c r="A382" s="263" t="s">
        <v>252</v>
      </c>
      <c r="B382" s="6">
        <v>0.09510705585824934</v>
      </c>
      <c r="C382" s="6">
        <v>0.5723917385331196</v>
      </c>
      <c r="D382" s="6">
        <v>0.071</v>
      </c>
      <c r="E382" s="4">
        <f t="shared" si="1"/>
        <v>0.02410705586</v>
      </c>
      <c r="F382" s="122">
        <f t="shared" si="2"/>
        <v>0.5013917385</v>
      </c>
      <c r="G382" s="4"/>
    </row>
    <row r="383">
      <c r="A383" s="263" t="s">
        <v>253</v>
      </c>
      <c r="B383" s="6">
        <v>0.8826163899868231</v>
      </c>
      <c r="C383" s="6">
        <v>-0.21718468044465128</v>
      </c>
      <c r="D383" s="6">
        <v>0.0709</v>
      </c>
      <c r="E383" s="4">
        <f t="shared" si="1"/>
        <v>0.81171639</v>
      </c>
      <c r="F383" s="122">
        <f t="shared" si="2"/>
        <v>-0.2880846804</v>
      </c>
      <c r="G383" s="4"/>
    </row>
    <row r="384">
      <c r="A384" s="262">
        <v>45292.0</v>
      </c>
      <c r="B384" s="6">
        <v>0.663954929064661</v>
      </c>
      <c r="C384" s="6">
        <v>0.048317181589773314</v>
      </c>
      <c r="D384" s="6">
        <v>0.071</v>
      </c>
      <c r="E384" s="4">
        <f t="shared" si="1"/>
        <v>0.5929549291</v>
      </c>
      <c r="F384" s="122">
        <f t="shared" si="2"/>
        <v>-0.02268281841</v>
      </c>
      <c r="G384" s="4"/>
    </row>
    <row r="385">
      <c r="A385" s="262">
        <v>45323.0</v>
      </c>
      <c r="B385" s="6">
        <v>-0.27054333898865635</v>
      </c>
      <c r="C385" s="6">
        <v>-0.3500154080370261</v>
      </c>
      <c r="D385" s="6">
        <v>0.0709</v>
      </c>
      <c r="E385" s="4">
        <f t="shared" si="1"/>
        <v>-0.341443339</v>
      </c>
      <c r="F385" s="122">
        <f t="shared" si="2"/>
        <v>-0.420915408</v>
      </c>
      <c r="G385" s="4"/>
    </row>
    <row r="386">
      <c r="A386" s="262">
        <v>45352.0</v>
      </c>
      <c r="B386" s="6">
        <v>0.1330939853365344</v>
      </c>
      <c r="C386" s="6">
        <v>-0.6851812534039857</v>
      </c>
      <c r="D386" s="6">
        <v>0.07110000000000001</v>
      </c>
      <c r="E386" s="4">
        <f t="shared" si="1"/>
        <v>0.06199398534</v>
      </c>
      <c r="F386" s="122">
        <f t="shared" si="2"/>
        <v>-0.7562812534</v>
      </c>
      <c r="G386" s="4"/>
    </row>
    <row r="387">
      <c r="A387" s="262">
        <v>45383.0</v>
      </c>
      <c r="B387" s="6">
        <v>0.5426620101911207</v>
      </c>
      <c r="C387" s="6">
        <v>0.6564470067178347</v>
      </c>
      <c r="D387" s="6">
        <v>0.07110000000000001</v>
      </c>
      <c r="E387" s="4">
        <f t="shared" si="1"/>
        <v>0.4715620102</v>
      </c>
      <c r="F387" s="122">
        <f t="shared" si="2"/>
        <v>0.5853470067</v>
      </c>
      <c r="G387" s="4"/>
    </row>
    <row r="388">
      <c r="A388" s="262">
        <v>45413.0</v>
      </c>
      <c r="B388" s="6">
        <v>-0.4900714859740956</v>
      </c>
      <c r="C388" s="6">
        <v>0.2410128078453858</v>
      </c>
      <c r="D388" s="6">
        <v>0.07110000000000001</v>
      </c>
      <c r="E388" s="4">
        <f t="shared" si="1"/>
        <v>-0.561171486</v>
      </c>
      <c r="F388" s="122">
        <f t="shared" si="2"/>
        <v>0.1699128078</v>
      </c>
      <c r="G388" s="4"/>
    </row>
    <row r="389">
      <c r="A389" s="262">
        <v>45505.0</v>
      </c>
      <c r="B389" s="6">
        <v>-2.756136873744267</v>
      </c>
      <c r="C389" s="6">
        <v>-0.9110673029091478</v>
      </c>
      <c r="D389" s="6">
        <v>0.0712</v>
      </c>
      <c r="E389" s="4">
        <f t="shared" si="1"/>
        <v>-2.827336874</v>
      </c>
      <c r="F389" s="122">
        <f t="shared" si="2"/>
        <v>-0.9822673029</v>
      </c>
      <c r="G389" s="4"/>
    </row>
    <row r="390">
      <c r="A390" s="262">
        <v>45536.0</v>
      </c>
      <c r="B390" s="6">
        <v>1.0569334559164572</v>
      </c>
      <c r="C390" s="6">
        <v>0.1480500162692258</v>
      </c>
      <c r="D390" s="6">
        <v>0.0713</v>
      </c>
      <c r="E390" s="4">
        <f t="shared" si="1"/>
        <v>0.9856334559</v>
      </c>
      <c r="F390" s="122">
        <f t="shared" si="2"/>
        <v>0.07675001627</v>
      </c>
      <c r="G390" s="4"/>
    </row>
    <row r="391">
      <c r="A391" s="262">
        <v>45566.0</v>
      </c>
      <c r="B391" s="6">
        <v>-11.674277324026251</v>
      </c>
      <c r="C391" s="6">
        <v>0.34277333098166</v>
      </c>
      <c r="D391" s="6">
        <v>0.0713</v>
      </c>
      <c r="E391" s="4">
        <f t="shared" si="1"/>
        <v>-11.74557732</v>
      </c>
      <c r="F391" s="122">
        <f t="shared" si="2"/>
        <v>0.271473331</v>
      </c>
      <c r="G391" s="4"/>
    </row>
    <row r="392">
      <c r="A392" s="262">
        <v>45597.0</v>
      </c>
      <c r="B392" s="6">
        <v>0.25645369723393663</v>
      </c>
      <c r="C392" s="6">
        <v>0.1318303135711213</v>
      </c>
      <c r="D392" s="6">
        <v>0.0713</v>
      </c>
      <c r="E392" s="4">
        <f t="shared" si="1"/>
        <v>0.1851536972</v>
      </c>
      <c r="F392" s="122">
        <f t="shared" si="2"/>
        <v>0.06053031357</v>
      </c>
      <c r="G392" s="4"/>
    </row>
    <row r="393">
      <c r="A393" s="262">
        <v>45627.0</v>
      </c>
      <c r="B393" s="6">
        <v>0.03947916914828927</v>
      </c>
      <c r="C393" s="6">
        <v>1.1426420045086596</v>
      </c>
      <c r="D393" s="6">
        <v>0.0713</v>
      </c>
      <c r="E393" s="4">
        <f t="shared" si="1"/>
        <v>-0.03182083085</v>
      </c>
      <c r="F393" s="122">
        <f t="shared" si="2"/>
        <v>1.071342005</v>
      </c>
      <c r="G393" s="4"/>
    </row>
    <row r="394">
      <c r="A394" s="263" t="s">
        <v>254</v>
      </c>
      <c r="B394" s="6">
        <v>0.603502318749698</v>
      </c>
      <c r="C394" s="6">
        <v>0.9267146390311811</v>
      </c>
      <c r="D394" s="6">
        <v>0.0712</v>
      </c>
      <c r="E394" s="4">
        <f t="shared" si="1"/>
        <v>0.5323023187</v>
      </c>
      <c r="F394" s="122">
        <f t="shared" si="2"/>
        <v>0.855514639</v>
      </c>
      <c r="G394" s="4"/>
    </row>
    <row r="395">
      <c r="A395" s="263" t="s">
        <v>255</v>
      </c>
      <c r="B395" s="6">
        <v>-0.2557150701543415</v>
      </c>
      <c r="C395" s="6">
        <v>-0.29483039898269464</v>
      </c>
      <c r="D395" s="6">
        <v>0.07110000000000001</v>
      </c>
      <c r="E395" s="4">
        <f t="shared" si="1"/>
        <v>-0.3268150702</v>
      </c>
      <c r="F395" s="122">
        <f t="shared" si="2"/>
        <v>-0.365930399</v>
      </c>
      <c r="G395" s="4"/>
    </row>
    <row r="396">
      <c r="A396" s="263" t="s">
        <v>256</v>
      </c>
      <c r="B396" s="6">
        <v>0.6644640214990927</v>
      </c>
      <c r="C396" s="6">
        <v>-2.0894323334377187</v>
      </c>
      <c r="D396" s="6">
        <v>0.07150000000000001</v>
      </c>
      <c r="E396" s="4">
        <f t="shared" si="1"/>
        <v>0.5929640215</v>
      </c>
      <c r="F396" s="122">
        <f t="shared" si="2"/>
        <v>-2.160932333</v>
      </c>
      <c r="G396" s="4"/>
    </row>
    <row r="397">
      <c r="A397" s="263" t="s">
        <v>257</v>
      </c>
      <c r="B397" s="6">
        <v>-0.24592083157940745</v>
      </c>
      <c r="C397" s="6">
        <v>-0.5085307540579351</v>
      </c>
      <c r="D397" s="6">
        <v>0.07150000000000001</v>
      </c>
      <c r="E397" s="4">
        <f t="shared" si="1"/>
        <v>-0.3174208316</v>
      </c>
      <c r="F397" s="122">
        <f t="shared" si="2"/>
        <v>-0.5800307541</v>
      </c>
      <c r="G397" s="4"/>
    </row>
    <row r="398">
      <c r="A398" s="263" t="s">
        <v>258</v>
      </c>
      <c r="B398" s="6">
        <v>1.1263141406111283</v>
      </c>
      <c r="C398" s="6">
        <v>0.7461938985893904</v>
      </c>
      <c r="D398" s="6">
        <v>0.0712</v>
      </c>
      <c r="E398" s="4">
        <f t="shared" si="1"/>
        <v>1.055114141</v>
      </c>
      <c r="F398" s="122">
        <f t="shared" si="2"/>
        <v>0.6749938986</v>
      </c>
      <c r="G398" s="4"/>
    </row>
    <row r="399">
      <c r="A399" s="263" t="s">
        <v>259</v>
      </c>
      <c r="B399" s="6">
        <v>-0.01566122171976541</v>
      </c>
      <c r="C399" s="6">
        <v>-0.23401657540329557</v>
      </c>
      <c r="D399" s="6">
        <v>0.0714</v>
      </c>
      <c r="E399" s="4">
        <f t="shared" si="1"/>
        <v>-0.08706122172</v>
      </c>
      <c r="F399" s="122">
        <f t="shared" si="2"/>
        <v>-0.3054165754</v>
      </c>
      <c r="G399" s="4"/>
    </row>
    <row r="400">
      <c r="A400" s="263" t="s">
        <v>260</v>
      </c>
      <c r="B400" s="6">
        <v>-2.150743107506603</v>
      </c>
      <c r="C400" s="6">
        <v>-1.5436820293160516</v>
      </c>
      <c r="D400" s="6">
        <v>0.0714</v>
      </c>
      <c r="E400" s="4">
        <f t="shared" si="1"/>
        <v>-2.222143108</v>
      </c>
      <c r="F400" s="122">
        <f t="shared" si="2"/>
        <v>-1.615082029</v>
      </c>
      <c r="G400" s="4"/>
    </row>
    <row r="401">
      <c r="A401" s="263" t="s">
        <v>261</v>
      </c>
      <c r="B401" s="6">
        <v>1.1285919573218255</v>
      </c>
      <c r="C401" s="6">
        <v>1.0130045011959312</v>
      </c>
      <c r="D401" s="6">
        <v>0.0716</v>
      </c>
      <c r="E401" s="4">
        <f t="shared" si="1"/>
        <v>1.056991957</v>
      </c>
      <c r="F401" s="122">
        <f t="shared" si="2"/>
        <v>0.9414045012</v>
      </c>
      <c r="G401" s="4"/>
    </row>
    <row r="402">
      <c r="A402" s="263" t="s">
        <v>262</v>
      </c>
      <c r="B402" s="6">
        <v>0.6473245531184268</v>
      </c>
      <c r="C402" s="6">
        <v>-0.47240717909756563</v>
      </c>
      <c r="D402" s="6">
        <v>0.07150000000000001</v>
      </c>
      <c r="E402" s="4">
        <f t="shared" si="1"/>
        <v>0.5758245531</v>
      </c>
      <c r="F402" s="122">
        <f t="shared" si="2"/>
        <v>-0.5439071791</v>
      </c>
      <c r="G402" s="4"/>
    </row>
    <row r="403">
      <c r="A403" s="263" t="s">
        <v>263</v>
      </c>
      <c r="B403" s="6">
        <v>0.3192764418644462</v>
      </c>
      <c r="C403" s="6">
        <v>1.8030591122392592</v>
      </c>
      <c r="D403" s="6">
        <v>0.0714</v>
      </c>
      <c r="E403" s="4">
        <f t="shared" si="1"/>
        <v>0.2478764419</v>
      </c>
      <c r="F403" s="122">
        <f t="shared" si="2"/>
        <v>1.731659112</v>
      </c>
      <c r="G403" s="4"/>
    </row>
    <row r="404">
      <c r="A404" s="263" t="s">
        <v>264</v>
      </c>
      <c r="B404" s="6">
        <v>-0.07273230659384637</v>
      </c>
      <c r="C404" s="6">
        <v>-0.9913697924333874</v>
      </c>
      <c r="D404" s="6">
        <v>0.0713</v>
      </c>
      <c r="E404" s="4">
        <f t="shared" si="1"/>
        <v>-0.1440323066</v>
      </c>
      <c r="F404" s="122">
        <f t="shared" si="2"/>
        <v>-1.062669792</v>
      </c>
      <c r="G404" s="4"/>
    </row>
    <row r="405">
      <c r="A405" s="263" t="s">
        <v>265</v>
      </c>
      <c r="B405" s="6">
        <v>2.6753104114562816</v>
      </c>
      <c r="C405" s="6">
        <v>0.9460043397252229</v>
      </c>
      <c r="D405" s="6">
        <v>0.07150000000000001</v>
      </c>
      <c r="E405" s="4">
        <f t="shared" si="1"/>
        <v>2.603810411</v>
      </c>
      <c r="F405" s="122">
        <f t="shared" si="2"/>
        <v>0.8745043397</v>
      </c>
      <c r="G405" s="4"/>
    </row>
    <row r="406">
      <c r="A406" s="262">
        <v>45293.0</v>
      </c>
      <c r="B406" s="6">
        <v>-0.008638488489091194</v>
      </c>
      <c r="C406" s="6">
        <v>-0.13003033273956652</v>
      </c>
      <c r="D406" s="6">
        <v>0.0709</v>
      </c>
      <c r="E406" s="4">
        <f t="shared" si="1"/>
        <v>-0.07953848849</v>
      </c>
      <c r="F406" s="122">
        <f t="shared" si="2"/>
        <v>-0.2009303327</v>
      </c>
      <c r="G406" s="4"/>
    </row>
    <row r="407">
      <c r="A407" s="262">
        <v>45324.0</v>
      </c>
      <c r="B407" s="6">
        <v>-0.5752847674254596</v>
      </c>
      <c r="C407" s="6">
        <v>0.7205915902559911</v>
      </c>
      <c r="D407" s="6">
        <v>0.07110000000000001</v>
      </c>
      <c r="E407" s="4">
        <f t="shared" si="1"/>
        <v>-0.6463847674</v>
      </c>
      <c r="F407" s="122">
        <f t="shared" si="2"/>
        <v>0.6494915903</v>
      </c>
      <c r="G407" s="4"/>
    </row>
    <row r="408">
      <c r="A408" s="262">
        <v>45414.0</v>
      </c>
      <c r="B408" s="6">
        <v>-0.9081169389932722</v>
      </c>
      <c r="C408" s="6">
        <v>-0.3756783717248192</v>
      </c>
      <c r="D408" s="6">
        <v>0.0713</v>
      </c>
      <c r="E408" s="4">
        <f t="shared" si="1"/>
        <v>-0.979416939</v>
      </c>
      <c r="F408" s="122">
        <f t="shared" si="2"/>
        <v>-0.4469783717</v>
      </c>
      <c r="G408" s="4"/>
    </row>
    <row r="409">
      <c r="A409" s="262">
        <v>45445.0</v>
      </c>
      <c r="B409" s="6">
        <v>0.15033738922791706</v>
      </c>
      <c r="C409" s="6">
        <v>0.7243348016002458</v>
      </c>
      <c r="D409" s="6">
        <v>0.0713</v>
      </c>
      <c r="E409" s="4">
        <f t="shared" si="1"/>
        <v>0.07903738923</v>
      </c>
      <c r="F409" s="122">
        <f t="shared" si="2"/>
        <v>0.6530348016</v>
      </c>
      <c r="G409" s="4"/>
    </row>
    <row r="410">
      <c r="A410" s="262">
        <v>45475.0</v>
      </c>
      <c r="B410" s="6">
        <v>-0.7498202077305316</v>
      </c>
      <c r="C410" s="6">
        <v>0.005016097111633445</v>
      </c>
      <c r="D410" s="6">
        <v>0.07110000000000001</v>
      </c>
      <c r="E410" s="4">
        <f t="shared" si="1"/>
        <v>-0.8209202077</v>
      </c>
      <c r="F410" s="122">
        <f t="shared" si="2"/>
        <v>-0.06608390289</v>
      </c>
      <c r="G410" s="4"/>
    </row>
    <row r="411">
      <c r="A411" s="262">
        <v>45506.0</v>
      </c>
      <c r="B411" s="6">
        <v>-1.1876249023539203</v>
      </c>
      <c r="C411" s="6">
        <v>-0.9691981486970168</v>
      </c>
      <c r="D411" s="6">
        <v>0.0709</v>
      </c>
      <c r="E411" s="4">
        <f t="shared" si="1"/>
        <v>-1.258524902</v>
      </c>
      <c r="F411" s="122">
        <f t="shared" si="2"/>
        <v>-1.040098149</v>
      </c>
      <c r="G411" s="4"/>
    </row>
    <row r="412">
      <c r="A412" s="262">
        <v>45537.0</v>
      </c>
      <c r="B412" s="6">
        <v>-0.2477445567816871</v>
      </c>
      <c r="C412" s="6">
        <v>0.29721958103780177</v>
      </c>
      <c r="D412" s="6">
        <v>0.0712</v>
      </c>
      <c r="E412" s="4">
        <f t="shared" si="1"/>
        <v>-0.3189445568</v>
      </c>
      <c r="F412" s="122">
        <f t="shared" si="2"/>
        <v>0.226019581</v>
      </c>
      <c r="G412" s="4"/>
    </row>
    <row r="413">
      <c r="A413" s="262">
        <v>45628.0</v>
      </c>
      <c r="B413" s="6">
        <v>-2.6245034902427187</v>
      </c>
      <c r="C413" s="6">
        <v>-0.7641455296683151</v>
      </c>
      <c r="D413" s="6">
        <v>0.07110000000000001</v>
      </c>
      <c r="E413" s="4">
        <f t="shared" si="1"/>
        <v>-2.69560349</v>
      </c>
      <c r="F413" s="122">
        <f t="shared" si="2"/>
        <v>-0.8352455297</v>
      </c>
      <c r="G413" s="4"/>
    </row>
    <row r="414">
      <c r="A414" s="263" t="s">
        <v>266</v>
      </c>
      <c r="B414" s="6">
        <v>0.9635622324066935</v>
      </c>
      <c r="C414" s="6">
        <v>0.5884516366311178</v>
      </c>
      <c r="D414" s="6">
        <v>0.0712</v>
      </c>
      <c r="E414" s="4">
        <f t="shared" si="1"/>
        <v>0.8923622324</v>
      </c>
      <c r="F414" s="122">
        <f t="shared" si="2"/>
        <v>0.5172516366</v>
      </c>
      <c r="G414" s="4"/>
    </row>
    <row r="415">
      <c r="A415" s="263" t="s">
        <v>267</v>
      </c>
      <c r="B415" s="6">
        <v>-0.04877892222488433</v>
      </c>
      <c r="C415" s="6">
        <v>0.44519563542708324</v>
      </c>
      <c r="D415" s="6">
        <v>0.0714</v>
      </c>
      <c r="E415" s="4">
        <f t="shared" si="1"/>
        <v>-0.1201789222</v>
      </c>
      <c r="F415" s="122">
        <f t="shared" si="2"/>
        <v>0.3737956354</v>
      </c>
      <c r="G415" s="4"/>
    </row>
    <row r="416">
      <c r="A416" s="263" t="s">
        <v>268</v>
      </c>
      <c r="B416" s="6">
        <v>0.23830966736094644</v>
      </c>
      <c r="C416" s="6">
        <v>0.32371720760712874</v>
      </c>
      <c r="D416" s="6">
        <v>0.07110000000000001</v>
      </c>
      <c r="E416" s="4">
        <f t="shared" si="1"/>
        <v>0.1672096674</v>
      </c>
      <c r="F416" s="122">
        <f t="shared" si="2"/>
        <v>0.2526172076</v>
      </c>
      <c r="G416" s="4"/>
    </row>
    <row r="417">
      <c r="A417" s="263" t="s">
        <v>269</v>
      </c>
      <c r="B417" s="6">
        <v>0.34356221598126324</v>
      </c>
      <c r="C417" s="6">
        <v>0.5930878678274396</v>
      </c>
      <c r="D417" s="6">
        <v>0.0714</v>
      </c>
      <c r="E417" s="4">
        <f t="shared" si="1"/>
        <v>0.272162216</v>
      </c>
      <c r="F417" s="122">
        <f t="shared" si="2"/>
        <v>0.5216878678</v>
      </c>
      <c r="G417" s="4"/>
    </row>
    <row r="418">
      <c r="A418" s="263" t="s">
        <v>270</v>
      </c>
      <c r="B418" s="6">
        <v>0.7543999436437571</v>
      </c>
      <c r="C418" s="6">
        <v>0.36999732313401695</v>
      </c>
      <c r="D418" s="6">
        <v>0.071</v>
      </c>
      <c r="E418" s="4">
        <f t="shared" si="1"/>
        <v>0.6833999436</v>
      </c>
      <c r="F418" s="122">
        <f t="shared" si="2"/>
        <v>0.2989973231</v>
      </c>
      <c r="G418" s="4"/>
    </row>
    <row r="419">
      <c r="A419" s="263" t="s">
        <v>271</v>
      </c>
      <c r="B419" s="6">
        <v>-0.325140932540591</v>
      </c>
      <c r="C419" s="6">
        <v>0.3376690888133021</v>
      </c>
      <c r="D419" s="6">
        <v>0.0713</v>
      </c>
      <c r="E419" s="4">
        <f t="shared" si="1"/>
        <v>-0.3964409325</v>
      </c>
      <c r="F419" s="122">
        <f t="shared" si="2"/>
        <v>0.2663690888</v>
      </c>
      <c r="G419" s="4"/>
    </row>
    <row r="420">
      <c r="A420" s="263" t="s">
        <v>272</v>
      </c>
      <c r="B420" s="6">
        <v>-0.4915719033361732</v>
      </c>
      <c r="C420" s="6">
        <v>-0.6392770177884864</v>
      </c>
      <c r="D420" s="6">
        <v>0.0712</v>
      </c>
      <c r="E420" s="4">
        <f t="shared" si="1"/>
        <v>-0.5627719033</v>
      </c>
      <c r="F420" s="122">
        <f t="shared" si="2"/>
        <v>-0.7104770178</v>
      </c>
      <c r="G420" s="4"/>
    </row>
    <row r="421">
      <c r="A421" s="263" t="s">
        <v>273</v>
      </c>
      <c r="B421" s="6">
        <v>0.46039885431517447</v>
      </c>
      <c r="C421" s="6">
        <v>0.736339296442318</v>
      </c>
      <c r="D421" s="6">
        <v>0.0713</v>
      </c>
      <c r="E421" s="4">
        <f t="shared" si="1"/>
        <v>0.3890988543</v>
      </c>
      <c r="F421" s="122">
        <f t="shared" si="2"/>
        <v>0.6650392964</v>
      </c>
      <c r="G421" s="4"/>
    </row>
    <row r="422">
      <c r="A422" s="263" t="s">
        <v>274</v>
      </c>
      <c r="B422" s="6">
        <v>0.5179693369677576</v>
      </c>
      <c r="C422" s="6">
        <v>-0.021379591267224638</v>
      </c>
      <c r="D422" s="6">
        <v>0.07110000000000001</v>
      </c>
      <c r="E422" s="4">
        <f t="shared" si="1"/>
        <v>0.446869337</v>
      </c>
      <c r="F422" s="122">
        <f t="shared" si="2"/>
        <v>-0.09247959127</v>
      </c>
      <c r="G422" s="4"/>
    </row>
    <row r="423">
      <c r="A423" s="263" t="s">
        <v>275</v>
      </c>
      <c r="B423" s="6">
        <v>-0.9978006995275611</v>
      </c>
      <c r="C423" s="6">
        <v>-0.408099870794642</v>
      </c>
      <c r="D423" s="6">
        <v>0.07110000000000001</v>
      </c>
      <c r="E423" s="4">
        <f t="shared" si="1"/>
        <v>-1.0689007</v>
      </c>
      <c r="F423" s="122">
        <f t="shared" si="2"/>
        <v>-0.4791998708</v>
      </c>
      <c r="G423" s="4"/>
    </row>
    <row r="424">
      <c r="A424" s="263" t="s">
        <v>276</v>
      </c>
      <c r="B424" s="6">
        <v>0.35014747801975643</v>
      </c>
      <c r="C424" s="6">
        <v>0.3449047443613918</v>
      </c>
      <c r="D424" s="6">
        <v>0.0712</v>
      </c>
      <c r="E424" s="4">
        <f t="shared" si="1"/>
        <v>0.278947478</v>
      </c>
      <c r="F424" s="122">
        <f t="shared" si="2"/>
        <v>0.2737047444</v>
      </c>
      <c r="G424" s="4"/>
    </row>
    <row r="425">
      <c r="A425" s="263" t="s">
        <v>277</v>
      </c>
      <c r="B425" s="6">
        <v>-0.7919671976120926</v>
      </c>
      <c r="C425" s="6">
        <v>-1.1135962808046413</v>
      </c>
      <c r="D425" s="6">
        <v>0.07110000000000001</v>
      </c>
      <c r="E425" s="4">
        <f t="shared" si="1"/>
        <v>-0.8630671976</v>
      </c>
      <c r="F425" s="122">
        <f t="shared" si="2"/>
        <v>-1.184696281</v>
      </c>
      <c r="G425" s="4"/>
    </row>
    <row r="426">
      <c r="A426" s="263" t="s">
        <v>278</v>
      </c>
      <c r="B426" s="6">
        <v>1.0122091249645098</v>
      </c>
      <c r="C426" s="6">
        <v>0.14418378991532477</v>
      </c>
      <c r="D426" s="6">
        <v>0.07110000000000001</v>
      </c>
      <c r="E426" s="4">
        <f t="shared" si="1"/>
        <v>0.941109125</v>
      </c>
      <c r="F426" s="122">
        <f t="shared" si="2"/>
        <v>0.07308378992</v>
      </c>
      <c r="G426" s="4"/>
    </row>
    <row r="427">
      <c r="A427" s="262">
        <v>45294.0</v>
      </c>
      <c r="B427" s="6">
        <v>0.0705258203337796</v>
      </c>
      <c r="C427" s="6">
        <v>1.6192204814673323</v>
      </c>
      <c r="D427" s="6">
        <v>0.0708</v>
      </c>
      <c r="E427" s="4">
        <f t="shared" si="1"/>
        <v>-0.0002741796662</v>
      </c>
      <c r="F427" s="122">
        <f t="shared" si="2"/>
        <v>1.548420481</v>
      </c>
      <c r="G427" s="4"/>
    </row>
    <row r="428">
      <c r="A428" s="262">
        <v>45325.0</v>
      </c>
      <c r="B428" s="6">
        <v>0.18222049275553345</v>
      </c>
      <c r="C428" s="6">
        <v>0.17749426445079272</v>
      </c>
      <c r="D428" s="6">
        <v>0.0709</v>
      </c>
      <c r="E428" s="4">
        <f t="shared" si="1"/>
        <v>0.1113204928</v>
      </c>
      <c r="F428" s="122">
        <f t="shared" si="2"/>
        <v>0.1065942645</v>
      </c>
      <c r="G428" s="4"/>
    </row>
    <row r="429">
      <c r="A429" s="262">
        <v>45385.0</v>
      </c>
      <c r="B429" s="6">
        <v>-1.3634384183881183</v>
      </c>
      <c r="C429" s="6">
        <v>0.1215457762842611</v>
      </c>
      <c r="D429" s="6">
        <v>0.0709</v>
      </c>
      <c r="E429" s="4">
        <f t="shared" si="1"/>
        <v>-1.434338418</v>
      </c>
      <c r="F429" s="122">
        <f t="shared" si="2"/>
        <v>0.05064577628</v>
      </c>
      <c r="G429" s="4"/>
    </row>
    <row r="430">
      <c r="A430" s="262">
        <v>45415.0</v>
      </c>
      <c r="B430" s="6">
        <v>0.41492333547406646</v>
      </c>
      <c r="C430" s="6">
        <v>-0.2200342771449962</v>
      </c>
      <c r="D430" s="6">
        <v>0.071</v>
      </c>
      <c r="E430" s="4">
        <f t="shared" si="1"/>
        <v>0.3439233355</v>
      </c>
      <c r="F430" s="122">
        <f t="shared" si="2"/>
        <v>-0.2910342771</v>
      </c>
      <c r="G430" s="4"/>
    </row>
    <row r="431">
      <c r="A431" s="262">
        <v>45446.0</v>
      </c>
      <c r="B431" s="6">
        <v>-1.2361993870703725</v>
      </c>
      <c r="C431" s="6">
        <v>0.5266971726090632</v>
      </c>
      <c r="D431" s="6">
        <v>0.071</v>
      </c>
      <c r="E431" s="4">
        <f t="shared" si="1"/>
        <v>-1.307199387</v>
      </c>
      <c r="F431" s="122">
        <f t="shared" si="2"/>
        <v>0.4556971726</v>
      </c>
      <c r="G431" s="4"/>
    </row>
    <row r="432">
      <c r="A432" s="262">
        <v>45476.0</v>
      </c>
      <c r="B432" s="6">
        <v>0.6566148066046823</v>
      </c>
      <c r="C432" s="6">
        <v>0.08676673763740848</v>
      </c>
      <c r="D432" s="6">
        <v>0.0708</v>
      </c>
      <c r="E432" s="4">
        <f t="shared" si="1"/>
        <v>0.5858148066</v>
      </c>
      <c r="F432" s="122">
        <f t="shared" si="2"/>
        <v>0.01596673764</v>
      </c>
      <c r="G432" s="4"/>
    </row>
    <row r="433">
      <c r="A433" s="262">
        <v>45599.0</v>
      </c>
      <c r="B433" s="6">
        <v>-1.146572637289924</v>
      </c>
      <c r="C433" s="6">
        <v>-0.7153161684127131</v>
      </c>
      <c r="D433" s="6">
        <v>0.0706</v>
      </c>
      <c r="E433" s="4">
        <f t="shared" si="1"/>
        <v>-1.217172637</v>
      </c>
      <c r="F433" s="122">
        <f t="shared" si="2"/>
        <v>-0.7859161684</v>
      </c>
      <c r="G433" s="4"/>
    </row>
    <row r="434">
      <c r="A434" s="262">
        <v>45629.0</v>
      </c>
      <c r="B434" s="6">
        <v>-1.9402892724735947</v>
      </c>
      <c r="C434" s="6">
        <v>0.013657134285448758</v>
      </c>
      <c r="D434" s="6">
        <v>0.0704</v>
      </c>
      <c r="E434" s="4">
        <f t="shared" si="1"/>
        <v>-2.010689272</v>
      </c>
      <c r="F434" s="122">
        <f t="shared" si="2"/>
        <v>-0.05674286571</v>
      </c>
      <c r="G434" s="4"/>
    </row>
    <row r="435">
      <c r="A435" s="263" t="s">
        <v>279</v>
      </c>
      <c r="B435" s="6">
        <v>-3.9848339970834723</v>
      </c>
      <c r="C435" s="6">
        <v>-1.5132724741109522</v>
      </c>
      <c r="D435" s="6">
        <v>0.0709</v>
      </c>
      <c r="E435" s="4">
        <f t="shared" si="1"/>
        <v>-4.055733997</v>
      </c>
      <c r="F435" s="122">
        <f t="shared" si="2"/>
        <v>-1.584172474</v>
      </c>
      <c r="G435" s="4"/>
    </row>
    <row r="436">
      <c r="A436" s="263" t="s">
        <v>280</v>
      </c>
      <c r="B436" s="6">
        <v>3.6645479964300676</v>
      </c>
      <c r="C436" s="6">
        <v>0.6771162439709639</v>
      </c>
      <c r="D436" s="6">
        <v>0.0708</v>
      </c>
      <c r="E436" s="4">
        <f t="shared" si="1"/>
        <v>3.593747996</v>
      </c>
      <c r="F436" s="122">
        <f t="shared" si="2"/>
        <v>0.606316244</v>
      </c>
      <c r="G436" s="4"/>
    </row>
    <row r="437">
      <c r="A437" s="263" t="s">
        <v>281</v>
      </c>
      <c r="B437" s="6">
        <v>3.612767329568567</v>
      </c>
      <c r="C437" s="6">
        <v>-0.5567433449302848</v>
      </c>
      <c r="D437" s="6">
        <v>0.0708</v>
      </c>
      <c r="E437" s="4">
        <f t="shared" si="1"/>
        <v>3.54196733</v>
      </c>
      <c r="F437" s="122">
        <f t="shared" si="2"/>
        <v>-0.6275433449</v>
      </c>
      <c r="G437" s="4"/>
    </row>
    <row r="438">
      <c r="A438" s="263" t="s">
        <v>282</v>
      </c>
      <c r="B438" s="6">
        <v>-0.6783285967331768</v>
      </c>
      <c r="C438" s="6">
        <v>0.14688955131713471</v>
      </c>
      <c r="D438" s="6">
        <v>0.0708</v>
      </c>
      <c r="E438" s="4">
        <f t="shared" si="1"/>
        <v>-0.7491285967</v>
      </c>
      <c r="F438" s="122">
        <f t="shared" si="2"/>
        <v>0.07608955132</v>
      </c>
      <c r="G438" s="4"/>
    </row>
    <row r="439">
      <c r="A439" s="263" t="s">
        <v>283</v>
      </c>
      <c r="B439" s="6">
        <v>-1.4552155068480241</v>
      </c>
      <c r="C439" s="6">
        <v>-1.080219625765675</v>
      </c>
      <c r="D439" s="6">
        <v>0.0707</v>
      </c>
      <c r="E439" s="4">
        <f t="shared" si="1"/>
        <v>-1.525915507</v>
      </c>
      <c r="F439" s="122">
        <f t="shared" si="2"/>
        <v>-1.150919626</v>
      </c>
      <c r="G439" s="4"/>
    </row>
    <row r="440">
      <c r="A440" s="263" t="s">
        <v>284</v>
      </c>
      <c r="B440" s="6">
        <v>-0.6462905666056417</v>
      </c>
      <c r="C440" s="6">
        <v>0.09923249508992946</v>
      </c>
      <c r="D440" s="6">
        <v>0.0707</v>
      </c>
      <c r="E440" s="4">
        <f t="shared" si="1"/>
        <v>-0.7169905666</v>
      </c>
      <c r="F440" s="122">
        <f t="shared" si="2"/>
        <v>0.02853249509</v>
      </c>
      <c r="G440" s="4"/>
    </row>
    <row r="441">
      <c r="A441" s="263" t="s">
        <v>285</v>
      </c>
      <c r="B441" s="6">
        <v>1.2277683680864866</v>
      </c>
      <c r="C441" s="6">
        <v>0.7914703444739124</v>
      </c>
      <c r="D441" s="6">
        <v>0.0707</v>
      </c>
      <c r="E441" s="4">
        <f t="shared" si="1"/>
        <v>1.157068368</v>
      </c>
      <c r="F441" s="122">
        <f t="shared" si="2"/>
        <v>0.7207703445</v>
      </c>
      <c r="G441" s="4"/>
    </row>
    <row r="442">
      <c r="A442" s="263" t="s">
        <v>286</v>
      </c>
      <c r="B442" s="6">
        <v>1.128868848900885</v>
      </c>
      <c r="C442" s="6">
        <v>0.38524528721898454</v>
      </c>
      <c r="D442" s="6">
        <v>0.0707</v>
      </c>
      <c r="E442" s="4">
        <f t="shared" si="1"/>
        <v>1.058168849</v>
      </c>
      <c r="F442" s="122">
        <f t="shared" si="2"/>
        <v>0.3145452872</v>
      </c>
      <c r="G442" s="4"/>
    </row>
    <row r="443">
      <c r="A443" s="263" t="s">
        <v>287</v>
      </c>
      <c r="B443" s="6">
        <v>0.5312629557864749</v>
      </c>
      <c r="C443" s="6">
        <v>-0.41657709844207536</v>
      </c>
      <c r="D443" s="6">
        <v>0.0707</v>
      </c>
      <c r="E443" s="4">
        <f t="shared" si="1"/>
        <v>0.4605629558</v>
      </c>
      <c r="F443" s="122">
        <f t="shared" si="2"/>
        <v>-0.4872770984</v>
      </c>
      <c r="G443" s="4"/>
    </row>
    <row r="444">
      <c r="A444" s="263" t="s">
        <v>288</v>
      </c>
      <c r="B444" s="6">
        <v>-0.4838341900649819</v>
      </c>
      <c r="C444" s="6">
        <v>0.5405663335560164</v>
      </c>
      <c r="D444" s="6">
        <v>0.0708</v>
      </c>
      <c r="E444" s="4">
        <f t="shared" si="1"/>
        <v>-0.5546341901</v>
      </c>
      <c r="F444" s="122">
        <f t="shared" si="2"/>
        <v>0.4697663336</v>
      </c>
      <c r="G444" s="4"/>
    </row>
    <row r="445">
      <c r="A445" s="263" t="s">
        <v>289</v>
      </c>
      <c r="B445" s="6">
        <v>-0.46073027087180024</v>
      </c>
      <c r="C445" s="6">
        <v>0.9187001240753673</v>
      </c>
      <c r="D445" s="6">
        <v>0.0699</v>
      </c>
      <c r="E445" s="4">
        <f t="shared" si="1"/>
        <v>-0.5306302709</v>
      </c>
      <c r="F445" s="122">
        <f t="shared" si="2"/>
        <v>0.8488001241</v>
      </c>
      <c r="G445" s="4"/>
    </row>
    <row r="446">
      <c r="A446" s="262">
        <v>45295.0</v>
      </c>
      <c r="B446" s="6">
        <v>3.2310218633652465</v>
      </c>
      <c r="C446" s="6">
        <v>0.6050996779669302</v>
      </c>
      <c r="D446" s="6">
        <v>0.0698</v>
      </c>
      <c r="E446" s="4">
        <f t="shared" si="1"/>
        <v>3.161221863</v>
      </c>
      <c r="F446" s="122">
        <f t="shared" si="2"/>
        <v>0.535299678</v>
      </c>
      <c r="G446" s="4"/>
    </row>
    <row r="447">
      <c r="A447" s="262">
        <v>45326.0</v>
      </c>
      <c r="B447" s="6">
        <v>0.4857055655058846</v>
      </c>
      <c r="C447" s="6">
        <v>-0.03873208084765706</v>
      </c>
      <c r="D447" s="6">
        <v>0.0702</v>
      </c>
      <c r="E447" s="4">
        <f t="shared" si="1"/>
        <v>0.4155055655</v>
      </c>
      <c r="F447" s="122">
        <f t="shared" si="2"/>
        <v>-0.1089320808</v>
      </c>
      <c r="G447" s="4"/>
    </row>
    <row r="448">
      <c r="A448" s="262">
        <v>45355.0</v>
      </c>
      <c r="B448" s="6">
        <v>2.148462003922944</v>
      </c>
      <c r="C448" s="6">
        <v>-0.0830612872049891</v>
      </c>
      <c r="D448" s="6">
        <v>0.0701</v>
      </c>
      <c r="E448" s="4">
        <f t="shared" si="1"/>
        <v>2.078362004</v>
      </c>
      <c r="F448" s="122">
        <f t="shared" si="2"/>
        <v>-0.1531612872</v>
      </c>
      <c r="G448" s="4"/>
    </row>
    <row r="449">
      <c r="A449" s="262">
        <v>45386.0</v>
      </c>
      <c r="B449" s="6">
        <v>0.3380068186727246</v>
      </c>
      <c r="C449" s="6">
        <v>0.35659125504520905</v>
      </c>
      <c r="D449" s="6">
        <v>0.07</v>
      </c>
      <c r="E449" s="4">
        <f t="shared" si="1"/>
        <v>0.2680068187</v>
      </c>
      <c r="F449" s="122">
        <f t="shared" si="2"/>
        <v>0.286591255</v>
      </c>
      <c r="G449" s="4"/>
    </row>
    <row r="450">
      <c r="A450" s="262">
        <v>45416.0</v>
      </c>
      <c r="B450" s="6">
        <v>0.052994101015612416</v>
      </c>
      <c r="C450" s="6">
        <v>-0.004219474875251126</v>
      </c>
      <c r="D450" s="6">
        <v>0.0701</v>
      </c>
      <c r="E450" s="4">
        <f t="shared" si="1"/>
        <v>-0.01710589898</v>
      </c>
      <c r="F450" s="122">
        <f t="shared" si="2"/>
        <v>-0.07431947488</v>
      </c>
      <c r="G450" s="4"/>
    </row>
    <row r="451">
      <c r="A451" s="262">
        <v>45508.0</v>
      </c>
      <c r="B451" s="6">
        <v>1.7822521662547381</v>
      </c>
      <c r="C451" s="6">
        <v>0.6778095115418546</v>
      </c>
      <c r="D451" s="6">
        <v>0.0703</v>
      </c>
      <c r="E451" s="4">
        <f t="shared" si="1"/>
        <v>1.711952166</v>
      </c>
      <c r="F451" s="122">
        <f t="shared" si="2"/>
        <v>0.6075095115</v>
      </c>
      <c r="G451" s="4"/>
    </row>
    <row r="452">
      <c r="A452" s="262">
        <v>45539.0</v>
      </c>
      <c r="B452" s="6">
        <v>-0.5339512891450049</v>
      </c>
      <c r="C452" s="6">
        <v>-0.10389873953843051</v>
      </c>
      <c r="D452" s="6">
        <v>0.0703</v>
      </c>
      <c r="E452" s="4">
        <f t="shared" si="1"/>
        <v>-0.6042512891</v>
      </c>
      <c r="F452" s="122">
        <f t="shared" si="2"/>
        <v>-0.1741987395</v>
      </c>
      <c r="G452" s="4"/>
    </row>
    <row r="453">
      <c r="A453" s="262">
        <v>45569.0</v>
      </c>
      <c r="B453" s="6">
        <v>-0.7445979868890378</v>
      </c>
      <c r="C453" s="6">
        <v>0.4904439610912953</v>
      </c>
      <c r="D453" s="6">
        <v>0.0703</v>
      </c>
      <c r="E453" s="4">
        <f t="shared" si="1"/>
        <v>-0.8148979869</v>
      </c>
      <c r="F453" s="122">
        <f t="shared" si="2"/>
        <v>0.4201439611</v>
      </c>
      <c r="G453" s="4"/>
    </row>
    <row r="454">
      <c r="A454" s="262">
        <v>45630.0</v>
      </c>
      <c r="B454" s="6">
        <v>-0.6227828029639301</v>
      </c>
      <c r="C454" s="6">
        <v>-1.030157600049213</v>
      </c>
      <c r="D454" s="6">
        <v>0.0702</v>
      </c>
      <c r="E454" s="4">
        <f t="shared" si="1"/>
        <v>-0.692982803</v>
      </c>
      <c r="F454" s="122">
        <f t="shared" si="2"/>
        <v>-1.1003576</v>
      </c>
      <c r="G454" s="4"/>
    </row>
    <row r="455">
      <c r="A455" s="263" t="s">
        <v>290</v>
      </c>
      <c r="B455" s="6">
        <v>-1.2296023785721784</v>
      </c>
      <c r="C455" s="6">
        <v>-1.0963880032327744</v>
      </c>
      <c r="D455" s="6">
        <v>0.0702</v>
      </c>
      <c r="E455" s="4">
        <f t="shared" si="1"/>
        <v>-1.299802379</v>
      </c>
      <c r="F455" s="122">
        <f t="shared" si="2"/>
        <v>-1.166588003</v>
      </c>
      <c r="G455" s="4"/>
    </row>
    <row r="456">
      <c r="A456" s="263" t="s">
        <v>291</v>
      </c>
      <c r="B456" s="6">
        <v>0.6604718865734174</v>
      </c>
      <c r="C456" s="6">
        <v>-0.5594342799416255</v>
      </c>
      <c r="D456" s="6">
        <v>0.0703</v>
      </c>
      <c r="E456" s="4">
        <f t="shared" si="1"/>
        <v>0.5901718866</v>
      </c>
      <c r="F456" s="122">
        <f t="shared" si="2"/>
        <v>-0.6297342799</v>
      </c>
      <c r="G456" s="4"/>
    </row>
    <row r="457">
      <c r="A457" s="263" t="s">
        <v>292</v>
      </c>
      <c r="B457" s="6">
        <v>-0.950271038717649</v>
      </c>
      <c r="C457" s="6">
        <v>-0.6865210697176838</v>
      </c>
      <c r="D457" s="6">
        <v>0.0705</v>
      </c>
      <c r="E457" s="4">
        <f t="shared" si="1"/>
        <v>-1.020771039</v>
      </c>
      <c r="F457" s="122">
        <f t="shared" si="2"/>
        <v>-0.7570210697</v>
      </c>
      <c r="G457" s="4"/>
    </row>
    <row r="458">
      <c r="A458" s="263" t="s">
        <v>293</v>
      </c>
      <c r="B458" s="6">
        <v>0.1884128785212909</v>
      </c>
      <c r="C458" s="6">
        <v>0.6871750807538762</v>
      </c>
      <c r="D458" s="6">
        <v>0.0704</v>
      </c>
      <c r="E458" s="4">
        <f t="shared" si="1"/>
        <v>0.1180128785</v>
      </c>
      <c r="F458" s="122">
        <f t="shared" si="2"/>
        <v>0.6167750808</v>
      </c>
      <c r="G458" s="4"/>
    </row>
    <row r="459">
      <c r="A459" s="263" t="s">
        <v>294</v>
      </c>
      <c r="B459" s="6">
        <v>0.3034144382839498</v>
      </c>
      <c r="C459" s="6">
        <v>0.8551948345148392</v>
      </c>
      <c r="D459" s="6">
        <v>0.0704</v>
      </c>
      <c r="E459" s="4">
        <f t="shared" si="1"/>
        <v>0.2330144383</v>
      </c>
      <c r="F459" s="122">
        <f t="shared" si="2"/>
        <v>0.7847948345</v>
      </c>
      <c r="G459" s="4"/>
    </row>
    <row r="460">
      <c r="A460" s="263" t="s">
        <v>295</v>
      </c>
      <c r="B460" s="6">
        <v>4.249478881812839</v>
      </c>
      <c r="C460" s="6">
        <v>0.14147311115487968</v>
      </c>
      <c r="D460" s="6">
        <v>0.0704</v>
      </c>
      <c r="E460" s="4">
        <f t="shared" si="1"/>
        <v>4.179078882</v>
      </c>
      <c r="F460" s="122">
        <f t="shared" si="2"/>
        <v>0.07107311115</v>
      </c>
      <c r="G460" s="4"/>
    </row>
    <row r="461">
      <c r="A461" s="263" t="s">
        <v>296</v>
      </c>
      <c r="B461" s="6">
        <v>0.9363224562530451</v>
      </c>
      <c r="C461" s="6">
        <v>0.15379113018598647</v>
      </c>
      <c r="D461" s="6">
        <v>0.0706</v>
      </c>
      <c r="E461" s="4">
        <f t="shared" si="1"/>
        <v>0.8657224563</v>
      </c>
      <c r="F461" s="122">
        <f t="shared" si="2"/>
        <v>0.08319113019</v>
      </c>
      <c r="G461" s="4"/>
    </row>
    <row r="462">
      <c r="A462" s="263" t="s">
        <v>297</v>
      </c>
      <c r="B462" s="6">
        <v>1.5012264497827186</v>
      </c>
      <c r="C462" s="6">
        <v>0.7496964610934412</v>
      </c>
      <c r="D462" s="6">
        <v>0.0706</v>
      </c>
      <c r="E462" s="4">
        <f t="shared" si="1"/>
        <v>1.43062645</v>
      </c>
      <c r="F462" s="122">
        <f t="shared" si="2"/>
        <v>0.6790964611</v>
      </c>
      <c r="G462" s="4"/>
    </row>
    <row r="463">
      <c r="A463" s="263" t="s">
        <v>298</v>
      </c>
      <c r="B463" s="6">
        <v>0.133180392000607</v>
      </c>
      <c r="C463" s="6">
        <v>-0.6663609558557924</v>
      </c>
      <c r="D463" s="6">
        <v>0.0706</v>
      </c>
      <c r="E463" s="4">
        <f t="shared" si="1"/>
        <v>0.062580392</v>
      </c>
      <c r="F463" s="122">
        <f t="shared" si="2"/>
        <v>-0.7369609559</v>
      </c>
      <c r="G463" s="4"/>
    </row>
    <row r="464">
      <c r="A464" s="263" t="s">
        <v>299</v>
      </c>
      <c r="B464" s="6">
        <v>-0.08481196107675609</v>
      </c>
      <c r="C464" s="6">
        <v>0.9966569952207776</v>
      </c>
      <c r="D464" s="6">
        <v>0.0706</v>
      </c>
      <c r="E464" s="4">
        <f t="shared" si="1"/>
        <v>-0.1554119611</v>
      </c>
      <c r="F464" s="122">
        <f t="shared" si="2"/>
        <v>0.9260569952</v>
      </c>
      <c r="G464" s="4"/>
    </row>
    <row r="465">
      <c r="A465" s="263" t="s">
        <v>300</v>
      </c>
      <c r="B465" s="6">
        <v>-1.128282250321836</v>
      </c>
      <c r="C465" s="6">
        <v>-0.17024828426827646</v>
      </c>
      <c r="D465" s="6">
        <v>0.0706</v>
      </c>
      <c r="E465" s="4">
        <f t="shared" si="1"/>
        <v>-1.19888225</v>
      </c>
      <c r="F465" s="122">
        <f t="shared" si="2"/>
        <v>-0.2408482843</v>
      </c>
      <c r="G465" s="4"/>
    </row>
    <row r="466">
      <c r="A466" s="262">
        <v>45327.0</v>
      </c>
      <c r="B466" s="6">
        <v>0.3941754051269086</v>
      </c>
      <c r="C466" s="6">
        <v>0.19177300446586545</v>
      </c>
      <c r="D466" s="6">
        <v>0.0707</v>
      </c>
      <c r="E466" s="4">
        <f t="shared" si="1"/>
        <v>0.3234754051</v>
      </c>
      <c r="F466" s="122">
        <f t="shared" si="2"/>
        <v>0.1210730045</v>
      </c>
      <c r="G466" s="4"/>
    </row>
    <row r="467">
      <c r="A467" s="262">
        <v>45356.0</v>
      </c>
      <c r="B467" s="6">
        <v>-0.41472895957450223</v>
      </c>
      <c r="C467" s="6">
        <v>-0.7609876281558896</v>
      </c>
      <c r="D467" s="6">
        <v>0.0706</v>
      </c>
      <c r="E467" s="4">
        <f t="shared" si="1"/>
        <v>-0.4853289596</v>
      </c>
      <c r="F467" s="122">
        <f t="shared" si="2"/>
        <v>-0.8315876282</v>
      </c>
      <c r="G467" s="4"/>
    </row>
    <row r="468">
      <c r="A468" s="262">
        <v>45448.0</v>
      </c>
      <c r="B468" s="6">
        <v>0.6252229325024079</v>
      </c>
      <c r="C468" s="6">
        <v>-0.14749164102802706</v>
      </c>
      <c r="D468" s="6">
        <v>0.0705</v>
      </c>
      <c r="E468" s="4">
        <f t="shared" si="1"/>
        <v>0.5547229325</v>
      </c>
      <c r="F468" s="122">
        <f t="shared" si="2"/>
        <v>-0.217991641</v>
      </c>
      <c r="G468" s="4"/>
    </row>
    <row r="469">
      <c r="A469" s="262">
        <v>45478.0</v>
      </c>
      <c r="B469" s="6">
        <v>-0.5255181035536756</v>
      </c>
      <c r="C469" s="6">
        <v>-0.6247020189192954</v>
      </c>
      <c r="D469" s="6">
        <v>0.0705</v>
      </c>
      <c r="E469" s="4">
        <f t="shared" si="1"/>
        <v>-0.5960181036</v>
      </c>
      <c r="F469" s="122">
        <f t="shared" si="2"/>
        <v>-0.6952020189</v>
      </c>
      <c r="G469" s="4"/>
    </row>
    <row r="470">
      <c r="A470" s="262">
        <v>45509.0</v>
      </c>
      <c r="B470" s="6">
        <v>1.6491965282175989</v>
      </c>
      <c r="C470" s="6">
        <v>0.0</v>
      </c>
      <c r="D470" s="6">
        <v>0.0708</v>
      </c>
      <c r="E470" s="4">
        <f t="shared" si="1"/>
        <v>1.578396528</v>
      </c>
      <c r="F470" s="122">
        <f t="shared" si="2"/>
        <v>-0.0708</v>
      </c>
      <c r="G470" s="4"/>
    </row>
    <row r="471">
      <c r="A471" s="262">
        <v>45540.0</v>
      </c>
      <c r="B471" s="6">
        <v>-2.8256531013685144</v>
      </c>
      <c r="C471" s="6">
        <v>-1.5469117811904494</v>
      </c>
      <c r="D471" s="6">
        <v>0.0705</v>
      </c>
      <c r="E471" s="4">
        <f t="shared" si="1"/>
        <v>-2.896153101</v>
      </c>
      <c r="F471" s="122">
        <f t="shared" si="2"/>
        <v>-1.617411781</v>
      </c>
      <c r="G471" s="4"/>
    </row>
    <row r="472">
      <c r="A472" s="262">
        <v>45570.0</v>
      </c>
      <c r="B472" s="6">
        <v>-0.2340787848430041</v>
      </c>
      <c r="C472" s="6">
        <v>0.4449504725037036</v>
      </c>
      <c r="D472" s="6">
        <v>0.0704</v>
      </c>
      <c r="E472" s="4">
        <f t="shared" si="1"/>
        <v>-0.3044787848</v>
      </c>
      <c r="F472" s="122">
        <f t="shared" si="2"/>
        <v>0.3745504725</v>
      </c>
      <c r="G472" s="4"/>
    </row>
    <row r="473">
      <c r="A473" s="263" t="s">
        <v>301</v>
      </c>
      <c r="B473" s="6">
        <v>-0.39444791382596944</v>
      </c>
      <c r="C473" s="6">
        <v>0.22148971671079176</v>
      </c>
      <c r="D473" s="6">
        <v>0.0703</v>
      </c>
      <c r="E473" s="4">
        <f t="shared" si="1"/>
        <v>-0.4647479138</v>
      </c>
      <c r="F473" s="122">
        <f t="shared" si="2"/>
        <v>0.1511897167</v>
      </c>
      <c r="G473" s="4"/>
    </row>
    <row r="474">
      <c r="A474" s="263" t="s">
        <v>302</v>
      </c>
      <c r="B474" s="6">
        <v>3.862473775654148</v>
      </c>
      <c r="C474" s="6">
        <v>0.5148377785971316</v>
      </c>
      <c r="D474" s="6">
        <v>0.0704</v>
      </c>
      <c r="E474" s="4">
        <f t="shared" si="1"/>
        <v>3.792073776</v>
      </c>
      <c r="F474" s="122">
        <f t="shared" si="2"/>
        <v>0.4444377786</v>
      </c>
      <c r="G474" s="4"/>
    </row>
    <row r="475">
      <c r="A475" s="263" t="s">
        <v>303</v>
      </c>
      <c r="B475" s="6">
        <v>-0.24030997623318198</v>
      </c>
      <c r="C475" s="6">
        <v>-0.07786532000170707</v>
      </c>
      <c r="D475" s="6">
        <v>0.0707</v>
      </c>
      <c r="E475" s="4">
        <f t="shared" si="1"/>
        <v>-0.3110099762</v>
      </c>
      <c r="F475" s="122">
        <f t="shared" si="2"/>
        <v>-0.14856532</v>
      </c>
      <c r="G475" s="4"/>
    </row>
    <row r="476">
      <c r="A476" s="263" t="s">
        <v>304</v>
      </c>
      <c r="B476" s="6">
        <v>1.6059991248512064</v>
      </c>
      <c r="C476" s="6">
        <v>0.9157430784372428</v>
      </c>
      <c r="D476" s="6">
        <v>0.0705</v>
      </c>
      <c r="E476" s="4">
        <f t="shared" si="1"/>
        <v>1.535499125</v>
      </c>
      <c r="F476" s="122">
        <f t="shared" si="2"/>
        <v>0.8452430784</v>
      </c>
      <c r="G476" s="4"/>
    </row>
    <row r="477">
      <c r="A477" s="263" t="s">
        <v>305</v>
      </c>
      <c r="B477" s="6">
        <v>1.0093982195523594</v>
      </c>
      <c r="C477" s="6">
        <v>0.2778540295529563</v>
      </c>
      <c r="D477" s="6">
        <v>0.0705</v>
      </c>
      <c r="E477" s="4">
        <f t="shared" si="1"/>
        <v>0.9388982196</v>
      </c>
      <c r="F477" s="122">
        <f t="shared" si="2"/>
        <v>0.2073540296</v>
      </c>
      <c r="G477" s="4"/>
    </row>
    <row r="478">
      <c r="A478" s="263" t="s">
        <v>306</v>
      </c>
      <c r="B478" s="6">
        <v>1.746803541007591</v>
      </c>
      <c r="C478" s="6">
        <v>0.15979631533733696</v>
      </c>
      <c r="D478" s="6">
        <v>0.07</v>
      </c>
      <c r="E478" s="4">
        <f t="shared" si="1"/>
        <v>1.676803541</v>
      </c>
      <c r="F478" s="122">
        <f t="shared" si="2"/>
        <v>0.08979631534</v>
      </c>
      <c r="G478" s="4"/>
    </row>
    <row r="479">
      <c r="A479" s="263" t="s">
        <v>307</v>
      </c>
      <c r="B479" s="6">
        <v>3.2222697623309253</v>
      </c>
      <c r="C479" s="6">
        <v>0.12021153675228545</v>
      </c>
      <c r="D479" s="6">
        <v>0.07</v>
      </c>
      <c r="E479" s="4">
        <f t="shared" si="1"/>
        <v>3.152269762</v>
      </c>
      <c r="F479" s="122">
        <f t="shared" si="2"/>
        <v>0.05021153675</v>
      </c>
      <c r="G479" s="4"/>
    </row>
    <row r="480">
      <c r="A480" s="263" t="s">
        <v>308</v>
      </c>
      <c r="B480" s="6">
        <v>0.01128369442426714</v>
      </c>
      <c r="C480" s="6">
        <v>0.3051615580772381</v>
      </c>
      <c r="D480" s="6">
        <v>0.0701</v>
      </c>
      <c r="E480" s="4">
        <f t="shared" si="1"/>
        <v>-0.05881630558</v>
      </c>
      <c r="F480" s="122">
        <f t="shared" si="2"/>
        <v>0.2350615581</v>
      </c>
      <c r="G480" s="4"/>
    </row>
    <row r="481">
      <c r="A481" s="263" t="s">
        <v>309</v>
      </c>
      <c r="B481" s="6">
        <v>5.370778071558286</v>
      </c>
      <c r="C481" s="6">
        <v>1.6366637460283842</v>
      </c>
      <c r="D481" s="6">
        <v>0.07</v>
      </c>
      <c r="E481" s="4">
        <f t="shared" si="1"/>
        <v>5.300778072</v>
      </c>
      <c r="F481" s="122">
        <f t="shared" si="2"/>
        <v>1.566663746</v>
      </c>
      <c r="G481" s="4"/>
    </row>
    <row r="482">
      <c r="A482" s="263" t="s">
        <v>310</v>
      </c>
      <c r="B482" s="6">
        <v>0.12187274562833511</v>
      </c>
      <c r="C482" s="6">
        <v>-0.045934172629776705</v>
      </c>
      <c r="D482" s="6">
        <v>0.07</v>
      </c>
      <c r="E482" s="4">
        <f t="shared" si="1"/>
        <v>0.05187274563</v>
      </c>
      <c r="F482" s="122">
        <f t="shared" si="2"/>
        <v>-0.1159341726</v>
      </c>
      <c r="G482" s="4"/>
    </row>
    <row r="483">
      <c r="A483" s="263" t="s">
        <v>311</v>
      </c>
      <c r="B483" s="6">
        <v>0.2051327720459158</v>
      </c>
      <c r="C483" s="6">
        <v>-0.10737418924863253</v>
      </c>
      <c r="D483" s="6">
        <v>0.0702</v>
      </c>
      <c r="E483" s="4">
        <f t="shared" si="1"/>
        <v>0.134932772</v>
      </c>
      <c r="F483" s="122">
        <f t="shared" si="2"/>
        <v>-0.1775741892</v>
      </c>
      <c r="G483" s="4"/>
    </row>
    <row r="484">
      <c r="A484" s="263" t="s">
        <v>312</v>
      </c>
      <c r="B484" s="6">
        <v>-1.2473286603441982</v>
      </c>
      <c r="C484" s="6">
        <v>-0.19317604529825322</v>
      </c>
      <c r="D484" s="6">
        <v>0.0702</v>
      </c>
      <c r="E484" s="4">
        <f t="shared" si="1"/>
        <v>-1.31752866</v>
      </c>
      <c r="F484" s="122">
        <f t="shared" si="2"/>
        <v>-0.2633760453</v>
      </c>
      <c r="G484" s="4"/>
    </row>
    <row r="485">
      <c r="A485" s="263" t="s">
        <v>313</v>
      </c>
      <c r="B485" s="6">
        <v>3.1749145196572446</v>
      </c>
      <c r="C485" s="6">
        <v>-0.8015064563977461</v>
      </c>
      <c r="D485" s="6">
        <v>0.0703</v>
      </c>
      <c r="E485" s="4">
        <f t="shared" si="1"/>
        <v>3.10461452</v>
      </c>
      <c r="F485" s="122">
        <f t="shared" si="2"/>
        <v>-0.8718064564</v>
      </c>
      <c r="G485" s="4"/>
    </row>
    <row r="486">
      <c r="A486" s="263" t="s">
        <v>314</v>
      </c>
      <c r="B486" s="6">
        <v>-1.8405412443745024</v>
      </c>
      <c r="C486" s="6">
        <v>-0.9515650944518064</v>
      </c>
      <c r="D486" s="6">
        <v>0.0702</v>
      </c>
      <c r="E486" s="4">
        <f t="shared" si="1"/>
        <v>-1.910741244</v>
      </c>
      <c r="F486" s="122">
        <f t="shared" si="2"/>
        <v>-1.021765094</v>
      </c>
      <c r="G486" s="4"/>
    </row>
    <row r="487">
      <c r="A487" s="263" t="s">
        <v>315</v>
      </c>
      <c r="B487" s="6">
        <v>-0.14670220690367128</v>
      </c>
      <c r="C487" s="6">
        <v>0.18698321153114691</v>
      </c>
      <c r="D487" s="6">
        <v>0.0702</v>
      </c>
      <c r="E487" s="4">
        <f t="shared" si="1"/>
        <v>-0.2169022069</v>
      </c>
      <c r="F487" s="122">
        <f t="shared" si="2"/>
        <v>0.1167832115</v>
      </c>
      <c r="G487" s="4"/>
    </row>
    <row r="488">
      <c r="A488" s="262">
        <v>45357.0</v>
      </c>
      <c r="B488" s="6">
        <v>1.7379610908176757</v>
      </c>
      <c r="C488" s="6">
        <v>3.2542264554585554</v>
      </c>
      <c r="D488" s="6">
        <v>0.07</v>
      </c>
      <c r="E488" s="4">
        <f t="shared" si="1"/>
        <v>1.667961091</v>
      </c>
      <c r="F488" s="122">
        <f t="shared" si="2"/>
        <v>3.184226455</v>
      </c>
      <c r="G488" s="4"/>
    </row>
    <row r="489">
      <c r="A489" s="262">
        <v>45388.0</v>
      </c>
      <c r="B489" s="6">
        <v>-4.686864412979721</v>
      </c>
      <c r="C489" s="6">
        <v>-5.9293583620975046</v>
      </c>
      <c r="D489" s="6">
        <v>0.0704</v>
      </c>
      <c r="E489" s="4">
        <f t="shared" si="1"/>
        <v>-4.757264413</v>
      </c>
      <c r="F489" s="122">
        <f t="shared" si="2"/>
        <v>-5.999758362</v>
      </c>
      <c r="G489" s="4"/>
    </row>
    <row r="490">
      <c r="A490" s="262">
        <v>45418.0</v>
      </c>
      <c r="B490" s="6">
        <v>-1.7253733580578139</v>
      </c>
      <c r="C490" s="6">
        <v>3.36242546094267</v>
      </c>
      <c r="D490" s="6">
        <v>0.0702</v>
      </c>
      <c r="E490" s="4">
        <f t="shared" si="1"/>
        <v>-1.795573358</v>
      </c>
      <c r="F490" s="122">
        <f t="shared" si="2"/>
        <v>3.292225461</v>
      </c>
      <c r="G490" s="4"/>
    </row>
    <row r="491">
      <c r="A491" s="262">
        <v>45449.0</v>
      </c>
      <c r="B491" s="6">
        <v>4.254891114036848</v>
      </c>
      <c r="C491" s="6">
        <v>0.8888014553267429</v>
      </c>
      <c r="D491" s="6">
        <v>0.0701</v>
      </c>
      <c r="E491" s="4">
        <f t="shared" si="1"/>
        <v>4.184791114</v>
      </c>
      <c r="F491" s="122">
        <f t="shared" si="2"/>
        <v>0.8187014553</v>
      </c>
      <c r="G491" s="4"/>
    </row>
    <row r="492">
      <c r="A492" s="262">
        <v>45479.0</v>
      </c>
      <c r="B492" s="6">
        <v>2.127471921234366</v>
      </c>
      <c r="C492" s="6">
        <v>2.0539931818380994</v>
      </c>
      <c r="D492" s="6">
        <v>0.0701</v>
      </c>
      <c r="E492" s="4">
        <f t="shared" si="1"/>
        <v>2.057371921</v>
      </c>
      <c r="F492" s="122">
        <f t="shared" si="2"/>
        <v>1.983893182</v>
      </c>
      <c r="G492" s="4"/>
    </row>
    <row r="493">
      <c r="A493" s="262">
        <v>45571.0</v>
      </c>
      <c r="B493" s="6">
        <v>0.5133349507008653</v>
      </c>
      <c r="C493" s="6">
        <v>-0.13288879633665188</v>
      </c>
      <c r="D493" s="6">
        <v>0.0702</v>
      </c>
      <c r="E493" s="4">
        <f t="shared" si="1"/>
        <v>0.4431349507</v>
      </c>
      <c r="F493" s="122">
        <f t="shared" si="2"/>
        <v>-0.2030887963</v>
      </c>
      <c r="G493" s="4"/>
    </row>
    <row r="494">
      <c r="A494" s="262">
        <v>45602.0</v>
      </c>
      <c r="B494" s="6">
        <v>0.290260282851552</v>
      </c>
      <c r="C494" s="6">
        <v>0.024291463162954087</v>
      </c>
      <c r="D494" s="6">
        <v>0.07</v>
      </c>
      <c r="E494" s="4">
        <f t="shared" si="1"/>
        <v>0.2202602829</v>
      </c>
      <c r="F494" s="122">
        <f t="shared" si="2"/>
        <v>-0.04570853684</v>
      </c>
      <c r="G494" s="4"/>
    </row>
    <row r="495">
      <c r="A495" s="262">
        <v>45632.0</v>
      </c>
      <c r="B495" s="6">
        <v>0.23684693629950965</v>
      </c>
      <c r="C495" s="6">
        <v>0.24973296625597063</v>
      </c>
      <c r="D495" s="6">
        <v>0.0701</v>
      </c>
      <c r="E495" s="4">
        <f t="shared" si="1"/>
        <v>0.1667469363</v>
      </c>
      <c r="F495" s="122">
        <f t="shared" si="2"/>
        <v>0.1796329663</v>
      </c>
      <c r="G495" s="4"/>
    </row>
    <row r="496">
      <c r="A496" s="263" t="s">
        <v>316</v>
      </c>
      <c r="B496" s="6">
        <v>2.0284414208303696</v>
      </c>
      <c r="C496" s="6">
        <v>0.32564491198583684</v>
      </c>
      <c r="D496" s="6">
        <v>0.0698</v>
      </c>
      <c r="E496" s="4">
        <f t="shared" si="1"/>
        <v>1.958641421</v>
      </c>
      <c r="F496" s="122">
        <f t="shared" si="2"/>
        <v>0.255844912</v>
      </c>
      <c r="G496" s="4"/>
    </row>
    <row r="497">
      <c r="A497" s="263" t="s">
        <v>317</v>
      </c>
      <c r="B497" s="6">
        <v>1.8901988987808538</v>
      </c>
      <c r="C497" s="6">
        <v>0.2850561351174503</v>
      </c>
      <c r="D497" s="6">
        <v>0.0698</v>
      </c>
      <c r="E497" s="4">
        <f t="shared" si="1"/>
        <v>1.820398899</v>
      </c>
      <c r="F497" s="122">
        <f t="shared" si="2"/>
        <v>0.2152561351</v>
      </c>
      <c r="G497" s="4"/>
    </row>
    <row r="498">
      <c r="A498" s="263" t="s">
        <v>318</v>
      </c>
      <c r="B498" s="6">
        <v>3.408754332369631</v>
      </c>
      <c r="C498" s="6">
        <v>0.39334174280650364</v>
      </c>
      <c r="D498" s="6">
        <v>0.0696</v>
      </c>
      <c r="E498" s="4">
        <f t="shared" si="1"/>
        <v>3.339154332</v>
      </c>
      <c r="F498" s="122">
        <f t="shared" si="2"/>
        <v>0.3237417428</v>
      </c>
      <c r="G498" s="4"/>
    </row>
    <row r="499">
      <c r="A499" s="263" t="s">
        <v>319</v>
      </c>
      <c r="B499" s="6">
        <v>-1.3170986370524982</v>
      </c>
      <c r="C499" s="6">
        <v>-0.17785965642099444</v>
      </c>
      <c r="D499" s="6">
        <v>0.0698</v>
      </c>
      <c r="E499" s="4">
        <f t="shared" si="1"/>
        <v>-1.386898637</v>
      </c>
      <c r="F499" s="122">
        <f t="shared" si="2"/>
        <v>-0.2476596564</v>
      </c>
      <c r="G499" s="4"/>
    </row>
    <row r="500">
      <c r="A500" s="263" t="s">
        <v>320</v>
      </c>
      <c r="B500" s="6">
        <v>-0.1711623320295621</v>
      </c>
      <c r="C500" s="6">
        <v>0.21687361796223847</v>
      </c>
      <c r="D500" s="6">
        <v>0.0696</v>
      </c>
      <c r="E500" s="4">
        <f t="shared" si="1"/>
        <v>-0.240762332</v>
      </c>
      <c r="F500" s="122">
        <f t="shared" si="2"/>
        <v>0.147273618</v>
      </c>
      <c r="G500" s="4"/>
    </row>
    <row r="501">
      <c r="A501" s="263" t="s">
        <v>321</v>
      </c>
      <c r="B501" s="6">
        <v>-1.775046862053888</v>
      </c>
      <c r="C501" s="6">
        <v>-0.2796282938006596</v>
      </c>
      <c r="D501" s="6">
        <v>0.0697</v>
      </c>
      <c r="E501" s="4">
        <f t="shared" si="1"/>
        <v>-1.844746862</v>
      </c>
      <c r="F501" s="122">
        <f t="shared" si="2"/>
        <v>-0.3493282938</v>
      </c>
      <c r="G501" s="4"/>
    </row>
    <row r="502">
      <c r="A502" s="263" t="s">
        <v>322</v>
      </c>
      <c r="B502" s="6">
        <v>0.346461410714929</v>
      </c>
      <c r="C502" s="6">
        <v>0.15637565901170583</v>
      </c>
      <c r="D502" s="6">
        <v>0.0693</v>
      </c>
      <c r="E502" s="4">
        <f t="shared" si="1"/>
        <v>0.2771614107</v>
      </c>
      <c r="F502" s="122">
        <f t="shared" si="2"/>
        <v>0.08707565901</v>
      </c>
      <c r="G502" s="4"/>
    </row>
    <row r="503">
      <c r="A503" s="263" t="s">
        <v>323</v>
      </c>
      <c r="B503" s="6">
        <v>1.0311957731970476</v>
      </c>
      <c r="C503" s="6">
        <v>0.779382993773861</v>
      </c>
      <c r="D503" s="6">
        <v>0.0695</v>
      </c>
      <c r="E503" s="4">
        <f t="shared" si="1"/>
        <v>0.9616957732</v>
      </c>
      <c r="F503" s="122">
        <f t="shared" si="2"/>
        <v>0.7098829938</v>
      </c>
      <c r="G503" s="4"/>
    </row>
    <row r="504">
      <c r="A504" s="263" t="s">
        <v>324</v>
      </c>
      <c r="B504" s="6">
        <v>0.40278112067578176</v>
      </c>
      <c r="C504" s="6">
        <v>0.6218040326626281</v>
      </c>
      <c r="D504" s="6">
        <v>0.0695</v>
      </c>
      <c r="E504" s="4">
        <f t="shared" si="1"/>
        <v>0.3332811207</v>
      </c>
      <c r="F504" s="122">
        <f t="shared" si="2"/>
        <v>0.5523040327</v>
      </c>
      <c r="G504" s="4"/>
    </row>
    <row r="505">
      <c r="A505" s="263" t="s">
        <v>325</v>
      </c>
      <c r="B505" s="6">
        <v>0.398745335193155</v>
      </c>
      <c r="C505" s="6">
        <v>0.7361073870492053</v>
      </c>
      <c r="D505" s="6">
        <v>0.0694</v>
      </c>
      <c r="E505" s="4">
        <f t="shared" si="1"/>
        <v>0.3293453352</v>
      </c>
      <c r="F505" s="122">
        <f t="shared" si="2"/>
        <v>0.666707387</v>
      </c>
      <c r="G505" s="4"/>
    </row>
    <row r="506">
      <c r="A506" s="267" t="s">
        <v>326</v>
      </c>
      <c r="B506" s="104">
        <v>0.06723320348814561</v>
      </c>
      <c r="C506" s="104">
        <v>-0.14098858366778869</v>
      </c>
      <c r="D506" s="104">
        <v>0.0693</v>
      </c>
      <c r="E506" s="101">
        <f t="shared" si="1"/>
        <v>-0.002066796512</v>
      </c>
      <c r="F506" s="129">
        <f t="shared" si="2"/>
        <v>-0.2102885837</v>
      </c>
      <c r="G506" s="4"/>
    </row>
    <row r="507">
      <c r="A507" s="6"/>
      <c r="B507" s="6"/>
      <c r="C507" s="6"/>
      <c r="D507" s="6"/>
      <c r="E507" s="4"/>
      <c r="F507" s="4"/>
      <c r="G507" s="4"/>
    </row>
    <row r="508">
      <c r="A508" s="6"/>
      <c r="B508" s="6"/>
      <c r="C508" s="6"/>
      <c r="D508" s="6"/>
      <c r="E508" s="4"/>
      <c r="F508" s="4"/>
      <c r="G508" s="4"/>
    </row>
    <row r="509">
      <c r="A509" s="6"/>
      <c r="B509" s="6"/>
      <c r="C509" s="6"/>
      <c r="D509" s="6"/>
      <c r="E509" s="4"/>
      <c r="F509" s="4"/>
      <c r="G509" s="4"/>
    </row>
    <row r="510">
      <c r="A510" s="6"/>
      <c r="B510" s="6"/>
      <c r="C510" s="6"/>
      <c r="D510" s="6"/>
      <c r="E510" s="4"/>
      <c r="F510" s="4"/>
      <c r="G510" s="4"/>
    </row>
    <row r="511">
      <c r="A511" s="6"/>
      <c r="B511" s="6"/>
      <c r="C511" s="6"/>
      <c r="D511" s="6"/>
      <c r="E511" s="4"/>
      <c r="F511" s="4"/>
      <c r="G511" s="4"/>
    </row>
    <row r="512">
      <c r="A512" s="6"/>
      <c r="B512" s="6"/>
      <c r="C512" s="6"/>
      <c r="D512" s="6"/>
      <c r="E512" s="4"/>
      <c r="F512" s="4"/>
      <c r="G512" s="4"/>
    </row>
    <row r="513">
      <c r="A513" s="6"/>
      <c r="B513" s="6"/>
      <c r="C513" s="6"/>
      <c r="D513" s="6"/>
      <c r="E513" s="4"/>
      <c r="F513" s="4"/>
      <c r="G513" s="4"/>
    </row>
    <row r="514">
      <c r="A514" s="6"/>
      <c r="B514" s="6"/>
      <c r="C514" s="6"/>
      <c r="D514" s="6"/>
      <c r="E514" s="4"/>
      <c r="F514" s="4"/>
      <c r="G514" s="4"/>
    </row>
    <row r="515">
      <c r="A515" s="6"/>
      <c r="B515" s="6"/>
      <c r="C515" s="6"/>
      <c r="D515" s="6"/>
      <c r="E515" s="4"/>
      <c r="F515" s="4"/>
      <c r="G515" s="4"/>
    </row>
    <row r="516">
      <c r="A516" s="6"/>
      <c r="B516" s="6"/>
      <c r="C516" s="6"/>
      <c r="D516" s="6"/>
      <c r="E516" s="4"/>
      <c r="F516" s="4"/>
      <c r="G516" s="4"/>
    </row>
    <row r="517">
      <c r="A517" s="6"/>
      <c r="B517" s="6"/>
      <c r="C517" s="6"/>
      <c r="D517" s="6"/>
      <c r="E517" s="4"/>
      <c r="F517" s="4"/>
      <c r="G517" s="4"/>
    </row>
    <row r="518">
      <c r="A518" s="6"/>
      <c r="B518" s="6"/>
      <c r="C518" s="6"/>
      <c r="D518" s="6"/>
      <c r="E518" s="4"/>
      <c r="F518" s="4"/>
      <c r="G518" s="4"/>
    </row>
    <row r="519">
      <c r="A519" s="6"/>
      <c r="B519" s="6"/>
      <c r="C519" s="6"/>
      <c r="D519" s="6"/>
      <c r="E519" s="4"/>
      <c r="F519" s="4"/>
      <c r="G519" s="4"/>
    </row>
    <row r="520">
      <c r="A520" s="6"/>
      <c r="B520" s="6"/>
      <c r="C520" s="6"/>
      <c r="D520" s="6"/>
      <c r="E520" s="4"/>
      <c r="F520" s="4"/>
      <c r="G520" s="4"/>
    </row>
    <row r="521">
      <c r="A521" s="6"/>
      <c r="B521" s="6"/>
      <c r="C521" s="6"/>
      <c r="D521" s="6"/>
      <c r="E521" s="4"/>
      <c r="F521" s="4"/>
      <c r="G521" s="4"/>
    </row>
    <row r="522">
      <c r="A522" s="6"/>
      <c r="B522" s="6"/>
      <c r="C522" s="6"/>
      <c r="D522" s="6"/>
      <c r="E522" s="4"/>
      <c r="F522" s="4"/>
      <c r="G522" s="4"/>
    </row>
    <row r="523">
      <c r="A523" s="6"/>
      <c r="B523" s="6"/>
      <c r="C523" s="6"/>
      <c r="D523" s="6"/>
      <c r="E523" s="4"/>
      <c r="F523" s="4"/>
      <c r="G523" s="4"/>
    </row>
    <row r="524">
      <c r="A524" s="6"/>
      <c r="B524" s="6"/>
      <c r="C524" s="6"/>
      <c r="D524" s="6"/>
      <c r="E524" s="4"/>
      <c r="F524" s="4"/>
      <c r="G524" s="4"/>
    </row>
    <row r="525">
      <c r="A525" s="6"/>
      <c r="B525" s="6"/>
      <c r="C525" s="6"/>
      <c r="D525" s="6"/>
      <c r="E525" s="4"/>
      <c r="F525" s="4"/>
      <c r="G525" s="4"/>
    </row>
    <row r="526">
      <c r="A526" s="6"/>
      <c r="B526" s="6"/>
      <c r="C526" s="6"/>
      <c r="D526" s="6"/>
      <c r="E526" s="4"/>
      <c r="F526" s="4"/>
      <c r="G526" s="4"/>
    </row>
    <row r="527">
      <c r="A527" s="6"/>
      <c r="B527" s="6"/>
      <c r="C527" s="6"/>
      <c r="D527" s="6"/>
      <c r="E527" s="4"/>
      <c r="F527" s="4"/>
      <c r="G527" s="4"/>
    </row>
    <row r="528">
      <c r="A528" s="6"/>
      <c r="B528" s="6"/>
      <c r="C528" s="6"/>
      <c r="D528" s="6"/>
      <c r="E528" s="4"/>
      <c r="F528" s="4"/>
      <c r="G528" s="4"/>
    </row>
    <row r="529">
      <c r="A529" s="6"/>
      <c r="B529" s="6"/>
      <c r="C529" s="6"/>
      <c r="D529" s="6"/>
      <c r="E529" s="4"/>
      <c r="F529" s="4"/>
      <c r="G529" s="4"/>
    </row>
    <row r="530">
      <c r="A530" s="6"/>
      <c r="B530" s="6"/>
      <c r="C530" s="6"/>
      <c r="D530" s="6"/>
      <c r="E530" s="4"/>
      <c r="F530" s="4"/>
      <c r="G530" s="4"/>
    </row>
    <row r="531">
      <c r="A531" s="6"/>
      <c r="B531" s="6"/>
      <c r="C531" s="6"/>
      <c r="D531" s="6"/>
      <c r="E531" s="4"/>
      <c r="F531" s="4"/>
      <c r="G531" s="4"/>
    </row>
    <row r="532">
      <c r="A532" s="6"/>
      <c r="B532" s="6"/>
      <c r="C532" s="6"/>
      <c r="D532" s="6"/>
      <c r="E532" s="4"/>
      <c r="F532" s="4"/>
      <c r="G532" s="4"/>
    </row>
    <row r="533">
      <c r="A533" s="6"/>
      <c r="B533" s="6"/>
      <c r="C533" s="6"/>
      <c r="D533" s="6"/>
      <c r="E533" s="4"/>
      <c r="F533" s="4"/>
      <c r="G533" s="4"/>
    </row>
    <row r="534">
      <c r="A534" s="6"/>
      <c r="B534" s="6"/>
      <c r="C534" s="6"/>
      <c r="D534" s="6"/>
      <c r="E534" s="4"/>
      <c r="F534" s="4"/>
      <c r="G534" s="4"/>
    </row>
    <row r="535">
      <c r="A535" s="6"/>
      <c r="B535" s="6"/>
      <c r="C535" s="6"/>
      <c r="D535" s="6"/>
      <c r="E535" s="4"/>
      <c r="F535" s="4"/>
      <c r="G535" s="4"/>
    </row>
    <row r="536">
      <c r="A536" s="6"/>
      <c r="B536" s="6"/>
      <c r="C536" s="6"/>
      <c r="D536" s="6"/>
      <c r="E536" s="4"/>
      <c r="F536" s="4"/>
      <c r="G536" s="4"/>
    </row>
    <row r="537">
      <c r="A537" s="6"/>
      <c r="B537" s="6"/>
      <c r="C537" s="6"/>
      <c r="D537" s="6"/>
      <c r="E537" s="4"/>
      <c r="F537" s="4"/>
      <c r="G537" s="4"/>
    </row>
    <row r="538">
      <c r="A538" s="6"/>
      <c r="B538" s="6"/>
      <c r="C538" s="6"/>
      <c r="D538" s="6"/>
      <c r="E538" s="4"/>
      <c r="F538" s="4"/>
      <c r="G538" s="4"/>
    </row>
    <row r="539">
      <c r="A539" s="6"/>
      <c r="B539" s="6"/>
      <c r="C539" s="6"/>
      <c r="D539" s="6"/>
      <c r="E539" s="4"/>
      <c r="F539" s="4"/>
      <c r="G539" s="4"/>
    </row>
    <row r="540">
      <c r="A540" s="6"/>
      <c r="B540" s="6"/>
      <c r="C540" s="6"/>
      <c r="D540" s="6"/>
      <c r="E540" s="4"/>
      <c r="F540" s="4"/>
      <c r="G540" s="4"/>
    </row>
    <row r="541">
      <c r="A541" s="6"/>
      <c r="B541" s="6"/>
      <c r="C541" s="6"/>
      <c r="D541" s="6"/>
      <c r="E541" s="4"/>
      <c r="F541" s="4"/>
      <c r="G541" s="4"/>
    </row>
    <row r="542">
      <c r="A542" s="6"/>
      <c r="B542" s="6"/>
      <c r="C542" s="6"/>
      <c r="D542" s="6"/>
      <c r="E542" s="4"/>
      <c r="F542" s="4"/>
      <c r="G542" s="4"/>
    </row>
    <row r="543">
      <c r="A543" s="6"/>
      <c r="B543" s="6"/>
      <c r="C543" s="6"/>
      <c r="D543" s="6"/>
      <c r="E543" s="4"/>
      <c r="F543" s="4"/>
      <c r="G543" s="4"/>
    </row>
    <row r="544">
      <c r="A544" s="6"/>
      <c r="B544" s="6"/>
      <c r="C544" s="6"/>
      <c r="D544" s="6"/>
      <c r="E544" s="4"/>
      <c r="F544" s="4"/>
      <c r="G544" s="4"/>
    </row>
    <row r="545">
      <c r="A545" s="6"/>
      <c r="B545" s="6"/>
      <c r="C545" s="6"/>
      <c r="D545" s="6"/>
      <c r="E545" s="4"/>
      <c r="F545" s="4"/>
      <c r="G545" s="4"/>
    </row>
    <row r="546">
      <c r="A546" s="255"/>
      <c r="B546" s="255"/>
      <c r="C546" s="256"/>
      <c r="D546" s="256"/>
    </row>
    <row r="547">
      <c r="A547" s="255"/>
      <c r="B547" s="255"/>
      <c r="C547" s="256"/>
      <c r="D547" s="256"/>
    </row>
    <row r="548">
      <c r="A548" s="255"/>
      <c r="B548" s="255"/>
      <c r="C548" s="256"/>
      <c r="D548" s="256"/>
    </row>
    <row r="549">
      <c r="A549" s="255"/>
      <c r="B549" s="255"/>
      <c r="C549" s="256"/>
      <c r="D549" s="256"/>
    </row>
    <row r="550">
      <c r="A550" s="255"/>
      <c r="B550" s="255"/>
      <c r="C550" s="256"/>
      <c r="D550" s="256"/>
    </row>
    <row r="551">
      <c r="A551" s="255"/>
      <c r="B551" s="255"/>
      <c r="C551" s="256"/>
      <c r="D551" s="256"/>
    </row>
    <row r="552">
      <c r="A552" s="255"/>
      <c r="B552" s="255"/>
      <c r="C552" s="256"/>
      <c r="D552" s="256"/>
    </row>
    <row r="553">
      <c r="A553" s="255"/>
      <c r="B553" s="255"/>
      <c r="C553" s="256"/>
      <c r="D553" s="256"/>
    </row>
    <row r="554">
      <c r="A554" s="255"/>
      <c r="B554" s="255"/>
      <c r="C554" s="256"/>
      <c r="D554" s="256"/>
    </row>
    <row r="555">
      <c r="A555" s="255"/>
      <c r="B555" s="255"/>
      <c r="C555" s="256"/>
      <c r="D555" s="256"/>
    </row>
    <row r="556">
      <c r="A556" s="255"/>
      <c r="B556" s="255"/>
      <c r="C556" s="256"/>
      <c r="D556" s="256"/>
    </row>
    <row r="557">
      <c r="A557" s="255"/>
      <c r="B557" s="255"/>
      <c r="C557" s="256"/>
      <c r="D557" s="256"/>
    </row>
    <row r="558">
      <c r="A558" s="255"/>
      <c r="B558" s="255"/>
      <c r="C558" s="256"/>
      <c r="D558" s="256"/>
    </row>
    <row r="559">
      <c r="A559" s="255"/>
      <c r="B559" s="255"/>
      <c r="C559" s="256"/>
      <c r="D559" s="256"/>
    </row>
    <row r="560">
      <c r="A560" s="255"/>
      <c r="B560" s="255"/>
      <c r="C560" s="256"/>
      <c r="D560" s="256"/>
    </row>
    <row r="561">
      <c r="A561" s="255"/>
      <c r="B561" s="255"/>
      <c r="C561" s="256"/>
      <c r="D561" s="256"/>
    </row>
    <row r="562">
      <c r="A562" s="255"/>
      <c r="B562" s="255"/>
      <c r="C562" s="256"/>
      <c r="D562" s="256"/>
    </row>
    <row r="563">
      <c r="A563" s="255"/>
      <c r="B563" s="255"/>
      <c r="C563" s="256"/>
      <c r="D563" s="256"/>
    </row>
    <row r="564">
      <c r="A564" s="255"/>
      <c r="B564" s="255"/>
      <c r="C564" s="256"/>
      <c r="D564" s="256"/>
    </row>
    <row r="565">
      <c r="A565" s="255"/>
      <c r="B565" s="255"/>
      <c r="C565" s="256"/>
      <c r="D565" s="256"/>
    </row>
    <row r="566">
      <c r="A566" s="255"/>
      <c r="B566" s="255"/>
      <c r="C566" s="256"/>
      <c r="D566" s="256"/>
    </row>
    <row r="567">
      <c r="A567" s="255"/>
      <c r="B567" s="255"/>
      <c r="C567" s="256"/>
      <c r="D567" s="256"/>
    </row>
    <row r="568">
      <c r="A568" s="255"/>
      <c r="B568" s="255"/>
      <c r="C568" s="256"/>
      <c r="D568" s="256"/>
    </row>
    <row r="569">
      <c r="A569" s="255"/>
      <c r="B569" s="255"/>
      <c r="C569" s="256"/>
      <c r="D569" s="256"/>
    </row>
    <row r="570">
      <c r="A570" s="255"/>
      <c r="B570" s="255"/>
      <c r="C570" s="256"/>
      <c r="D570" s="256"/>
    </row>
    <row r="571">
      <c r="A571" s="255"/>
      <c r="B571" s="255"/>
      <c r="C571" s="256"/>
      <c r="D571" s="256"/>
    </row>
    <row r="572">
      <c r="A572" s="255"/>
      <c r="B572" s="255"/>
      <c r="C572" s="256"/>
      <c r="D572" s="256"/>
    </row>
    <row r="573">
      <c r="A573" s="255"/>
      <c r="B573" s="255"/>
      <c r="C573" s="256"/>
      <c r="D573" s="256"/>
    </row>
    <row r="574">
      <c r="A574" s="255"/>
      <c r="B574" s="255"/>
      <c r="C574" s="256"/>
      <c r="D574" s="256"/>
    </row>
    <row r="575">
      <c r="A575" s="255"/>
      <c r="B575" s="255"/>
      <c r="C575" s="256"/>
      <c r="D575" s="256"/>
    </row>
    <row r="576">
      <c r="A576" s="255"/>
      <c r="B576" s="255"/>
      <c r="C576" s="256"/>
      <c r="D576" s="256"/>
    </row>
    <row r="577">
      <c r="A577" s="255"/>
      <c r="B577" s="255"/>
      <c r="C577" s="256"/>
      <c r="D577" s="256"/>
    </row>
    <row r="578">
      <c r="A578" s="255"/>
      <c r="B578" s="255"/>
      <c r="C578" s="256"/>
      <c r="D578" s="256"/>
    </row>
    <row r="579">
      <c r="A579" s="255"/>
      <c r="B579" s="255"/>
      <c r="C579" s="256"/>
      <c r="D579" s="256"/>
    </row>
    <row r="580">
      <c r="A580" s="255"/>
      <c r="B580" s="255"/>
      <c r="C580" s="256"/>
      <c r="D580" s="256"/>
    </row>
    <row r="581">
      <c r="A581" s="255"/>
      <c r="B581" s="255"/>
      <c r="C581" s="256"/>
      <c r="D581" s="256"/>
    </row>
    <row r="582">
      <c r="A582" s="255"/>
      <c r="B582" s="255"/>
      <c r="C582" s="256"/>
      <c r="D582" s="256"/>
    </row>
    <row r="583">
      <c r="A583" s="255"/>
      <c r="B583" s="255"/>
      <c r="C583" s="256"/>
      <c r="D583" s="256"/>
    </row>
    <row r="584">
      <c r="A584" s="255"/>
      <c r="B584" s="255"/>
      <c r="C584" s="256"/>
      <c r="D584" s="256"/>
    </row>
    <row r="585">
      <c r="A585" s="255"/>
      <c r="B585" s="255"/>
      <c r="C585" s="256"/>
      <c r="D585" s="256"/>
    </row>
    <row r="586">
      <c r="A586" s="255"/>
      <c r="B586" s="255"/>
      <c r="C586" s="256"/>
      <c r="D586" s="256"/>
    </row>
    <row r="587">
      <c r="A587" s="255"/>
      <c r="B587" s="255"/>
      <c r="C587" s="256"/>
      <c r="D587" s="256"/>
    </row>
    <row r="588">
      <c r="A588" s="255"/>
      <c r="B588" s="255"/>
      <c r="C588" s="256"/>
      <c r="D588" s="256"/>
    </row>
    <row r="589">
      <c r="A589" s="255"/>
      <c r="B589" s="255"/>
      <c r="C589" s="256"/>
      <c r="D589" s="256"/>
    </row>
    <row r="590">
      <c r="A590" s="255"/>
      <c r="B590" s="255"/>
      <c r="C590" s="256"/>
      <c r="D590" s="256"/>
    </row>
    <row r="591">
      <c r="A591" s="255"/>
      <c r="B591" s="255"/>
      <c r="C591" s="256"/>
      <c r="D591" s="256"/>
    </row>
    <row r="592">
      <c r="A592" s="255"/>
      <c r="B592" s="255"/>
      <c r="C592" s="256"/>
      <c r="D592" s="256"/>
    </row>
    <row r="593">
      <c r="A593" s="255"/>
      <c r="B593" s="255"/>
      <c r="C593" s="256"/>
      <c r="D593" s="256"/>
    </row>
    <row r="594">
      <c r="A594" s="255"/>
      <c r="B594" s="255"/>
      <c r="C594" s="256"/>
      <c r="D594" s="256"/>
    </row>
    <row r="595">
      <c r="A595" s="255"/>
      <c r="B595" s="255"/>
      <c r="C595" s="256"/>
      <c r="D595" s="256"/>
    </row>
    <row r="596">
      <c r="A596" s="255"/>
      <c r="B596" s="255"/>
      <c r="C596" s="256"/>
      <c r="D596" s="256"/>
    </row>
    <row r="597">
      <c r="A597" s="255"/>
      <c r="B597" s="255"/>
      <c r="C597" s="256"/>
      <c r="D597" s="256"/>
    </row>
    <row r="598">
      <c r="A598" s="255"/>
      <c r="B598" s="255"/>
      <c r="C598" s="256"/>
      <c r="D598" s="256"/>
    </row>
    <row r="599">
      <c r="A599" s="255"/>
      <c r="B599" s="255"/>
      <c r="C599" s="256"/>
      <c r="D599" s="256"/>
    </row>
    <row r="600">
      <c r="A600" s="255"/>
      <c r="B600" s="255"/>
      <c r="C600" s="256"/>
      <c r="D600" s="256"/>
    </row>
    <row r="601">
      <c r="A601" s="255"/>
      <c r="B601" s="255"/>
      <c r="C601" s="256"/>
      <c r="D601" s="256"/>
    </row>
    <row r="602">
      <c r="A602" s="255"/>
      <c r="B602" s="255"/>
      <c r="C602" s="256"/>
      <c r="D602" s="256"/>
    </row>
    <row r="603">
      <c r="A603" s="255"/>
      <c r="B603" s="255"/>
      <c r="C603" s="256"/>
      <c r="D603" s="256"/>
    </row>
    <row r="604">
      <c r="A604" s="255"/>
      <c r="B604" s="255"/>
      <c r="C604" s="256"/>
      <c r="D604" s="256"/>
    </row>
    <row r="605">
      <c r="A605" s="255"/>
      <c r="B605" s="255"/>
      <c r="C605" s="256"/>
      <c r="D605" s="256"/>
    </row>
    <row r="606">
      <c r="A606" s="255"/>
      <c r="B606" s="255"/>
      <c r="C606" s="256"/>
      <c r="D606" s="256"/>
    </row>
    <row r="607">
      <c r="A607" s="255"/>
      <c r="B607" s="255"/>
      <c r="C607" s="256"/>
      <c r="D607" s="256"/>
    </row>
    <row r="608">
      <c r="A608" s="255"/>
      <c r="B608" s="255"/>
      <c r="C608" s="256"/>
      <c r="D608" s="256"/>
    </row>
    <row r="609">
      <c r="A609" s="255"/>
      <c r="B609" s="255"/>
      <c r="C609" s="256"/>
      <c r="D609" s="256"/>
    </row>
    <row r="610">
      <c r="A610" s="255"/>
      <c r="B610" s="255"/>
      <c r="C610" s="256"/>
      <c r="D610" s="256"/>
    </row>
    <row r="611">
      <c r="A611" s="255"/>
      <c r="B611" s="255"/>
      <c r="C611" s="256"/>
      <c r="D611" s="256"/>
    </row>
    <row r="612">
      <c r="A612" s="255"/>
      <c r="B612" s="255"/>
      <c r="C612" s="256"/>
      <c r="D612" s="256"/>
    </row>
    <row r="613">
      <c r="A613" s="255"/>
      <c r="B613" s="255"/>
      <c r="C613" s="256"/>
      <c r="D613" s="256"/>
    </row>
    <row r="614">
      <c r="A614" s="255"/>
      <c r="B614" s="255"/>
      <c r="C614" s="256"/>
      <c r="D614" s="256"/>
    </row>
    <row r="615">
      <c r="A615" s="255"/>
      <c r="B615" s="255"/>
      <c r="C615" s="256"/>
      <c r="D615" s="256"/>
    </row>
    <row r="616">
      <c r="A616" s="255"/>
      <c r="B616" s="255"/>
      <c r="C616" s="256"/>
      <c r="D616" s="256"/>
    </row>
    <row r="617">
      <c r="A617" s="255"/>
      <c r="B617" s="255"/>
      <c r="C617" s="256"/>
      <c r="D617" s="256"/>
    </row>
    <row r="618">
      <c r="A618" s="255"/>
      <c r="B618" s="255"/>
      <c r="C618" s="256"/>
      <c r="D618" s="256"/>
    </row>
    <row r="619">
      <c r="A619" s="255"/>
      <c r="B619" s="255"/>
      <c r="C619" s="256"/>
      <c r="D619" s="256"/>
    </row>
    <row r="620">
      <c r="A620" s="255"/>
      <c r="B620" s="255"/>
      <c r="C620" s="256"/>
      <c r="D620" s="256"/>
    </row>
    <row r="621">
      <c r="A621" s="255"/>
      <c r="B621" s="255"/>
      <c r="C621" s="256"/>
      <c r="D621" s="256"/>
    </row>
    <row r="622">
      <c r="A622" s="255"/>
      <c r="B622" s="255"/>
      <c r="C622" s="256"/>
      <c r="D622" s="256"/>
    </row>
    <row r="623">
      <c r="A623" s="255"/>
      <c r="B623" s="255"/>
      <c r="C623" s="256"/>
      <c r="D623" s="256"/>
    </row>
    <row r="624">
      <c r="A624" s="255"/>
      <c r="B624" s="255"/>
      <c r="C624" s="256"/>
      <c r="D624" s="256"/>
    </row>
    <row r="625">
      <c r="A625" s="255"/>
      <c r="B625" s="255"/>
      <c r="C625" s="256"/>
      <c r="D625" s="256"/>
    </row>
    <row r="626">
      <c r="A626" s="255"/>
      <c r="B626" s="255"/>
      <c r="C626" s="256"/>
      <c r="D626" s="256"/>
    </row>
    <row r="627">
      <c r="A627" s="255"/>
      <c r="B627" s="255"/>
      <c r="C627" s="256"/>
      <c r="D627" s="256"/>
    </row>
    <row r="628">
      <c r="A628" s="255"/>
      <c r="B628" s="255"/>
      <c r="C628" s="256"/>
      <c r="D628" s="256"/>
    </row>
    <row r="629">
      <c r="A629" s="255"/>
      <c r="B629" s="255"/>
      <c r="C629" s="256"/>
      <c r="D629" s="256"/>
    </row>
    <row r="630">
      <c r="A630" s="255"/>
      <c r="B630" s="255"/>
      <c r="C630" s="256"/>
      <c r="D630" s="256"/>
    </row>
    <row r="631">
      <c r="A631" s="255"/>
      <c r="B631" s="255"/>
      <c r="C631" s="256"/>
      <c r="D631" s="256"/>
    </row>
    <row r="632">
      <c r="A632" s="255"/>
      <c r="B632" s="255"/>
      <c r="C632" s="256"/>
      <c r="D632" s="256"/>
    </row>
    <row r="633">
      <c r="A633" s="255"/>
      <c r="B633" s="255"/>
      <c r="C633" s="256"/>
      <c r="D633" s="256"/>
    </row>
    <row r="634">
      <c r="A634" s="255"/>
      <c r="B634" s="255"/>
      <c r="C634" s="256"/>
      <c r="D634" s="256"/>
    </row>
    <row r="635">
      <c r="A635" s="255"/>
      <c r="B635" s="255"/>
      <c r="C635" s="256"/>
      <c r="D635" s="256"/>
    </row>
    <row r="636">
      <c r="A636" s="255"/>
      <c r="B636" s="255"/>
      <c r="C636" s="256"/>
      <c r="D636" s="256"/>
    </row>
    <row r="637">
      <c r="A637" s="255"/>
      <c r="B637" s="255"/>
      <c r="C637" s="256"/>
      <c r="D637" s="256"/>
    </row>
    <row r="638">
      <c r="A638" s="255"/>
      <c r="B638" s="255"/>
      <c r="C638" s="256"/>
      <c r="D638" s="256"/>
    </row>
    <row r="639">
      <c r="A639" s="255"/>
      <c r="B639" s="255"/>
      <c r="C639" s="256"/>
      <c r="D639" s="256"/>
    </row>
    <row r="640">
      <c r="A640" s="255"/>
      <c r="B640" s="255"/>
      <c r="C640" s="256"/>
      <c r="D640" s="256"/>
    </row>
    <row r="641">
      <c r="A641" s="255"/>
      <c r="B641" s="255"/>
      <c r="C641" s="256"/>
      <c r="D641" s="256"/>
    </row>
    <row r="642">
      <c r="A642" s="255"/>
      <c r="B642" s="255"/>
      <c r="C642" s="256"/>
      <c r="D642" s="256"/>
    </row>
    <row r="643">
      <c r="A643" s="255"/>
      <c r="B643" s="255"/>
      <c r="C643" s="256"/>
      <c r="D643" s="256"/>
    </row>
    <row r="644">
      <c r="A644" s="255"/>
      <c r="B644" s="255"/>
      <c r="C644" s="256"/>
      <c r="D644" s="256"/>
    </row>
    <row r="645">
      <c r="A645" s="255"/>
      <c r="B645" s="255"/>
      <c r="C645" s="256"/>
      <c r="D645" s="256"/>
    </row>
    <row r="646">
      <c r="A646" s="255"/>
      <c r="B646" s="255"/>
      <c r="C646" s="256"/>
      <c r="D646" s="256"/>
    </row>
    <row r="647">
      <c r="A647" s="255"/>
      <c r="B647" s="255"/>
      <c r="C647" s="256"/>
      <c r="D647" s="256"/>
    </row>
    <row r="648">
      <c r="A648" s="255"/>
      <c r="B648" s="255"/>
      <c r="C648" s="256"/>
      <c r="D648" s="256"/>
    </row>
    <row r="649">
      <c r="A649" s="255"/>
      <c r="B649" s="255"/>
      <c r="C649" s="256"/>
      <c r="D649" s="256"/>
    </row>
    <row r="650">
      <c r="A650" s="255"/>
      <c r="B650" s="255"/>
      <c r="C650" s="256"/>
      <c r="D650" s="256"/>
    </row>
    <row r="651">
      <c r="A651" s="255"/>
      <c r="B651" s="255"/>
      <c r="C651" s="256"/>
      <c r="D651" s="256"/>
    </row>
    <row r="652">
      <c r="A652" s="255"/>
      <c r="B652" s="255"/>
      <c r="C652" s="256"/>
      <c r="D652" s="256"/>
    </row>
    <row r="653">
      <c r="A653" s="255"/>
      <c r="B653" s="255"/>
      <c r="C653" s="256"/>
      <c r="D653" s="256"/>
    </row>
    <row r="654">
      <c r="A654" s="255"/>
      <c r="B654" s="255"/>
      <c r="C654" s="256"/>
      <c r="D654" s="256"/>
    </row>
    <row r="655">
      <c r="A655" s="255"/>
      <c r="B655" s="255"/>
      <c r="C655" s="256"/>
      <c r="D655" s="256"/>
    </row>
    <row r="656">
      <c r="A656" s="255"/>
      <c r="B656" s="255"/>
      <c r="C656" s="256"/>
      <c r="D656" s="256"/>
    </row>
    <row r="657">
      <c r="A657" s="255"/>
      <c r="B657" s="255"/>
      <c r="C657" s="256"/>
      <c r="D657" s="256"/>
    </row>
    <row r="658">
      <c r="A658" s="255"/>
      <c r="B658" s="255"/>
      <c r="C658" s="256"/>
      <c r="D658" s="256"/>
    </row>
    <row r="659">
      <c r="A659" s="255"/>
      <c r="B659" s="255"/>
      <c r="C659" s="256"/>
      <c r="D659" s="256"/>
    </row>
    <row r="660">
      <c r="A660" s="255"/>
      <c r="B660" s="255"/>
      <c r="C660" s="256"/>
      <c r="D660" s="256"/>
    </row>
    <row r="661">
      <c r="A661" s="255"/>
      <c r="B661" s="255"/>
      <c r="C661" s="256"/>
      <c r="D661" s="256"/>
    </row>
    <row r="662">
      <c r="A662" s="255"/>
      <c r="B662" s="255"/>
      <c r="C662" s="256"/>
      <c r="D662" s="256"/>
    </row>
    <row r="663">
      <c r="A663" s="255"/>
      <c r="B663" s="255"/>
      <c r="C663" s="256"/>
      <c r="D663" s="256"/>
    </row>
    <row r="664">
      <c r="A664" s="255"/>
      <c r="B664" s="255"/>
      <c r="C664" s="256"/>
      <c r="D664" s="256"/>
    </row>
    <row r="665">
      <c r="A665" s="255"/>
      <c r="B665" s="255"/>
      <c r="C665" s="256"/>
      <c r="D665" s="256"/>
    </row>
    <row r="666">
      <c r="A666" s="255"/>
      <c r="B666" s="255"/>
      <c r="C666" s="256"/>
      <c r="D666" s="256"/>
    </row>
    <row r="667">
      <c r="A667" s="255"/>
      <c r="B667" s="255"/>
      <c r="C667" s="256"/>
      <c r="D667" s="256"/>
    </row>
    <row r="668">
      <c r="A668" s="255"/>
      <c r="B668" s="255"/>
      <c r="C668" s="256"/>
      <c r="D668" s="256"/>
    </row>
    <row r="669">
      <c r="A669" s="255"/>
      <c r="B669" s="255"/>
      <c r="C669" s="256"/>
      <c r="D669" s="256"/>
    </row>
    <row r="670">
      <c r="A670" s="255"/>
      <c r="B670" s="255"/>
      <c r="C670" s="256"/>
      <c r="D670" s="256"/>
    </row>
    <row r="671">
      <c r="A671" s="255"/>
      <c r="B671" s="255"/>
      <c r="C671" s="256"/>
      <c r="D671" s="256"/>
    </row>
    <row r="672">
      <c r="A672" s="255"/>
      <c r="B672" s="255"/>
      <c r="C672" s="256"/>
      <c r="D672" s="256"/>
    </row>
    <row r="673">
      <c r="A673" s="255"/>
      <c r="B673" s="255"/>
      <c r="C673" s="256"/>
      <c r="D673" s="256"/>
    </row>
    <row r="674">
      <c r="A674" s="255"/>
      <c r="B674" s="255"/>
      <c r="C674" s="256"/>
      <c r="D674" s="256"/>
    </row>
    <row r="675">
      <c r="A675" s="255"/>
      <c r="B675" s="255"/>
      <c r="C675" s="256"/>
      <c r="D675" s="256"/>
    </row>
    <row r="676">
      <c r="A676" s="255"/>
      <c r="B676" s="255"/>
      <c r="C676" s="256"/>
      <c r="D676" s="256"/>
    </row>
    <row r="677">
      <c r="A677" s="255"/>
      <c r="B677" s="255"/>
      <c r="C677" s="256"/>
      <c r="D677" s="256"/>
    </row>
    <row r="678">
      <c r="A678" s="255"/>
      <c r="B678" s="255"/>
      <c r="C678" s="256"/>
      <c r="D678" s="256"/>
    </row>
    <row r="679">
      <c r="A679" s="255"/>
      <c r="B679" s="255"/>
      <c r="C679" s="256"/>
      <c r="D679" s="256"/>
    </row>
    <row r="680">
      <c r="A680" s="255"/>
      <c r="B680" s="255"/>
      <c r="C680" s="256"/>
      <c r="D680" s="256"/>
    </row>
    <row r="681">
      <c r="A681" s="255"/>
      <c r="B681" s="255"/>
      <c r="C681" s="256"/>
      <c r="D681" s="256"/>
    </row>
    <row r="682">
      <c r="A682" s="255"/>
      <c r="B682" s="255"/>
      <c r="C682" s="256"/>
      <c r="D682" s="256"/>
    </row>
    <row r="683">
      <c r="A683" s="255"/>
      <c r="B683" s="255"/>
      <c r="C683" s="256"/>
      <c r="D683" s="256"/>
    </row>
    <row r="684">
      <c r="A684" s="255"/>
      <c r="B684" s="255"/>
      <c r="C684" s="256"/>
      <c r="D684" s="256"/>
    </row>
    <row r="685">
      <c r="A685" s="255"/>
      <c r="B685" s="255"/>
      <c r="C685" s="256"/>
      <c r="D685" s="256"/>
    </row>
    <row r="686">
      <c r="A686" s="255"/>
      <c r="B686" s="255"/>
      <c r="C686" s="256"/>
      <c r="D686" s="256"/>
    </row>
    <row r="687">
      <c r="A687" s="255"/>
      <c r="B687" s="255"/>
      <c r="C687" s="256"/>
      <c r="D687" s="256"/>
    </row>
    <row r="688">
      <c r="A688" s="255"/>
      <c r="B688" s="255"/>
      <c r="C688" s="256"/>
      <c r="D688" s="256"/>
    </row>
    <row r="689">
      <c r="A689" s="255"/>
      <c r="B689" s="255"/>
      <c r="C689" s="256"/>
      <c r="D689" s="256"/>
    </row>
    <row r="690">
      <c r="A690" s="255"/>
      <c r="B690" s="255"/>
      <c r="C690" s="256"/>
      <c r="D690" s="256"/>
    </row>
    <row r="691">
      <c r="A691" s="255"/>
      <c r="B691" s="255"/>
      <c r="C691" s="256"/>
      <c r="D691" s="256"/>
    </row>
    <row r="692">
      <c r="A692" s="255"/>
      <c r="B692" s="255"/>
      <c r="C692" s="256"/>
      <c r="D692" s="256"/>
    </row>
    <row r="693">
      <c r="A693" s="255"/>
      <c r="B693" s="255"/>
      <c r="C693" s="256"/>
      <c r="D693" s="256"/>
    </row>
    <row r="694">
      <c r="A694" s="255"/>
      <c r="B694" s="255"/>
      <c r="C694" s="256"/>
      <c r="D694" s="256"/>
    </row>
    <row r="695">
      <c r="A695" s="255"/>
      <c r="B695" s="255"/>
      <c r="C695" s="256"/>
      <c r="D695" s="256"/>
    </row>
    <row r="696">
      <c r="A696" s="255"/>
      <c r="B696" s="255"/>
      <c r="C696" s="256"/>
      <c r="D696" s="256"/>
    </row>
    <row r="697">
      <c r="A697" s="255"/>
      <c r="B697" s="255"/>
      <c r="C697" s="256"/>
      <c r="D697" s="256"/>
    </row>
    <row r="698">
      <c r="A698" s="255"/>
      <c r="B698" s="255"/>
      <c r="C698" s="256"/>
      <c r="D698" s="256"/>
    </row>
    <row r="699">
      <c r="A699" s="255"/>
      <c r="B699" s="255"/>
      <c r="C699" s="256"/>
      <c r="D699" s="256"/>
    </row>
    <row r="700">
      <c r="A700" s="255"/>
      <c r="B700" s="255"/>
      <c r="C700" s="256"/>
      <c r="D700" s="256"/>
    </row>
    <row r="701">
      <c r="A701" s="255"/>
      <c r="B701" s="255"/>
      <c r="C701" s="256"/>
      <c r="D701" s="256"/>
    </row>
    <row r="702">
      <c r="A702" s="255"/>
      <c r="B702" s="255"/>
      <c r="C702" s="256"/>
      <c r="D702" s="256"/>
    </row>
    <row r="703">
      <c r="A703" s="255"/>
      <c r="B703" s="255"/>
      <c r="C703" s="256"/>
      <c r="D703" s="256"/>
    </row>
    <row r="704">
      <c r="A704" s="255"/>
      <c r="B704" s="255"/>
      <c r="C704" s="256"/>
      <c r="D704" s="256"/>
    </row>
    <row r="705">
      <c r="A705" s="255"/>
      <c r="B705" s="255"/>
      <c r="C705" s="256"/>
      <c r="D705" s="256"/>
    </row>
    <row r="706">
      <c r="A706" s="255"/>
      <c r="B706" s="255"/>
      <c r="C706" s="256"/>
      <c r="D706" s="256"/>
    </row>
    <row r="707">
      <c r="A707" s="255"/>
      <c r="B707" s="255"/>
      <c r="C707" s="256"/>
      <c r="D707" s="256"/>
    </row>
    <row r="708">
      <c r="A708" s="255"/>
      <c r="B708" s="255"/>
      <c r="C708" s="256"/>
      <c r="D708" s="256"/>
    </row>
    <row r="709">
      <c r="A709" s="255"/>
      <c r="B709" s="255"/>
      <c r="C709" s="256"/>
      <c r="D709" s="256"/>
    </row>
    <row r="710">
      <c r="A710" s="255"/>
      <c r="B710" s="255"/>
      <c r="C710" s="256"/>
      <c r="D710" s="256"/>
    </row>
    <row r="711">
      <c r="A711" s="255"/>
      <c r="B711" s="255"/>
      <c r="C711" s="256"/>
      <c r="D711" s="256"/>
    </row>
    <row r="712">
      <c r="A712" s="255"/>
      <c r="B712" s="255"/>
      <c r="C712" s="256"/>
      <c r="D712" s="256"/>
    </row>
    <row r="713">
      <c r="A713" s="255"/>
      <c r="B713" s="255"/>
      <c r="C713" s="256"/>
      <c r="D713" s="256"/>
    </row>
    <row r="714">
      <c r="A714" s="255"/>
      <c r="B714" s="255"/>
      <c r="C714" s="256"/>
      <c r="D714" s="256"/>
    </row>
    <row r="715">
      <c r="A715" s="255"/>
      <c r="B715" s="255"/>
      <c r="C715" s="256"/>
      <c r="D715" s="256"/>
    </row>
    <row r="716">
      <c r="A716" s="255"/>
      <c r="B716" s="255"/>
      <c r="C716" s="256"/>
      <c r="D716" s="256"/>
    </row>
    <row r="717">
      <c r="A717" s="255"/>
      <c r="B717" s="255"/>
      <c r="C717" s="256"/>
      <c r="D717" s="256"/>
    </row>
    <row r="718">
      <c r="A718" s="255"/>
      <c r="B718" s="255"/>
      <c r="C718" s="256"/>
      <c r="D718" s="256"/>
    </row>
    <row r="719">
      <c r="A719" s="255"/>
      <c r="B719" s="255"/>
      <c r="C719" s="256"/>
      <c r="D719" s="256"/>
    </row>
    <row r="720">
      <c r="A720" s="255"/>
      <c r="B720" s="255"/>
      <c r="C720" s="256"/>
      <c r="D720" s="256"/>
    </row>
    <row r="721">
      <c r="A721" s="255"/>
      <c r="B721" s="255"/>
      <c r="C721" s="256"/>
      <c r="D721" s="256"/>
    </row>
    <row r="722">
      <c r="A722" s="255"/>
      <c r="B722" s="255"/>
      <c r="C722" s="256"/>
      <c r="D722" s="256"/>
    </row>
    <row r="723">
      <c r="A723" s="255"/>
      <c r="B723" s="255"/>
      <c r="C723" s="256"/>
      <c r="D723" s="256"/>
    </row>
    <row r="724">
      <c r="A724" s="255"/>
      <c r="B724" s="255"/>
      <c r="C724" s="256"/>
      <c r="D724" s="256"/>
    </row>
    <row r="725">
      <c r="A725" s="255"/>
      <c r="B725" s="255"/>
      <c r="C725" s="256"/>
      <c r="D725" s="256"/>
    </row>
    <row r="726">
      <c r="A726" s="255"/>
      <c r="B726" s="255"/>
      <c r="C726" s="256"/>
      <c r="D726" s="256"/>
    </row>
    <row r="727">
      <c r="A727" s="255"/>
      <c r="B727" s="255"/>
      <c r="C727" s="256"/>
      <c r="D727" s="256"/>
    </row>
    <row r="728">
      <c r="A728" s="255"/>
      <c r="B728" s="255"/>
      <c r="C728" s="256"/>
      <c r="D728" s="256"/>
    </row>
    <row r="729">
      <c r="A729" s="255"/>
      <c r="B729" s="255"/>
      <c r="C729" s="256"/>
      <c r="D729" s="256"/>
    </row>
    <row r="730">
      <c r="A730" s="255"/>
      <c r="B730" s="255"/>
      <c r="C730" s="256"/>
      <c r="D730" s="256"/>
    </row>
    <row r="731">
      <c r="A731" s="255"/>
      <c r="B731" s="255"/>
      <c r="C731" s="256"/>
      <c r="D731" s="256"/>
    </row>
    <row r="732">
      <c r="A732" s="255"/>
      <c r="B732" s="255"/>
      <c r="C732" s="256"/>
      <c r="D732" s="256"/>
    </row>
    <row r="733">
      <c r="A733" s="255"/>
      <c r="B733" s="255"/>
      <c r="C733" s="256"/>
      <c r="D733" s="256"/>
    </row>
    <row r="734">
      <c r="A734" s="255"/>
      <c r="B734" s="255"/>
      <c r="C734" s="256"/>
      <c r="D734" s="256"/>
    </row>
    <row r="735">
      <c r="A735" s="255"/>
      <c r="B735" s="255"/>
      <c r="C735" s="256"/>
      <c r="D735" s="256"/>
    </row>
    <row r="736">
      <c r="A736" s="255"/>
      <c r="B736" s="255"/>
      <c r="C736" s="256"/>
      <c r="D736" s="256"/>
    </row>
    <row r="737">
      <c r="A737" s="255"/>
      <c r="B737" s="255"/>
      <c r="C737" s="256"/>
      <c r="D737" s="256"/>
    </row>
    <row r="738">
      <c r="A738" s="255"/>
      <c r="B738" s="255"/>
      <c r="C738" s="256"/>
      <c r="D738" s="256"/>
    </row>
    <row r="739">
      <c r="A739" s="255"/>
      <c r="B739" s="255"/>
      <c r="C739" s="256"/>
      <c r="D739" s="256"/>
    </row>
    <row r="740">
      <c r="A740" s="255"/>
      <c r="B740" s="255"/>
      <c r="C740" s="256"/>
      <c r="D740" s="256"/>
    </row>
    <row r="741">
      <c r="A741" s="255"/>
      <c r="B741" s="255"/>
      <c r="C741" s="256"/>
      <c r="D741" s="256"/>
    </row>
    <row r="742">
      <c r="A742" s="255"/>
      <c r="B742" s="255"/>
      <c r="C742" s="256"/>
      <c r="D742" s="256"/>
    </row>
    <row r="743">
      <c r="A743" s="255"/>
      <c r="B743" s="255"/>
      <c r="C743" s="256"/>
      <c r="D743" s="256"/>
    </row>
    <row r="744">
      <c r="A744" s="255"/>
      <c r="B744" s="255"/>
      <c r="C744" s="256"/>
      <c r="D744" s="256"/>
    </row>
    <row r="745">
      <c r="A745" s="255"/>
      <c r="B745" s="255"/>
      <c r="C745" s="256"/>
      <c r="D745" s="256"/>
    </row>
    <row r="746">
      <c r="A746" s="255"/>
      <c r="B746" s="255"/>
      <c r="C746" s="256"/>
      <c r="D746" s="256"/>
    </row>
    <row r="747">
      <c r="A747" s="255"/>
      <c r="B747" s="255"/>
      <c r="C747" s="256"/>
      <c r="D747" s="256"/>
    </row>
    <row r="748">
      <c r="A748" s="255"/>
      <c r="B748" s="255"/>
      <c r="C748" s="256"/>
      <c r="D748" s="256"/>
    </row>
    <row r="749">
      <c r="A749" s="255"/>
      <c r="B749" s="255"/>
      <c r="C749" s="256"/>
      <c r="D749" s="256"/>
    </row>
    <row r="750">
      <c r="A750" s="255"/>
      <c r="B750" s="255"/>
      <c r="C750" s="256"/>
      <c r="D750" s="256"/>
    </row>
    <row r="751">
      <c r="A751" s="255"/>
      <c r="B751" s="255"/>
      <c r="C751" s="256"/>
      <c r="D751" s="256"/>
    </row>
    <row r="752">
      <c r="A752" s="255"/>
      <c r="B752" s="255"/>
      <c r="C752" s="256"/>
      <c r="D752" s="256"/>
    </row>
    <row r="753">
      <c r="A753" s="255"/>
      <c r="B753" s="255"/>
      <c r="C753" s="256"/>
      <c r="D753" s="256"/>
    </row>
    <row r="754">
      <c r="A754" s="255"/>
      <c r="B754" s="255"/>
      <c r="C754" s="256"/>
      <c r="D754" s="256"/>
    </row>
    <row r="755">
      <c r="A755" s="255"/>
      <c r="B755" s="255"/>
      <c r="C755" s="256"/>
      <c r="D755" s="256"/>
    </row>
    <row r="756">
      <c r="A756" s="255"/>
      <c r="B756" s="255"/>
      <c r="C756" s="256"/>
      <c r="D756" s="256"/>
    </row>
    <row r="757">
      <c r="A757" s="255"/>
      <c r="B757" s="255"/>
      <c r="C757" s="256"/>
      <c r="D757" s="256"/>
    </row>
    <row r="758">
      <c r="A758" s="255"/>
      <c r="B758" s="255"/>
      <c r="C758" s="256"/>
      <c r="D758" s="256"/>
    </row>
    <row r="759">
      <c r="A759" s="255"/>
      <c r="B759" s="255"/>
      <c r="C759" s="256"/>
      <c r="D759" s="256"/>
    </row>
    <row r="760">
      <c r="A760" s="255"/>
      <c r="B760" s="255"/>
      <c r="C760" s="256"/>
      <c r="D760" s="256"/>
    </row>
    <row r="761">
      <c r="A761" s="255"/>
      <c r="B761" s="255"/>
      <c r="C761" s="256"/>
      <c r="D761" s="256"/>
    </row>
    <row r="762">
      <c r="A762" s="255"/>
      <c r="B762" s="255"/>
      <c r="C762" s="256"/>
      <c r="D762" s="256"/>
    </row>
    <row r="763">
      <c r="A763" s="255"/>
      <c r="B763" s="255"/>
      <c r="C763" s="256"/>
      <c r="D763" s="256"/>
    </row>
    <row r="764">
      <c r="A764" s="255"/>
      <c r="B764" s="255"/>
      <c r="C764" s="256"/>
      <c r="D764" s="256"/>
    </row>
    <row r="765">
      <c r="A765" s="255"/>
      <c r="B765" s="255"/>
      <c r="C765" s="256"/>
      <c r="D765" s="256"/>
    </row>
    <row r="766">
      <c r="A766" s="255"/>
      <c r="B766" s="255"/>
      <c r="C766" s="256"/>
      <c r="D766" s="256"/>
    </row>
    <row r="767">
      <c r="A767" s="255"/>
      <c r="B767" s="255"/>
      <c r="C767" s="256"/>
      <c r="D767" s="256"/>
    </row>
    <row r="768">
      <c r="A768" s="255"/>
      <c r="B768" s="255"/>
      <c r="C768" s="256"/>
      <c r="D768" s="256"/>
    </row>
    <row r="769">
      <c r="A769" s="255"/>
      <c r="B769" s="255"/>
      <c r="C769" s="256"/>
      <c r="D769" s="256"/>
    </row>
    <row r="770">
      <c r="A770" s="255"/>
      <c r="B770" s="255"/>
      <c r="C770" s="256"/>
      <c r="D770" s="256"/>
    </row>
    <row r="771">
      <c r="A771" s="255"/>
      <c r="B771" s="255"/>
      <c r="C771" s="256"/>
      <c r="D771" s="256"/>
    </row>
    <row r="772">
      <c r="A772" s="255"/>
      <c r="B772" s="255"/>
      <c r="C772" s="256"/>
      <c r="D772" s="256"/>
    </row>
    <row r="773">
      <c r="A773" s="255"/>
      <c r="B773" s="255"/>
      <c r="C773" s="256"/>
      <c r="D773" s="256"/>
    </row>
    <row r="774">
      <c r="A774" s="255"/>
      <c r="B774" s="255"/>
      <c r="C774" s="256"/>
      <c r="D774" s="256"/>
    </row>
    <row r="775">
      <c r="A775" s="255"/>
      <c r="B775" s="255"/>
      <c r="C775" s="256"/>
      <c r="D775" s="256"/>
    </row>
    <row r="776">
      <c r="A776" s="255"/>
      <c r="B776" s="255"/>
      <c r="C776" s="256"/>
      <c r="D776" s="256"/>
    </row>
    <row r="777">
      <c r="A777" s="255"/>
      <c r="B777" s="255"/>
      <c r="C777" s="256"/>
      <c r="D777" s="256"/>
    </row>
    <row r="778">
      <c r="A778" s="255"/>
      <c r="B778" s="255"/>
      <c r="C778" s="256"/>
      <c r="D778" s="256"/>
    </row>
    <row r="779">
      <c r="A779" s="255"/>
      <c r="B779" s="255"/>
      <c r="C779" s="256"/>
      <c r="D779" s="256"/>
    </row>
    <row r="780">
      <c r="A780" s="255"/>
      <c r="B780" s="255"/>
      <c r="C780" s="256"/>
      <c r="D780" s="256"/>
    </row>
    <row r="781">
      <c r="A781" s="255"/>
      <c r="B781" s="255"/>
      <c r="C781" s="256"/>
      <c r="D781" s="256"/>
    </row>
    <row r="782">
      <c r="A782" s="255"/>
      <c r="B782" s="255"/>
      <c r="C782" s="256"/>
      <c r="D782" s="256"/>
    </row>
    <row r="783">
      <c r="A783" s="255"/>
      <c r="B783" s="255"/>
      <c r="C783" s="256"/>
      <c r="D783" s="256"/>
    </row>
    <row r="784">
      <c r="A784" s="255"/>
      <c r="B784" s="255"/>
      <c r="C784" s="256"/>
      <c r="D784" s="256"/>
    </row>
    <row r="785">
      <c r="A785" s="255"/>
      <c r="B785" s="255"/>
      <c r="C785" s="256"/>
      <c r="D785" s="256"/>
    </row>
    <row r="786">
      <c r="A786" s="255"/>
      <c r="B786" s="255"/>
      <c r="C786" s="256"/>
      <c r="D786" s="256"/>
    </row>
    <row r="787">
      <c r="A787" s="255"/>
      <c r="B787" s="255"/>
      <c r="C787" s="256"/>
      <c r="D787" s="256"/>
    </row>
    <row r="788">
      <c r="A788" s="255"/>
      <c r="B788" s="255"/>
      <c r="C788" s="256"/>
      <c r="D788" s="256"/>
    </row>
    <row r="789">
      <c r="A789" s="255"/>
      <c r="B789" s="255"/>
      <c r="C789" s="256"/>
      <c r="D789" s="256"/>
    </row>
    <row r="790">
      <c r="A790" s="255"/>
      <c r="B790" s="255"/>
      <c r="C790" s="256"/>
      <c r="D790" s="256"/>
    </row>
    <row r="791">
      <c r="A791" s="255"/>
      <c r="B791" s="255"/>
      <c r="C791" s="256"/>
      <c r="D791" s="256"/>
    </row>
    <row r="792">
      <c r="A792" s="255"/>
      <c r="B792" s="255"/>
      <c r="C792" s="256"/>
      <c r="D792" s="256"/>
    </row>
    <row r="793">
      <c r="A793" s="255"/>
      <c r="B793" s="255"/>
      <c r="C793" s="256"/>
      <c r="D793" s="256"/>
    </row>
    <row r="794">
      <c r="A794" s="255"/>
      <c r="B794" s="255"/>
      <c r="C794" s="256"/>
      <c r="D794" s="256"/>
    </row>
    <row r="795">
      <c r="A795" s="255"/>
      <c r="B795" s="255"/>
      <c r="C795" s="256"/>
      <c r="D795" s="256"/>
    </row>
    <row r="796">
      <c r="A796" s="255"/>
      <c r="B796" s="255"/>
      <c r="C796" s="256"/>
      <c r="D796" s="256"/>
    </row>
    <row r="797">
      <c r="A797" s="255"/>
      <c r="B797" s="255"/>
      <c r="C797" s="256"/>
      <c r="D797" s="256"/>
    </row>
    <row r="798">
      <c r="A798" s="255"/>
      <c r="B798" s="255"/>
      <c r="C798" s="256"/>
      <c r="D798" s="256"/>
    </row>
    <row r="799">
      <c r="A799" s="255"/>
      <c r="B799" s="255"/>
      <c r="C799" s="256"/>
      <c r="D799" s="256"/>
    </row>
    <row r="800">
      <c r="A800" s="255"/>
      <c r="B800" s="255"/>
      <c r="C800" s="256"/>
      <c r="D800" s="256"/>
    </row>
    <row r="801">
      <c r="A801" s="255"/>
      <c r="B801" s="255"/>
      <c r="C801" s="256"/>
      <c r="D801" s="256"/>
    </row>
    <row r="802">
      <c r="A802" s="255"/>
      <c r="B802" s="255"/>
      <c r="C802" s="256"/>
      <c r="D802" s="256"/>
    </row>
    <row r="803">
      <c r="A803" s="255"/>
      <c r="B803" s="255"/>
      <c r="C803" s="256"/>
      <c r="D803" s="256"/>
    </row>
    <row r="804">
      <c r="A804" s="255"/>
      <c r="B804" s="255"/>
      <c r="C804" s="256"/>
      <c r="D804" s="256"/>
    </row>
    <row r="805">
      <c r="A805" s="255"/>
      <c r="B805" s="255"/>
      <c r="C805" s="256"/>
      <c r="D805" s="256"/>
    </row>
    <row r="806">
      <c r="A806" s="255"/>
      <c r="B806" s="255"/>
      <c r="C806" s="256"/>
      <c r="D806" s="256"/>
    </row>
    <row r="807">
      <c r="A807" s="255"/>
      <c r="B807" s="255"/>
      <c r="C807" s="256"/>
      <c r="D807" s="256"/>
    </row>
    <row r="808">
      <c r="A808" s="255"/>
      <c r="B808" s="255"/>
      <c r="C808" s="256"/>
      <c r="D808" s="256"/>
    </row>
    <row r="809">
      <c r="A809" s="255"/>
      <c r="B809" s="255"/>
      <c r="C809" s="256"/>
      <c r="D809" s="256"/>
    </row>
    <row r="810">
      <c r="A810" s="255"/>
      <c r="B810" s="255"/>
      <c r="C810" s="256"/>
      <c r="D810" s="256"/>
    </row>
    <row r="811">
      <c r="A811" s="255"/>
      <c r="B811" s="255"/>
      <c r="C811" s="256"/>
      <c r="D811" s="256"/>
    </row>
    <row r="812">
      <c r="A812" s="255"/>
      <c r="B812" s="255"/>
      <c r="C812" s="256"/>
      <c r="D812" s="256"/>
    </row>
    <row r="813">
      <c r="A813" s="255"/>
      <c r="B813" s="255"/>
      <c r="C813" s="256"/>
      <c r="D813" s="256"/>
    </row>
    <row r="814">
      <c r="A814" s="255"/>
      <c r="B814" s="255"/>
      <c r="C814" s="256"/>
      <c r="D814" s="256"/>
    </row>
    <row r="815">
      <c r="A815" s="255"/>
      <c r="B815" s="255"/>
      <c r="C815" s="256"/>
      <c r="D815" s="256"/>
    </row>
    <row r="816">
      <c r="A816" s="255"/>
      <c r="B816" s="255"/>
      <c r="C816" s="256"/>
      <c r="D816" s="256"/>
    </row>
    <row r="817">
      <c r="A817" s="255"/>
      <c r="B817" s="255"/>
      <c r="C817" s="256"/>
      <c r="D817" s="256"/>
    </row>
    <row r="818">
      <c r="A818" s="255"/>
      <c r="B818" s="255"/>
      <c r="C818" s="256"/>
      <c r="D818" s="256"/>
    </row>
    <row r="819">
      <c r="A819" s="255"/>
      <c r="B819" s="255"/>
      <c r="C819" s="256"/>
      <c r="D819" s="256"/>
    </row>
    <row r="820">
      <c r="A820" s="255"/>
      <c r="B820" s="255"/>
      <c r="C820" s="256"/>
      <c r="D820" s="256"/>
    </row>
    <row r="821">
      <c r="A821" s="255"/>
      <c r="B821" s="255"/>
      <c r="C821" s="256"/>
      <c r="D821" s="256"/>
    </row>
    <row r="822">
      <c r="A822" s="255"/>
      <c r="B822" s="255"/>
      <c r="C822" s="256"/>
      <c r="D822" s="256"/>
    </row>
    <row r="823">
      <c r="A823" s="255"/>
      <c r="B823" s="255"/>
      <c r="C823" s="256"/>
      <c r="D823" s="256"/>
    </row>
    <row r="824">
      <c r="A824" s="255"/>
      <c r="B824" s="255"/>
      <c r="C824" s="256"/>
      <c r="D824" s="256"/>
    </row>
    <row r="825">
      <c r="A825" s="255"/>
      <c r="B825" s="255"/>
      <c r="C825" s="256"/>
      <c r="D825" s="256"/>
    </row>
    <row r="826">
      <c r="A826" s="255"/>
      <c r="B826" s="255"/>
      <c r="C826" s="256"/>
      <c r="D826" s="256"/>
    </row>
    <row r="827">
      <c r="A827" s="255"/>
      <c r="B827" s="255"/>
      <c r="C827" s="256"/>
      <c r="D827" s="256"/>
    </row>
    <row r="828">
      <c r="A828" s="255"/>
      <c r="B828" s="255"/>
      <c r="C828" s="256"/>
      <c r="D828" s="256"/>
    </row>
    <row r="829">
      <c r="A829" s="255"/>
      <c r="B829" s="255"/>
      <c r="C829" s="256"/>
      <c r="D829" s="256"/>
    </row>
    <row r="830">
      <c r="A830" s="255"/>
      <c r="B830" s="255"/>
      <c r="C830" s="256"/>
      <c r="D830" s="256"/>
    </row>
    <row r="831">
      <c r="A831" s="255"/>
      <c r="B831" s="255"/>
      <c r="C831" s="256"/>
      <c r="D831" s="256"/>
    </row>
    <row r="832">
      <c r="A832" s="255"/>
      <c r="B832" s="255"/>
      <c r="C832" s="256"/>
      <c r="D832" s="256"/>
    </row>
    <row r="833">
      <c r="A833" s="255"/>
      <c r="B833" s="255"/>
      <c r="C833" s="256"/>
      <c r="D833" s="256"/>
    </row>
    <row r="834">
      <c r="A834" s="255"/>
      <c r="B834" s="255"/>
      <c r="C834" s="256"/>
      <c r="D834" s="256"/>
    </row>
    <row r="835">
      <c r="A835" s="255"/>
      <c r="B835" s="255"/>
      <c r="C835" s="256"/>
      <c r="D835" s="256"/>
    </row>
    <row r="836">
      <c r="A836" s="255"/>
      <c r="B836" s="255"/>
      <c r="C836" s="256"/>
      <c r="D836" s="256"/>
    </row>
    <row r="837">
      <c r="A837" s="255"/>
      <c r="B837" s="255"/>
      <c r="C837" s="256"/>
      <c r="D837" s="256"/>
    </row>
    <row r="838">
      <c r="A838" s="255"/>
      <c r="B838" s="255"/>
      <c r="C838" s="256"/>
      <c r="D838" s="256"/>
    </row>
    <row r="839">
      <c r="A839" s="255"/>
      <c r="B839" s="255"/>
      <c r="C839" s="256"/>
      <c r="D839" s="256"/>
    </row>
    <row r="840">
      <c r="A840" s="255"/>
      <c r="B840" s="255"/>
      <c r="C840" s="256"/>
      <c r="D840" s="256"/>
    </row>
    <row r="841">
      <c r="A841" s="255"/>
      <c r="B841" s="255"/>
      <c r="C841" s="256"/>
      <c r="D841" s="256"/>
    </row>
    <row r="842">
      <c r="A842" s="255"/>
      <c r="B842" s="255"/>
      <c r="C842" s="256"/>
      <c r="D842" s="256"/>
    </row>
    <row r="843">
      <c r="A843" s="255"/>
      <c r="B843" s="255"/>
      <c r="C843" s="256"/>
      <c r="D843" s="256"/>
    </row>
    <row r="844">
      <c r="A844" s="255"/>
      <c r="B844" s="255"/>
      <c r="C844" s="256"/>
      <c r="D844" s="256"/>
    </row>
    <row r="845">
      <c r="A845" s="255"/>
      <c r="B845" s="255"/>
      <c r="C845" s="256"/>
      <c r="D845" s="256"/>
    </row>
    <row r="846">
      <c r="A846" s="255"/>
      <c r="B846" s="255"/>
      <c r="C846" s="256"/>
      <c r="D846" s="256"/>
    </row>
    <row r="847">
      <c r="A847" s="255"/>
      <c r="B847" s="255"/>
      <c r="C847" s="256"/>
      <c r="D847" s="256"/>
    </row>
    <row r="848">
      <c r="A848" s="255"/>
      <c r="B848" s="255"/>
      <c r="C848" s="256"/>
      <c r="D848" s="256"/>
    </row>
    <row r="849">
      <c r="A849" s="255"/>
      <c r="B849" s="255"/>
      <c r="C849" s="256"/>
      <c r="D849" s="256"/>
    </row>
    <row r="850">
      <c r="A850" s="255"/>
      <c r="B850" s="255"/>
      <c r="C850" s="256"/>
      <c r="D850" s="256"/>
    </row>
    <row r="851">
      <c r="A851" s="255"/>
      <c r="B851" s="255"/>
      <c r="C851" s="256"/>
      <c r="D851" s="256"/>
    </row>
    <row r="852">
      <c r="A852" s="255"/>
      <c r="B852" s="255"/>
      <c r="C852" s="256"/>
      <c r="D852" s="256"/>
    </row>
    <row r="853">
      <c r="A853" s="255"/>
      <c r="B853" s="255"/>
      <c r="C853" s="256"/>
      <c r="D853" s="256"/>
    </row>
    <row r="854">
      <c r="A854" s="255"/>
      <c r="B854" s="255"/>
      <c r="C854" s="256"/>
      <c r="D854" s="256"/>
    </row>
    <row r="855">
      <c r="A855" s="255"/>
      <c r="B855" s="255"/>
      <c r="C855" s="256"/>
      <c r="D855" s="256"/>
    </row>
    <row r="856">
      <c r="A856" s="255"/>
      <c r="B856" s="255"/>
      <c r="C856" s="256"/>
      <c r="D856" s="256"/>
    </row>
    <row r="857">
      <c r="A857" s="255"/>
      <c r="B857" s="255"/>
      <c r="C857" s="256"/>
      <c r="D857" s="256"/>
    </row>
    <row r="858">
      <c r="A858" s="255"/>
      <c r="B858" s="255"/>
      <c r="C858" s="256"/>
      <c r="D858" s="256"/>
    </row>
    <row r="859">
      <c r="A859" s="255"/>
      <c r="B859" s="255"/>
      <c r="C859" s="256"/>
      <c r="D859" s="256"/>
    </row>
    <row r="860">
      <c r="A860" s="255"/>
      <c r="B860" s="255"/>
      <c r="C860" s="256"/>
      <c r="D860" s="256"/>
    </row>
    <row r="861">
      <c r="A861" s="255"/>
      <c r="B861" s="255"/>
      <c r="C861" s="256"/>
      <c r="D861" s="256"/>
    </row>
    <row r="862">
      <c r="A862" s="255"/>
      <c r="B862" s="255"/>
      <c r="C862" s="256"/>
      <c r="D862" s="256"/>
    </row>
    <row r="863">
      <c r="A863" s="255"/>
      <c r="B863" s="255"/>
      <c r="C863" s="256"/>
      <c r="D863" s="256"/>
    </row>
    <row r="864">
      <c r="A864" s="255"/>
      <c r="B864" s="255"/>
      <c r="C864" s="256"/>
      <c r="D864" s="256"/>
    </row>
    <row r="865">
      <c r="A865" s="255"/>
      <c r="B865" s="255"/>
      <c r="C865" s="256"/>
      <c r="D865" s="256"/>
    </row>
    <row r="866">
      <c r="A866" s="255"/>
      <c r="B866" s="255"/>
      <c r="C866" s="256"/>
      <c r="D866" s="256"/>
    </row>
    <row r="867">
      <c r="A867" s="255"/>
      <c r="B867" s="255"/>
      <c r="C867" s="256"/>
      <c r="D867" s="256"/>
    </row>
    <row r="868">
      <c r="A868" s="255"/>
      <c r="B868" s="255"/>
      <c r="C868" s="256"/>
      <c r="D868" s="256"/>
    </row>
    <row r="869">
      <c r="A869" s="255"/>
      <c r="B869" s="255"/>
      <c r="C869" s="256"/>
      <c r="D869" s="256"/>
    </row>
    <row r="870">
      <c r="A870" s="255"/>
      <c r="B870" s="255"/>
      <c r="C870" s="256"/>
      <c r="D870" s="256"/>
    </row>
    <row r="871">
      <c r="A871" s="255"/>
      <c r="B871" s="255"/>
      <c r="C871" s="256"/>
      <c r="D871" s="256"/>
    </row>
    <row r="872">
      <c r="A872" s="255"/>
      <c r="B872" s="255"/>
      <c r="C872" s="256"/>
      <c r="D872" s="256"/>
    </row>
    <row r="873">
      <c r="A873" s="255"/>
      <c r="B873" s="255"/>
      <c r="C873" s="256"/>
      <c r="D873" s="256"/>
    </row>
    <row r="874">
      <c r="A874" s="255"/>
      <c r="B874" s="255"/>
      <c r="C874" s="256"/>
      <c r="D874" s="256"/>
    </row>
    <row r="875">
      <c r="A875" s="255"/>
      <c r="B875" s="255"/>
      <c r="C875" s="256"/>
      <c r="D875" s="256"/>
    </row>
    <row r="876">
      <c r="A876" s="255"/>
      <c r="B876" s="255"/>
      <c r="C876" s="256"/>
      <c r="D876" s="256"/>
    </row>
    <row r="877">
      <c r="A877" s="255"/>
      <c r="B877" s="255"/>
      <c r="C877" s="256"/>
      <c r="D877" s="256"/>
    </row>
    <row r="878">
      <c r="A878" s="255"/>
      <c r="B878" s="255"/>
      <c r="C878" s="256"/>
      <c r="D878" s="256"/>
    </row>
    <row r="879">
      <c r="A879" s="255"/>
      <c r="B879" s="255"/>
      <c r="C879" s="256"/>
      <c r="D879" s="256"/>
    </row>
    <row r="880">
      <c r="A880" s="255"/>
      <c r="B880" s="255"/>
      <c r="C880" s="256"/>
      <c r="D880" s="256"/>
    </row>
    <row r="881">
      <c r="A881" s="255"/>
      <c r="B881" s="255"/>
      <c r="C881" s="256"/>
      <c r="D881" s="256"/>
    </row>
    <row r="882">
      <c r="A882" s="255"/>
      <c r="B882" s="255"/>
      <c r="C882" s="256"/>
      <c r="D882" s="256"/>
    </row>
    <row r="883">
      <c r="A883" s="255"/>
      <c r="B883" s="255"/>
      <c r="C883" s="256"/>
      <c r="D883" s="256"/>
    </row>
    <row r="884">
      <c r="A884" s="255"/>
      <c r="B884" s="255"/>
      <c r="C884" s="256"/>
      <c r="D884" s="256"/>
    </row>
    <row r="885">
      <c r="A885" s="255"/>
      <c r="B885" s="255"/>
      <c r="C885" s="256"/>
      <c r="D885" s="256"/>
    </row>
    <row r="886">
      <c r="A886" s="255"/>
      <c r="B886" s="255"/>
      <c r="C886" s="256"/>
      <c r="D886" s="256"/>
    </row>
    <row r="887">
      <c r="A887" s="255"/>
      <c r="B887" s="255"/>
      <c r="C887" s="256"/>
      <c r="D887" s="256"/>
    </row>
    <row r="888">
      <c r="A888" s="255"/>
      <c r="B888" s="255"/>
      <c r="C888" s="256"/>
      <c r="D888" s="256"/>
    </row>
    <row r="889">
      <c r="A889" s="255"/>
      <c r="B889" s="255"/>
      <c r="C889" s="256"/>
      <c r="D889" s="256"/>
    </row>
    <row r="890">
      <c r="A890" s="255"/>
      <c r="B890" s="255"/>
      <c r="C890" s="256"/>
      <c r="D890" s="256"/>
    </row>
    <row r="891">
      <c r="A891" s="255"/>
      <c r="B891" s="255"/>
      <c r="C891" s="256"/>
      <c r="D891" s="256"/>
    </row>
    <row r="892">
      <c r="A892" s="255"/>
      <c r="B892" s="255"/>
      <c r="C892" s="256"/>
      <c r="D892" s="256"/>
    </row>
    <row r="893">
      <c r="A893" s="255"/>
      <c r="B893" s="255"/>
      <c r="C893" s="256"/>
      <c r="D893" s="256"/>
    </row>
    <row r="894">
      <c r="A894" s="255"/>
      <c r="B894" s="255"/>
      <c r="C894" s="256"/>
      <c r="D894" s="256"/>
    </row>
    <row r="895">
      <c r="A895" s="255"/>
      <c r="B895" s="255"/>
      <c r="C895" s="256"/>
      <c r="D895" s="256"/>
    </row>
    <row r="896">
      <c r="A896" s="255"/>
      <c r="B896" s="255"/>
      <c r="C896" s="256"/>
      <c r="D896" s="256"/>
    </row>
    <row r="897">
      <c r="A897" s="255"/>
      <c r="B897" s="255"/>
      <c r="C897" s="256"/>
      <c r="D897" s="256"/>
    </row>
    <row r="898">
      <c r="A898" s="255"/>
      <c r="B898" s="255"/>
      <c r="C898" s="256"/>
      <c r="D898" s="256"/>
    </row>
    <row r="899">
      <c r="A899" s="255"/>
      <c r="B899" s="255"/>
      <c r="C899" s="256"/>
      <c r="D899" s="256"/>
    </row>
    <row r="900">
      <c r="A900" s="255"/>
      <c r="B900" s="255"/>
      <c r="C900" s="256"/>
      <c r="D900" s="256"/>
    </row>
    <row r="901">
      <c r="A901" s="255"/>
      <c r="B901" s="255"/>
      <c r="C901" s="256"/>
      <c r="D901" s="256"/>
    </row>
    <row r="902">
      <c r="A902" s="255"/>
      <c r="B902" s="255"/>
      <c r="C902" s="256"/>
      <c r="D902" s="256"/>
    </row>
    <row r="903">
      <c r="A903" s="255"/>
      <c r="B903" s="255"/>
      <c r="C903" s="256"/>
      <c r="D903" s="256"/>
    </row>
    <row r="904">
      <c r="A904" s="255"/>
      <c r="B904" s="255"/>
      <c r="C904" s="256"/>
      <c r="D904" s="256"/>
    </row>
    <row r="905">
      <c r="A905" s="255"/>
      <c r="B905" s="255"/>
      <c r="C905" s="256"/>
      <c r="D905" s="256"/>
    </row>
    <row r="906">
      <c r="A906" s="255"/>
      <c r="B906" s="255"/>
      <c r="C906" s="256"/>
      <c r="D906" s="256"/>
    </row>
    <row r="907">
      <c r="A907" s="255"/>
      <c r="B907" s="255"/>
      <c r="C907" s="256"/>
      <c r="D907" s="256"/>
    </row>
    <row r="908">
      <c r="A908" s="255"/>
      <c r="B908" s="255"/>
      <c r="C908" s="256"/>
      <c r="D908" s="256"/>
    </row>
    <row r="909">
      <c r="A909" s="255"/>
      <c r="B909" s="255"/>
      <c r="C909" s="256"/>
      <c r="D909" s="256"/>
    </row>
    <row r="910">
      <c r="A910" s="255"/>
      <c r="B910" s="255"/>
      <c r="C910" s="256"/>
      <c r="D910" s="256"/>
    </row>
    <row r="911">
      <c r="A911" s="255"/>
      <c r="B911" s="255"/>
      <c r="C911" s="256"/>
      <c r="D911" s="256"/>
    </row>
    <row r="912">
      <c r="A912" s="255"/>
      <c r="B912" s="255"/>
      <c r="C912" s="256"/>
      <c r="D912" s="256"/>
    </row>
    <row r="913">
      <c r="A913" s="255"/>
      <c r="B913" s="255"/>
      <c r="C913" s="256"/>
      <c r="D913" s="256"/>
    </row>
    <row r="914">
      <c r="A914" s="255"/>
      <c r="B914" s="255"/>
      <c r="C914" s="256"/>
      <c r="D914" s="256"/>
    </row>
    <row r="915">
      <c r="A915" s="255"/>
      <c r="B915" s="255"/>
      <c r="C915" s="256"/>
      <c r="D915" s="256"/>
    </row>
    <row r="916">
      <c r="A916" s="255"/>
      <c r="B916" s="255"/>
      <c r="C916" s="256"/>
      <c r="D916" s="256"/>
    </row>
    <row r="917">
      <c r="A917" s="255"/>
      <c r="B917" s="255"/>
      <c r="C917" s="256"/>
      <c r="D917" s="256"/>
    </row>
    <row r="918">
      <c r="A918" s="255"/>
      <c r="B918" s="255"/>
      <c r="C918" s="256"/>
      <c r="D918" s="256"/>
    </row>
    <row r="919">
      <c r="A919" s="255"/>
      <c r="B919" s="255"/>
      <c r="C919" s="256"/>
      <c r="D919" s="256"/>
    </row>
    <row r="920">
      <c r="A920" s="255"/>
      <c r="B920" s="255"/>
      <c r="C920" s="256"/>
      <c r="D920" s="256"/>
    </row>
    <row r="921">
      <c r="A921" s="255"/>
      <c r="B921" s="255"/>
      <c r="C921" s="256"/>
      <c r="D921" s="256"/>
    </row>
    <row r="922">
      <c r="A922" s="255"/>
      <c r="B922" s="255"/>
      <c r="C922" s="256"/>
      <c r="D922" s="256"/>
    </row>
    <row r="923">
      <c r="A923" s="255"/>
      <c r="B923" s="255"/>
      <c r="C923" s="256"/>
      <c r="D923" s="256"/>
    </row>
    <row r="924">
      <c r="A924" s="255"/>
      <c r="B924" s="255"/>
      <c r="C924" s="256"/>
      <c r="D924" s="256"/>
    </row>
    <row r="925">
      <c r="A925" s="255"/>
      <c r="B925" s="255"/>
      <c r="C925" s="256"/>
      <c r="D925" s="256"/>
    </row>
    <row r="926">
      <c r="A926" s="255"/>
      <c r="B926" s="255"/>
      <c r="C926" s="256"/>
      <c r="D926" s="256"/>
    </row>
    <row r="927">
      <c r="A927" s="255"/>
      <c r="B927" s="255"/>
      <c r="C927" s="256"/>
      <c r="D927" s="256"/>
    </row>
    <row r="928">
      <c r="A928" s="255"/>
      <c r="B928" s="255"/>
      <c r="C928" s="256"/>
      <c r="D928" s="256"/>
    </row>
    <row r="929">
      <c r="A929" s="255"/>
      <c r="B929" s="255"/>
      <c r="C929" s="256"/>
      <c r="D929" s="256"/>
    </row>
    <row r="930">
      <c r="A930" s="255"/>
      <c r="B930" s="255"/>
      <c r="C930" s="256"/>
      <c r="D930" s="256"/>
    </row>
    <row r="931">
      <c r="A931" s="255"/>
      <c r="B931" s="255"/>
      <c r="C931" s="256"/>
      <c r="D931" s="256"/>
    </row>
    <row r="932">
      <c r="A932" s="255"/>
      <c r="B932" s="255"/>
      <c r="C932" s="256"/>
      <c r="D932" s="256"/>
    </row>
    <row r="933">
      <c r="A933" s="255"/>
      <c r="B933" s="255"/>
      <c r="C933" s="256"/>
      <c r="D933" s="256"/>
    </row>
    <row r="934">
      <c r="A934" s="255"/>
      <c r="B934" s="255"/>
      <c r="C934" s="256"/>
      <c r="D934" s="256"/>
    </row>
    <row r="935">
      <c r="A935" s="255"/>
      <c r="B935" s="255"/>
      <c r="C935" s="256"/>
      <c r="D935" s="256"/>
    </row>
    <row r="936">
      <c r="A936" s="255"/>
      <c r="B936" s="255"/>
      <c r="C936" s="256"/>
      <c r="D936" s="256"/>
    </row>
    <row r="937">
      <c r="A937" s="255"/>
      <c r="B937" s="255"/>
      <c r="C937" s="256"/>
      <c r="D937" s="256"/>
    </row>
    <row r="938">
      <c r="A938" s="255"/>
      <c r="B938" s="255"/>
      <c r="C938" s="256"/>
      <c r="D938" s="256"/>
    </row>
    <row r="939">
      <c r="A939" s="255"/>
      <c r="B939" s="255"/>
      <c r="C939" s="256"/>
      <c r="D939" s="256"/>
    </row>
    <row r="940">
      <c r="A940" s="255"/>
      <c r="B940" s="255"/>
      <c r="C940" s="256"/>
      <c r="D940" s="256"/>
    </row>
    <row r="941">
      <c r="A941" s="255"/>
      <c r="B941" s="255"/>
      <c r="C941" s="256"/>
      <c r="D941" s="256"/>
    </row>
    <row r="942">
      <c r="A942" s="255"/>
      <c r="B942" s="255"/>
      <c r="C942" s="256"/>
      <c r="D942" s="256"/>
    </row>
    <row r="943">
      <c r="A943" s="255"/>
      <c r="B943" s="255"/>
      <c r="C943" s="256"/>
      <c r="D943" s="256"/>
    </row>
    <row r="944">
      <c r="A944" s="255"/>
      <c r="B944" s="255"/>
      <c r="C944" s="256"/>
      <c r="D944" s="256"/>
    </row>
    <row r="945">
      <c r="A945" s="255"/>
      <c r="B945" s="255"/>
      <c r="C945" s="256"/>
      <c r="D945" s="256"/>
    </row>
    <row r="946">
      <c r="A946" s="255"/>
      <c r="B946" s="255"/>
      <c r="C946" s="256"/>
      <c r="D946" s="256"/>
    </row>
    <row r="947">
      <c r="A947" s="255"/>
      <c r="B947" s="255"/>
      <c r="C947" s="256"/>
      <c r="D947" s="256"/>
    </row>
    <row r="948">
      <c r="A948" s="255"/>
      <c r="B948" s="255"/>
      <c r="C948" s="256"/>
      <c r="D948" s="256"/>
    </row>
    <row r="949">
      <c r="A949" s="255"/>
      <c r="B949" s="255"/>
      <c r="C949" s="256"/>
      <c r="D949" s="256"/>
    </row>
    <row r="950">
      <c r="A950" s="255"/>
      <c r="B950" s="255"/>
      <c r="C950" s="256"/>
      <c r="D950" s="256"/>
    </row>
    <row r="951">
      <c r="A951" s="255"/>
      <c r="B951" s="255"/>
      <c r="C951" s="256"/>
      <c r="D951" s="256"/>
    </row>
    <row r="952">
      <c r="A952" s="255"/>
      <c r="B952" s="255"/>
      <c r="C952" s="256"/>
      <c r="D952" s="256"/>
    </row>
    <row r="953">
      <c r="A953" s="255"/>
      <c r="B953" s="255"/>
      <c r="C953" s="256"/>
      <c r="D953" s="256"/>
    </row>
    <row r="954">
      <c r="A954" s="255"/>
      <c r="B954" s="255"/>
      <c r="C954" s="256"/>
      <c r="D954" s="256"/>
    </row>
    <row r="955">
      <c r="A955" s="255"/>
      <c r="B955" s="255"/>
      <c r="C955" s="256"/>
      <c r="D955" s="256"/>
    </row>
    <row r="956">
      <c r="A956" s="255"/>
      <c r="B956" s="255"/>
      <c r="C956" s="256"/>
      <c r="D956" s="256"/>
    </row>
    <row r="957">
      <c r="A957" s="255"/>
      <c r="B957" s="255"/>
      <c r="C957" s="256"/>
      <c r="D957" s="256"/>
    </row>
    <row r="958">
      <c r="A958" s="255"/>
      <c r="B958" s="255"/>
      <c r="C958" s="256"/>
      <c r="D958" s="256"/>
    </row>
    <row r="959">
      <c r="A959" s="255"/>
      <c r="B959" s="255"/>
      <c r="C959" s="256"/>
      <c r="D959" s="256"/>
    </row>
    <row r="960">
      <c r="A960" s="255"/>
      <c r="B960" s="255"/>
      <c r="C960" s="256"/>
      <c r="D960" s="256"/>
    </row>
    <row r="961">
      <c r="A961" s="255"/>
      <c r="B961" s="255"/>
      <c r="C961" s="256"/>
      <c r="D961" s="256"/>
    </row>
    <row r="962">
      <c r="A962" s="255"/>
      <c r="B962" s="255"/>
      <c r="C962" s="256"/>
      <c r="D962" s="256"/>
    </row>
    <row r="963">
      <c r="A963" s="255"/>
      <c r="B963" s="255"/>
      <c r="C963" s="256"/>
      <c r="D963" s="256"/>
    </row>
    <row r="964">
      <c r="A964" s="255"/>
      <c r="B964" s="255"/>
      <c r="C964" s="256"/>
      <c r="D964" s="256"/>
    </row>
    <row r="965">
      <c r="A965" s="255"/>
      <c r="B965" s="255"/>
      <c r="C965" s="256"/>
      <c r="D965" s="256"/>
    </row>
    <row r="966">
      <c r="A966" s="255"/>
      <c r="B966" s="255"/>
      <c r="C966" s="256"/>
      <c r="D966" s="256"/>
    </row>
    <row r="967">
      <c r="A967" s="255"/>
      <c r="B967" s="255"/>
      <c r="C967" s="256"/>
      <c r="D967" s="256"/>
    </row>
    <row r="968">
      <c r="A968" s="255"/>
      <c r="B968" s="255"/>
      <c r="C968" s="256"/>
      <c r="D968" s="256"/>
    </row>
    <row r="969">
      <c r="A969" s="255"/>
      <c r="B969" s="255"/>
      <c r="C969" s="256"/>
      <c r="D969" s="256"/>
    </row>
    <row r="970">
      <c r="A970" s="255"/>
      <c r="B970" s="255"/>
      <c r="C970" s="256"/>
      <c r="D970" s="256"/>
    </row>
    <row r="971">
      <c r="A971" s="255"/>
      <c r="B971" s="255"/>
      <c r="C971" s="256"/>
      <c r="D971" s="256"/>
    </row>
    <row r="972">
      <c r="A972" s="255"/>
      <c r="B972" s="255"/>
      <c r="C972" s="256"/>
      <c r="D972" s="256"/>
    </row>
    <row r="973">
      <c r="A973" s="255"/>
      <c r="B973" s="255"/>
      <c r="C973" s="256"/>
      <c r="D973" s="256"/>
    </row>
    <row r="974">
      <c r="A974" s="255"/>
      <c r="B974" s="255"/>
      <c r="C974" s="256"/>
      <c r="D974" s="256"/>
    </row>
    <row r="975">
      <c r="A975" s="255"/>
      <c r="B975" s="255"/>
      <c r="C975" s="256"/>
      <c r="D975" s="256"/>
    </row>
    <row r="976">
      <c r="A976" s="255"/>
      <c r="B976" s="255"/>
      <c r="C976" s="256"/>
      <c r="D976" s="256"/>
    </row>
    <row r="977">
      <c r="A977" s="255"/>
      <c r="B977" s="255"/>
      <c r="C977" s="256"/>
      <c r="D977" s="256"/>
    </row>
    <row r="978">
      <c r="A978" s="255"/>
      <c r="B978" s="255"/>
      <c r="C978" s="256"/>
      <c r="D978" s="256"/>
    </row>
    <row r="979">
      <c r="A979" s="255"/>
      <c r="B979" s="255"/>
      <c r="C979" s="256"/>
      <c r="D979" s="256"/>
    </row>
    <row r="980">
      <c r="A980" s="255"/>
      <c r="B980" s="255"/>
      <c r="C980" s="256"/>
      <c r="D980" s="256"/>
    </row>
    <row r="981">
      <c r="A981" s="255"/>
      <c r="B981" s="255"/>
      <c r="C981" s="256"/>
      <c r="D981" s="256"/>
    </row>
    <row r="982">
      <c r="A982" s="255"/>
      <c r="B982" s="255"/>
      <c r="C982" s="256"/>
      <c r="D982" s="256"/>
    </row>
    <row r="983">
      <c r="A983" s="255"/>
      <c r="B983" s="255"/>
      <c r="C983" s="256"/>
      <c r="D983" s="256"/>
    </row>
    <row r="984">
      <c r="A984" s="255"/>
      <c r="B984" s="255"/>
      <c r="C984" s="256"/>
      <c r="D984" s="256"/>
    </row>
    <row r="985">
      <c r="A985" s="255"/>
      <c r="B985" s="255"/>
      <c r="C985" s="256"/>
      <c r="D985" s="256"/>
    </row>
    <row r="986">
      <c r="A986" s="255"/>
      <c r="B986" s="255"/>
      <c r="C986" s="256"/>
      <c r="D986" s="256"/>
    </row>
    <row r="987">
      <c r="A987" s="255"/>
      <c r="B987" s="255"/>
      <c r="C987" s="256"/>
      <c r="D987" s="256"/>
    </row>
    <row r="988">
      <c r="A988" s="255"/>
      <c r="B988" s="255"/>
      <c r="C988" s="256"/>
      <c r="D988" s="256"/>
    </row>
    <row r="989">
      <c r="A989" s="255"/>
      <c r="B989" s="255"/>
      <c r="C989" s="256"/>
      <c r="D989" s="256"/>
    </row>
    <row r="990">
      <c r="A990" s="255"/>
      <c r="B990" s="255"/>
      <c r="C990" s="256"/>
      <c r="D990" s="256"/>
    </row>
    <row r="991">
      <c r="A991" s="255"/>
      <c r="B991" s="255"/>
      <c r="C991" s="256"/>
      <c r="D991" s="256"/>
    </row>
    <row r="992">
      <c r="A992" s="255"/>
      <c r="B992" s="255"/>
      <c r="C992" s="256"/>
      <c r="D992" s="256"/>
    </row>
    <row r="993">
      <c r="A993" s="255"/>
      <c r="B993" s="255"/>
      <c r="C993" s="256"/>
      <c r="D993" s="256"/>
    </row>
    <row r="994">
      <c r="A994" s="255"/>
      <c r="B994" s="255"/>
      <c r="C994" s="256"/>
      <c r="D994" s="256"/>
    </row>
    <row r="995">
      <c r="A995" s="255"/>
      <c r="B995" s="255"/>
      <c r="C995" s="256"/>
      <c r="D995" s="256"/>
    </row>
    <row r="996">
      <c r="A996" s="255"/>
      <c r="B996" s="255"/>
      <c r="C996" s="256"/>
      <c r="D996" s="256"/>
    </row>
    <row r="997">
      <c r="A997" s="255"/>
      <c r="B997" s="255"/>
      <c r="C997" s="256"/>
      <c r="D997" s="256"/>
    </row>
    <row r="998">
      <c r="A998" s="255"/>
      <c r="B998" s="255"/>
      <c r="C998" s="256"/>
      <c r="D998" s="256"/>
    </row>
    <row r="999">
      <c r="A999" s="255"/>
      <c r="B999" s="255"/>
      <c r="C999" s="256"/>
      <c r="D999" s="256"/>
    </row>
    <row r="1000">
      <c r="A1000" s="255"/>
      <c r="B1000" s="255"/>
      <c r="C1000" s="256"/>
      <c r="D1000" s="256"/>
    </row>
    <row r="1001">
      <c r="A1001" s="255"/>
      <c r="B1001" s="255"/>
      <c r="C1001" s="256"/>
      <c r="D1001" s="256"/>
    </row>
    <row r="1002">
      <c r="A1002" s="255"/>
      <c r="B1002" s="255"/>
      <c r="C1002" s="256"/>
      <c r="D1002" s="256"/>
    </row>
    <row r="1003">
      <c r="A1003" s="255"/>
      <c r="B1003" s="255"/>
      <c r="C1003" s="256"/>
      <c r="D1003" s="256"/>
    </row>
    <row r="1004">
      <c r="A1004" s="255"/>
      <c r="B1004" s="255"/>
      <c r="C1004" s="256"/>
      <c r="D1004" s="256"/>
    </row>
    <row r="1005">
      <c r="A1005" s="255"/>
      <c r="B1005" s="255"/>
      <c r="C1005" s="256"/>
      <c r="D1005" s="256"/>
    </row>
    <row r="1006">
      <c r="A1006" s="255"/>
      <c r="B1006" s="255"/>
      <c r="C1006" s="256"/>
      <c r="D1006" s="256"/>
    </row>
    <row r="1007">
      <c r="A1007" s="255"/>
      <c r="B1007" s="255"/>
      <c r="C1007" s="256"/>
      <c r="D1007" s="256"/>
    </row>
    <row r="1008">
      <c r="A1008" s="255"/>
      <c r="B1008" s="255"/>
      <c r="C1008" s="256"/>
      <c r="D1008" s="256"/>
    </row>
    <row r="1009">
      <c r="A1009" s="255"/>
      <c r="B1009" s="255"/>
      <c r="C1009" s="256"/>
      <c r="D1009" s="256"/>
    </row>
    <row r="1010">
      <c r="A1010" s="255"/>
      <c r="B1010" s="255"/>
      <c r="C1010" s="256"/>
      <c r="D1010" s="256"/>
    </row>
    <row r="1011">
      <c r="A1011" s="255"/>
      <c r="B1011" s="255"/>
      <c r="C1011" s="256"/>
      <c r="D1011" s="256"/>
    </row>
  </sheetData>
  <mergeCells count="9">
    <mergeCell ref="A8:B8"/>
    <mergeCell ref="A11:F11"/>
    <mergeCell ref="A1:B1"/>
    <mergeCell ref="A2:B2"/>
    <mergeCell ref="A3:B3"/>
    <mergeCell ref="A4:B4"/>
    <mergeCell ref="A5:B5"/>
    <mergeCell ref="A6:B6"/>
    <mergeCell ref="A7:B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17.88"/>
    <col customWidth="1" min="3" max="3" width="15.88"/>
    <col customWidth="1" min="4" max="4" width="15.25"/>
    <col customWidth="1" min="5" max="5" width="14.88"/>
    <col customWidth="1" min="10" max="10" width="25.75"/>
  </cols>
  <sheetData>
    <row r="1">
      <c r="A1" s="268" t="s">
        <v>390</v>
      </c>
      <c r="B1" s="16"/>
      <c r="C1" s="16"/>
      <c r="D1" s="16"/>
      <c r="E1" s="16"/>
      <c r="F1" s="16"/>
      <c r="G1" s="16"/>
      <c r="H1" s="16"/>
      <c r="I1" s="17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  <c r="BA1" s="269"/>
      <c r="BB1" s="269"/>
      <c r="BC1" s="269"/>
      <c r="BD1" s="269"/>
      <c r="BE1" s="269"/>
      <c r="BF1" s="269"/>
      <c r="BG1" s="269"/>
      <c r="BH1" s="269"/>
      <c r="BI1" s="269"/>
      <c r="BJ1" s="269"/>
      <c r="BK1" s="269"/>
      <c r="BL1" s="269"/>
      <c r="BM1" s="269"/>
      <c r="BN1" s="269"/>
      <c r="BO1" s="269"/>
    </row>
    <row r="2">
      <c r="A2" s="270" t="s">
        <v>365</v>
      </c>
      <c r="B2" s="271" t="s">
        <v>5</v>
      </c>
      <c r="C2" s="271" t="s">
        <v>9</v>
      </c>
      <c r="D2" s="271" t="s">
        <v>10</v>
      </c>
      <c r="E2" s="271" t="s">
        <v>11</v>
      </c>
      <c r="F2" s="271" t="s">
        <v>12</v>
      </c>
      <c r="G2" s="271" t="s">
        <v>13</v>
      </c>
      <c r="H2" s="271" t="s">
        <v>14</v>
      </c>
      <c r="I2" s="272" t="s">
        <v>15</v>
      </c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9"/>
      <c r="BG2" s="269"/>
      <c r="BH2" s="269"/>
      <c r="BI2" s="269"/>
      <c r="BJ2" s="269"/>
      <c r="BK2" s="269"/>
      <c r="BL2" s="269"/>
      <c r="BM2" s="269"/>
      <c r="BN2" s="269"/>
      <c r="BO2" s="269"/>
    </row>
    <row r="3">
      <c r="A3" s="273" t="s">
        <v>370</v>
      </c>
      <c r="B3" s="274" t="s">
        <v>337</v>
      </c>
      <c r="C3" s="274" t="s">
        <v>339</v>
      </c>
      <c r="D3" s="274" t="s">
        <v>356</v>
      </c>
      <c r="E3" s="274" t="s">
        <v>356</v>
      </c>
      <c r="F3" s="274" t="s">
        <v>12</v>
      </c>
      <c r="G3" s="274" t="s">
        <v>339</v>
      </c>
      <c r="H3" s="274" t="s">
        <v>343</v>
      </c>
      <c r="I3" s="275" t="s">
        <v>346</v>
      </c>
    </row>
    <row r="4">
      <c r="A4" s="276" t="s">
        <v>371</v>
      </c>
      <c r="B4" s="277" t="s">
        <v>375</v>
      </c>
      <c r="C4" s="16"/>
      <c r="D4" s="16"/>
      <c r="E4" s="16"/>
      <c r="F4" s="16"/>
      <c r="G4" s="16"/>
      <c r="H4" s="16"/>
      <c r="I4" s="17"/>
    </row>
    <row r="5">
      <c r="A5" s="276" t="s">
        <v>391</v>
      </c>
      <c r="B5" s="52">
        <v>3970.0</v>
      </c>
      <c r="C5" s="52">
        <v>4039.6</v>
      </c>
      <c r="D5" s="52">
        <v>1505.6</v>
      </c>
      <c r="E5" s="52">
        <v>1505.6</v>
      </c>
      <c r="F5" s="52">
        <v>5504.5</v>
      </c>
      <c r="G5" s="52">
        <v>4039.6</v>
      </c>
      <c r="H5" s="52">
        <v>6421.9</v>
      </c>
      <c r="I5" s="278">
        <v>713.0</v>
      </c>
    </row>
    <row r="6">
      <c r="A6" s="279" t="s">
        <v>392</v>
      </c>
      <c r="B6" s="52">
        <v>3793.5</v>
      </c>
      <c r="C6" s="52">
        <v>4272.25</v>
      </c>
      <c r="D6" s="52">
        <v>1452.0</v>
      </c>
      <c r="E6" s="52">
        <v>1452.0</v>
      </c>
      <c r="F6" s="52">
        <v>6178.05</v>
      </c>
      <c r="G6" s="52">
        <v>4272.25</v>
      </c>
      <c r="H6" s="52">
        <v>6683.8</v>
      </c>
      <c r="I6" s="278">
        <v>587.6</v>
      </c>
    </row>
    <row r="7">
      <c r="A7" s="279" t="s">
        <v>374</v>
      </c>
      <c r="B7" s="280">
        <v>2.0</v>
      </c>
      <c r="C7" s="280">
        <v>5.0</v>
      </c>
      <c r="D7" s="280">
        <v>27.0</v>
      </c>
      <c r="E7" s="280">
        <v>15.0</v>
      </c>
      <c r="F7" s="280">
        <v>33.0</v>
      </c>
      <c r="G7" s="280">
        <v>30.0</v>
      </c>
      <c r="H7" s="280">
        <v>1.0</v>
      </c>
      <c r="I7" s="281">
        <v>1.0</v>
      </c>
    </row>
    <row r="8">
      <c r="A8" s="282" t="s">
        <v>393</v>
      </c>
      <c r="B8" s="165">
        <v>150.0</v>
      </c>
      <c r="C8" s="165">
        <v>175.0</v>
      </c>
      <c r="D8" s="165">
        <v>300.0</v>
      </c>
      <c r="E8" s="165">
        <v>300.0</v>
      </c>
      <c r="F8" s="165">
        <v>100.0</v>
      </c>
      <c r="G8" s="165">
        <v>175.0</v>
      </c>
      <c r="H8" s="165">
        <v>625.0</v>
      </c>
      <c r="I8" s="73">
        <v>1000.0</v>
      </c>
    </row>
    <row r="9">
      <c r="A9" s="283" t="s">
        <v>394</v>
      </c>
      <c r="B9" s="284">
        <f t="shared" ref="B9:I9" si="1">(B5-B6)*B7*B8</f>
        <v>52950</v>
      </c>
      <c r="C9" s="284">
        <f t="shared" si="1"/>
        <v>-203568.75</v>
      </c>
      <c r="D9" s="284">
        <f t="shared" si="1"/>
        <v>434160</v>
      </c>
      <c r="E9" s="284">
        <f t="shared" si="1"/>
        <v>241200</v>
      </c>
      <c r="F9" s="284">
        <f t="shared" si="1"/>
        <v>-2222715</v>
      </c>
      <c r="G9" s="284">
        <f t="shared" si="1"/>
        <v>-1221412.5</v>
      </c>
      <c r="H9" s="284">
        <f t="shared" si="1"/>
        <v>-163687.5</v>
      </c>
      <c r="I9" s="285">
        <f t="shared" si="1"/>
        <v>125400</v>
      </c>
    </row>
    <row r="10">
      <c r="A10" s="286" t="s">
        <v>395</v>
      </c>
      <c r="B10" s="287">
        <f>sum(B9:I9)</f>
        <v>-2957673.75</v>
      </c>
      <c r="C10" s="16"/>
      <c r="D10" s="16"/>
      <c r="E10" s="16"/>
      <c r="F10" s="16"/>
      <c r="G10" s="16"/>
      <c r="H10" s="16"/>
      <c r="I10" s="17"/>
    </row>
    <row r="11">
      <c r="A11" s="10" t="s">
        <v>396</v>
      </c>
      <c r="B11" s="288">
        <f>(D40/B24)</f>
        <v>-0.06638710157</v>
      </c>
      <c r="C11" s="16"/>
      <c r="D11" s="16"/>
      <c r="E11" s="16"/>
      <c r="F11" s="16"/>
      <c r="G11" s="16"/>
      <c r="H11" s="16"/>
      <c r="I11" s="17"/>
    </row>
    <row r="12">
      <c r="A12" s="4"/>
      <c r="B12" s="4"/>
      <c r="C12" s="4"/>
      <c r="D12" s="4"/>
      <c r="E12" s="4"/>
      <c r="F12" s="4"/>
      <c r="G12" s="4"/>
      <c r="H12" s="4"/>
      <c r="I12" s="4"/>
    </row>
    <row r="13">
      <c r="A13" s="118" t="s">
        <v>0</v>
      </c>
      <c r="B13" s="16"/>
      <c r="C13" s="16"/>
      <c r="D13" s="16"/>
      <c r="E13" s="16"/>
      <c r="F13" s="16"/>
      <c r="G13" s="16"/>
      <c r="H13" s="16"/>
      <c r="I13" s="17"/>
    </row>
    <row r="14">
      <c r="A14" s="270" t="s">
        <v>365</v>
      </c>
      <c r="B14" s="271" t="s">
        <v>5</v>
      </c>
      <c r="C14" s="271" t="s">
        <v>9</v>
      </c>
      <c r="D14" s="271" t="s">
        <v>10</v>
      </c>
      <c r="E14" s="271" t="s">
        <v>11</v>
      </c>
      <c r="F14" s="271" t="s">
        <v>12</v>
      </c>
      <c r="G14" s="271" t="s">
        <v>13</v>
      </c>
      <c r="H14" s="271" t="s">
        <v>14</v>
      </c>
      <c r="I14" s="272" t="s">
        <v>15</v>
      </c>
    </row>
    <row r="15">
      <c r="A15" s="289" t="s">
        <v>397</v>
      </c>
      <c r="B15" s="52">
        <v>2832.8</v>
      </c>
      <c r="C15" s="52">
        <v>2444.85</v>
      </c>
      <c r="D15" s="52">
        <v>212.71</v>
      </c>
      <c r="E15" s="52">
        <v>2266.05</v>
      </c>
      <c r="F15" s="52">
        <v>5476.5</v>
      </c>
      <c r="G15" s="52">
        <v>553.7</v>
      </c>
      <c r="H15" s="52">
        <v>1818.15</v>
      </c>
      <c r="I15" s="278">
        <v>2162.0</v>
      </c>
    </row>
    <row r="16">
      <c r="A16" s="289" t="s">
        <v>398</v>
      </c>
      <c r="B16" s="52">
        <v>2390.35</v>
      </c>
      <c r="C16" s="52">
        <v>2879.6</v>
      </c>
      <c r="D16" s="52">
        <v>222.61</v>
      </c>
      <c r="E16" s="52">
        <v>1796.65</v>
      </c>
      <c r="F16" s="52">
        <v>6180.3</v>
      </c>
      <c r="G16" s="52">
        <v>675.35</v>
      </c>
      <c r="H16" s="52">
        <v>1857.85</v>
      </c>
      <c r="I16" s="278">
        <v>2356.3</v>
      </c>
    </row>
    <row r="17">
      <c r="A17" s="276" t="s">
        <v>399</v>
      </c>
      <c r="B17" s="237">
        <v>2971.0</v>
      </c>
      <c r="C17" s="237">
        <v>2604.0</v>
      </c>
      <c r="D17" s="237">
        <v>32237.0</v>
      </c>
      <c r="E17" s="237">
        <v>16041.0</v>
      </c>
      <c r="F17" s="237">
        <v>3606.0</v>
      </c>
      <c r="G17" s="237">
        <v>8758.0</v>
      </c>
      <c r="H17" s="237">
        <v>3701.0</v>
      </c>
      <c r="I17" s="290">
        <v>1986.0</v>
      </c>
    </row>
    <row r="18">
      <c r="A18" s="286" t="s">
        <v>394</v>
      </c>
      <c r="B18" s="291">
        <f t="shared" ref="B18:I18" si="2">(B16-B15)*B17</f>
        <v>-1314518.95</v>
      </c>
      <c r="C18" s="291">
        <f t="shared" si="2"/>
        <v>1132089</v>
      </c>
      <c r="D18" s="291">
        <f t="shared" si="2"/>
        <v>319146.3</v>
      </c>
      <c r="E18" s="291">
        <f t="shared" si="2"/>
        <v>-7529645.4</v>
      </c>
      <c r="F18" s="291">
        <f t="shared" si="2"/>
        <v>2537902.8</v>
      </c>
      <c r="G18" s="291">
        <f t="shared" si="2"/>
        <v>1065410.7</v>
      </c>
      <c r="H18" s="291">
        <f t="shared" si="2"/>
        <v>146929.7</v>
      </c>
      <c r="I18" s="292">
        <f t="shared" si="2"/>
        <v>385879.8</v>
      </c>
    </row>
    <row r="19">
      <c r="A19" s="286" t="s">
        <v>400</v>
      </c>
      <c r="B19" s="287">
        <f>SUM(B18:I18)</f>
        <v>-3256806.05</v>
      </c>
      <c r="C19" s="16"/>
      <c r="D19" s="16"/>
      <c r="E19" s="16"/>
      <c r="F19" s="16"/>
      <c r="G19" s="16"/>
      <c r="H19" s="16"/>
      <c r="I19" s="17"/>
    </row>
    <row r="20">
      <c r="A20" s="4"/>
      <c r="B20" s="4"/>
      <c r="C20" s="4"/>
      <c r="D20" s="4"/>
      <c r="E20" s="4"/>
      <c r="F20" s="4"/>
      <c r="G20" s="4"/>
      <c r="H20" s="4"/>
      <c r="I20" s="4"/>
    </row>
    <row r="21">
      <c r="A21" s="4"/>
      <c r="B21" s="4"/>
      <c r="C21" s="4"/>
      <c r="D21" s="4"/>
      <c r="E21" s="4"/>
      <c r="F21" s="4"/>
      <c r="G21" s="4"/>
      <c r="H21" s="4"/>
      <c r="I21" s="4"/>
    </row>
    <row r="22">
      <c r="A22" s="118" t="s">
        <v>401</v>
      </c>
      <c r="B22" s="16"/>
      <c r="C22" s="16"/>
      <c r="D22" s="16"/>
      <c r="E22" s="16"/>
      <c r="F22" s="16"/>
      <c r="G22" s="17"/>
      <c r="H22" s="4"/>
      <c r="I22" s="4"/>
    </row>
    <row r="23">
      <c r="A23" s="293"/>
      <c r="B23" s="294" t="s">
        <v>402</v>
      </c>
      <c r="C23" s="62" t="s">
        <v>403</v>
      </c>
      <c r="D23" s="295" t="s">
        <v>404</v>
      </c>
      <c r="E23" s="62" t="s">
        <v>359</v>
      </c>
      <c r="F23" s="165" t="s">
        <v>405</v>
      </c>
      <c r="G23" s="149" t="s">
        <v>406</v>
      </c>
      <c r="H23" s="4"/>
      <c r="I23" s="4"/>
    </row>
    <row r="24">
      <c r="A24" s="276" t="s">
        <v>407</v>
      </c>
      <c r="B24" s="52">
        <f>(B15*B17)+(C15*C17)+(D15*D17)+(E15*E17)+(F15*F17)+(G15*G17)+(H15*H17)+(I15*I17)</f>
        <v>93609747.27</v>
      </c>
      <c r="C24" s="5">
        <f>D24*E24*F24</f>
        <v>56808585</v>
      </c>
      <c r="D24" s="52">
        <v>24433.8</v>
      </c>
      <c r="E24" s="28">
        <v>31.0</v>
      </c>
      <c r="F24" s="28">
        <v>75.0</v>
      </c>
      <c r="G24" s="296" t="s">
        <v>408</v>
      </c>
      <c r="H24" s="4"/>
      <c r="I24" s="4"/>
    </row>
    <row r="25">
      <c r="A25" s="276" t="s">
        <v>409</v>
      </c>
      <c r="B25" s="5">
        <f>SUM(B24+SUM(B32:B39))</f>
        <v>90352941.22</v>
      </c>
      <c r="C25" s="5">
        <f>D25*E24*F24</f>
        <v>60445815</v>
      </c>
      <c r="D25" s="52">
        <v>25998.2</v>
      </c>
      <c r="E25" s="28"/>
      <c r="F25" s="28"/>
      <c r="G25" s="122"/>
      <c r="H25" s="4"/>
      <c r="I25" s="4"/>
    </row>
    <row r="26">
      <c r="A26" s="276" t="s">
        <v>410</v>
      </c>
      <c r="B26" s="297">
        <f>SUM(B32:B39)</f>
        <v>-3256806.05</v>
      </c>
      <c r="C26" s="297">
        <f>C24-C25</f>
        <v>-3637230</v>
      </c>
      <c r="D26" s="5"/>
      <c r="E26" s="4"/>
      <c r="F26" s="4"/>
      <c r="G26" s="122"/>
      <c r="H26" s="4"/>
      <c r="I26" s="4"/>
      <c r="J26" s="280"/>
      <c r="L26" s="28"/>
    </row>
    <row r="27">
      <c r="A27" s="276" t="s">
        <v>411</v>
      </c>
      <c r="B27" s="298">
        <f>sum(B26:C26)</f>
        <v>-6894036.05</v>
      </c>
      <c r="C27" s="2"/>
      <c r="D27" s="2"/>
      <c r="E27" s="2"/>
      <c r="F27" s="2"/>
      <c r="G27" s="3"/>
      <c r="H27" s="4"/>
      <c r="I27" s="4"/>
      <c r="J27" s="280"/>
      <c r="L27" s="28"/>
    </row>
    <row r="28">
      <c r="A28" s="276" t="s">
        <v>396</v>
      </c>
      <c r="B28" s="299">
        <v>-0.07364656193457551</v>
      </c>
      <c r="C28" s="16"/>
      <c r="D28" s="16"/>
      <c r="E28" s="16"/>
      <c r="F28" s="16"/>
      <c r="G28" s="17"/>
      <c r="H28" s="4"/>
      <c r="I28" s="4"/>
      <c r="J28" s="280"/>
      <c r="L28" s="28"/>
    </row>
    <row r="29">
      <c r="A29" s="4"/>
      <c r="B29" s="300"/>
      <c r="C29" s="4"/>
      <c r="D29" s="4"/>
      <c r="E29" s="4"/>
      <c r="F29" s="4"/>
      <c r="G29" s="4"/>
      <c r="H29" s="4"/>
      <c r="I29" s="4"/>
      <c r="J29" s="5"/>
      <c r="K29" s="173"/>
      <c r="L29" s="5"/>
      <c r="M29" s="173"/>
      <c r="N29" s="173"/>
      <c r="O29" s="173"/>
      <c r="P29" s="173"/>
    </row>
    <row r="30">
      <c r="A30" s="4"/>
      <c r="B30" s="300"/>
      <c r="C30" s="4"/>
      <c r="D30" s="4"/>
      <c r="E30" s="4"/>
      <c r="F30" s="4"/>
      <c r="G30" s="4"/>
      <c r="H30" s="4"/>
      <c r="I30" s="4"/>
      <c r="J30" s="280"/>
      <c r="L30" s="28"/>
    </row>
    <row r="31">
      <c r="A31" s="120" t="s">
        <v>412</v>
      </c>
      <c r="B31" s="301" t="s">
        <v>413</v>
      </c>
      <c r="C31" s="302" t="s">
        <v>414</v>
      </c>
      <c r="D31" s="303" t="s">
        <v>415</v>
      </c>
      <c r="E31" s="4"/>
      <c r="F31" s="4"/>
      <c r="G31" s="4"/>
      <c r="H31" s="4"/>
      <c r="I31" s="4"/>
      <c r="J31" s="280"/>
      <c r="L31" s="28"/>
    </row>
    <row r="32">
      <c r="A32" s="276" t="s">
        <v>336</v>
      </c>
      <c r="B32" s="5">
        <v>-1314518.950000001</v>
      </c>
      <c r="C32" s="5">
        <v>52950.0</v>
      </c>
      <c r="D32" s="186">
        <f t="shared" ref="D32:D40" si="3">B32+C32</f>
        <v>-1261568.95</v>
      </c>
      <c r="E32" s="4"/>
      <c r="F32" s="4"/>
      <c r="G32" s="4"/>
      <c r="H32" s="4"/>
      <c r="I32" s="4"/>
      <c r="J32" s="280"/>
      <c r="L32" s="28"/>
    </row>
    <row r="33">
      <c r="A33" s="276" t="s">
        <v>338</v>
      </c>
      <c r="B33" s="5">
        <v>1132089.0</v>
      </c>
      <c r="C33" s="173">
        <v>-203568.7500000001</v>
      </c>
      <c r="D33" s="186">
        <f t="shared" si="3"/>
        <v>928520.25</v>
      </c>
      <c r="E33" s="4"/>
      <c r="F33" s="4"/>
      <c r="G33" s="4"/>
      <c r="H33" s="4"/>
      <c r="I33" s="4"/>
      <c r="J33" s="280"/>
      <c r="L33" s="28"/>
    </row>
    <row r="34">
      <c r="A34" s="276" t="s">
        <v>340</v>
      </c>
      <c r="B34" s="5">
        <v>319146.30000000016</v>
      </c>
      <c r="C34" s="173">
        <v>434159.99999999924</v>
      </c>
      <c r="D34" s="186">
        <f t="shared" si="3"/>
        <v>753306.3</v>
      </c>
      <c r="E34" s="4"/>
      <c r="F34" s="4"/>
      <c r="G34" s="4"/>
      <c r="H34" s="4"/>
      <c r="I34" s="4"/>
      <c r="J34" s="280"/>
      <c r="K34" s="251"/>
      <c r="L34" s="28"/>
    </row>
    <row r="35">
      <c r="A35" s="276" t="s">
        <v>342</v>
      </c>
      <c r="B35" s="5">
        <v>-7529645.400000001</v>
      </c>
      <c r="C35" s="5">
        <v>241199.9999999996</v>
      </c>
      <c r="D35" s="186">
        <f t="shared" si="3"/>
        <v>-7288445.4</v>
      </c>
      <c r="E35" s="4"/>
      <c r="F35" s="4"/>
      <c r="G35" s="4"/>
      <c r="H35" s="4"/>
      <c r="I35" s="4"/>
      <c r="J35" s="280"/>
      <c r="K35" s="251"/>
      <c r="L35" s="28"/>
    </row>
    <row r="36">
      <c r="A36" s="276" t="s">
        <v>12</v>
      </c>
      <c r="B36" s="5">
        <v>2537902.8000000007</v>
      </c>
      <c r="C36" s="173">
        <v>-2222715.0000000005</v>
      </c>
      <c r="D36" s="186">
        <f t="shared" si="3"/>
        <v>315187.8</v>
      </c>
      <c r="E36" s="4"/>
      <c r="F36" s="4"/>
      <c r="G36" s="4"/>
      <c r="H36" s="4"/>
      <c r="I36" s="4"/>
      <c r="K36" s="251"/>
    </row>
    <row r="37">
      <c r="A37" s="276" t="s">
        <v>344</v>
      </c>
      <c r="B37" s="5">
        <v>1065410.6999999997</v>
      </c>
      <c r="C37" s="173">
        <v>-1221412.5000000005</v>
      </c>
      <c r="D37" s="186">
        <f t="shared" si="3"/>
        <v>-156001.8</v>
      </c>
      <c r="E37" s="4"/>
      <c r="F37" s="4"/>
      <c r="G37" s="4"/>
      <c r="H37" s="4"/>
      <c r="I37" s="4"/>
      <c r="K37" s="251"/>
    </row>
    <row r="38">
      <c r="A38" s="276" t="s">
        <v>347</v>
      </c>
      <c r="B38" s="5">
        <v>146929.6999999993</v>
      </c>
      <c r="C38" s="173">
        <v>-163687.50000000035</v>
      </c>
      <c r="D38" s="186">
        <f t="shared" si="3"/>
        <v>-16757.8</v>
      </c>
      <c r="E38" s="4"/>
      <c r="F38" s="4"/>
      <c r="G38" s="4"/>
      <c r="H38" s="4"/>
      <c r="I38" s="4"/>
      <c r="K38" s="251"/>
    </row>
    <row r="39">
      <c r="A39" s="276" t="s">
        <v>348</v>
      </c>
      <c r="B39" s="5">
        <v>385879.80000000034</v>
      </c>
      <c r="C39" s="173">
        <v>125399.99999999997</v>
      </c>
      <c r="D39" s="186">
        <f t="shared" si="3"/>
        <v>511279.8</v>
      </c>
      <c r="E39" s="4"/>
      <c r="F39" s="4"/>
      <c r="G39" s="4"/>
      <c r="H39" s="4"/>
      <c r="I39" s="4"/>
      <c r="K39" s="251"/>
    </row>
    <row r="40">
      <c r="A40" s="276" t="s">
        <v>0</v>
      </c>
      <c r="B40" s="5">
        <f t="shared" ref="B40:C40" si="4">SUM(B32:B39)</f>
        <v>-3256806.05</v>
      </c>
      <c r="C40" s="5">
        <f t="shared" si="4"/>
        <v>-2957673.75</v>
      </c>
      <c r="D40" s="304">
        <f t="shared" si="3"/>
        <v>-6214479.8</v>
      </c>
      <c r="E40" s="4"/>
      <c r="F40" s="4"/>
      <c r="G40" s="4"/>
      <c r="H40" s="4"/>
      <c r="I40" s="4"/>
      <c r="K40" s="251"/>
    </row>
    <row r="41">
      <c r="A41" s="10" t="s">
        <v>396</v>
      </c>
      <c r="B41" s="305">
        <f>(D40/B24)</f>
        <v>-0.06638710157</v>
      </c>
      <c r="C41" s="16"/>
      <c r="D41" s="17"/>
      <c r="E41" s="4"/>
      <c r="F41" s="4"/>
      <c r="G41" s="4"/>
      <c r="H41" s="5"/>
      <c r="I41" s="5"/>
      <c r="J41" s="173"/>
      <c r="K41" s="173"/>
      <c r="L41" s="173"/>
      <c r="M41" s="173"/>
      <c r="N41" s="173"/>
    </row>
    <row r="42">
      <c r="A42" s="120" t="s">
        <v>416</v>
      </c>
      <c r="B42" s="302" t="s">
        <v>417</v>
      </c>
      <c r="C42" s="302" t="s">
        <v>418</v>
      </c>
      <c r="D42" s="303" t="s">
        <v>415</v>
      </c>
      <c r="E42" s="4"/>
      <c r="F42" s="4"/>
      <c r="G42" s="4"/>
      <c r="H42" s="4"/>
      <c r="I42" s="4"/>
    </row>
    <row r="43">
      <c r="A43" s="276"/>
      <c r="B43" s="5">
        <f>SUM(B32:B39)</f>
        <v>-3256806.05</v>
      </c>
      <c r="C43" s="5">
        <f>C24-C25</f>
        <v>-3637230</v>
      </c>
      <c r="D43" s="304">
        <f>SUM(B43:C43)</f>
        <v>-6894036.05</v>
      </c>
      <c r="E43" s="4"/>
      <c r="F43" s="28" t="s">
        <v>419</v>
      </c>
      <c r="G43" s="4"/>
      <c r="H43" s="4"/>
      <c r="I43" s="4"/>
    </row>
    <row r="44">
      <c r="A44" s="10" t="s">
        <v>396</v>
      </c>
      <c r="B44" s="305">
        <f>D43/B24</f>
        <v>-0.07364656193</v>
      </c>
      <c r="C44" s="16"/>
      <c r="D44" s="17"/>
      <c r="E44" s="4"/>
      <c r="F44" s="4"/>
      <c r="G44" s="4"/>
      <c r="H44" s="4"/>
      <c r="I44" s="4"/>
    </row>
    <row r="45">
      <c r="A45" s="4"/>
      <c r="B45" s="4"/>
      <c r="C45" s="4"/>
      <c r="D45" s="4"/>
      <c r="E45" s="4"/>
      <c r="F45" s="4"/>
      <c r="G45" s="4"/>
      <c r="H45" s="4"/>
      <c r="I45" s="4"/>
    </row>
    <row r="46">
      <c r="A46" s="4"/>
      <c r="B46" s="306" t="s">
        <v>420</v>
      </c>
      <c r="C46" s="16"/>
      <c r="D46" s="16"/>
      <c r="E46" s="16"/>
      <c r="F46" s="16"/>
      <c r="G46" s="16"/>
      <c r="H46" s="16"/>
      <c r="I46" s="16"/>
      <c r="J46" s="16"/>
      <c r="K46" s="17"/>
    </row>
    <row r="47">
      <c r="A47" s="307" t="s">
        <v>25</v>
      </c>
      <c r="B47" s="308" t="s">
        <v>5</v>
      </c>
      <c r="C47" s="308" t="s">
        <v>9</v>
      </c>
      <c r="D47" s="308" t="s">
        <v>10</v>
      </c>
      <c r="E47" s="308" t="s">
        <v>11</v>
      </c>
      <c r="F47" s="308" t="s">
        <v>12</v>
      </c>
      <c r="G47" s="308" t="s">
        <v>13</v>
      </c>
      <c r="H47" s="308" t="s">
        <v>14</v>
      </c>
      <c r="I47" s="308" t="s">
        <v>15</v>
      </c>
      <c r="J47" s="309" t="s">
        <v>26</v>
      </c>
      <c r="K47" s="310" t="s">
        <v>25</v>
      </c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  <c r="BN47" s="222"/>
      <c r="BO47" s="222"/>
    </row>
    <row r="48">
      <c r="A48" s="311">
        <v>45474.0</v>
      </c>
      <c r="B48" s="312">
        <v>2832.8</v>
      </c>
      <c r="C48" s="312">
        <v>2444.85</v>
      </c>
      <c r="D48" s="313">
        <v>212.71</v>
      </c>
      <c r="E48" s="312">
        <v>2266.05</v>
      </c>
      <c r="F48" s="312">
        <v>5476.5</v>
      </c>
      <c r="G48" s="314">
        <v>675.35</v>
      </c>
      <c r="H48" s="312">
        <v>1818.15</v>
      </c>
      <c r="I48" s="312">
        <v>2356.3</v>
      </c>
      <c r="J48" s="315">
        <f t="shared" ref="J48:J107" si="5">(B48*$B$17)+(C48*$C$17)+(D48*$D$17)+(E48*$E$17)+(F48*$F$17)+(G48*$G$17)+(H48*$H$17)+(I48*$I$17)</f>
        <v>95061037.77</v>
      </c>
      <c r="K48" s="316">
        <v>45474.0</v>
      </c>
    </row>
    <row r="49">
      <c r="A49" s="311">
        <v>45475.0</v>
      </c>
      <c r="B49" s="312">
        <v>2854.2</v>
      </c>
      <c r="C49" s="312">
        <v>2457.2</v>
      </c>
      <c r="D49" s="313">
        <v>212.92</v>
      </c>
      <c r="E49" s="312">
        <v>2260.65</v>
      </c>
      <c r="F49" s="312">
        <v>5401.65</v>
      </c>
      <c r="G49" s="314">
        <v>553.7</v>
      </c>
      <c r="H49" s="312">
        <v>1810.8</v>
      </c>
      <c r="I49" s="312">
        <v>2380.15</v>
      </c>
      <c r="J49" s="315">
        <f t="shared" si="5"/>
        <v>93761768.89</v>
      </c>
      <c r="K49" s="316">
        <v>45475.0</v>
      </c>
    </row>
    <row r="50">
      <c r="A50" s="311">
        <v>45476.0</v>
      </c>
      <c r="B50" s="312">
        <v>2920.15</v>
      </c>
      <c r="C50" s="312">
        <v>2518.5</v>
      </c>
      <c r="D50" s="313">
        <v>230.5</v>
      </c>
      <c r="E50" s="312">
        <v>2436.35</v>
      </c>
      <c r="F50" s="312">
        <v>5449.1</v>
      </c>
      <c r="G50" s="314">
        <v>552.5</v>
      </c>
      <c r="H50" s="312">
        <v>1810.2</v>
      </c>
      <c r="I50" s="312">
        <v>2395.6</v>
      </c>
      <c r="J50" s="315">
        <f t="shared" si="5"/>
        <v>97691519.9</v>
      </c>
      <c r="K50" s="316">
        <v>45476.0</v>
      </c>
    </row>
    <row r="51">
      <c r="A51" s="311">
        <v>45477.0</v>
      </c>
      <c r="B51" s="312">
        <v>2950.95</v>
      </c>
      <c r="C51" s="312">
        <v>2516.75</v>
      </c>
      <c r="D51" s="313">
        <v>228.51</v>
      </c>
      <c r="E51" s="312">
        <v>2679.95</v>
      </c>
      <c r="F51" s="312">
        <v>5426.25</v>
      </c>
      <c r="G51" s="314">
        <v>549.5</v>
      </c>
      <c r="H51" s="312">
        <v>1810.0</v>
      </c>
      <c r="I51" s="312">
        <v>2396.25</v>
      </c>
      <c r="J51" s="315">
        <f t="shared" si="5"/>
        <v>101513785.3</v>
      </c>
      <c r="K51" s="316">
        <v>45477.0</v>
      </c>
    </row>
    <row r="52">
      <c r="A52" s="311">
        <v>45478.0</v>
      </c>
      <c r="B52" s="312">
        <v>2856.35</v>
      </c>
      <c r="C52" s="312">
        <v>2501.65</v>
      </c>
      <c r="D52" s="313">
        <v>224.17</v>
      </c>
      <c r="E52" s="312">
        <v>2837.6</v>
      </c>
      <c r="F52" s="312">
        <v>5546.8</v>
      </c>
      <c r="G52" s="314">
        <v>539.8</v>
      </c>
      <c r="H52" s="312">
        <v>1839.75</v>
      </c>
      <c r="I52" s="312">
        <v>2377.2</v>
      </c>
      <c r="J52" s="315">
        <f t="shared" si="5"/>
        <v>104004385.5</v>
      </c>
      <c r="K52" s="316">
        <v>45478.0</v>
      </c>
    </row>
    <row r="53">
      <c r="A53" s="311">
        <v>45481.0</v>
      </c>
      <c r="B53" s="312">
        <v>2829.2</v>
      </c>
      <c r="C53" s="312">
        <v>2501.25</v>
      </c>
      <c r="D53" s="313">
        <v>222.38</v>
      </c>
      <c r="E53" s="312">
        <v>2804.4</v>
      </c>
      <c r="F53" s="312">
        <v>5568.55</v>
      </c>
      <c r="G53" s="314">
        <v>560.65</v>
      </c>
      <c r="H53" s="312">
        <v>1885.15</v>
      </c>
      <c r="I53" s="312">
        <v>2367.05</v>
      </c>
      <c r="J53" s="315">
        <f t="shared" si="5"/>
        <v>103741318.1</v>
      </c>
      <c r="K53" s="316">
        <v>45481.0</v>
      </c>
    </row>
    <row r="54">
      <c r="A54" s="311">
        <v>45482.0</v>
      </c>
      <c r="B54" s="312">
        <v>2887.8</v>
      </c>
      <c r="C54" s="312">
        <v>2502.8</v>
      </c>
      <c r="D54" s="313">
        <v>227.81</v>
      </c>
      <c r="E54" s="312">
        <v>2790.25</v>
      </c>
      <c r="F54" s="312">
        <v>5668.85</v>
      </c>
      <c r="G54" s="314">
        <v>553.9</v>
      </c>
      <c r="H54" s="312">
        <v>2031.8</v>
      </c>
      <c r="I54" s="312">
        <v>2217.5</v>
      </c>
      <c r="J54" s="315">
        <f t="shared" si="5"/>
        <v>104415832.3</v>
      </c>
      <c r="K54" s="316">
        <v>45482.0</v>
      </c>
    </row>
    <row r="55">
      <c r="A55" s="311">
        <v>45483.0</v>
      </c>
      <c r="B55" s="312">
        <v>2787.0</v>
      </c>
      <c r="C55" s="312">
        <v>2539.7</v>
      </c>
      <c r="D55" s="313">
        <v>219.37</v>
      </c>
      <c r="E55" s="312">
        <v>2727.25</v>
      </c>
      <c r="F55" s="312">
        <v>5755.55</v>
      </c>
      <c r="G55" s="314">
        <v>560.5</v>
      </c>
      <c r="H55" s="312">
        <v>1983.0</v>
      </c>
      <c r="I55" s="312">
        <v>2224.45</v>
      </c>
      <c r="J55" s="315">
        <f t="shared" si="5"/>
        <v>103133416.7</v>
      </c>
      <c r="K55" s="316">
        <v>45483.0</v>
      </c>
    </row>
    <row r="56">
      <c r="A56" s="311">
        <v>45484.0</v>
      </c>
      <c r="B56" s="312">
        <v>2728.85</v>
      </c>
      <c r="C56" s="312">
        <v>2520.05</v>
      </c>
      <c r="D56" s="313">
        <v>236.63</v>
      </c>
      <c r="E56" s="312">
        <v>2863.6</v>
      </c>
      <c r="F56" s="312">
        <v>5761.3</v>
      </c>
      <c r="G56" s="314">
        <v>569.95</v>
      </c>
      <c r="H56" s="312">
        <v>2051.4</v>
      </c>
      <c r="I56" s="312">
        <v>2235.95</v>
      </c>
      <c r="J56" s="315">
        <f t="shared" si="5"/>
        <v>106032570.5</v>
      </c>
      <c r="K56" s="316">
        <v>45484.0</v>
      </c>
    </row>
    <row r="57">
      <c r="A57" s="311">
        <v>45485.0</v>
      </c>
      <c r="B57" s="312">
        <v>2680.5</v>
      </c>
      <c r="C57" s="312">
        <v>2554.1</v>
      </c>
      <c r="D57" s="313">
        <v>231.9</v>
      </c>
      <c r="E57" s="312">
        <v>2828.75</v>
      </c>
      <c r="F57" s="312">
        <v>5787.05</v>
      </c>
      <c r="G57" s="314">
        <v>586.9</v>
      </c>
      <c r="H57" s="312">
        <v>2031.7</v>
      </c>
      <c r="I57" s="312">
        <v>2257.85</v>
      </c>
      <c r="J57" s="315">
        <f t="shared" si="5"/>
        <v>105477965.3</v>
      </c>
      <c r="K57" s="316">
        <v>45485.0</v>
      </c>
    </row>
    <row r="58">
      <c r="A58" s="311">
        <v>45488.0</v>
      </c>
      <c r="B58" s="312">
        <v>2664.1</v>
      </c>
      <c r="C58" s="312">
        <v>2528.05</v>
      </c>
      <c r="D58" s="313">
        <v>226.54</v>
      </c>
      <c r="E58" s="312">
        <v>2744.65</v>
      </c>
      <c r="F58" s="312">
        <v>5809.7</v>
      </c>
      <c r="G58" s="314">
        <v>588.85</v>
      </c>
      <c r="H58" s="312">
        <v>2001.2</v>
      </c>
      <c r="I58" s="312">
        <v>2274.8</v>
      </c>
      <c r="J58" s="315">
        <f t="shared" si="5"/>
        <v>103859104.4</v>
      </c>
      <c r="K58" s="316">
        <v>45488.0</v>
      </c>
    </row>
    <row r="59">
      <c r="A59" s="311">
        <v>45489.0</v>
      </c>
      <c r="B59" s="312">
        <v>2674.55</v>
      </c>
      <c r="C59" s="312">
        <v>2497.5</v>
      </c>
      <c r="D59" s="313">
        <v>224.55</v>
      </c>
      <c r="E59" s="312">
        <v>2743.35</v>
      </c>
      <c r="F59" s="312">
        <v>5862.35</v>
      </c>
      <c r="G59" s="314">
        <v>577.25</v>
      </c>
      <c r="H59" s="312">
        <v>2051.0</v>
      </c>
      <c r="I59" s="312">
        <v>2291.45</v>
      </c>
      <c r="J59" s="315">
        <f t="shared" si="5"/>
        <v>104031234.1</v>
      </c>
      <c r="K59" s="316">
        <v>45489.0</v>
      </c>
    </row>
    <row r="60">
      <c r="A60" s="311">
        <v>45491.0</v>
      </c>
      <c r="B60" s="312">
        <v>2649.85</v>
      </c>
      <c r="C60" s="312">
        <v>2476.2</v>
      </c>
      <c r="D60" s="313">
        <v>218.85</v>
      </c>
      <c r="E60" s="312">
        <v>2622.45</v>
      </c>
      <c r="F60" s="312">
        <v>5871.5</v>
      </c>
      <c r="G60" s="314">
        <v>573.45</v>
      </c>
      <c r="H60" s="312">
        <v>2009.75</v>
      </c>
      <c r="I60" s="312">
        <v>2301.35</v>
      </c>
      <c r="J60" s="315">
        <f t="shared" si="5"/>
        <v>101645987</v>
      </c>
      <c r="K60" s="316">
        <v>45491.0</v>
      </c>
    </row>
    <row r="61">
      <c r="A61" s="311">
        <v>45492.0</v>
      </c>
      <c r="B61" s="312">
        <v>2602.1</v>
      </c>
      <c r="C61" s="312">
        <v>2432.35</v>
      </c>
      <c r="D61" s="313">
        <v>210.4</v>
      </c>
      <c r="E61" s="312">
        <v>2543.2</v>
      </c>
      <c r="F61" s="312">
        <v>5877.95</v>
      </c>
      <c r="G61" s="314">
        <v>581.65</v>
      </c>
      <c r="H61" s="312">
        <v>1990.6</v>
      </c>
      <c r="I61" s="312">
        <v>2263.7</v>
      </c>
      <c r="J61" s="315">
        <f t="shared" si="5"/>
        <v>99795711.7</v>
      </c>
      <c r="K61" s="316">
        <v>45492.0</v>
      </c>
    </row>
    <row r="62">
      <c r="A62" s="311">
        <v>45495.0</v>
      </c>
      <c r="B62" s="312">
        <v>2550.85</v>
      </c>
      <c r="C62" s="312">
        <v>2434.55</v>
      </c>
      <c r="D62" s="313">
        <v>211.6</v>
      </c>
      <c r="E62" s="312">
        <v>2670.35</v>
      </c>
      <c r="F62" s="312">
        <v>5887.85</v>
      </c>
      <c r="G62" s="314">
        <v>570.35</v>
      </c>
      <c r="H62" s="312">
        <v>1994.75</v>
      </c>
      <c r="I62" s="312">
        <v>2222.15</v>
      </c>
      <c r="J62" s="315">
        <f t="shared" si="5"/>
        <v>101597049.2</v>
      </c>
      <c r="K62" s="316">
        <v>45495.0</v>
      </c>
    </row>
    <row r="63">
      <c r="A63" s="311">
        <v>45496.0</v>
      </c>
      <c r="B63" s="312">
        <v>2548.9</v>
      </c>
      <c r="C63" s="312">
        <v>2382.05</v>
      </c>
      <c r="D63" s="313">
        <v>211.76</v>
      </c>
      <c r="E63" s="312">
        <v>2598.15</v>
      </c>
      <c r="F63" s="312">
        <v>5944.75</v>
      </c>
      <c r="G63" s="314">
        <v>569.0</v>
      </c>
      <c r="H63" s="312">
        <v>1981.75</v>
      </c>
      <c r="I63" s="312">
        <v>2171.4</v>
      </c>
      <c r="J63" s="315">
        <f t="shared" si="5"/>
        <v>100345999</v>
      </c>
      <c r="K63" s="316">
        <v>45496.0</v>
      </c>
    </row>
    <row r="64">
      <c r="A64" s="311">
        <v>45497.0</v>
      </c>
      <c r="B64" s="312">
        <v>2592.5</v>
      </c>
      <c r="C64" s="312">
        <v>2431.1</v>
      </c>
      <c r="D64" s="313">
        <v>219.39</v>
      </c>
      <c r="E64" s="312">
        <v>2559.55</v>
      </c>
      <c r="F64" s="312">
        <v>5829.5</v>
      </c>
      <c r="G64" s="314">
        <v>567.95</v>
      </c>
      <c r="H64" s="312">
        <v>2019.6</v>
      </c>
      <c r="I64" s="312">
        <v>2117.1</v>
      </c>
      <c r="J64" s="315">
        <f t="shared" si="5"/>
        <v>99837502.18</v>
      </c>
      <c r="K64" s="316">
        <v>45497.0</v>
      </c>
    </row>
    <row r="65">
      <c r="A65" s="311">
        <v>45498.0</v>
      </c>
      <c r="B65" s="312">
        <v>2549.2</v>
      </c>
      <c r="C65" s="312">
        <v>2393.25</v>
      </c>
      <c r="D65" s="313">
        <v>216.28</v>
      </c>
      <c r="E65" s="312">
        <v>2461.75</v>
      </c>
      <c r="F65" s="312">
        <v>5829.6</v>
      </c>
      <c r="G65" s="314">
        <v>579.7</v>
      </c>
      <c r="H65" s="312">
        <v>2004.95</v>
      </c>
      <c r="I65" s="312">
        <v>2100.05</v>
      </c>
      <c r="J65" s="315">
        <f t="shared" si="5"/>
        <v>97956415.76</v>
      </c>
      <c r="K65" s="316">
        <v>45498.0</v>
      </c>
    </row>
    <row r="66">
      <c r="A66" s="311">
        <v>45499.0</v>
      </c>
      <c r="B66" s="312">
        <v>2590.85</v>
      </c>
      <c r="C66" s="312">
        <v>2390.5</v>
      </c>
      <c r="D66" s="313">
        <v>220.27</v>
      </c>
      <c r="E66" s="312">
        <v>2467.6</v>
      </c>
      <c r="F66" s="312">
        <v>5872.8</v>
      </c>
      <c r="G66" s="314">
        <v>619.65</v>
      </c>
      <c r="H66" s="312">
        <v>2016.6</v>
      </c>
      <c r="I66" s="312">
        <v>2104.85</v>
      </c>
      <c r="J66" s="315">
        <f t="shared" si="5"/>
        <v>98853773.14</v>
      </c>
      <c r="K66" s="316">
        <v>45499.0</v>
      </c>
    </row>
    <row r="67">
      <c r="A67" s="311">
        <v>45502.0</v>
      </c>
      <c r="B67" s="312">
        <v>2736.35</v>
      </c>
      <c r="C67" s="312">
        <v>2365.55</v>
      </c>
      <c r="D67" s="313">
        <v>232.73</v>
      </c>
      <c r="E67" s="312">
        <v>2590.95</v>
      </c>
      <c r="F67" s="312">
        <v>5897.6</v>
      </c>
      <c r="G67" s="314">
        <v>620.15</v>
      </c>
      <c r="H67" s="312">
        <v>2029.65</v>
      </c>
      <c r="I67" s="312">
        <v>2107.25</v>
      </c>
      <c r="J67" s="315">
        <f t="shared" si="5"/>
        <v>101748286.5</v>
      </c>
      <c r="K67" s="316">
        <v>45502.0</v>
      </c>
    </row>
    <row r="68">
      <c r="A68" s="311">
        <v>45503.0</v>
      </c>
      <c r="B68" s="312">
        <v>2670.0</v>
      </c>
      <c r="C68" s="312">
        <v>2399.65</v>
      </c>
      <c r="D68" s="313">
        <v>232.21</v>
      </c>
      <c r="E68" s="312">
        <v>2678.25</v>
      </c>
      <c r="F68" s="312">
        <v>5842.2</v>
      </c>
      <c r="G68" s="314">
        <v>633.85</v>
      </c>
      <c r="H68" s="312">
        <v>2058.65</v>
      </c>
      <c r="I68" s="312">
        <v>2113.2</v>
      </c>
      <c r="J68" s="315">
        <f t="shared" si="5"/>
        <v>103062931</v>
      </c>
      <c r="K68" s="316">
        <v>45503.0</v>
      </c>
    </row>
    <row r="69">
      <c r="A69" s="311">
        <v>45504.0</v>
      </c>
      <c r="B69" s="312">
        <v>2588.55</v>
      </c>
      <c r="C69" s="312">
        <v>2395.55</v>
      </c>
      <c r="D69" s="313">
        <v>230.01</v>
      </c>
      <c r="E69" s="312">
        <v>2620.15</v>
      </c>
      <c r="F69" s="312">
        <v>5784.45</v>
      </c>
      <c r="G69" s="314">
        <v>620.85</v>
      </c>
      <c r="H69" s="312">
        <v>2141.6</v>
      </c>
      <c r="I69" s="312">
        <v>2127.75</v>
      </c>
      <c r="J69" s="315">
        <f t="shared" si="5"/>
        <v>101821156.9</v>
      </c>
      <c r="K69" s="316">
        <v>45504.0</v>
      </c>
    </row>
    <row r="70">
      <c r="A70" s="311">
        <v>45505.0</v>
      </c>
      <c r="B70" s="312">
        <v>2571.55</v>
      </c>
      <c r="C70" s="312">
        <v>2443.15</v>
      </c>
      <c r="D70" s="313">
        <v>231.88</v>
      </c>
      <c r="E70" s="312">
        <v>2580.3</v>
      </c>
      <c r="F70" s="312">
        <v>5730.15</v>
      </c>
      <c r="G70" s="314">
        <v>610.25</v>
      </c>
      <c r="H70" s="312">
        <v>2123.65</v>
      </c>
      <c r="I70" s="312">
        <v>2080.55</v>
      </c>
      <c r="J70" s="315">
        <f t="shared" si="5"/>
        <v>100866836.9</v>
      </c>
      <c r="K70" s="316">
        <v>45505.0</v>
      </c>
    </row>
    <row r="71">
      <c r="A71" s="311">
        <v>45506.0</v>
      </c>
      <c r="B71" s="312">
        <v>2529.1</v>
      </c>
      <c r="C71" s="312">
        <v>2439.95</v>
      </c>
      <c r="D71" s="313">
        <v>227.24</v>
      </c>
      <c r="E71" s="312">
        <v>2537.9</v>
      </c>
      <c r="F71" s="312">
        <v>5720.35</v>
      </c>
      <c r="G71" s="314">
        <v>593.45</v>
      </c>
      <c r="H71" s="312">
        <v>2126.65</v>
      </c>
      <c r="I71" s="312">
        <v>2082.4</v>
      </c>
      <c r="J71" s="315">
        <f t="shared" si="5"/>
        <v>99734970.93</v>
      </c>
      <c r="K71" s="316">
        <v>45506.0</v>
      </c>
    </row>
    <row r="72">
      <c r="A72" s="311">
        <v>45509.0</v>
      </c>
      <c r="B72" s="312">
        <v>2430.15</v>
      </c>
      <c r="C72" s="312">
        <v>2419.9</v>
      </c>
      <c r="D72" s="313">
        <v>216.72</v>
      </c>
      <c r="E72" s="312">
        <v>2411.0</v>
      </c>
      <c r="F72" s="312">
        <v>5697.9</v>
      </c>
      <c r="G72" s="314">
        <v>580.0</v>
      </c>
      <c r="H72" s="312">
        <v>2115.4</v>
      </c>
      <c r="I72" s="312">
        <v>2098.95</v>
      </c>
      <c r="J72" s="315">
        <f t="shared" si="5"/>
        <v>96806526.39</v>
      </c>
      <c r="K72" s="316">
        <v>45509.0</v>
      </c>
    </row>
    <row r="73">
      <c r="A73" s="311">
        <v>45510.0</v>
      </c>
      <c r="B73" s="312">
        <v>2411.15</v>
      </c>
      <c r="C73" s="312">
        <v>2485.85</v>
      </c>
      <c r="D73" s="313">
        <v>212.7</v>
      </c>
      <c r="E73" s="312">
        <v>2290.45</v>
      </c>
      <c r="F73" s="312">
        <v>5854.5</v>
      </c>
      <c r="G73" s="314">
        <v>555.2</v>
      </c>
      <c r="H73" s="312">
        <v>2106.95</v>
      </c>
      <c r="I73" s="312">
        <v>2028.95</v>
      </c>
      <c r="J73" s="315">
        <f t="shared" si="5"/>
        <v>95035683.65</v>
      </c>
      <c r="K73" s="316">
        <v>45510.0</v>
      </c>
    </row>
    <row r="74">
      <c r="A74" s="311">
        <v>45511.0</v>
      </c>
      <c r="B74" s="312">
        <v>2429.25</v>
      </c>
      <c r="C74" s="312">
        <v>2486.15</v>
      </c>
      <c r="D74" s="313">
        <v>221.42</v>
      </c>
      <c r="E74" s="312">
        <v>2349.35</v>
      </c>
      <c r="F74" s="312">
        <v>5836.8</v>
      </c>
      <c r="G74" s="314">
        <v>563.8</v>
      </c>
      <c r="H74" s="312">
        <v>2027.9</v>
      </c>
      <c r="I74" s="312">
        <v>2018.75</v>
      </c>
      <c r="J74" s="315">
        <f t="shared" si="5"/>
        <v>96014832.84</v>
      </c>
      <c r="K74" s="316">
        <v>45511.0</v>
      </c>
    </row>
    <row r="75">
      <c r="A75" s="311">
        <v>45512.0</v>
      </c>
      <c r="B75" s="312">
        <v>2399.15</v>
      </c>
      <c r="C75" s="312">
        <v>2527.25</v>
      </c>
      <c r="D75" s="313">
        <v>228.9</v>
      </c>
      <c r="E75" s="312">
        <v>2312.15</v>
      </c>
      <c r="F75" s="312">
        <v>5744.65</v>
      </c>
      <c r="G75" s="314">
        <v>570.65</v>
      </c>
      <c r="H75" s="312">
        <v>2027.55</v>
      </c>
      <c r="I75" s="312">
        <v>2006.4</v>
      </c>
      <c r="J75" s="315">
        <f t="shared" si="5"/>
        <v>95378714.65</v>
      </c>
      <c r="K75" s="316">
        <v>45512.0</v>
      </c>
    </row>
    <row r="76">
      <c r="A76" s="311">
        <v>45513.0</v>
      </c>
      <c r="B76" s="312">
        <v>2422.8</v>
      </c>
      <c r="C76" s="312">
        <v>2481.45</v>
      </c>
      <c r="D76" s="313">
        <v>230.33</v>
      </c>
      <c r="E76" s="312">
        <v>2379.8</v>
      </c>
      <c r="F76" s="312">
        <v>5740.3</v>
      </c>
      <c r="G76" s="314">
        <v>568.55</v>
      </c>
      <c r="H76" s="312">
        <v>2026.45</v>
      </c>
      <c r="I76" s="312">
        <v>2008.45</v>
      </c>
      <c r="J76" s="315">
        <f t="shared" si="5"/>
        <v>96426910.46</v>
      </c>
      <c r="K76" s="316">
        <v>45513.0</v>
      </c>
    </row>
    <row r="77">
      <c r="A77" s="311">
        <v>45516.0</v>
      </c>
      <c r="B77" s="312">
        <v>2416.6</v>
      </c>
      <c r="C77" s="312">
        <v>2556.0</v>
      </c>
      <c r="D77" s="313">
        <v>230.03</v>
      </c>
      <c r="E77" s="312">
        <v>2325.25</v>
      </c>
      <c r="F77" s="312">
        <v>5645.75</v>
      </c>
      <c r="G77" s="314">
        <v>573.4</v>
      </c>
      <c r="H77" s="312">
        <v>2037.95</v>
      </c>
      <c r="I77" s="312">
        <v>1995.95</v>
      </c>
      <c r="J77" s="315">
        <f t="shared" si="5"/>
        <v>95437176.31</v>
      </c>
      <c r="K77" s="316">
        <v>45516.0</v>
      </c>
    </row>
    <row r="78">
      <c r="A78" s="311">
        <v>45517.0</v>
      </c>
      <c r="B78" s="312">
        <v>2400.65</v>
      </c>
      <c r="C78" s="312">
        <v>2484.65</v>
      </c>
      <c r="D78" s="313">
        <v>237.93</v>
      </c>
      <c r="E78" s="312">
        <v>2204.15</v>
      </c>
      <c r="F78" s="312">
        <v>5666.5</v>
      </c>
      <c r="G78" s="314">
        <v>572.45</v>
      </c>
      <c r="H78" s="312">
        <v>1969.4</v>
      </c>
      <c r="I78" s="312">
        <v>2021.9</v>
      </c>
      <c r="J78" s="315">
        <f t="shared" si="5"/>
        <v>93380438.21</v>
      </c>
      <c r="K78" s="316">
        <v>45517.0</v>
      </c>
    </row>
    <row r="79">
      <c r="A79" s="311">
        <v>45518.0</v>
      </c>
      <c r="B79" s="312">
        <v>2407.05</v>
      </c>
      <c r="C79" s="312">
        <v>2402.15</v>
      </c>
      <c r="D79" s="313">
        <v>226.33</v>
      </c>
      <c r="E79" s="312">
        <v>2215.5</v>
      </c>
      <c r="F79" s="312">
        <v>5659.15</v>
      </c>
      <c r="G79" s="314">
        <v>549.4</v>
      </c>
      <c r="H79" s="312">
        <v>1958.25</v>
      </c>
      <c r="I79" s="312">
        <v>2056.3</v>
      </c>
      <c r="J79" s="315">
        <f t="shared" si="5"/>
        <v>92791415.01</v>
      </c>
      <c r="K79" s="316">
        <v>45518.0</v>
      </c>
    </row>
    <row r="80">
      <c r="A80" s="311">
        <v>45520.0</v>
      </c>
      <c r="B80" s="312">
        <v>2454.05</v>
      </c>
      <c r="C80" s="312">
        <v>2487.35</v>
      </c>
      <c r="D80" s="313">
        <v>229.5</v>
      </c>
      <c r="E80" s="312">
        <v>2198.45</v>
      </c>
      <c r="F80" s="312">
        <v>5729.65</v>
      </c>
      <c r="G80" s="314">
        <v>538.35</v>
      </c>
      <c r="H80" s="312">
        <v>1945.05</v>
      </c>
      <c r="I80" s="312">
        <v>2085.85</v>
      </c>
      <c r="J80" s="315">
        <f t="shared" si="5"/>
        <v>93148885.25</v>
      </c>
      <c r="K80" s="316">
        <v>45520.0</v>
      </c>
    </row>
    <row r="81">
      <c r="A81" s="311">
        <v>45523.0</v>
      </c>
      <c r="B81" s="312">
        <v>2444.65</v>
      </c>
      <c r="C81" s="312">
        <v>2698.7</v>
      </c>
      <c r="D81" s="313">
        <v>233.22</v>
      </c>
      <c r="E81" s="312">
        <v>2155.45</v>
      </c>
      <c r="F81" s="312">
        <v>5732.5</v>
      </c>
      <c r="G81" s="314">
        <v>552.2</v>
      </c>
      <c r="H81" s="312">
        <v>1961.0</v>
      </c>
      <c r="I81" s="312">
        <v>2087.35</v>
      </c>
      <c r="J81" s="315">
        <f t="shared" si="5"/>
        <v>93295057.24</v>
      </c>
      <c r="K81" s="316">
        <v>45523.0</v>
      </c>
    </row>
    <row r="82">
      <c r="A82" s="311">
        <v>45524.0</v>
      </c>
      <c r="B82" s="312">
        <v>2462.2</v>
      </c>
      <c r="C82" s="312">
        <v>2688.75</v>
      </c>
      <c r="D82" s="313">
        <v>230.52</v>
      </c>
      <c r="E82" s="312">
        <v>2074.4</v>
      </c>
      <c r="F82" s="312">
        <v>5765.8</v>
      </c>
      <c r="G82" s="314">
        <v>564.05</v>
      </c>
      <c r="H82" s="312">
        <v>1929.9</v>
      </c>
      <c r="I82" s="312">
        <v>2106.5</v>
      </c>
      <c r="J82" s="315">
        <f t="shared" si="5"/>
        <v>92080918.44</v>
      </c>
      <c r="K82" s="316">
        <v>45524.0</v>
      </c>
    </row>
    <row r="83">
      <c r="A83" s="311">
        <v>45525.0</v>
      </c>
      <c r="B83" s="312">
        <v>2466.1</v>
      </c>
      <c r="C83" s="312">
        <v>2754.75</v>
      </c>
      <c r="D83" s="313">
        <v>232.87</v>
      </c>
      <c r="E83" s="312">
        <v>2117.0</v>
      </c>
      <c r="F83" s="312">
        <v>5837.35</v>
      </c>
      <c r="G83" s="314">
        <v>584.1</v>
      </c>
      <c r="H83" s="312">
        <v>1929.75</v>
      </c>
      <c r="I83" s="312">
        <v>2085.4</v>
      </c>
      <c r="J83" s="315">
        <f t="shared" si="5"/>
        <v>93414620.34</v>
      </c>
      <c r="K83" s="316">
        <v>45525.0</v>
      </c>
    </row>
    <row r="84">
      <c r="A84" s="311">
        <v>45526.0</v>
      </c>
      <c r="B84" s="312">
        <v>2469.1</v>
      </c>
      <c r="C84" s="312">
        <v>2682.35</v>
      </c>
      <c r="D84" s="313">
        <v>231.43</v>
      </c>
      <c r="E84" s="312">
        <v>2069.95</v>
      </c>
      <c r="F84" s="312">
        <v>5836.8</v>
      </c>
      <c r="G84" s="314">
        <v>590.5</v>
      </c>
      <c r="H84" s="312">
        <v>1900.25</v>
      </c>
      <c r="I84" s="312">
        <v>2080.4</v>
      </c>
      <c r="J84" s="315">
        <f t="shared" si="5"/>
        <v>92368811.81</v>
      </c>
      <c r="K84" s="316">
        <v>45526.0</v>
      </c>
    </row>
    <row r="85">
      <c r="A85" s="311">
        <v>45527.0</v>
      </c>
      <c r="B85" s="312">
        <v>2473.45</v>
      </c>
      <c r="C85" s="312">
        <v>2718.85</v>
      </c>
      <c r="D85" s="313">
        <v>232.55</v>
      </c>
      <c r="E85" s="312">
        <v>2085.2</v>
      </c>
      <c r="F85" s="312">
        <v>5792.65</v>
      </c>
      <c r="G85" s="314">
        <v>575.95</v>
      </c>
      <c r="H85" s="312">
        <v>1868.7</v>
      </c>
      <c r="I85" s="312">
        <v>2137.15</v>
      </c>
      <c r="J85" s="315">
        <f t="shared" si="5"/>
        <v>92466817.5</v>
      </c>
      <c r="K85" s="316">
        <v>45527.0</v>
      </c>
    </row>
    <row r="86">
      <c r="A86" s="311">
        <v>45530.0</v>
      </c>
      <c r="B86" s="312">
        <v>2465.7</v>
      </c>
      <c r="C86" s="312">
        <v>2756.8</v>
      </c>
      <c r="D86" s="313">
        <v>232.27</v>
      </c>
      <c r="E86" s="312">
        <v>2057.15</v>
      </c>
      <c r="F86" s="312">
        <v>5796.95</v>
      </c>
      <c r="G86" s="314">
        <v>568.8</v>
      </c>
      <c r="H86" s="312">
        <v>1854.25</v>
      </c>
      <c r="I86" s="312">
        <v>2108.6</v>
      </c>
      <c r="J86" s="315">
        <f t="shared" si="5"/>
        <v>91926343.99</v>
      </c>
      <c r="K86" s="316">
        <v>45530.0</v>
      </c>
    </row>
    <row r="87">
      <c r="A87" s="311">
        <v>45531.0</v>
      </c>
      <c r="B87" s="312">
        <v>2416.1</v>
      </c>
      <c r="C87" s="312">
        <v>2809.25</v>
      </c>
      <c r="D87" s="313">
        <v>231.75</v>
      </c>
      <c r="E87" s="312">
        <v>2059.75</v>
      </c>
      <c r="F87" s="312">
        <v>5764.3</v>
      </c>
      <c r="G87" s="314">
        <v>563.65</v>
      </c>
      <c r="H87" s="312">
        <v>1873.3</v>
      </c>
      <c r="I87" s="312">
        <v>2124.15</v>
      </c>
      <c r="J87" s="315">
        <f t="shared" si="5"/>
        <v>91879052.3</v>
      </c>
      <c r="K87" s="316">
        <v>45531.0</v>
      </c>
    </row>
    <row r="88">
      <c r="A88" s="311">
        <v>45532.0</v>
      </c>
      <c r="B88" s="312">
        <v>2466.9</v>
      </c>
      <c r="C88" s="312">
        <v>2859.75</v>
      </c>
      <c r="D88" s="313">
        <v>228.91</v>
      </c>
      <c r="E88" s="312">
        <v>2012.7</v>
      </c>
      <c r="F88" s="312">
        <v>5703.35</v>
      </c>
      <c r="G88" s="314">
        <v>562.35</v>
      </c>
      <c r="H88" s="312">
        <v>1859.4</v>
      </c>
      <c r="I88" s="312">
        <v>2093.35</v>
      </c>
      <c r="J88" s="315">
        <f t="shared" si="5"/>
        <v>90971415.17</v>
      </c>
      <c r="K88" s="316">
        <v>45532.0</v>
      </c>
    </row>
    <row r="89">
      <c r="A89" s="311">
        <v>45533.0</v>
      </c>
      <c r="B89" s="312">
        <v>2451.25</v>
      </c>
      <c r="C89" s="312">
        <v>2836.25</v>
      </c>
      <c r="D89" s="313">
        <v>226.92</v>
      </c>
      <c r="E89" s="312">
        <v>1954.8</v>
      </c>
      <c r="F89" s="312">
        <v>5831.4</v>
      </c>
      <c r="G89" s="314">
        <v>563.1</v>
      </c>
      <c r="H89" s="312">
        <v>1849.0</v>
      </c>
      <c r="I89" s="312">
        <v>2060.1</v>
      </c>
      <c r="J89" s="315">
        <f t="shared" si="5"/>
        <v>90234591.39</v>
      </c>
      <c r="K89" s="316">
        <v>45533.0</v>
      </c>
    </row>
    <row r="90">
      <c r="A90" s="311">
        <v>45534.0</v>
      </c>
      <c r="B90" s="312">
        <v>2440.5</v>
      </c>
      <c r="C90" s="312">
        <v>2903.8</v>
      </c>
      <c r="D90" s="313">
        <v>225.51</v>
      </c>
      <c r="E90" s="312">
        <v>1886.65</v>
      </c>
      <c r="F90" s="312">
        <v>5855.25</v>
      </c>
      <c r="G90" s="314">
        <v>573.1</v>
      </c>
      <c r="H90" s="312">
        <v>1838.55</v>
      </c>
      <c r="I90" s="312">
        <v>2050.4</v>
      </c>
      <c r="J90" s="315">
        <f t="shared" si="5"/>
        <v>89355548.47</v>
      </c>
      <c r="K90" s="316">
        <v>45534.0</v>
      </c>
    </row>
    <row r="91">
      <c r="A91" s="311">
        <v>45537.0</v>
      </c>
      <c r="B91" s="312">
        <v>2438.9</v>
      </c>
      <c r="C91" s="312">
        <v>2854.55</v>
      </c>
      <c r="D91" s="313">
        <v>227.87</v>
      </c>
      <c r="E91" s="312">
        <v>1851.35</v>
      </c>
      <c r="F91" s="312">
        <v>5922.15</v>
      </c>
      <c r="G91" s="314">
        <v>583.3</v>
      </c>
      <c r="H91" s="312">
        <v>1832.95</v>
      </c>
      <c r="I91" s="312">
        <v>2013.3</v>
      </c>
      <c r="J91" s="315">
        <f t="shared" si="5"/>
        <v>88968546.69</v>
      </c>
      <c r="K91" s="316">
        <v>45537.0</v>
      </c>
    </row>
    <row r="92">
      <c r="A92" s="311">
        <v>45538.0</v>
      </c>
      <c r="B92" s="312">
        <v>2458.5</v>
      </c>
      <c r="C92" s="312">
        <v>2899.65</v>
      </c>
      <c r="D92" s="313">
        <v>228.68</v>
      </c>
      <c r="E92" s="312">
        <v>1881.2</v>
      </c>
      <c r="F92" s="312">
        <v>5916.05</v>
      </c>
      <c r="G92" s="314">
        <v>584.3</v>
      </c>
      <c r="H92" s="312">
        <v>1893.35</v>
      </c>
      <c r="I92" s="312">
        <v>2017.9</v>
      </c>
      <c r="J92" s="315">
        <f t="shared" si="5"/>
        <v>89868591.91</v>
      </c>
      <c r="K92" s="316">
        <v>45538.0</v>
      </c>
    </row>
    <row r="93">
      <c r="A93" s="311">
        <v>45539.0</v>
      </c>
      <c r="B93" s="312">
        <v>2453.95</v>
      </c>
      <c r="C93" s="312">
        <v>2870.05</v>
      </c>
      <c r="D93" s="313">
        <v>231.34</v>
      </c>
      <c r="E93" s="312">
        <v>1928.9</v>
      </c>
      <c r="F93" s="312">
        <v>5926.55</v>
      </c>
      <c r="G93" s="314">
        <v>585.6</v>
      </c>
      <c r="H93" s="312">
        <v>1887.05</v>
      </c>
      <c r="I93" s="312">
        <v>2013.85</v>
      </c>
      <c r="J93" s="315">
        <f t="shared" si="5"/>
        <v>90646790.38</v>
      </c>
      <c r="K93" s="316">
        <v>45539.0</v>
      </c>
    </row>
    <row r="94">
      <c r="A94" s="311">
        <v>45540.0</v>
      </c>
      <c r="B94" s="312">
        <v>2440.25</v>
      </c>
      <c r="C94" s="312">
        <v>2904.9</v>
      </c>
      <c r="D94" s="313">
        <v>232.45</v>
      </c>
      <c r="E94" s="312">
        <v>1912.2</v>
      </c>
      <c r="F94" s="312">
        <v>5850.0</v>
      </c>
      <c r="G94" s="314">
        <v>591.0</v>
      </c>
      <c r="H94" s="312">
        <v>1891.8</v>
      </c>
      <c r="I94" s="312">
        <v>2019.9</v>
      </c>
      <c r="J94" s="315">
        <f t="shared" si="5"/>
        <v>90265584.4</v>
      </c>
      <c r="K94" s="316">
        <v>45540.0</v>
      </c>
    </row>
    <row r="95">
      <c r="A95" s="311">
        <v>45541.0</v>
      </c>
      <c r="B95" s="312">
        <v>2450.3</v>
      </c>
      <c r="C95" s="312">
        <v>2832.6</v>
      </c>
      <c r="D95" s="313">
        <v>226.73</v>
      </c>
      <c r="E95" s="312">
        <v>1861.35</v>
      </c>
      <c r="F95" s="312">
        <v>5843.55</v>
      </c>
      <c r="G95" s="314">
        <v>608.8</v>
      </c>
      <c r="H95" s="312">
        <v>1906.0</v>
      </c>
      <c r="I95" s="312">
        <v>2009.7</v>
      </c>
      <c r="J95" s="315">
        <f t="shared" si="5"/>
        <v>89272023.96</v>
      </c>
      <c r="K95" s="316">
        <v>45541.0</v>
      </c>
    </row>
    <row r="96">
      <c r="A96" s="311">
        <v>45544.0</v>
      </c>
      <c r="B96" s="312">
        <v>2425.05</v>
      </c>
      <c r="C96" s="312">
        <v>2776.2</v>
      </c>
      <c r="D96" s="313">
        <v>224.44</v>
      </c>
      <c r="E96" s="312">
        <v>1820.55</v>
      </c>
      <c r="F96" s="312">
        <v>5939.45</v>
      </c>
      <c r="G96" s="314">
        <v>664.7</v>
      </c>
      <c r="H96" s="312">
        <v>1898.65</v>
      </c>
      <c r="I96" s="312">
        <v>2046.4</v>
      </c>
      <c r="J96" s="315">
        <f t="shared" si="5"/>
        <v>89202916.53</v>
      </c>
      <c r="K96" s="316">
        <v>45544.0</v>
      </c>
    </row>
    <row r="97">
      <c r="A97" s="311">
        <v>45545.0</v>
      </c>
      <c r="B97" s="312">
        <v>2492.25</v>
      </c>
      <c r="C97" s="312">
        <v>2755.4</v>
      </c>
      <c r="D97" s="313">
        <v>227.55</v>
      </c>
      <c r="E97" s="312">
        <v>1839.65</v>
      </c>
      <c r="F97" s="312">
        <v>5969.9</v>
      </c>
      <c r="G97" s="314">
        <v>666.95</v>
      </c>
      <c r="H97" s="312">
        <v>1927.45</v>
      </c>
      <c r="I97" s="312">
        <v>2060.5</v>
      </c>
      <c r="J97" s="315">
        <f t="shared" si="5"/>
        <v>90019144.3</v>
      </c>
      <c r="K97" s="316">
        <v>45545.0</v>
      </c>
    </row>
    <row r="98">
      <c r="A98" s="311">
        <v>45546.0</v>
      </c>
      <c r="B98" s="312">
        <v>2468.15</v>
      </c>
      <c r="C98" s="312">
        <v>2790.0</v>
      </c>
      <c r="D98" s="313">
        <v>229.89</v>
      </c>
      <c r="E98" s="312">
        <v>1803.9</v>
      </c>
      <c r="F98" s="312">
        <v>6008.65</v>
      </c>
      <c r="G98" s="314">
        <v>674.7</v>
      </c>
      <c r="H98" s="312">
        <v>1888.2</v>
      </c>
      <c r="I98" s="312">
        <v>2045.95</v>
      </c>
      <c r="J98" s="315">
        <f t="shared" si="5"/>
        <v>89573056.88</v>
      </c>
      <c r="K98" s="316">
        <v>45546.0</v>
      </c>
    </row>
    <row r="99">
      <c r="A99" s="311">
        <v>45547.0</v>
      </c>
      <c r="B99" s="312">
        <v>2463.1</v>
      </c>
      <c r="C99" s="312">
        <v>2795.2</v>
      </c>
      <c r="D99" s="313">
        <v>226.17</v>
      </c>
      <c r="E99" s="312">
        <v>1812.65</v>
      </c>
      <c r="F99" s="312">
        <v>6109.25</v>
      </c>
      <c r="G99" s="314">
        <v>685.3</v>
      </c>
      <c r="H99" s="312">
        <v>1890.75</v>
      </c>
      <c r="I99" s="312">
        <v>2075.7</v>
      </c>
      <c r="J99" s="315">
        <f t="shared" si="5"/>
        <v>90116150.69</v>
      </c>
      <c r="K99" s="316">
        <v>45547.0</v>
      </c>
    </row>
    <row r="100">
      <c r="A100" s="311">
        <v>45548.0</v>
      </c>
      <c r="B100" s="312">
        <v>2469.5</v>
      </c>
      <c r="C100" s="312">
        <v>2813.8</v>
      </c>
      <c r="D100" s="313">
        <v>228.69</v>
      </c>
      <c r="E100" s="312">
        <v>1816.8</v>
      </c>
      <c r="F100" s="312">
        <v>6133.1</v>
      </c>
      <c r="G100" s="314">
        <v>705.65</v>
      </c>
      <c r="H100" s="312">
        <v>1878.25</v>
      </c>
      <c r="I100" s="312">
        <v>2050.55</v>
      </c>
      <c r="J100" s="315">
        <f t="shared" si="5"/>
        <v>90499424.88</v>
      </c>
      <c r="K100" s="316">
        <v>45548.0</v>
      </c>
    </row>
    <row r="101">
      <c r="A101" s="311">
        <v>45551.0</v>
      </c>
      <c r="B101" s="312">
        <v>2435.55</v>
      </c>
      <c r="C101" s="312">
        <v>2767.55</v>
      </c>
      <c r="D101" s="313">
        <v>226.05</v>
      </c>
      <c r="E101" s="312">
        <v>1794.3</v>
      </c>
      <c r="F101" s="312">
        <v>6063.0</v>
      </c>
      <c r="G101" s="314">
        <v>678.65</v>
      </c>
      <c r="H101" s="312">
        <v>1865.45</v>
      </c>
      <c r="I101" s="312">
        <v>2056.8</v>
      </c>
      <c r="J101" s="315">
        <f t="shared" si="5"/>
        <v>89307889.35</v>
      </c>
      <c r="K101" s="316">
        <v>45551.0</v>
      </c>
    </row>
    <row r="102">
      <c r="A102" s="311">
        <v>45552.0</v>
      </c>
      <c r="B102" s="312">
        <v>2397.7</v>
      </c>
      <c r="C102" s="312">
        <v>2710.45</v>
      </c>
      <c r="D102" s="313">
        <v>226.12</v>
      </c>
      <c r="E102" s="312">
        <v>1762.5</v>
      </c>
      <c r="F102" s="312">
        <v>6111.05</v>
      </c>
      <c r="G102" s="314">
        <v>673.0</v>
      </c>
      <c r="H102" s="312">
        <v>1845.6</v>
      </c>
      <c r="I102" s="312">
        <v>2094.65</v>
      </c>
      <c r="J102" s="315">
        <f t="shared" si="5"/>
        <v>88664392.24</v>
      </c>
      <c r="K102" s="316">
        <v>45552.0</v>
      </c>
    </row>
    <row r="103">
      <c r="A103" s="311">
        <v>45553.0</v>
      </c>
      <c r="B103" s="312">
        <v>2367.9</v>
      </c>
      <c r="C103" s="312">
        <v>2702.5</v>
      </c>
      <c r="D103" s="313">
        <v>220.37</v>
      </c>
      <c r="E103" s="312">
        <v>1725.7</v>
      </c>
      <c r="F103" s="312">
        <v>6123.25</v>
      </c>
      <c r="G103" s="314">
        <v>680.85</v>
      </c>
      <c r="H103" s="312">
        <v>1841.5</v>
      </c>
      <c r="I103" s="312">
        <v>2095.1</v>
      </c>
      <c r="J103" s="315">
        <f t="shared" si="5"/>
        <v>87877946.19</v>
      </c>
      <c r="K103" s="316">
        <v>45553.0</v>
      </c>
    </row>
    <row r="104">
      <c r="A104" s="311">
        <v>45554.0</v>
      </c>
      <c r="B104" s="312">
        <v>2391.55</v>
      </c>
      <c r="C104" s="312">
        <v>2708.5</v>
      </c>
      <c r="D104" s="313">
        <v>219.99</v>
      </c>
      <c r="E104" s="312">
        <v>1678.25</v>
      </c>
      <c r="F104" s="312">
        <v>6134.5</v>
      </c>
      <c r="G104" s="314">
        <v>658.35</v>
      </c>
      <c r="H104" s="312">
        <v>1810.05</v>
      </c>
      <c r="I104" s="312">
        <v>2128.35</v>
      </c>
      <c r="J104" s="315">
        <f t="shared" si="5"/>
        <v>86983589.38</v>
      </c>
      <c r="K104" s="316">
        <v>45554.0</v>
      </c>
    </row>
    <row r="105">
      <c r="A105" s="311">
        <v>45555.0</v>
      </c>
      <c r="B105" s="312">
        <v>2376.75</v>
      </c>
      <c r="C105" s="312">
        <v>2705.4</v>
      </c>
      <c r="D105" s="313">
        <v>217.33</v>
      </c>
      <c r="E105" s="312">
        <v>1846.05</v>
      </c>
      <c r="F105" s="312">
        <v>6210.55</v>
      </c>
      <c r="G105" s="314">
        <v>642.3</v>
      </c>
      <c r="H105" s="312">
        <v>1800.45</v>
      </c>
      <c r="I105" s="312">
        <v>2145.65</v>
      </c>
      <c r="J105" s="315">
        <f t="shared" si="5"/>
        <v>89669974.16</v>
      </c>
      <c r="K105" s="316">
        <v>45555.0</v>
      </c>
    </row>
    <row r="106">
      <c r="A106" s="311">
        <v>45558.0</v>
      </c>
      <c r="B106" s="312">
        <v>2350.25</v>
      </c>
      <c r="C106" s="312">
        <v>2721.95</v>
      </c>
      <c r="D106" s="313">
        <v>219.3</v>
      </c>
      <c r="E106" s="312">
        <v>1780.0</v>
      </c>
      <c r="F106" s="312">
        <v>6211.2</v>
      </c>
      <c r="G106" s="314">
        <v>662.3</v>
      </c>
      <c r="H106" s="312">
        <v>1846.2</v>
      </c>
      <c r="I106" s="312">
        <v>2116.65</v>
      </c>
      <c r="J106" s="315">
        <f t="shared" si="5"/>
        <v>88927568.35</v>
      </c>
      <c r="K106" s="316">
        <v>45558.0</v>
      </c>
    </row>
    <row r="107">
      <c r="A107" s="317">
        <v>45559.0</v>
      </c>
      <c r="B107" s="318">
        <v>2363.85</v>
      </c>
      <c r="C107" s="318">
        <v>2725.15</v>
      </c>
      <c r="D107" s="319">
        <v>224.33</v>
      </c>
      <c r="E107" s="318">
        <v>1796.65</v>
      </c>
      <c r="F107" s="318">
        <v>6203.15</v>
      </c>
      <c r="G107" s="320">
        <v>689.95</v>
      </c>
      <c r="H107" s="318">
        <v>1855.25</v>
      </c>
      <c r="I107" s="318">
        <v>2145.05</v>
      </c>
      <c r="J107" s="321">
        <f t="shared" si="5"/>
        <v>89708568.36</v>
      </c>
      <c r="K107" s="322">
        <v>45559.0</v>
      </c>
    </row>
    <row r="108">
      <c r="A108" s="323"/>
      <c r="B108" s="312"/>
      <c r="C108" s="312"/>
      <c r="D108" s="313"/>
      <c r="E108" s="324"/>
      <c r="F108" s="312"/>
      <c r="G108" s="314"/>
      <c r="H108" s="312"/>
      <c r="I108" s="312"/>
      <c r="J108" s="315"/>
      <c r="K108" s="323"/>
    </row>
    <row r="109">
      <c r="A109" s="324"/>
      <c r="B109" s="324"/>
      <c r="C109" s="324"/>
      <c r="D109" s="324"/>
      <c r="E109" s="324"/>
      <c r="F109" s="324"/>
      <c r="G109" s="325"/>
      <c r="H109" s="324"/>
      <c r="I109" s="324"/>
      <c r="J109" s="315"/>
    </row>
    <row r="110">
      <c r="A110" s="324"/>
      <c r="B110" s="324"/>
      <c r="C110" s="324"/>
      <c r="D110" s="324"/>
      <c r="E110" s="324"/>
      <c r="F110" s="324"/>
      <c r="G110" s="324"/>
      <c r="H110" s="324"/>
      <c r="I110" s="324"/>
      <c r="J110" s="315"/>
    </row>
    <row r="111">
      <c r="A111" s="324"/>
      <c r="B111" s="324"/>
      <c r="C111" s="324"/>
      <c r="D111" s="324"/>
      <c r="E111" s="324"/>
      <c r="F111" s="324"/>
      <c r="G111" s="324"/>
      <c r="H111" s="324"/>
      <c r="I111" s="324"/>
      <c r="J111" s="315"/>
    </row>
    <row r="112">
      <c r="A112" s="324"/>
      <c r="B112" s="324"/>
      <c r="C112" s="324"/>
      <c r="D112" s="324"/>
      <c r="E112" s="324"/>
      <c r="F112" s="324"/>
      <c r="G112" s="324"/>
      <c r="H112" s="324"/>
      <c r="I112" s="324"/>
      <c r="J112" s="315"/>
    </row>
    <row r="113">
      <c r="A113" s="324"/>
      <c r="B113" s="324"/>
      <c r="C113" s="324"/>
      <c r="D113" s="324"/>
      <c r="E113" s="324"/>
      <c r="F113" s="324"/>
      <c r="G113" s="324"/>
      <c r="H113" s="324"/>
      <c r="I113" s="324"/>
      <c r="J113" s="315"/>
    </row>
    <row r="114">
      <c r="A114" s="324"/>
      <c r="B114" s="324"/>
      <c r="C114" s="324"/>
      <c r="D114" s="324"/>
      <c r="E114" s="324"/>
      <c r="F114" s="324"/>
      <c r="G114" s="324"/>
      <c r="H114" s="324"/>
      <c r="I114" s="324"/>
      <c r="J114" s="315"/>
    </row>
    <row r="115">
      <c r="A115" s="324"/>
      <c r="B115" s="324"/>
      <c r="C115" s="324"/>
      <c r="D115" s="324"/>
      <c r="E115" s="324"/>
      <c r="F115" s="324"/>
      <c r="G115" s="324"/>
      <c r="H115" s="324"/>
      <c r="I115" s="324"/>
      <c r="J115" s="315"/>
    </row>
    <row r="116">
      <c r="A116" s="324"/>
      <c r="B116" s="324"/>
      <c r="C116" s="324"/>
      <c r="D116" s="324"/>
      <c r="E116" s="324"/>
      <c r="F116" s="324"/>
      <c r="G116" s="324"/>
      <c r="H116" s="324"/>
      <c r="I116" s="324"/>
      <c r="J116" s="315"/>
    </row>
    <row r="117">
      <c r="A117" s="324"/>
      <c r="B117" s="324"/>
      <c r="C117" s="324"/>
      <c r="D117" s="324"/>
      <c r="E117" s="324"/>
      <c r="F117" s="324"/>
      <c r="G117" s="324"/>
      <c r="H117" s="324"/>
      <c r="I117" s="324"/>
      <c r="J117" s="315"/>
    </row>
    <row r="118">
      <c r="A118" s="324"/>
      <c r="B118" s="324"/>
      <c r="C118" s="324"/>
      <c r="D118" s="324"/>
      <c r="E118" s="324"/>
      <c r="F118" s="324"/>
      <c r="G118" s="324"/>
      <c r="H118" s="324"/>
      <c r="I118" s="324"/>
      <c r="J118" s="315"/>
    </row>
    <row r="119">
      <c r="A119" s="324"/>
      <c r="B119" s="324"/>
      <c r="C119" s="324"/>
      <c r="D119" s="324"/>
      <c r="E119" s="324"/>
      <c r="F119" s="324"/>
      <c r="G119" s="324"/>
      <c r="H119" s="324"/>
      <c r="I119" s="324"/>
      <c r="J119" s="315"/>
    </row>
    <row r="120">
      <c r="A120" s="324"/>
      <c r="B120" s="324"/>
      <c r="C120" s="324"/>
      <c r="D120" s="324"/>
      <c r="E120" s="324"/>
      <c r="F120" s="324"/>
      <c r="G120" s="324"/>
      <c r="H120" s="324"/>
      <c r="I120" s="324"/>
      <c r="J120" s="315"/>
    </row>
    <row r="121">
      <c r="A121" s="324"/>
      <c r="B121" s="324"/>
      <c r="C121" s="324"/>
      <c r="D121" s="324"/>
      <c r="E121" s="324"/>
      <c r="F121" s="324"/>
      <c r="G121" s="324"/>
      <c r="H121" s="324"/>
      <c r="I121" s="324"/>
      <c r="J121" s="315"/>
    </row>
    <row r="122">
      <c r="A122" s="324"/>
      <c r="B122" s="324"/>
      <c r="C122" s="324"/>
      <c r="D122" s="324"/>
      <c r="E122" s="324"/>
      <c r="F122" s="324"/>
      <c r="G122" s="324"/>
      <c r="H122" s="324"/>
      <c r="I122" s="324"/>
      <c r="J122" s="315"/>
    </row>
    <row r="123">
      <c r="A123" s="324"/>
      <c r="B123" s="324"/>
      <c r="C123" s="324"/>
      <c r="D123" s="324"/>
      <c r="E123" s="324"/>
      <c r="F123" s="324"/>
      <c r="G123" s="324"/>
      <c r="H123" s="324"/>
      <c r="I123" s="324"/>
      <c r="J123" s="315"/>
    </row>
    <row r="124">
      <c r="A124" s="324"/>
      <c r="B124" s="324"/>
      <c r="C124" s="324"/>
      <c r="D124" s="324"/>
      <c r="E124" s="324"/>
      <c r="F124" s="324"/>
      <c r="G124" s="324"/>
      <c r="H124" s="324"/>
      <c r="I124" s="324"/>
      <c r="J124" s="315"/>
    </row>
    <row r="125">
      <c r="A125" s="324"/>
      <c r="B125" s="324"/>
      <c r="C125" s="324"/>
      <c r="D125" s="324"/>
      <c r="E125" s="324"/>
      <c r="F125" s="324"/>
      <c r="G125" s="324"/>
      <c r="H125" s="324"/>
      <c r="I125" s="324"/>
      <c r="J125" s="315"/>
    </row>
    <row r="126">
      <c r="A126" s="324"/>
      <c r="B126" s="324"/>
      <c r="C126" s="324"/>
      <c r="D126" s="324"/>
      <c r="E126" s="324"/>
      <c r="F126" s="324"/>
      <c r="G126" s="324"/>
      <c r="H126" s="324"/>
      <c r="I126" s="324"/>
      <c r="J126" s="315"/>
    </row>
    <row r="127">
      <c r="A127" s="324"/>
      <c r="B127" s="324"/>
      <c r="C127" s="324"/>
      <c r="D127" s="324"/>
      <c r="E127" s="324"/>
      <c r="F127" s="324"/>
      <c r="G127" s="324"/>
      <c r="H127" s="324"/>
      <c r="I127" s="324"/>
      <c r="J127" s="315"/>
    </row>
    <row r="128">
      <c r="A128" s="324"/>
      <c r="B128" s="324"/>
      <c r="C128" s="324"/>
      <c r="D128" s="324"/>
      <c r="E128" s="324"/>
      <c r="F128" s="324"/>
      <c r="G128" s="324"/>
      <c r="H128" s="324"/>
      <c r="I128" s="324"/>
      <c r="J128" s="315"/>
    </row>
    <row r="129">
      <c r="A129" s="324"/>
      <c r="B129" s="324"/>
      <c r="C129" s="324"/>
      <c r="D129" s="324"/>
      <c r="E129" s="324"/>
      <c r="F129" s="324"/>
      <c r="G129" s="324"/>
      <c r="H129" s="324"/>
      <c r="I129" s="324"/>
      <c r="J129" s="315"/>
    </row>
    <row r="130">
      <c r="A130" s="324"/>
      <c r="B130" s="324"/>
      <c r="C130" s="324"/>
      <c r="D130" s="324"/>
      <c r="E130" s="324"/>
      <c r="F130" s="324"/>
      <c r="G130" s="324"/>
      <c r="H130" s="324"/>
      <c r="I130" s="324"/>
      <c r="J130" s="315"/>
    </row>
    <row r="131">
      <c r="A131" s="324"/>
      <c r="B131" s="324"/>
      <c r="C131" s="324"/>
      <c r="D131" s="324"/>
      <c r="E131" s="324"/>
      <c r="F131" s="324"/>
      <c r="G131" s="324"/>
      <c r="H131" s="324"/>
      <c r="I131" s="324"/>
      <c r="J131" s="315"/>
    </row>
    <row r="132">
      <c r="A132" s="324"/>
      <c r="B132" s="324"/>
      <c r="C132" s="324"/>
      <c r="D132" s="324"/>
      <c r="E132" s="324"/>
      <c r="F132" s="324"/>
      <c r="G132" s="324"/>
      <c r="H132" s="324"/>
      <c r="I132" s="324"/>
      <c r="J132" s="315"/>
    </row>
    <row r="133">
      <c r="A133" s="324"/>
      <c r="B133" s="324"/>
      <c r="C133" s="324"/>
      <c r="D133" s="324"/>
      <c r="E133" s="324"/>
      <c r="F133" s="324"/>
      <c r="G133" s="324"/>
      <c r="H133" s="324"/>
      <c r="I133" s="324"/>
      <c r="J133" s="315"/>
    </row>
    <row r="134">
      <c r="A134" s="324"/>
      <c r="B134" s="324"/>
      <c r="C134" s="324"/>
      <c r="D134" s="324"/>
      <c r="E134" s="324"/>
      <c r="F134" s="324"/>
      <c r="G134" s="324"/>
      <c r="H134" s="324"/>
      <c r="I134" s="324"/>
      <c r="J134" s="315"/>
    </row>
    <row r="135">
      <c r="A135" s="324"/>
      <c r="B135" s="324"/>
      <c r="C135" s="324"/>
      <c r="D135" s="324"/>
      <c r="E135" s="324"/>
      <c r="F135" s="324"/>
      <c r="G135" s="324"/>
      <c r="H135" s="324"/>
      <c r="I135" s="324"/>
      <c r="J135" s="315"/>
    </row>
    <row r="136">
      <c r="A136" s="324"/>
      <c r="B136" s="324"/>
      <c r="C136" s="324"/>
      <c r="D136" s="324"/>
      <c r="E136" s="324"/>
      <c r="F136" s="324"/>
      <c r="G136" s="324"/>
      <c r="H136" s="324"/>
      <c r="I136" s="324"/>
      <c r="J136" s="315"/>
    </row>
    <row r="137">
      <c r="A137" s="324"/>
      <c r="B137" s="324"/>
      <c r="C137" s="324"/>
      <c r="D137" s="324"/>
      <c r="E137" s="324"/>
      <c r="F137" s="324"/>
      <c r="G137" s="324"/>
      <c r="H137" s="324"/>
      <c r="I137" s="324"/>
      <c r="J137" s="315"/>
    </row>
    <row r="138">
      <c r="A138" s="324"/>
      <c r="B138" s="324"/>
      <c r="C138" s="324"/>
      <c r="D138" s="324"/>
      <c r="E138" s="324"/>
      <c r="F138" s="324"/>
      <c r="G138" s="324"/>
      <c r="H138" s="324"/>
      <c r="I138" s="324"/>
      <c r="J138" s="315"/>
    </row>
    <row r="139">
      <c r="A139" s="324"/>
      <c r="B139" s="324"/>
      <c r="C139" s="324"/>
      <c r="D139" s="324"/>
      <c r="E139" s="324"/>
      <c r="F139" s="324"/>
      <c r="G139" s="324"/>
      <c r="H139" s="324"/>
      <c r="I139" s="324"/>
      <c r="J139" s="315"/>
    </row>
    <row r="140">
      <c r="A140" s="324"/>
      <c r="B140" s="324"/>
      <c r="C140" s="324"/>
      <c r="D140" s="324"/>
      <c r="E140" s="324"/>
      <c r="F140" s="324"/>
      <c r="G140" s="324"/>
      <c r="H140" s="324"/>
      <c r="I140" s="324"/>
      <c r="J140" s="315"/>
    </row>
    <row r="141">
      <c r="A141" s="324"/>
      <c r="B141" s="324"/>
      <c r="C141" s="324"/>
      <c r="D141" s="324"/>
      <c r="E141" s="324"/>
      <c r="F141" s="324"/>
      <c r="G141" s="324"/>
      <c r="H141" s="324"/>
      <c r="I141" s="324"/>
      <c r="J141" s="315"/>
    </row>
    <row r="142">
      <c r="A142" s="324"/>
      <c r="B142" s="324"/>
      <c r="C142" s="324"/>
      <c r="D142" s="324"/>
      <c r="E142" s="324"/>
      <c r="F142" s="324"/>
      <c r="G142" s="324"/>
      <c r="H142" s="324"/>
      <c r="I142" s="324"/>
      <c r="J142" s="315"/>
    </row>
    <row r="143">
      <c r="A143" s="324"/>
      <c r="B143" s="324"/>
      <c r="C143" s="324"/>
      <c r="D143" s="324"/>
      <c r="E143" s="324"/>
      <c r="F143" s="324"/>
      <c r="G143" s="324"/>
      <c r="H143" s="324"/>
      <c r="I143" s="324"/>
      <c r="J143" s="315"/>
    </row>
    <row r="144">
      <c r="A144" s="324"/>
      <c r="B144" s="324"/>
      <c r="C144" s="324"/>
      <c r="D144" s="324"/>
      <c r="E144" s="324"/>
      <c r="F144" s="324"/>
      <c r="G144" s="324"/>
      <c r="H144" s="324"/>
      <c r="I144" s="324"/>
      <c r="J144" s="315"/>
    </row>
    <row r="145">
      <c r="A145" s="324"/>
      <c r="B145" s="324"/>
      <c r="C145" s="324"/>
      <c r="D145" s="324"/>
      <c r="E145" s="324"/>
      <c r="F145" s="324"/>
      <c r="G145" s="324"/>
      <c r="H145" s="324"/>
      <c r="I145" s="324"/>
      <c r="J145" s="315"/>
    </row>
    <row r="146">
      <c r="A146" s="324"/>
      <c r="B146" s="324"/>
      <c r="C146" s="324"/>
      <c r="D146" s="324"/>
      <c r="E146" s="324"/>
      <c r="F146" s="324"/>
      <c r="G146" s="324"/>
      <c r="H146" s="324"/>
      <c r="I146" s="324"/>
      <c r="J146" s="315"/>
    </row>
    <row r="147">
      <c r="A147" s="324"/>
      <c r="B147" s="324"/>
      <c r="C147" s="324"/>
      <c r="D147" s="324"/>
      <c r="E147" s="324"/>
      <c r="F147" s="324"/>
      <c r="G147" s="324"/>
      <c r="H147" s="324"/>
      <c r="I147" s="324"/>
      <c r="J147" s="315"/>
    </row>
    <row r="148">
      <c r="A148" s="324"/>
      <c r="B148" s="324"/>
      <c r="C148" s="324"/>
      <c r="D148" s="324"/>
      <c r="E148" s="324"/>
      <c r="F148" s="324"/>
      <c r="G148" s="324"/>
      <c r="H148" s="324"/>
      <c r="I148" s="324"/>
      <c r="J148" s="315"/>
    </row>
    <row r="149">
      <c r="A149" s="324"/>
      <c r="B149" s="324"/>
      <c r="C149" s="324"/>
      <c r="D149" s="324"/>
      <c r="E149" s="324"/>
      <c r="F149" s="324"/>
      <c r="G149" s="324"/>
      <c r="H149" s="324"/>
      <c r="I149" s="324"/>
      <c r="J149" s="315"/>
    </row>
    <row r="150">
      <c r="A150" s="324"/>
      <c r="B150" s="324"/>
      <c r="C150" s="324"/>
      <c r="D150" s="324"/>
      <c r="E150" s="324"/>
      <c r="F150" s="324"/>
      <c r="G150" s="324"/>
      <c r="H150" s="324"/>
      <c r="I150" s="324"/>
      <c r="J150" s="315"/>
    </row>
    <row r="151">
      <c r="A151" s="324"/>
      <c r="B151" s="324"/>
      <c r="C151" s="324"/>
      <c r="D151" s="324"/>
      <c r="E151" s="324"/>
      <c r="F151" s="324"/>
      <c r="G151" s="324"/>
      <c r="H151" s="324"/>
      <c r="I151" s="324"/>
      <c r="J151" s="315"/>
    </row>
    <row r="152">
      <c r="A152" s="324"/>
      <c r="B152" s="324"/>
      <c r="C152" s="324"/>
      <c r="D152" s="324"/>
      <c r="E152" s="324"/>
      <c r="F152" s="324"/>
      <c r="G152" s="324"/>
      <c r="H152" s="324"/>
      <c r="I152" s="324"/>
      <c r="J152" s="315"/>
    </row>
    <row r="153">
      <c r="A153" s="324"/>
      <c r="B153" s="324"/>
      <c r="C153" s="324"/>
      <c r="D153" s="324"/>
      <c r="E153" s="324"/>
      <c r="F153" s="324"/>
      <c r="G153" s="324"/>
      <c r="H153" s="324"/>
      <c r="I153" s="324"/>
      <c r="J153" s="315"/>
    </row>
    <row r="154">
      <c r="A154" s="324"/>
      <c r="B154" s="324"/>
      <c r="C154" s="324"/>
      <c r="D154" s="324"/>
      <c r="E154" s="324"/>
      <c r="F154" s="324"/>
      <c r="G154" s="324"/>
      <c r="H154" s="324"/>
      <c r="I154" s="324"/>
      <c r="J154" s="315"/>
    </row>
    <row r="155">
      <c r="A155" s="324"/>
      <c r="B155" s="324"/>
      <c r="C155" s="324"/>
      <c r="D155" s="324"/>
      <c r="E155" s="324"/>
      <c r="F155" s="324"/>
      <c r="G155" s="324"/>
      <c r="H155" s="324"/>
      <c r="I155" s="324"/>
      <c r="J155" s="315"/>
    </row>
    <row r="156">
      <c r="A156" s="324"/>
      <c r="B156" s="324"/>
      <c r="C156" s="324"/>
      <c r="D156" s="324"/>
      <c r="E156" s="324"/>
      <c r="F156" s="324"/>
      <c r="G156" s="324"/>
      <c r="H156" s="324"/>
      <c r="I156" s="324"/>
      <c r="J156" s="315"/>
    </row>
    <row r="157">
      <c r="A157" s="324"/>
      <c r="B157" s="324"/>
      <c r="C157" s="324"/>
      <c r="D157" s="324"/>
      <c r="E157" s="324"/>
      <c r="F157" s="324"/>
      <c r="G157" s="324"/>
      <c r="H157" s="324"/>
      <c r="I157" s="324"/>
      <c r="J157" s="315"/>
    </row>
    <row r="158">
      <c r="A158" s="324"/>
      <c r="B158" s="324"/>
      <c r="C158" s="324"/>
      <c r="D158" s="324"/>
      <c r="E158" s="324"/>
      <c r="F158" s="324"/>
      <c r="G158" s="324"/>
      <c r="H158" s="324"/>
      <c r="I158" s="324"/>
      <c r="J158" s="315"/>
    </row>
    <row r="159">
      <c r="A159" s="324"/>
      <c r="B159" s="324"/>
      <c r="C159" s="324"/>
      <c r="D159" s="324"/>
      <c r="E159" s="324"/>
      <c r="F159" s="324"/>
      <c r="G159" s="324"/>
      <c r="H159" s="324"/>
      <c r="I159" s="324"/>
      <c r="J159" s="315"/>
    </row>
    <row r="160">
      <c r="A160" s="324"/>
      <c r="B160" s="324"/>
      <c r="C160" s="324"/>
      <c r="D160" s="324"/>
      <c r="E160" s="324"/>
      <c r="F160" s="324"/>
      <c r="G160" s="324"/>
      <c r="H160" s="324"/>
      <c r="I160" s="324"/>
      <c r="J160" s="315"/>
    </row>
    <row r="161">
      <c r="A161" s="324"/>
      <c r="B161" s="324"/>
      <c r="C161" s="324"/>
      <c r="D161" s="324"/>
      <c r="E161" s="324"/>
      <c r="F161" s="324"/>
      <c r="G161" s="324"/>
      <c r="H161" s="324"/>
      <c r="I161" s="324"/>
      <c r="J161" s="315"/>
    </row>
    <row r="162">
      <c r="A162" s="324"/>
      <c r="B162" s="324"/>
      <c r="C162" s="324"/>
      <c r="D162" s="324"/>
      <c r="E162" s="324"/>
      <c r="F162" s="324"/>
      <c r="G162" s="324"/>
      <c r="H162" s="324"/>
      <c r="I162" s="324"/>
      <c r="J162" s="315"/>
    </row>
    <row r="163">
      <c r="A163" s="324"/>
      <c r="B163" s="324"/>
      <c r="C163" s="324"/>
      <c r="D163" s="324"/>
      <c r="E163" s="324"/>
      <c r="F163" s="324"/>
      <c r="G163" s="324"/>
      <c r="H163" s="324"/>
      <c r="I163" s="324"/>
      <c r="J163" s="315"/>
    </row>
    <row r="164">
      <c r="A164" s="324"/>
      <c r="B164" s="324"/>
      <c r="C164" s="324"/>
      <c r="D164" s="324"/>
      <c r="E164" s="324"/>
      <c r="F164" s="324"/>
      <c r="G164" s="324"/>
      <c r="H164" s="324"/>
      <c r="I164" s="324"/>
      <c r="J164" s="315"/>
    </row>
    <row r="165">
      <c r="A165" s="324"/>
      <c r="B165" s="324"/>
      <c r="C165" s="324"/>
      <c r="D165" s="324"/>
      <c r="E165" s="324"/>
      <c r="F165" s="324"/>
      <c r="G165" s="324"/>
      <c r="H165" s="324"/>
      <c r="I165" s="324"/>
      <c r="J165" s="315"/>
    </row>
    <row r="166">
      <c r="A166" s="324"/>
      <c r="B166" s="324"/>
      <c r="C166" s="324"/>
      <c r="D166" s="324"/>
      <c r="E166" s="324"/>
      <c r="F166" s="324"/>
      <c r="G166" s="324"/>
      <c r="H166" s="324"/>
      <c r="I166" s="324"/>
      <c r="J166" s="315"/>
    </row>
    <row r="167">
      <c r="A167" s="324"/>
      <c r="B167" s="324"/>
      <c r="C167" s="324"/>
      <c r="D167" s="324"/>
      <c r="E167" s="324"/>
      <c r="F167" s="324"/>
      <c r="G167" s="324"/>
      <c r="H167" s="324"/>
      <c r="I167" s="324"/>
      <c r="J167" s="315"/>
    </row>
    <row r="168">
      <c r="A168" s="324"/>
      <c r="B168" s="324"/>
      <c r="C168" s="324"/>
      <c r="D168" s="324"/>
      <c r="E168" s="324"/>
      <c r="F168" s="324"/>
      <c r="G168" s="324"/>
      <c r="H168" s="324"/>
      <c r="I168" s="324"/>
      <c r="J168" s="315"/>
    </row>
    <row r="169">
      <c r="A169" s="4"/>
      <c r="B169" s="4"/>
      <c r="C169" s="4"/>
      <c r="D169" s="4"/>
      <c r="E169" s="4"/>
      <c r="F169" s="4"/>
      <c r="G169" s="4"/>
      <c r="H169" s="4"/>
      <c r="I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</row>
  </sheetData>
  <mergeCells count="12">
    <mergeCell ref="B27:G27"/>
    <mergeCell ref="B28:G28"/>
    <mergeCell ref="B41:D41"/>
    <mergeCell ref="B44:D44"/>
    <mergeCell ref="B46:K46"/>
    <mergeCell ref="A1:I1"/>
    <mergeCell ref="B4:I4"/>
    <mergeCell ref="B10:I10"/>
    <mergeCell ref="B11:I11"/>
    <mergeCell ref="A13:I13"/>
    <mergeCell ref="B19:I19"/>
    <mergeCell ref="A22:G22"/>
  </mergeCells>
  <hyperlinks>
    <hyperlink r:id="rId1" ref="B46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326" t="s">
        <v>5</v>
      </c>
      <c r="B1" s="326" t="s">
        <v>9</v>
      </c>
      <c r="C1" s="326" t="s">
        <v>10</v>
      </c>
      <c r="D1" s="326" t="s">
        <v>11</v>
      </c>
      <c r="E1" s="326" t="s">
        <v>12</v>
      </c>
      <c r="F1" s="326" t="s">
        <v>13</v>
      </c>
      <c r="G1" s="326" t="s">
        <v>14</v>
      </c>
      <c r="H1" s="327" t="s">
        <v>15</v>
      </c>
      <c r="I1" s="328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29"/>
      <c r="AD1" s="329"/>
      <c r="AE1" s="329"/>
      <c r="AF1" s="329"/>
      <c r="AG1" s="329"/>
      <c r="AH1" s="329"/>
      <c r="AI1" s="329"/>
      <c r="AJ1" s="329"/>
      <c r="AK1" s="329"/>
      <c r="AL1" s="329"/>
      <c r="AM1" s="329"/>
      <c r="AN1" s="329"/>
      <c r="AO1" s="329"/>
      <c r="AP1" s="329"/>
      <c r="AQ1" s="329"/>
      <c r="AR1" s="329"/>
      <c r="AS1" s="329"/>
      <c r="AT1" s="329"/>
      <c r="AU1" s="329"/>
      <c r="AV1" s="329"/>
      <c r="AW1" s="329"/>
      <c r="AX1" s="329"/>
      <c r="AY1" s="329"/>
      <c r="AZ1" s="329"/>
      <c r="BA1" s="329"/>
      <c r="BB1" s="329"/>
      <c r="BC1" s="329"/>
      <c r="BD1" s="329"/>
      <c r="BE1" s="329"/>
      <c r="BF1" s="329"/>
      <c r="BG1" s="329"/>
      <c r="BH1" s="329"/>
      <c r="BI1" s="329"/>
      <c r="BJ1" s="329"/>
      <c r="BK1" s="329"/>
      <c r="BL1" s="329"/>
      <c r="BM1" s="329"/>
      <c r="BN1" s="329"/>
      <c r="BO1" s="329"/>
    </row>
    <row r="2">
      <c r="A2" s="330" t="s">
        <v>370</v>
      </c>
      <c r="B2" s="331" t="s">
        <v>337</v>
      </c>
      <c r="C2" s="331" t="s">
        <v>339</v>
      </c>
      <c r="D2" s="331" t="s">
        <v>356</v>
      </c>
      <c r="E2" s="331" t="s">
        <v>356</v>
      </c>
      <c r="F2" s="331" t="s">
        <v>12</v>
      </c>
      <c r="G2" s="331" t="s">
        <v>339</v>
      </c>
      <c r="H2" s="331" t="s">
        <v>343</v>
      </c>
      <c r="I2" s="332" t="s">
        <v>346</v>
      </c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3"/>
      <c r="AI2" s="333"/>
      <c r="AJ2" s="333"/>
      <c r="AK2" s="333"/>
      <c r="AL2" s="333"/>
      <c r="AM2" s="333"/>
      <c r="AN2" s="333"/>
      <c r="AO2" s="333"/>
      <c r="AP2" s="333"/>
      <c r="AQ2" s="333"/>
      <c r="AR2" s="333"/>
      <c r="AS2" s="333"/>
      <c r="AT2" s="333"/>
      <c r="AU2" s="333"/>
      <c r="AV2" s="333"/>
      <c r="AW2" s="333"/>
      <c r="AX2" s="333"/>
      <c r="AY2" s="333"/>
      <c r="AZ2" s="333"/>
      <c r="BA2" s="333"/>
      <c r="BB2" s="333"/>
      <c r="BC2" s="333"/>
      <c r="BD2" s="333"/>
      <c r="BE2" s="333"/>
      <c r="BF2" s="333"/>
      <c r="BG2" s="333"/>
      <c r="BH2" s="333"/>
      <c r="BI2" s="333"/>
      <c r="BJ2" s="333"/>
      <c r="BK2" s="333"/>
      <c r="BL2" s="333"/>
      <c r="BM2" s="333"/>
      <c r="BN2" s="333"/>
      <c r="BO2" s="333"/>
      <c r="BP2" s="333"/>
    </row>
    <row r="3">
      <c r="A3" s="334" t="s">
        <v>421</v>
      </c>
      <c r="B3" s="335" t="s">
        <v>422</v>
      </c>
      <c r="C3" s="335" t="s">
        <v>422</v>
      </c>
      <c r="D3" s="335" t="s">
        <v>408</v>
      </c>
      <c r="E3" s="335" t="s">
        <v>422</v>
      </c>
      <c r="F3" s="335" t="s">
        <v>422</v>
      </c>
      <c r="G3" s="335" t="s">
        <v>422</v>
      </c>
      <c r="H3" s="335" t="s">
        <v>422</v>
      </c>
      <c r="I3" s="336" t="s">
        <v>408</v>
      </c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333"/>
      <c r="Z3" s="333"/>
      <c r="AA3" s="333"/>
      <c r="AB3" s="333"/>
      <c r="AC3" s="333"/>
      <c r="AD3" s="333"/>
      <c r="AE3" s="333"/>
      <c r="AF3" s="333"/>
      <c r="AG3" s="333"/>
      <c r="AH3" s="333"/>
      <c r="AI3" s="333"/>
      <c r="AJ3" s="333"/>
      <c r="AK3" s="333"/>
      <c r="AL3" s="333"/>
      <c r="AM3" s="333"/>
      <c r="AN3" s="333"/>
      <c r="AO3" s="333"/>
      <c r="AP3" s="333"/>
      <c r="AQ3" s="333"/>
      <c r="AR3" s="333"/>
      <c r="AS3" s="333"/>
      <c r="AT3" s="333"/>
      <c r="AU3" s="333"/>
      <c r="AV3" s="333"/>
      <c r="AW3" s="333"/>
      <c r="AX3" s="333"/>
      <c r="AY3" s="333"/>
      <c r="AZ3" s="333"/>
      <c r="BA3" s="333"/>
      <c r="BB3" s="333"/>
      <c r="BC3" s="333"/>
      <c r="BD3" s="333"/>
      <c r="BE3" s="333"/>
      <c r="BF3" s="333"/>
      <c r="BG3" s="333"/>
      <c r="BH3" s="333"/>
      <c r="BI3" s="333"/>
      <c r="BJ3" s="333"/>
      <c r="BK3" s="333"/>
      <c r="BL3" s="333"/>
      <c r="BM3" s="333"/>
      <c r="BN3" s="333"/>
      <c r="BO3" s="333"/>
      <c r="BP3" s="333"/>
    </row>
    <row r="4">
      <c r="A4" s="334" t="s">
        <v>391</v>
      </c>
      <c r="B4" s="337">
        <v>3970.0</v>
      </c>
      <c r="C4" s="337">
        <v>4039.6</v>
      </c>
      <c r="D4" s="337">
        <v>1505.6</v>
      </c>
      <c r="E4" s="337">
        <v>1505.6</v>
      </c>
      <c r="F4" s="337">
        <v>5504.5</v>
      </c>
      <c r="G4" s="337">
        <v>4039.6</v>
      </c>
      <c r="H4" s="337">
        <v>6421.9</v>
      </c>
      <c r="I4" s="338">
        <v>713.0</v>
      </c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  <c r="BA4" s="333"/>
      <c r="BB4" s="333"/>
      <c r="BC4" s="333"/>
      <c r="BD4" s="333"/>
      <c r="BE4" s="333"/>
      <c r="BF4" s="333"/>
      <c r="BG4" s="333"/>
      <c r="BH4" s="333"/>
      <c r="BI4" s="333"/>
      <c r="BJ4" s="333"/>
      <c r="BK4" s="333"/>
      <c r="BL4" s="333"/>
      <c r="BM4" s="333"/>
      <c r="BN4" s="333"/>
      <c r="BO4" s="333"/>
      <c r="BP4" s="333"/>
    </row>
    <row r="5">
      <c r="A5" s="339" t="s">
        <v>392</v>
      </c>
      <c r="B5" s="337">
        <v>3793.5</v>
      </c>
      <c r="C5" s="337">
        <v>4272.25</v>
      </c>
      <c r="D5" s="337">
        <v>1452.0</v>
      </c>
      <c r="E5" s="337">
        <v>1452.0</v>
      </c>
      <c r="F5" s="337">
        <v>6178.05</v>
      </c>
      <c r="G5" s="337">
        <v>4272.25</v>
      </c>
      <c r="H5" s="337">
        <v>6683.8</v>
      </c>
      <c r="I5" s="338">
        <v>587.6</v>
      </c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3"/>
      <c r="AT5" s="333"/>
      <c r="AU5" s="333"/>
      <c r="AV5" s="333"/>
      <c r="AW5" s="333"/>
      <c r="AX5" s="333"/>
      <c r="AY5" s="333"/>
      <c r="AZ5" s="333"/>
      <c r="BA5" s="333"/>
      <c r="BB5" s="333"/>
      <c r="BC5" s="333"/>
      <c r="BD5" s="333"/>
      <c r="BE5" s="333"/>
      <c r="BF5" s="333"/>
      <c r="BG5" s="333"/>
      <c r="BH5" s="333"/>
      <c r="BI5" s="333"/>
      <c r="BJ5" s="333"/>
      <c r="BK5" s="333"/>
      <c r="BL5" s="333"/>
      <c r="BM5" s="333"/>
      <c r="BN5" s="333"/>
      <c r="BO5" s="333"/>
      <c r="BP5" s="333"/>
    </row>
    <row r="6">
      <c r="A6" s="334" t="s">
        <v>423</v>
      </c>
      <c r="B6" s="335">
        <v>5.0</v>
      </c>
      <c r="C6" s="335">
        <v>11.0</v>
      </c>
      <c r="D6" s="335">
        <v>43.0</v>
      </c>
      <c r="E6" s="335">
        <v>13.0</v>
      </c>
      <c r="F6" s="335">
        <v>35.0</v>
      </c>
      <c r="G6" s="335">
        <v>35.0</v>
      </c>
      <c r="H6" s="335">
        <v>1.0</v>
      </c>
      <c r="I6" s="336">
        <v>1.0</v>
      </c>
      <c r="J6" s="333"/>
      <c r="K6" s="333"/>
      <c r="L6" s="333"/>
      <c r="M6" s="333"/>
      <c r="N6" s="333"/>
      <c r="O6" s="333"/>
      <c r="P6" s="333"/>
      <c r="Q6" s="333"/>
      <c r="R6" s="333"/>
      <c r="S6" s="333"/>
      <c r="T6" s="333"/>
      <c r="U6" s="333"/>
      <c r="V6" s="333"/>
      <c r="W6" s="333"/>
      <c r="X6" s="333"/>
      <c r="Y6" s="333"/>
      <c r="Z6" s="333"/>
      <c r="AA6" s="333"/>
      <c r="AB6" s="333"/>
      <c r="AC6" s="333"/>
      <c r="AD6" s="333"/>
      <c r="AE6" s="333"/>
      <c r="AF6" s="333"/>
      <c r="AG6" s="333"/>
      <c r="AH6" s="333"/>
      <c r="AI6" s="333"/>
      <c r="AJ6" s="333"/>
      <c r="AK6" s="333"/>
      <c r="AL6" s="333"/>
      <c r="AM6" s="333"/>
      <c r="AN6" s="333"/>
      <c r="AO6" s="333"/>
      <c r="AP6" s="333"/>
      <c r="AQ6" s="333"/>
      <c r="AR6" s="333"/>
      <c r="AS6" s="333"/>
      <c r="AT6" s="333"/>
      <c r="AU6" s="333"/>
      <c r="AV6" s="333"/>
      <c r="AW6" s="333"/>
      <c r="AX6" s="333"/>
      <c r="AY6" s="333"/>
      <c r="AZ6" s="333"/>
      <c r="BA6" s="333"/>
      <c r="BB6" s="333"/>
      <c r="BC6" s="333"/>
      <c r="BD6" s="333"/>
      <c r="BE6" s="333"/>
      <c r="BF6" s="333"/>
      <c r="BG6" s="333"/>
      <c r="BH6" s="333"/>
      <c r="BI6" s="333"/>
      <c r="BJ6" s="333"/>
      <c r="BK6" s="333"/>
      <c r="BL6" s="333"/>
      <c r="BM6" s="333"/>
      <c r="BN6" s="333"/>
      <c r="BO6" s="333"/>
      <c r="BP6" s="333"/>
    </row>
    <row r="7">
      <c r="A7" s="330" t="s">
        <v>393</v>
      </c>
      <c r="B7" s="340">
        <v>150.0</v>
      </c>
      <c r="C7" s="340">
        <v>175.0</v>
      </c>
      <c r="D7" s="340">
        <v>300.0</v>
      </c>
      <c r="E7" s="340">
        <v>300.0</v>
      </c>
      <c r="F7" s="340">
        <v>100.0</v>
      </c>
      <c r="G7" s="340">
        <v>175.0</v>
      </c>
      <c r="H7" s="340">
        <v>625.0</v>
      </c>
      <c r="I7" s="341">
        <v>1000.0</v>
      </c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3"/>
      <c r="AJ7" s="333"/>
      <c r="AK7" s="333"/>
      <c r="AL7" s="333"/>
      <c r="AM7" s="333"/>
      <c r="AN7" s="333"/>
      <c r="AO7" s="333"/>
      <c r="AP7" s="333"/>
      <c r="AQ7" s="333"/>
      <c r="AR7" s="333"/>
      <c r="AS7" s="333"/>
      <c r="AT7" s="333"/>
      <c r="AU7" s="333"/>
      <c r="AV7" s="333"/>
      <c r="AW7" s="333"/>
      <c r="AX7" s="333"/>
      <c r="AY7" s="333"/>
      <c r="AZ7" s="333"/>
      <c r="BA7" s="333"/>
      <c r="BB7" s="333"/>
      <c r="BC7" s="333"/>
      <c r="BD7" s="333"/>
      <c r="BE7" s="333"/>
      <c r="BF7" s="333"/>
      <c r="BG7" s="333"/>
      <c r="BH7" s="333"/>
      <c r="BI7" s="333"/>
      <c r="BJ7" s="333"/>
      <c r="BK7" s="333"/>
      <c r="BL7" s="333"/>
      <c r="BM7" s="333"/>
      <c r="BN7" s="333"/>
      <c r="BO7" s="333"/>
      <c r="BP7" s="333"/>
    </row>
    <row r="8">
      <c r="A8" s="332" t="s">
        <v>394</v>
      </c>
      <c r="B8" s="342">
        <v>-132375.0</v>
      </c>
      <c r="C8" s="342">
        <v>447851.25</v>
      </c>
      <c r="D8" s="342">
        <v>691440.0</v>
      </c>
      <c r="E8" s="342">
        <v>-209040.0</v>
      </c>
      <c r="F8" s="342">
        <v>2357425.0</v>
      </c>
      <c r="G8" s="342">
        <v>1424981.25</v>
      </c>
      <c r="H8" s="342">
        <v>163687.5</v>
      </c>
      <c r="I8" s="343">
        <v>125400.0</v>
      </c>
      <c r="J8" s="333"/>
      <c r="K8" s="333"/>
      <c r="L8" s="333"/>
      <c r="M8" s="333"/>
      <c r="N8" s="333"/>
      <c r="O8" s="333"/>
      <c r="P8" s="333"/>
      <c r="Q8" s="333"/>
      <c r="R8" s="333"/>
      <c r="S8" s="333"/>
      <c r="T8" s="333"/>
      <c r="U8" s="333"/>
      <c r="V8" s="333"/>
      <c r="W8" s="333"/>
      <c r="X8" s="333"/>
      <c r="Y8" s="333"/>
      <c r="Z8" s="333"/>
      <c r="AA8" s="333"/>
      <c r="AB8" s="333"/>
      <c r="AC8" s="333"/>
      <c r="AD8" s="333"/>
      <c r="AE8" s="333"/>
      <c r="AF8" s="333"/>
      <c r="AG8" s="333"/>
      <c r="AH8" s="333"/>
      <c r="AI8" s="333"/>
      <c r="AJ8" s="333"/>
      <c r="AK8" s="333"/>
      <c r="AL8" s="333"/>
      <c r="AM8" s="333"/>
      <c r="AN8" s="333"/>
      <c r="AO8" s="333"/>
      <c r="AP8" s="333"/>
      <c r="AQ8" s="333"/>
      <c r="AR8" s="333"/>
      <c r="AS8" s="333"/>
      <c r="AT8" s="333"/>
      <c r="AU8" s="333"/>
      <c r="AV8" s="333"/>
      <c r="AW8" s="333"/>
      <c r="AX8" s="333"/>
      <c r="AY8" s="333"/>
      <c r="AZ8" s="333"/>
      <c r="BA8" s="333"/>
      <c r="BB8" s="333"/>
      <c r="BC8" s="333"/>
      <c r="BD8" s="333"/>
      <c r="BE8" s="333"/>
      <c r="BF8" s="333"/>
      <c r="BG8" s="333"/>
      <c r="BH8" s="333"/>
      <c r="BI8" s="333"/>
      <c r="BJ8" s="333"/>
      <c r="BK8" s="333"/>
      <c r="BL8" s="333"/>
      <c r="BM8" s="333"/>
      <c r="BN8" s="333"/>
      <c r="BO8" s="333"/>
      <c r="BP8" s="333"/>
    </row>
    <row r="9">
      <c r="A9" s="332" t="s">
        <v>395</v>
      </c>
      <c r="B9" s="344">
        <v>4869370.0</v>
      </c>
      <c r="C9" s="345"/>
      <c r="D9" s="345"/>
      <c r="E9" s="345"/>
      <c r="F9" s="345"/>
      <c r="G9" s="345"/>
      <c r="H9" s="345"/>
      <c r="I9" s="346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3"/>
      <c r="Y9" s="333"/>
      <c r="Z9" s="333"/>
      <c r="AA9" s="333"/>
      <c r="AB9" s="333"/>
      <c r="AC9" s="333"/>
      <c r="AD9" s="333"/>
      <c r="AE9" s="333"/>
      <c r="AF9" s="333"/>
      <c r="AG9" s="333"/>
      <c r="AH9" s="333"/>
      <c r="AI9" s="333"/>
      <c r="AJ9" s="333"/>
      <c r="AK9" s="333"/>
      <c r="AL9" s="333"/>
      <c r="AM9" s="333"/>
      <c r="AN9" s="333"/>
      <c r="AO9" s="333"/>
      <c r="AP9" s="333"/>
      <c r="AQ9" s="333"/>
      <c r="AR9" s="333"/>
      <c r="AS9" s="333"/>
      <c r="AT9" s="333"/>
      <c r="AU9" s="333"/>
      <c r="AV9" s="333"/>
      <c r="AW9" s="333"/>
      <c r="AX9" s="333"/>
      <c r="AY9" s="333"/>
      <c r="AZ9" s="333"/>
      <c r="BA9" s="333"/>
      <c r="BB9" s="333"/>
      <c r="BC9" s="333"/>
      <c r="BD9" s="333"/>
      <c r="BE9" s="333"/>
      <c r="BF9" s="333"/>
      <c r="BG9" s="333"/>
      <c r="BH9" s="333"/>
      <c r="BI9" s="333"/>
      <c r="BJ9" s="333"/>
      <c r="BK9" s="333"/>
      <c r="BL9" s="333"/>
      <c r="BM9" s="333"/>
      <c r="BN9" s="333"/>
      <c r="BO9" s="333"/>
      <c r="BP9" s="333"/>
    </row>
    <row r="10">
      <c r="A10" s="347"/>
      <c r="B10" s="347"/>
      <c r="C10" s="347"/>
      <c r="D10" s="347"/>
      <c r="E10" s="347"/>
      <c r="F10" s="347"/>
      <c r="G10" s="347"/>
      <c r="H10" s="347"/>
      <c r="I10" s="347"/>
      <c r="J10" s="333"/>
      <c r="K10" s="333"/>
      <c r="L10" s="333"/>
      <c r="M10" s="333"/>
      <c r="N10" s="333"/>
      <c r="O10" s="333"/>
      <c r="P10" s="333"/>
      <c r="Q10" s="333"/>
      <c r="R10" s="333"/>
      <c r="S10" s="333"/>
      <c r="T10" s="333"/>
      <c r="U10" s="333"/>
      <c r="V10" s="333"/>
      <c r="W10" s="333"/>
      <c r="X10" s="333"/>
      <c r="Y10" s="333"/>
      <c r="Z10" s="333"/>
      <c r="AA10" s="333"/>
      <c r="AB10" s="333"/>
      <c r="AC10" s="333"/>
      <c r="AD10" s="333"/>
      <c r="AE10" s="333"/>
      <c r="AF10" s="333"/>
      <c r="AG10" s="333"/>
      <c r="AH10" s="333"/>
      <c r="AI10" s="333"/>
      <c r="AJ10" s="333"/>
      <c r="AK10" s="333"/>
      <c r="AL10" s="333"/>
      <c r="AM10" s="333"/>
      <c r="AN10" s="333"/>
      <c r="AO10" s="333"/>
      <c r="AP10" s="333"/>
      <c r="AQ10" s="333"/>
      <c r="AR10" s="333"/>
      <c r="AS10" s="333"/>
      <c r="AT10" s="333"/>
      <c r="AU10" s="333"/>
      <c r="AV10" s="333"/>
      <c r="AW10" s="333"/>
      <c r="AX10" s="333"/>
      <c r="AY10" s="333"/>
      <c r="AZ10" s="333"/>
      <c r="BA10" s="333"/>
      <c r="BB10" s="333"/>
      <c r="BC10" s="333"/>
      <c r="BD10" s="333"/>
      <c r="BE10" s="333"/>
      <c r="BF10" s="333"/>
      <c r="BG10" s="333"/>
      <c r="BH10" s="333"/>
      <c r="BI10" s="333"/>
      <c r="BJ10" s="333"/>
      <c r="BK10" s="333"/>
      <c r="BL10" s="333"/>
      <c r="BM10" s="333"/>
      <c r="BN10" s="333"/>
      <c r="BO10" s="333"/>
      <c r="BP10" s="333"/>
    </row>
    <row r="11">
      <c r="A11" s="345"/>
      <c r="B11" s="345"/>
      <c r="C11" s="345"/>
      <c r="D11" s="345"/>
      <c r="E11" s="345"/>
      <c r="F11" s="345"/>
      <c r="G11" s="345"/>
      <c r="H11" s="345"/>
      <c r="I11" s="345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3"/>
      <c r="AB11" s="333"/>
      <c r="AC11" s="333"/>
      <c r="AD11" s="333"/>
      <c r="AE11" s="333"/>
      <c r="AF11" s="333"/>
      <c r="AG11" s="333"/>
      <c r="AH11" s="333"/>
      <c r="AI11" s="333"/>
      <c r="AJ11" s="333"/>
      <c r="AK11" s="333"/>
      <c r="AL11" s="333"/>
      <c r="AM11" s="333"/>
      <c r="AN11" s="333"/>
      <c r="AO11" s="333"/>
      <c r="AP11" s="333"/>
      <c r="AQ11" s="333"/>
      <c r="AR11" s="333"/>
      <c r="AS11" s="333"/>
      <c r="AT11" s="333"/>
      <c r="AU11" s="333"/>
      <c r="AV11" s="333"/>
      <c r="AW11" s="333"/>
      <c r="AX11" s="333"/>
      <c r="AY11" s="333"/>
      <c r="AZ11" s="333"/>
      <c r="BA11" s="333"/>
      <c r="BB11" s="333"/>
      <c r="BC11" s="333"/>
      <c r="BD11" s="333"/>
      <c r="BE11" s="333"/>
      <c r="BF11" s="333"/>
      <c r="BG11" s="333"/>
      <c r="BH11" s="333"/>
      <c r="BI11" s="333"/>
      <c r="BJ11" s="333"/>
      <c r="BK11" s="333"/>
      <c r="BL11" s="333"/>
      <c r="BM11" s="333"/>
      <c r="BN11" s="333"/>
      <c r="BO11" s="333"/>
      <c r="BP11" s="333"/>
    </row>
    <row r="12">
      <c r="A12" s="348" t="s">
        <v>0</v>
      </c>
      <c r="B12" s="190"/>
      <c r="C12" s="190"/>
      <c r="D12" s="190"/>
      <c r="E12" s="190"/>
      <c r="F12" s="190"/>
      <c r="G12" s="190"/>
      <c r="H12" s="190"/>
      <c r="I12" s="349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333"/>
      <c r="V12" s="333"/>
      <c r="W12" s="333"/>
      <c r="X12" s="333"/>
      <c r="Y12" s="333"/>
      <c r="Z12" s="333"/>
      <c r="AA12" s="333"/>
      <c r="AB12" s="333"/>
      <c r="AC12" s="333"/>
      <c r="AD12" s="333"/>
      <c r="AE12" s="333"/>
      <c r="AF12" s="333"/>
      <c r="AG12" s="333"/>
      <c r="AH12" s="333"/>
      <c r="AI12" s="333"/>
      <c r="AJ12" s="333"/>
      <c r="AK12" s="333"/>
      <c r="AL12" s="333"/>
      <c r="AM12" s="333"/>
      <c r="AN12" s="333"/>
      <c r="AO12" s="333"/>
      <c r="AP12" s="333"/>
      <c r="AQ12" s="333"/>
      <c r="AR12" s="333"/>
      <c r="AS12" s="333"/>
      <c r="AT12" s="333"/>
      <c r="AU12" s="333"/>
      <c r="AV12" s="333"/>
      <c r="AW12" s="333"/>
      <c r="AX12" s="333"/>
      <c r="AY12" s="333"/>
      <c r="AZ12" s="333"/>
      <c r="BA12" s="333"/>
      <c r="BB12" s="333"/>
      <c r="BC12" s="333"/>
      <c r="BD12" s="333"/>
      <c r="BE12" s="333"/>
      <c r="BF12" s="333"/>
      <c r="BG12" s="333"/>
      <c r="BH12" s="333"/>
      <c r="BI12" s="333"/>
      <c r="BJ12" s="333"/>
      <c r="BK12" s="333"/>
      <c r="BL12" s="333"/>
      <c r="BM12" s="333"/>
      <c r="BN12" s="333"/>
      <c r="BO12" s="333"/>
      <c r="BP12" s="333"/>
    </row>
    <row r="13">
      <c r="A13" s="334" t="s">
        <v>365</v>
      </c>
      <c r="B13" s="335" t="s">
        <v>5</v>
      </c>
      <c r="C13" s="335" t="s">
        <v>9</v>
      </c>
      <c r="D13" s="335" t="s">
        <v>10</v>
      </c>
      <c r="E13" s="335" t="s">
        <v>11</v>
      </c>
      <c r="F13" s="335" t="s">
        <v>12</v>
      </c>
      <c r="G13" s="335" t="s">
        <v>13</v>
      </c>
      <c r="H13" s="335" t="s">
        <v>14</v>
      </c>
      <c r="I13" s="336" t="s">
        <v>15</v>
      </c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V13" s="333"/>
      <c r="W13" s="333"/>
      <c r="X13" s="333"/>
      <c r="Y13" s="333"/>
      <c r="Z13" s="333"/>
      <c r="AA13" s="333"/>
      <c r="AB13" s="333"/>
      <c r="AC13" s="333"/>
      <c r="AD13" s="333"/>
      <c r="AE13" s="333"/>
      <c r="AF13" s="333"/>
      <c r="AG13" s="333"/>
      <c r="AH13" s="333"/>
      <c r="AI13" s="333"/>
      <c r="AJ13" s="333"/>
      <c r="AK13" s="333"/>
      <c r="AL13" s="333"/>
      <c r="AM13" s="333"/>
      <c r="AN13" s="333"/>
      <c r="AO13" s="333"/>
      <c r="AP13" s="333"/>
      <c r="AQ13" s="333"/>
      <c r="AR13" s="333"/>
      <c r="AS13" s="333"/>
      <c r="AT13" s="333"/>
      <c r="AU13" s="333"/>
      <c r="AV13" s="333"/>
      <c r="AW13" s="333"/>
      <c r="AX13" s="333"/>
      <c r="AY13" s="333"/>
      <c r="AZ13" s="333"/>
      <c r="BA13" s="333"/>
      <c r="BB13" s="333"/>
      <c r="BC13" s="333"/>
      <c r="BD13" s="333"/>
      <c r="BE13" s="333"/>
      <c r="BF13" s="333"/>
      <c r="BG13" s="333"/>
      <c r="BH13" s="333"/>
      <c r="BI13" s="333"/>
      <c r="BJ13" s="333"/>
      <c r="BK13" s="333"/>
      <c r="BL13" s="333"/>
      <c r="BM13" s="333"/>
      <c r="BN13" s="333"/>
      <c r="BO13" s="333"/>
      <c r="BP13" s="333"/>
    </row>
    <row r="14">
      <c r="A14" s="334" t="s">
        <v>424</v>
      </c>
      <c r="B14" s="337">
        <v>2832.8</v>
      </c>
      <c r="C14" s="337">
        <v>2444.85</v>
      </c>
      <c r="D14" s="337">
        <v>212.71</v>
      </c>
      <c r="E14" s="337">
        <v>2266.05</v>
      </c>
      <c r="F14" s="337">
        <v>5476.5</v>
      </c>
      <c r="G14" s="337">
        <v>553.7</v>
      </c>
      <c r="H14" s="337">
        <v>1818.15</v>
      </c>
      <c r="I14" s="338">
        <v>2162.0</v>
      </c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  <c r="U14" s="333"/>
      <c r="V14" s="333"/>
      <c r="W14" s="333"/>
      <c r="X14" s="333"/>
      <c r="Y14" s="333"/>
      <c r="Z14" s="333"/>
      <c r="AA14" s="333"/>
      <c r="AB14" s="333"/>
      <c r="AC14" s="333"/>
      <c r="AD14" s="333"/>
      <c r="AE14" s="333"/>
      <c r="AF14" s="333"/>
      <c r="AG14" s="333"/>
      <c r="AH14" s="333"/>
      <c r="AI14" s="333"/>
      <c r="AJ14" s="333"/>
      <c r="AK14" s="333"/>
      <c r="AL14" s="333"/>
      <c r="AM14" s="333"/>
      <c r="AN14" s="333"/>
      <c r="AO14" s="333"/>
      <c r="AP14" s="333"/>
      <c r="AQ14" s="333"/>
      <c r="AR14" s="333"/>
      <c r="AS14" s="333"/>
      <c r="AT14" s="333"/>
      <c r="AU14" s="333"/>
      <c r="AV14" s="333"/>
      <c r="AW14" s="333"/>
      <c r="AX14" s="333"/>
      <c r="AY14" s="333"/>
      <c r="AZ14" s="333"/>
      <c r="BA14" s="333"/>
      <c r="BB14" s="333"/>
      <c r="BC14" s="333"/>
      <c r="BD14" s="333"/>
      <c r="BE14" s="333"/>
      <c r="BF14" s="333"/>
      <c r="BG14" s="333"/>
      <c r="BH14" s="333"/>
      <c r="BI14" s="333"/>
      <c r="BJ14" s="333"/>
      <c r="BK14" s="333"/>
      <c r="BL14" s="333"/>
      <c r="BM14" s="333"/>
      <c r="BN14" s="333"/>
      <c r="BO14" s="333"/>
      <c r="BP14" s="333"/>
    </row>
    <row r="15">
      <c r="A15" s="334" t="s">
        <v>425</v>
      </c>
      <c r="B15" s="337">
        <v>2390.35</v>
      </c>
      <c r="C15" s="337">
        <v>2879.6</v>
      </c>
      <c r="D15" s="337">
        <v>222.61</v>
      </c>
      <c r="E15" s="337">
        <v>1796.65</v>
      </c>
      <c r="F15" s="337">
        <v>6180.3</v>
      </c>
      <c r="G15" s="337">
        <v>675.35</v>
      </c>
      <c r="H15" s="337">
        <v>1857.85</v>
      </c>
      <c r="I15" s="338">
        <v>2356.3</v>
      </c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  <c r="U15" s="333"/>
      <c r="V15" s="333"/>
      <c r="W15" s="333"/>
      <c r="X15" s="333"/>
      <c r="Y15" s="333"/>
      <c r="Z15" s="333"/>
      <c r="AA15" s="333"/>
      <c r="AB15" s="333"/>
      <c r="AC15" s="333"/>
      <c r="AD15" s="333"/>
      <c r="AE15" s="333"/>
      <c r="AF15" s="333"/>
      <c r="AG15" s="333"/>
      <c r="AH15" s="333"/>
      <c r="AI15" s="333"/>
      <c r="AJ15" s="333"/>
      <c r="AK15" s="333"/>
      <c r="AL15" s="333"/>
      <c r="AM15" s="333"/>
      <c r="AN15" s="333"/>
      <c r="AO15" s="333"/>
      <c r="AP15" s="333"/>
      <c r="AQ15" s="333"/>
      <c r="AR15" s="333"/>
      <c r="AS15" s="333"/>
      <c r="AT15" s="333"/>
      <c r="AU15" s="333"/>
      <c r="AV15" s="333"/>
      <c r="AW15" s="333"/>
      <c r="AX15" s="333"/>
      <c r="AY15" s="333"/>
      <c r="AZ15" s="333"/>
      <c r="BA15" s="333"/>
      <c r="BB15" s="333"/>
      <c r="BC15" s="333"/>
      <c r="BD15" s="333"/>
      <c r="BE15" s="333"/>
      <c r="BF15" s="333"/>
      <c r="BG15" s="333"/>
      <c r="BH15" s="333"/>
      <c r="BI15" s="333"/>
      <c r="BJ15" s="333"/>
      <c r="BK15" s="333"/>
      <c r="BL15" s="333"/>
      <c r="BM15" s="333"/>
      <c r="BN15" s="333"/>
      <c r="BO15" s="333"/>
      <c r="BP15" s="333"/>
    </row>
    <row r="16">
      <c r="A16" s="330" t="s">
        <v>399</v>
      </c>
      <c r="B16" s="350">
        <v>2971.0</v>
      </c>
      <c r="C16" s="350">
        <v>2604.0</v>
      </c>
      <c r="D16" s="350">
        <v>32237.0</v>
      </c>
      <c r="E16" s="350">
        <v>16041.0</v>
      </c>
      <c r="F16" s="350">
        <v>3606.0</v>
      </c>
      <c r="G16" s="350">
        <v>8758.0</v>
      </c>
      <c r="H16" s="350">
        <v>3701.0</v>
      </c>
      <c r="I16" s="351">
        <v>1986.0</v>
      </c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  <c r="U16" s="333"/>
      <c r="V16" s="333"/>
      <c r="W16" s="333"/>
      <c r="X16" s="333"/>
      <c r="Y16" s="333"/>
      <c r="Z16" s="333"/>
      <c r="AA16" s="333"/>
      <c r="AB16" s="333"/>
      <c r="AC16" s="333"/>
      <c r="AD16" s="333"/>
      <c r="AE16" s="333"/>
      <c r="AF16" s="333"/>
      <c r="AG16" s="333"/>
      <c r="AH16" s="333"/>
      <c r="AI16" s="333"/>
      <c r="AJ16" s="333"/>
      <c r="AK16" s="333"/>
      <c r="AL16" s="333"/>
      <c r="AM16" s="333"/>
      <c r="AN16" s="333"/>
      <c r="AO16" s="333"/>
      <c r="AP16" s="333"/>
      <c r="AQ16" s="333"/>
      <c r="AR16" s="333"/>
      <c r="AS16" s="333"/>
      <c r="AT16" s="333"/>
      <c r="AU16" s="333"/>
      <c r="AV16" s="333"/>
      <c r="AW16" s="333"/>
      <c r="AX16" s="333"/>
      <c r="AY16" s="333"/>
      <c r="AZ16" s="333"/>
      <c r="BA16" s="333"/>
      <c r="BB16" s="333"/>
      <c r="BC16" s="333"/>
      <c r="BD16" s="333"/>
      <c r="BE16" s="333"/>
      <c r="BF16" s="333"/>
      <c r="BG16" s="333"/>
      <c r="BH16" s="333"/>
      <c r="BI16" s="333"/>
      <c r="BJ16" s="333"/>
      <c r="BK16" s="333"/>
      <c r="BL16" s="333"/>
      <c r="BM16" s="333"/>
      <c r="BN16" s="333"/>
      <c r="BO16" s="333"/>
      <c r="BP16" s="333"/>
    </row>
    <row r="17">
      <c r="A17" s="332" t="s">
        <v>394</v>
      </c>
      <c r="B17" s="342">
        <v>-1314429.16</v>
      </c>
      <c r="C17" s="342">
        <v>1132014.06</v>
      </c>
      <c r="D17" s="342">
        <v>319148.94</v>
      </c>
      <c r="E17" s="342">
        <v>-7529675.97</v>
      </c>
      <c r="F17" s="342">
        <v>2537935.61</v>
      </c>
      <c r="G17" s="342">
        <v>1065423.02</v>
      </c>
      <c r="H17" s="342">
        <v>146944.52</v>
      </c>
      <c r="I17" s="343">
        <v>385875.72</v>
      </c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  <c r="U17" s="333"/>
      <c r="V17" s="333"/>
      <c r="W17" s="333"/>
      <c r="X17" s="333"/>
      <c r="Y17" s="333"/>
      <c r="Z17" s="333"/>
      <c r="AA17" s="333"/>
      <c r="AB17" s="333"/>
      <c r="AC17" s="333"/>
      <c r="AD17" s="333"/>
      <c r="AE17" s="333"/>
      <c r="AF17" s="333"/>
      <c r="AG17" s="333"/>
      <c r="AH17" s="333"/>
      <c r="AI17" s="333"/>
      <c r="AJ17" s="333"/>
      <c r="AK17" s="333"/>
      <c r="AL17" s="333"/>
      <c r="AM17" s="333"/>
      <c r="AN17" s="333"/>
      <c r="AO17" s="333"/>
      <c r="AP17" s="333"/>
      <c r="AQ17" s="333"/>
      <c r="AR17" s="333"/>
      <c r="AS17" s="333"/>
      <c r="AT17" s="333"/>
      <c r="AU17" s="333"/>
      <c r="AV17" s="333"/>
      <c r="AW17" s="333"/>
      <c r="AX17" s="333"/>
      <c r="AY17" s="333"/>
      <c r="AZ17" s="333"/>
      <c r="BA17" s="333"/>
      <c r="BB17" s="333"/>
      <c r="BC17" s="333"/>
      <c r="BD17" s="333"/>
      <c r="BE17" s="333"/>
      <c r="BF17" s="333"/>
      <c r="BG17" s="333"/>
      <c r="BH17" s="333"/>
      <c r="BI17" s="333"/>
      <c r="BJ17" s="333"/>
      <c r="BK17" s="333"/>
      <c r="BL17" s="333"/>
      <c r="BM17" s="333"/>
      <c r="BN17" s="333"/>
      <c r="BO17" s="333"/>
      <c r="BP17" s="333"/>
    </row>
    <row r="18">
      <c r="A18" s="332" t="s">
        <v>426</v>
      </c>
      <c r="B18" s="344">
        <v>-3256763.27</v>
      </c>
      <c r="C18" s="345"/>
      <c r="D18" s="345"/>
      <c r="E18" s="345"/>
      <c r="F18" s="345"/>
      <c r="G18" s="345"/>
      <c r="H18" s="345"/>
      <c r="I18" s="346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3"/>
      <c r="X18" s="333"/>
      <c r="Y18" s="333"/>
      <c r="Z18" s="333"/>
      <c r="AA18" s="333"/>
      <c r="AB18" s="333"/>
      <c r="AC18" s="333"/>
      <c r="AD18" s="333"/>
      <c r="AE18" s="333"/>
      <c r="AF18" s="333"/>
      <c r="AG18" s="333"/>
      <c r="AH18" s="333"/>
      <c r="AI18" s="333"/>
      <c r="AJ18" s="333"/>
      <c r="AK18" s="333"/>
      <c r="AL18" s="333"/>
      <c r="AM18" s="333"/>
      <c r="AN18" s="333"/>
      <c r="AO18" s="333"/>
      <c r="AP18" s="333"/>
      <c r="AQ18" s="333"/>
      <c r="AR18" s="333"/>
      <c r="AS18" s="333"/>
      <c r="AT18" s="333"/>
      <c r="AU18" s="333"/>
      <c r="AV18" s="333"/>
      <c r="AW18" s="333"/>
      <c r="AX18" s="333"/>
      <c r="AY18" s="333"/>
      <c r="AZ18" s="333"/>
      <c r="BA18" s="333"/>
      <c r="BB18" s="333"/>
      <c r="BC18" s="333"/>
      <c r="BD18" s="333"/>
      <c r="BE18" s="333"/>
      <c r="BF18" s="333"/>
      <c r="BG18" s="333"/>
      <c r="BH18" s="333"/>
      <c r="BI18" s="333"/>
      <c r="BJ18" s="333"/>
      <c r="BK18" s="333"/>
      <c r="BL18" s="333"/>
      <c r="BM18" s="333"/>
      <c r="BN18" s="333"/>
      <c r="BO18" s="333"/>
      <c r="BP18" s="333"/>
    </row>
    <row r="19">
      <c r="A19" s="347"/>
      <c r="B19" s="347"/>
      <c r="C19" s="347"/>
      <c r="D19" s="347"/>
      <c r="E19" s="347"/>
      <c r="F19" s="347"/>
      <c r="G19" s="347"/>
      <c r="H19" s="347"/>
      <c r="I19" s="347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  <c r="U19" s="333"/>
      <c r="V19" s="333"/>
      <c r="W19" s="333"/>
      <c r="X19" s="333"/>
      <c r="Y19" s="333"/>
      <c r="Z19" s="333"/>
      <c r="AA19" s="333"/>
      <c r="AB19" s="333"/>
      <c r="AC19" s="333"/>
      <c r="AD19" s="333"/>
      <c r="AE19" s="333"/>
      <c r="AF19" s="333"/>
      <c r="AG19" s="333"/>
      <c r="AH19" s="333"/>
      <c r="AI19" s="333"/>
      <c r="AJ19" s="333"/>
      <c r="AK19" s="333"/>
      <c r="AL19" s="333"/>
      <c r="AM19" s="333"/>
      <c r="AN19" s="333"/>
      <c r="AO19" s="333"/>
      <c r="AP19" s="333"/>
      <c r="AQ19" s="333"/>
      <c r="AR19" s="333"/>
      <c r="AS19" s="333"/>
      <c r="AT19" s="333"/>
      <c r="AU19" s="333"/>
      <c r="AV19" s="333"/>
      <c r="AW19" s="333"/>
      <c r="AX19" s="333"/>
      <c r="AY19" s="333"/>
      <c r="AZ19" s="333"/>
      <c r="BA19" s="333"/>
      <c r="BB19" s="333"/>
      <c r="BC19" s="333"/>
      <c r="BD19" s="333"/>
      <c r="BE19" s="333"/>
      <c r="BF19" s="333"/>
      <c r="BG19" s="333"/>
      <c r="BH19" s="333"/>
      <c r="BI19" s="333"/>
      <c r="BJ19" s="333"/>
      <c r="BK19" s="333"/>
      <c r="BL19" s="333"/>
      <c r="BM19" s="333"/>
      <c r="BN19" s="333"/>
      <c r="BO19" s="333"/>
      <c r="BP19" s="333"/>
    </row>
    <row r="20">
      <c r="A20" s="345"/>
      <c r="B20" s="345"/>
      <c r="C20" s="345"/>
      <c r="D20" s="345"/>
      <c r="E20" s="345"/>
      <c r="F20" s="345"/>
      <c r="G20" s="345"/>
      <c r="H20" s="347"/>
      <c r="I20" s="347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33"/>
      <c r="Z20" s="333"/>
      <c r="AA20" s="333"/>
      <c r="AB20" s="333"/>
      <c r="AC20" s="333"/>
      <c r="AD20" s="333"/>
      <c r="AE20" s="333"/>
      <c r="AF20" s="333"/>
      <c r="AG20" s="333"/>
      <c r="AH20" s="333"/>
      <c r="AI20" s="333"/>
      <c r="AJ20" s="333"/>
      <c r="AK20" s="333"/>
      <c r="AL20" s="333"/>
      <c r="AM20" s="333"/>
      <c r="AN20" s="333"/>
      <c r="AO20" s="333"/>
      <c r="AP20" s="333"/>
      <c r="AQ20" s="333"/>
      <c r="AR20" s="333"/>
      <c r="AS20" s="333"/>
      <c r="AT20" s="333"/>
      <c r="AU20" s="333"/>
      <c r="AV20" s="333"/>
      <c r="AW20" s="333"/>
      <c r="AX20" s="333"/>
      <c r="AY20" s="333"/>
      <c r="AZ20" s="333"/>
      <c r="BA20" s="333"/>
      <c r="BB20" s="333"/>
      <c r="BC20" s="333"/>
      <c r="BD20" s="333"/>
      <c r="BE20" s="333"/>
      <c r="BF20" s="333"/>
      <c r="BG20" s="333"/>
      <c r="BH20" s="333"/>
      <c r="BI20" s="333"/>
      <c r="BJ20" s="333"/>
      <c r="BK20" s="333"/>
      <c r="BL20" s="333"/>
      <c r="BM20" s="333"/>
      <c r="BN20" s="333"/>
      <c r="BO20" s="333"/>
      <c r="BP20" s="333"/>
    </row>
    <row r="21">
      <c r="A21" s="348" t="s">
        <v>401</v>
      </c>
      <c r="B21" s="190"/>
      <c r="C21" s="190"/>
      <c r="D21" s="190"/>
      <c r="E21" s="190"/>
      <c r="F21" s="190"/>
      <c r="G21" s="349"/>
      <c r="H21" s="347"/>
      <c r="I21" s="347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33"/>
      <c r="Z21" s="333"/>
      <c r="AA21" s="333"/>
      <c r="AB21" s="333"/>
      <c r="AC21" s="333"/>
      <c r="AD21" s="333"/>
      <c r="AE21" s="333"/>
      <c r="AF21" s="333"/>
      <c r="AG21" s="333"/>
      <c r="AH21" s="333"/>
      <c r="AI21" s="333"/>
      <c r="AJ21" s="333"/>
      <c r="AK21" s="333"/>
      <c r="AL21" s="333"/>
      <c r="AM21" s="333"/>
      <c r="AN21" s="333"/>
      <c r="AO21" s="333"/>
      <c r="AP21" s="333"/>
      <c r="AQ21" s="333"/>
      <c r="AR21" s="333"/>
      <c r="AS21" s="333"/>
      <c r="AT21" s="333"/>
      <c r="AU21" s="333"/>
      <c r="AV21" s="333"/>
      <c r="AW21" s="333"/>
      <c r="AX21" s="333"/>
      <c r="AY21" s="333"/>
      <c r="AZ21" s="333"/>
      <c r="BA21" s="333"/>
      <c r="BB21" s="333"/>
      <c r="BC21" s="333"/>
      <c r="BD21" s="333"/>
      <c r="BE21" s="333"/>
      <c r="BF21" s="333"/>
      <c r="BG21" s="333"/>
      <c r="BH21" s="333"/>
      <c r="BI21" s="333"/>
      <c r="BJ21" s="333"/>
      <c r="BK21" s="333"/>
      <c r="BL21" s="333"/>
      <c r="BM21" s="333"/>
      <c r="BN21" s="333"/>
      <c r="BO21" s="333"/>
      <c r="BP21" s="333"/>
    </row>
    <row r="22">
      <c r="A22" s="346"/>
      <c r="B22" s="340" t="s">
        <v>427</v>
      </c>
      <c r="C22" s="340" t="s">
        <v>428</v>
      </c>
      <c r="D22" s="340" t="s">
        <v>404</v>
      </c>
      <c r="E22" s="340" t="s">
        <v>359</v>
      </c>
      <c r="F22" s="340" t="s">
        <v>405</v>
      </c>
      <c r="G22" s="341" t="s">
        <v>406</v>
      </c>
      <c r="H22" s="347"/>
      <c r="I22" s="347"/>
      <c r="J22" s="333"/>
      <c r="K22" s="333"/>
      <c r="L22" s="333"/>
      <c r="M22" s="333"/>
      <c r="N22" s="333"/>
      <c r="O22" s="333"/>
      <c r="P22" s="333"/>
      <c r="Q22" s="333"/>
      <c r="R22" s="333"/>
      <c r="S22" s="333"/>
      <c r="T22" s="333"/>
      <c r="U22" s="333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333"/>
      <c r="AI22" s="333"/>
      <c r="AJ22" s="333"/>
      <c r="AK22" s="333"/>
      <c r="AL22" s="333"/>
      <c r="AM22" s="333"/>
      <c r="AN22" s="333"/>
      <c r="AO22" s="333"/>
      <c r="AP22" s="333"/>
      <c r="AQ22" s="333"/>
      <c r="AR22" s="333"/>
      <c r="AS22" s="333"/>
      <c r="AT22" s="333"/>
      <c r="AU22" s="333"/>
      <c r="AV22" s="333"/>
      <c r="AW22" s="333"/>
      <c r="AX22" s="333"/>
      <c r="AY22" s="333"/>
      <c r="AZ22" s="333"/>
      <c r="BA22" s="333"/>
      <c r="BB22" s="333"/>
      <c r="BC22" s="333"/>
      <c r="BD22" s="333"/>
      <c r="BE22" s="333"/>
      <c r="BF22" s="333"/>
      <c r="BG22" s="333"/>
      <c r="BH22" s="333"/>
      <c r="BI22" s="333"/>
      <c r="BJ22" s="333"/>
      <c r="BK22" s="333"/>
      <c r="BL22" s="333"/>
      <c r="BM22" s="333"/>
      <c r="BN22" s="333"/>
      <c r="BO22" s="333"/>
      <c r="BP22" s="333"/>
    </row>
    <row r="23">
      <c r="A23" s="334" t="s">
        <v>407</v>
      </c>
      <c r="B23" s="337">
        <v>8.876985082E7</v>
      </c>
      <c r="C23" s="337">
        <v>5.6808585E7</v>
      </c>
      <c r="D23" s="337">
        <v>24433.8</v>
      </c>
      <c r="E23" s="335">
        <v>31.0</v>
      </c>
      <c r="F23" s="335">
        <v>75.0</v>
      </c>
      <c r="G23" s="336" t="s">
        <v>429</v>
      </c>
      <c r="H23" s="347"/>
      <c r="I23" s="347"/>
      <c r="J23" s="333"/>
      <c r="K23" s="333"/>
      <c r="L23" s="333"/>
      <c r="M23" s="333"/>
      <c r="N23" s="333"/>
      <c r="O23" s="333"/>
      <c r="P23" s="333"/>
      <c r="Q23" s="333"/>
      <c r="R23" s="333"/>
      <c r="S23" s="333"/>
      <c r="T23" s="333"/>
      <c r="U23" s="333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333"/>
      <c r="AI23" s="333"/>
      <c r="AJ23" s="333"/>
      <c r="AK23" s="333"/>
      <c r="AL23" s="333"/>
      <c r="AM23" s="333"/>
      <c r="AN23" s="333"/>
      <c r="AO23" s="333"/>
      <c r="AP23" s="333"/>
      <c r="AQ23" s="333"/>
      <c r="AR23" s="333"/>
      <c r="AS23" s="333"/>
      <c r="AT23" s="333"/>
      <c r="AU23" s="333"/>
      <c r="AV23" s="333"/>
      <c r="AW23" s="333"/>
      <c r="AX23" s="333"/>
      <c r="AY23" s="333"/>
      <c r="AZ23" s="333"/>
      <c r="BA23" s="333"/>
      <c r="BB23" s="333"/>
      <c r="BC23" s="333"/>
      <c r="BD23" s="333"/>
      <c r="BE23" s="333"/>
      <c r="BF23" s="333"/>
      <c r="BG23" s="333"/>
      <c r="BH23" s="333"/>
      <c r="BI23" s="333"/>
      <c r="BJ23" s="333"/>
      <c r="BK23" s="333"/>
      <c r="BL23" s="333"/>
      <c r="BM23" s="333"/>
      <c r="BN23" s="333"/>
      <c r="BO23" s="333"/>
      <c r="BP23" s="333"/>
    </row>
    <row r="24">
      <c r="A24" s="334" t="s">
        <v>430</v>
      </c>
      <c r="B24" s="337">
        <v>8.551308755E7</v>
      </c>
      <c r="C24" s="337">
        <v>6.0445815E7</v>
      </c>
      <c r="D24" s="337">
        <v>25998.2</v>
      </c>
      <c r="E24" s="347"/>
      <c r="F24" s="347"/>
      <c r="G24" s="352"/>
      <c r="H24" s="347"/>
      <c r="I24" s="347"/>
      <c r="J24" s="333"/>
      <c r="K24" s="333"/>
      <c r="L24" s="333"/>
      <c r="M24" s="333"/>
      <c r="N24" s="333"/>
      <c r="O24" s="333"/>
      <c r="P24" s="333"/>
      <c r="Q24" s="333"/>
      <c r="R24" s="333"/>
      <c r="S24" s="333"/>
      <c r="T24" s="333"/>
      <c r="U24" s="333"/>
      <c r="V24" s="333"/>
      <c r="W24" s="333"/>
      <c r="X24" s="333"/>
      <c r="Y24" s="333"/>
      <c r="Z24" s="333"/>
      <c r="AA24" s="333"/>
      <c r="AB24" s="333"/>
      <c r="AC24" s="333"/>
      <c r="AD24" s="333"/>
      <c r="AE24" s="333"/>
      <c r="AF24" s="333"/>
      <c r="AG24" s="333"/>
      <c r="AH24" s="333"/>
      <c r="AI24" s="333"/>
      <c r="AJ24" s="333"/>
      <c r="AK24" s="333"/>
      <c r="AL24" s="333"/>
      <c r="AM24" s="333"/>
      <c r="AN24" s="333"/>
      <c r="AO24" s="333"/>
      <c r="AP24" s="333"/>
      <c r="AQ24" s="333"/>
      <c r="AR24" s="333"/>
      <c r="AS24" s="333"/>
      <c r="AT24" s="333"/>
      <c r="AU24" s="333"/>
      <c r="AV24" s="333"/>
      <c r="AW24" s="333"/>
      <c r="AX24" s="333"/>
      <c r="AY24" s="333"/>
      <c r="AZ24" s="333"/>
      <c r="BA24" s="333"/>
      <c r="BB24" s="333"/>
      <c r="BC24" s="333"/>
      <c r="BD24" s="333"/>
      <c r="BE24" s="333"/>
      <c r="BF24" s="333"/>
      <c r="BG24" s="333"/>
      <c r="BH24" s="333"/>
      <c r="BI24" s="333"/>
      <c r="BJ24" s="333"/>
      <c r="BK24" s="333"/>
      <c r="BL24" s="333"/>
      <c r="BM24" s="333"/>
      <c r="BN24" s="333"/>
      <c r="BO24" s="333"/>
      <c r="BP24" s="333"/>
    </row>
    <row r="25">
      <c r="A25" s="330" t="s">
        <v>394</v>
      </c>
      <c r="B25" s="344">
        <v>-3256763.27</v>
      </c>
      <c r="C25" s="344">
        <v>3637230.0</v>
      </c>
      <c r="D25" s="345"/>
      <c r="E25" s="345"/>
      <c r="F25" s="345"/>
      <c r="G25" s="346"/>
      <c r="H25" s="347"/>
      <c r="I25" s="347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33"/>
      <c r="Z25" s="333"/>
      <c r="AA25" s="333"/>
      <c r="AB25" s="333"/>
      <c r="AC25" s="333"/>
      <c r="AD25" s="333"/>
      <c r="AE25" s="333"/>
      <c r="AF25" s="333"/>
      <c r="AG25" s="333"/>
      <c r="AH25" s="333"/>
      <c r="AI25" s="333"/>
      <c r="AJ25" s="333"/>
      <c r="AK25" s="333"/>
      <c r="AL25" s="333"/>
      <c r="AM25" s="333"/>
      <c r="AN25" s="333"/>
      <c r="AO25" s="333"/>
      <c r="AP25" s="333"/>
      <c r="AQ25" s="333"/>
      <c r="AR25" s="333"/>
      <c r="AS25" s="333"/>
      <c r="AT25" s="333"/>
      <c r="AU25" s="333"/>
      <c r="AV25" s="333"/>
      <c r="AW25" s="333"/>
      <c r="AX25" s="333"/>
      <c r="AY25" s="333"/>
      <c r="AZ25" s="333"/>
      <c r="BA25" s="333"/>
      <c r="BB25" s="333"/>
      <c r="BC25" s="333"/>
      <c r="BD25" s="333"/>
      <c r="BE25" s="333"/>
      <c r="BF25" s="333"/>
      <c r="BG25" s="333"/>
      <c r="BH25" s="333"/>
      <c r="BI25" s="333"/>
      <c r="BJ25" s="333"/>
      <c r="BK25" s="333"/>
      <c r="BL25" s="333"/>
      <c r="BM25" s="333"/>
      <c r="BN25" s="333"/>
      <c r="BO25" s="333"/>
      <c r="BP25" s="333"/>
    </row>
    <row r="26">
      <c r="A26" s="347"/>
      <c r="B26" s="347"/>
      <c r="C26" s="347"/>
      <c r="D26" s="347"/>
      <c r="E26" s="347"/>
      <c r="F26" s="347"/>
      <c r="G26" s="347"/>
      <c r="H26" s="347"/>
      <c r="I26" s="347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33"/>
      <c r="AB26" s="333"/>
      <c r="AC26" s="333"/>
      <c r="AD26" s="333"/>
      <c r="AE26" s="333"/>
      <c r="AF26" s="333"/>
      <c r="AG26" s="333"/>
      <c r="AH26" s="333"/>
      <c r="AI26" s="333"/>
      <c r="AJ26" s="333"/>
      <c r="AK26" s="333"/>
      <c r="AL26" s="333"/>
      <c r="AM26" s="333"/>
      <c r="AN26" s="333"/>
      <c r="AO26" s="333"/>
      <c r="AP26" s="333"/>
      <c r="AQ26" s="333"/>
      <c r="AR26" s="333"/>
      <c r="AS26" s="333"/>
      <c r="AT26" s="333"/>
      <c r="AU26" s="333"/>
      <c r="AV26" s="333"/>
      <c r="AW26" s="333"/>
      <c r="AX26" s="333"/>
      <c r="AY26" s="333"/>
      <c r="AZ26" s="333"/>
      <c r="BA26" s="333"/>
      <c r="BB26" s="333"/>
      <c r="BC26" s="333"/>
      <c r="BD26" s="333"/>
      <c r="BE26" s="333"/>
      <c r="BF26" s="333"/>
      <c r="BG26" s="333"/>
      <c r="BH26" s="333"/>
      <c r="BI26" s="333"/>
      <c r="BJ26" s="333"/>
      <c r="BK26" s="333"/>
      <c r="BL26" s="333"/>
      <c r="BM26" s="333"/>
      <c r="BN26" s="333"/>
      <c r="BO26" s="333"/>
      <c r="BP26" s="333"/>
    </row>
    <row r="27">
      <c r="A27" s="345"/>
      <c r="B27" s="345"/>
      <c r="C27" s="345"/>
      <c r="D27" s="345"/>
      <c r="E27" s="347"/>
      <c r="F27" s="347"/>
      <c r="G27" s="347"/>
      <c r="H27" s="347"/>
      <c r="I27" s="347"/>
      <c r="J27" s="333"/>
      <c r="K27" s="333"/>
      <c r="L27" s="333"/>
      <c r="M27" s="333"/>
      <c r="N27" s="333"/>
      <c r="O27" s="333"/>
      <c r="P27" s="333"/>
      <c r="Q27" s="333"/>
      <c r="R27" s="333"/>
      <c r="S27" s="333"/>
      <c r="T27" s="333"/>
      <c r="U27" s="333"/>
      <c r="V27" s="333"/>
      <c r="W27" s="333"/>
      <c r="X27" s="333"/>
      <c r="Y27" s="333"/>
      <c r="Z27" s="333"/>
      <c r="AA27" s="333"/>
      <c r="AB27" s="333"/>
      <c r="AC27" s="333"/>
      <c r="AD27" s="333"/>
      <c r="AE27" s="333"/>
      <c r="AF27" s="333"/>
      <c r="AG27" s="333"/>
      <c r="AH27" s="333"/>
      <c r="AI27" s="333"/>
      <c r="AJ27" s="333"/>
      <c r="AK27" s="333"/>
      <c r="AL27" s="333"/>
      <c r="AM27" s="333"/>
      <c r="AN27" s="333"/>
      <c r="AO27" s="333"/>
      <c r="AP27" s="333"/>
      <c r="AQ27" s="333"/>
      <c r="AR27" s="333"/>
      <c r="AS27" s="333"/>
      <c r="AT27" s="333"/>
      <c r="AU27" s="333"/>
      <c r="AV27" s="333"/>
      <c r="AW27" s="333"/>
      <c r="AX27" s="333"/>
      <c r="AY27" s="333"/>
      <c r="AZ27" s="333"/>
      <c r="BA27" s="333"/>
      <c r="BB27" s="333"/>
      <c r="BC27" s="333"/>
      <c r="BD27" s="333"/>
      <c r="BE27" s="333"/>
      <c r="BF27" s="333"/>
      <c r="BG27" s="333"/>
      <c r="BH27" s="333"/>
      <c r="BI27" s="333"/>
      <c r="BJ27" s="333"/>
      <c r="BK27" s="333"/>
      <c r="BL27" s="333"/>
      <c r="BM27" s="333"/>
      <c r="BN27" s="333"/>
      <c r="BO27" s="333"/>
      <c r="BP27" s="333"/>
    </row>
    <row r="28">
      <c r="A28" s="332" t="s">
        <v>412</v>
      </c>
      <c r="B28" s="331" t="s">
        <v>413</v>
      </c>
      <c r="C28" s="331" t="s">
        <v>414</v>
      </c>
      <c r="D28" s="332" t="s">
        <v>415</v>
      </c>
      <c r="E28" s="347"/>
      <c r="F28" s="347"/>
      <c r="G28" s="347"/>
      <c r="H28" s="347"/>
      <c r="I28" s="347"/>
      <c r="J28" s="333"/>
      <c r="K28" s="333"/>
      <c r="L28" s="333"/>
      <c r="M28" s="333"/>
      <c r="N28" s="333"/>
      <c r="O28" s="333"/>
      <c r="P28" s="333"/>
      <c r="Q28" s="333"/>
      <c r="R28" s="333"/>
      <c r="S28" s="333"/>
      <c r="T28" s="333"/>
      <c r="U28" s="333"/>
      <c r="V28" s="333"/>
      <c r="W28" s="333"/>
      <c r="X28" s="333"/>
      <c r="Y28" s="333"/>
      <c r="Z28" s="333"/>
      <c r="AA28" s="333"/>
      <c r="AB28" s="333"/>
      <c r="AC28" s="333"/>
      <c r="AD28" s="333"/>
      <c r="AE28" s="333"/>
      <c r="AF28" s="333"/>
      <c r="AG28" s="333"/>
      <c r="AH28" s="333"/>
      <c r="AI28" s="333"/>
      <c r="AJ28" s="333"/>
      <c r="AK28" s="333"/>
      <c r="AL28" s="333"/>
      <c r="AM28" s="333"/>
      <c r="AN28" s="333"/>
      <c r="AO28" s="333"/>
      <c r="AP28" s="333"/>
      <c r="AQ28" s="333"/>
      <c r="AR28" s="333"/>
      <c r="AS28" s="333"/>
      <c r="AT28" s="333"/>
      <c r="AU28" s="333"/>
      <c r="AV28" s="333"/>
      <c r="AW28" s="333"/>
      <c r="AX28" s="333"/>
      <c r="AY28" s="333"/>
      <c r="AZ28" s="333"/>
      <c r="BA28" s="333"/>
      <c r="BB28" s="333"/>
      <c r="BC28" s="333"/>
      <c r="BD28" s="333"/>
      <c r="BE28" s="333"/>
      <c r="BF28" s="333"/>
      <c r="BG28" s="333"/>
      <c r="BH28" s="333"/>
      <c r="BI28" s="333"/>
      <c r="BJ28" s="333"/>
      <c r="BK28" s="333"/>
      <c r="BL28" s="333"/>
      <c r="BM28" s="333"/>
      <c r="BN28" s="333"/>
      <c r="BO28" s="333"/>
      <c r="BP28" s="333"/>
    </row>
    <row r="29">
      <c r="A29" s="334" t="s">
        <v>336</v>
      </c>
      <c r="B29" s="337">
        <v>-1314429.16</v>
      </c>
      <c r="C29" s="337">
        <v>-132375.0</v>
      </c>
      <c r="D29" s="338">
        <v>-1446804.16</v>
      </c>
      <c r="E29" s="347"/>
      <c r="F29" s="347"/>
      <c r="G29" s="347"/>
      <c r="H29" s="347"/>
      <c r="I29" s="347"/>
      <c r="J29" s="333"/>
      <c r="K29" s="333"/>
      <c r="L29" s="333"/>
      <c r="M29" s="333"/>
      <c r="N29" s="333"/>
      <c r="O29" s="333"/>
      <c r="P29" s="333"/>
      <c r="Q29" s="333"/>
      <c r="R29" s="333"/>
      <c r="S29" s="333"/>
      <c r="T29" s="333"/>
      <c r="U29" s="333"/>
      <c r="V29" s="333"/>
      <c r="W29" s="333"/>
      <c r="X29" s="333"/>
      <c r="Y29" s="333"/>
      <c r="Z29" s="333"/>
      <c r="AA29" s="333"/>
      <c r="AB29" s="333"/>
      <c r="AC29" s="333"/>
      <c r="AD29" s="333"/>
      <c r="AE29" s="333"/>
      <c r="AF29" s="333"/>
      <c r="AG29" s="333"/>
      <c r="AH29" s="333"/>
      <c r="AI29" s="333"/>
      <c r="AJ29" s="333"/>
      <c r="AK29" s="333"/>
      <c r="AL29" s="333"/>
      <c r="AM29" s="333"/>
      <c r="AN29" s="333"/>
      <c r="AO29" s="333"/>
      <c r="AP29" s="333"/>
      <c r="AQ29" s="333"/>
      <c r="AR29" s="333"/>
      <c r="AS29" s="333"/>
      <c r="AT29" s="333"/>
      <c r="AU29" s="333"/>
      <c r="AV29" s="333"/>
      <c r="AW29" s="333"/>
      <c r="AX29" s="333"/>
      <c r="AY29" s="333"/>
      <c r="AZ29" s="333"/>
      <c r="BA29" s="333"/>
      <c r="BB29" s="333"/>
      <c r="BC29" s="333"/>
      <c r="BD29" s="333"/>
      <c r="BE29" s="333"/>
      <c r="BF29" s="333"/>
      <c r="BG29" s="333"/>
      <c r="BH29" s="333"/>
      <c r="BI29" s="333"/>
      <c r="BJ29" s="333"/>
      <c r="BK29" s="333"/>
      <c r="BL29" s="333"/>
      <c r="BM29" s="333"/>
      <c r="BN29" s="333"/>
      <c r="BO29" s="333"/>
      <c r="BP29" s="333"/>
    </row>
    <row r="30">
      <c r="A30" s="334" t="s">
        <v>338</v>
      </c>
      <c r="B30" s="337">
        <v>1132014.06</v>
      </c>
      <c r="C30" s="337">
        <v>447851.25</v>
      </c>
      <c r="D30" s="338">
        <v>1579865.31</v>
      </c>
      <c r="E30" s="347"/>
      <c r="F30" s="347"/>
      <c r="G30" s="347"/>
      <c r="H30" s="347"/>
      <c r="I30" s="347"/>
      <c r="J30" s="333"/>
      <c r="K30" s="333"/>
      <c r="L30" s="333"/>
      <c r="M30" s="333"/>
      <c r="N30" s="333"/>
      <c r="O30" s="333"/>
      <c r="P30" s="333"/>
      <c r="Q30" s="333"/>
      <c r="R30" s="333"/>
      <c r="S30" s="333"/>
      <c r="T30" s="333"/>
      <c r="U30" s="333"/>
      <c r="V30" s="333"/>
      <c r="W30" s="333"/>
      <c r="X30" s="333"/>
      <c r="Y30" s="333"/>
      <c r="Z30" s="333"/>
      <c r="AA30" s="333"/>
      <c r="AB30" s="333"/>
      <c r="AC30" s="333"/>
      <c r="AD30" s="333"/>
      <c r="AE30" s="333"/>
      <c r="AF30" s="333"/>
      <c r="AG30" s="333"/>
      <c r="AH30" s="333"/>
      <c r="AI30" s="333"/>
      <c r="AJ30" s="333"/>
      <c r="AK30" s="333"/>
      <c r="AL30" s="333"/>
      <c r="AM30" s="333"/>
      <c r="AN30" s="333"/>
      <c r="AO30" s="333"/>
      <c r="AP30" s="333"/>
      <c r="AQ30" s="333"/>
      <c r="AR30" s="333"/>
      <c r="AS30" s="333"/>
      <c r="AT30" s="333"/>
      <c r="AU30" s="333"/>
      <c r="AV30" s="333"/>
      <c r="AW30" s="333"/>
      <c r="AX30" s="333"/>
      <c r="AY30" s="333"/>
      <c r="AZ30" s="333"/>
      <c r="BA30" s="333"/>
      <c r="BB30" s="333"/>
      <c r="BC30" s="333"/>
      <c r="BD30" s="333"/>
      <c r="BE30" s="333"/>
      <c r="BF30" s="333"/>
      <c r="BG30" s="333"/>
      <c r="BH30" s="333"/>
      <c r="BI30" s="333"/>
      <c r="BJ30" s="333"/>
      <c r="BK30" s="333"/>
      <c r="BL30" s="333"/>
      <c r="BM30" s="333"/>
      <c r="BN30" s="333"/>
      <c r="BO30" s="333"/>
      <c r="BP30" s="333"/>
    </row>
    <row r="31">
      <c r="A31" s="334" t="s">
        <v>340</v>
      </c>
      <c r="B31" s="337">
        <v>319148.94</v>
      </c>
      <c r="C31" s="337">
        <v>691440.0</v>
      </c>
      <c r="D31" s="338">
        <v>1010588.94</v>
      </c>
      <c r="E31" s="347"/>
      <c r="F31" s="347"/>
      <c r="G31" s="347"/>
      <c r="H31" s="347"/>
      <c r="I31" s="347"/>
      <c r="J31" s="333"/>
      <c r="K31" s="333"/>
      <c r="L31" s="333"/>
      <c r="M31" s="333"/>
      <c r="N31" s="333"/>
      <c r="O31" s="333"/>
      <c r="P31" s="333"/>
      <c r="Q31" s="333"/>
      <c r="R31" s="333"/>
      <c r="S31" s="333"/>
      <c r="T31" s="333"/>
      <c r="U31" s="333"/>
      <c r="V31" s="333"/>
      <c r="W31" s="333"/>
      <c r="X31" s="333"/>
      <c r="Y31" s="333"/>
      <c r="Z31" s="333"/>
      <c r="AA31" s="333"/>
      <c r="AB31" s="333"/>
      <c r="AC31" s="333"/>
      <c r="AD31" s="333"/>
      <c r="AE31" s="333"/>
      <c r="AF31" s="333"/>
      <c r="AG31" s="333"/>
      <c r="AH31" s="333"/>
      <c r="AI31" s="333"/>
      <c r="AJ31" s="333"/>
      <c r="AK31" s="333"/>
      <c r="AL31" s="333"/>
      <c r="AM31" s="333"/>
      <c r="AN31" s="333"/>
      <c r="AO31" s="333"/>
      <c r="AP31" s="333"/>
      <c r="AQ31" s="333"/>
      <c r="AR31" s="333"/>
      <c r="AS31" s="333"/>
      <c r="AT31" s="333"/>
      <c r="AU31" s="333"/>
      <c r="AV31" s="333"/>
      <c r="AW31" s="333"/>
      <c r="AX31" s="333"/>
      <c r="AY31" s="333"/>
      <c r="AZ31" s="333"/>
      <c r="BA31" s="333"/>
      <c r="BB31" s="333"/>
      <c r="BC31" s="333"/>
      <c r="BD31" s="333"/>
      <c r="BE31" s="333"/>
      <c r="BF31" s="333"/>
      <c r="BG31" s="333"/>
      <c r="BH31" s="333"/>
      <c r="BI31" s="333"/>
      <c r="BJ31" s="333"/>
      <c r="BK31" s="333"/>
      <c r="BL31" s="333"/>
      <c r="BM31" s="333"/>
      <c r="BN31" s="333"/>
      <c r="BO31" s="333"/>
      <c r="BP31" s="333"/>
    </row>
    <row r="32">
      <c r="A32" s="334" t="s">
        <v>342</v>
      </c>
      <c r="B32" s="337">
        <v>-7529675.97</v>
      </c>
      <c r="C32" s="337">
        <v>-209040.0</v>
      </c>
      <c r="D32" s="338">
        <v>-7738715.97</v>
      </c>
      <c r="E32" s="347"/>
      <c r="F32" s="347"/>
      <c r="G32" s="347"/>
      <c r="H32" s="347"/>
      <c r="I32" s="347"/>
      <c r="J32" s="333"/>
      <c r="K32" s="333"/>
      <c r="L32" s="333"/>
      <c r="M32" s="333"/>
      <c r="N32" s="333"/>
      <c r="O32" s="333"/>
      <c r="P32" s="333"/>
      <c r="Q32" s="333"/>
      <c r="R32" s="333"/>
      <c r="S32" s="333"/>
      <c r="T32" s="333"/>
      <c r="U32" s="333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333"/>
      <c r="AI32" s="333"/>
      <c r="AJ32" s="333"/>
      <c r="AK32" s="333"/>
      <c r="AL32" s="333"/>
      <c r="AM32" s="333"/>
      <c r="AN32" s="333"/>
      <c r="AO32" s="333"/>
      <c r="AP32" s="333"/>
      <c r="AQ32" s="333"/>
      <c r="AR32" s="333"/>
      <c r="AS32" s="333"/>
      <c r="AT32" s="333"/>
      <c r="AU32" s="333"/>
      <c r="AV32" s="333"/>
      <c r="AW32" s="333"/>
      <c r="AX32" s="333"/>
      <c r="AY32" s="333"/>
      <c r="AZ32" s="333"/>
      <c r="BA32" s="333"/>
      <c r="BB32" s="333"/>
      <c r="BC32" s="333"/>
      <c r="BD32" s="333"/>
      <c r="BE32" s="333"/>
      <c r="BF32" s="333"/>
      <c r="BG32" s="333"/>
      <c r="BH32" s="333"/>
      <c r="BI32" s="333"/>
      <c r="BJ32" s="333"/>
      <c r="BK32" s="333"/>
      <c r="BL32" s="333"/>
      <c r="BM32" s="333"/>
      <c r="BN32" s="333"/>
      <c r="BO32" s="333"/>
      <c r="BP32" s="333"/>
    </row>
    <row r="33">
      <c r="A33" s="334" t="s">
        <v>12</v>
      </c>
      <c r="B33" s="337">
        <v>2537935.61</v>
      </c>
      <c r="C33" s="337">
        <v>2357425.0</v>
      </c>
      <c r="D33" s="338">
        <v>4895360.61</v>
      </c>
      <c r="E33" s="347"/>
      <c r="F33" s="347"/>
      <c r="G33" s="347"/>
      <c r="H33" s="347"/>
      <c r="I33" s="347"/>
      <c r="J33" s="333"/>
      <c r="K33" s="333"/>
      <c r="L33" s="333"/>
      <c r="M33" s="333"/>
      <c r="N33" s="333"/>
      <c r="O33" s="333"/>
      <c r="P33" s="333"/>
      <c r="Q33" s="333"/>
      <c r="R33" s="333"/>
      <c r="S33" s="333"/>
      <c r="T33" s="333"/>
      <c r="U33" s="333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333"/>
      <c r="AI33" s="333"/>
      <c r="AJ33" s="333"/>
      <c r="AK33" s="333"/>
      <c r="AL33" s="333"/>
      <c r="AM33" s="333"/>
      <c r="AN33" s="333"/>
      <c r="AO33" s="333"/>
      <c r="AP33" s="333"/>
      <c r="AQ33" s="333"/>
      <c r="AR33" s="333"/>
      <c r="AS33" s="333"/>
      <c r="AT33" s="333"/>
      <c r="AU33" s="333"/>
      <c r="AV33" s="333"/>
      <c r="AW33" s="333"/>
      <c r="AX33" s="333"/>
      <c r="AY33" s="333"/>
      <c r="AZ33" s="333"/>
      <c r="BA33" s="333"/>
      <c r="BB33" s="333"/>
      <c r="BC33" s="333"/>
      <c r="BD33" s="333"/>
      <c r="BE33" s="333"/>
      <c r="BF33" s="333"/>
      <c r="BG33" s="333"/>
      <c r="BH33" s="333"/>
      <c r="BI33" s="333"/>
      <c r="BJ33" s="333"/>
      <c r="BK33" s="333"/>
      <c r="BL33" s="333"/>
      <c r="BM33" s="333"/>
      <c r="BN33" s="333"/>
      <c r="BO33" s="333"/>
      <c r="BP33" s="333"/>
    </row>
    <row r="34">
      <c r="A34" s="334" t="s">
        <v>344</v>
      </c>
      <c r="B34" s="337">
        <v>1065423.02</v>
      </c>
      <c r="C34" s="337">
        <v>1424981.25</v>
      </c>
      <c r="D34" s="338">
        <v>2490404.27</v>
      </c>
      <c r="E34" s="347"/>
      <c r="F34" s="347"/>
      <c r="G34" s="347"/>
      <c r="H34" s="347"/>
      <c r="I34" s="347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33"/>
      <c r="Z34" s="333"/>
      <c r="AA34" s="333"/>
      <c r="AB34" s="333"/>
      <c r="AC34" s="333"/>
      <c r="AD34" s="333"/>
      <c r="AE34" s="333"/>
      <c r="AF34" s="333"/>
      <c r="AG34" s="333"/>
      <c r="AH34" s="333"/>
      <c r="AI34" s="333"/>
      <c r="AJ34" s="333"/>
      <c r="AK34" s="333"/>
      <c r="AL34" s="333"/>
      <c r="AM34" s="333"/>
      <c r="AN34" s="333"/>
      <c r="AO34" s="333"/>
      <c r="AP34" s="333"/>
      <c r="AQ34" s="333"/>
      <c r="AR34" s="333"/>
      <c r="AS34" s="333"/>
      <c r="AT34" s="333"/>
      <c r="AU34" s="333"/>
      <c r="AV34" s="333"/>
      <c r="AW34" s="333"/>
      <c r="AX34" s="333"/>
      <c r="AY34" s="333"/>
      <c r="AZ34" s="333"/>
      <c r="BA34" s="333"/>
      <c r="BB34" s="333"/>
      <c r="BC34" s="333"/>
      <c r="BD34" s="333"/>
      <c r="BE34" s="333"/>
      <c r="BF34" s="333"/>
      <c r="BG34" s="333"/>
      <c r="BH34" s="333"/>
      <c r="BI34" s="333"/>
      <c r="BJ34" s="333"/>
      <c r="BK34" s="333"/>
      <c r="BL34" s="333"/>
      <c r="BM34" s="333"/>
      <c r="BN34" s="333"/>
      <c r="BO34" s="333"/>
      <c r="BP34" s="333"/>
    </row>
    <row r="35">
      <c r="A35" s="334" t="s">
        <v>347</v>
      </c>
      <c r="B35" s="337">
        <v>146944.52</v>
      </c>
      <c r="C35" s="337">
        <v>163687.5</v>
      </c>
      <c r="D35" s="338">
        <v>310632.02</v>
      </c>
      <c r="E35" s="347"/>
      <c r="F35" s="347"/>
      <c r="G35" s="347"/>
      <c r="H35" s="347"/>
      <c r="I35" s="347"/>
      <c r="J35" s="333"/>
      <c r="K35" s="333"/>
      <c r="L35" s="333"/>
      <c r="M35" s="333"/>
      <c r="N35" s="333"/>
      <c r="O35" s="333"/>
      <c r="P35" s="333"/>
      <c r="Q35" s="333"/>
      <c r="R35" s="333"/>
      <c r="S35" s="333"/>
      <c r="T35" s="333"/>
      <c r="U35" s="333"/>
      <c r="V35" s="333"/>
      <c r="W35" s="333"/>
      <c r="X35" s="333"/>
      <c r="Y35" s="333"/>
      <c r="Z35" s="333"/>
      <c r="AA35" s="333"/>
      <c r="AB35" s="333"/>
      <c r="AC35" s="333"/>
      <c r="AD35" s="333"/>
      <c r="AE35" s="333"/>
      <c r="AF35" s="333"/>
      <c r="AG35" s="333"/>
      <c r="AH35" s="333"/>
      <c r="AI35" s="333"/>
      <c r="AJ35" s="333"/>
      <c r="AK35" s="333"/>
      <c r="AL35" s="333"/>
      <c r="AM35" s="333"/>
      <c r="AN35" s="333"/>
      <c r="AO35" s="333"/>
      <c r="AP35" s="333"/>
      <c r="AQ35" s="333"/>
      <c r="AR35" s="333"/>
      <c r="AS35" s="333"/>
      <c r="AT35" s="333"/>
      <c r="AU35" s="333"/>
      <c r="AV35" s="333"/>
      <c r="AW35" s="333"/>
      <c r="AX35" s="333"/>
      <c r="AY35" s="333"/>
      <c r="AZ35" s="333"/>
      <c r="BA35" s="333"/>
      <c r="BB35" s="333"/>
      <c r="BC35" s="333"/>
      <c r="BD35" s="333"/>
      <c r="BE35" s="333"/>
      <c r="BF35" s="333"/>
      <c r="BG35" s="333"/>
      <c r="BH35" s="333"/>
      <c r="BI35" s="333"/>
      <c r="BJ35" s="333"/>
      <c r="BK35" s="333"/>
      <c r="BL35" s="333"/>
      <c r="BM35" s="333"/>
      <c r="BN35" s="333"/>
      <c r="BO35" s="333"/>
      <c r="BP35" s="333"/>
    </row>
    <row r="36">
      <c r="A36" s="334" t="s">
        <v>348</v>
      </c>
      <c r="B36" s="337">
        <v>385875.72</v>
      </c>
      <c r="C36" s="337">
        <v>125400.0</v>
      </c>
      <c r="D36" s="338">
        <v>511275.72</v>
      </c>
      <c r="E36" s="347"/>
      <c r="F36" s="347"/>
      <c r="G36" s="347"/>
      <c r="H36" s="347"/>
      <c r="I36" s="347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3"/>
      <c r="U36" s="333"/>
      <c r="V36" s="333"/>
      <c r="W36" s="333"/>
      <c r="X36" s="333"/>
      <c r="Y36" s="333"/>
      <c r="Z36" s="333"/>
      <c r="AA36" s="333"/>
      <c r="AB36" s="333"/>
      <c r="AC36" s="333"/>
      <c r="AD36" s="333"/>
      <c r="AE36" s="333"/>
      <c r="AF36" s="333"/>
      <c r="AG36" s="333"/>
      <c r="AH36" s="333"/>
      <c r="AI36" s="333"/>
      <c r="AJ36" s="333"/>
      <c r="AK36" s="333"/>
      <c r="AL36" s="333"/>
      <c r="AM36" s="333"/>
      <c r="AN36" s="333"/>
      <c r="AO36" s="333"/>
      <c r="AP36" s="333"/>
      <c r="AQ36" s="333"/>
      <c r="AR36" s="333"/>
      <c r="AS36" s="333"/>
      <c r="AT36" s="333"/>
      <c r="AU36" s="333"/>
      <c r="AV36" s="333"/>
      <c r="AW36" s="333"/>
      <c r="AX36" s="333"/>
      <c r="AY36" s="333"/>
      <c r="AZ36" s="333"/>
      <c r="BA36" s="333"/>
      <c r="BB36" s="333"/>
      <c r="BC36" s="333"/>
      <c r="BD36" s="333"/>
      <c r="BE36" s="333"/>
      <c r="BF36" s="333"/>
      <c r="BG36" s="333"/>
      <c r="BH36" s="333"/>
      <c r="BI36" s="333"/>
      <c r="BJ36" s="333"/>
      <c r="BK36" s="333"/>
      <c r="BL36" s="333"/>
      <c r="BM36" s="333"/>
      <c r="BN36" s="333"/>
      <c r="BO36" s="333"/>
      <c r="BP36" s="333"/>
    </row>
    <row r="37">
      <c r="A37" s="330" t="s">
        <v>0</v>
      </c>
      <c r="B37" s="342">
        <v>-3256763.27</v>
      </c>
      <c r="C37" s="342">
        <v>4869370.0</v>
      </c>
      <c r="D37" s="353">
        <v>1612606.73</v>
      </c>
      <c r="E37" s="347"/>
      <c r="F37" s="347"/>
      <c r="G37" s="347"/>
      <c r="H37" s="347"/>
      <c r="I37" s="347"/>
      <c r="J37" s="333"/>
      <c r="K37" s="333"/>
      <c r="L37" s="333"/>
      <c r="M37" s="333"/>
      <c r="N37" s="333"/>
      <c r="O37" s="333"/>
      <c r="P37" s="333"/>
      <c r="Q37" s="333"/>
      <c r="R37" s="333"/>
      <c r="S37" s="333"/>
      <c r="T37" s="333"/>
      <c r="U37" s="333"/>
      <c r="V37" s="333"/>
      <c r="W37" s="333"/>
      <c r="X37" s="333"/>
      <c r="Y37" s="333"/>
      <c r="Z37" s="333"/>
      <c r="AA37" s="333"/>
      <c r="AB37" s="333"/>
      <c r="AC37" s="333"/>
      <c r="AD37" s="333"/>
      <c r="AE37" s="333"/>
      <c r="AF37" s="333"/>
      <c r="AG37" s="333"/>
      <c r="AH37" s="333"/>
      <c r="AI37" s="333"/>
      <c r="AJ37" s="333"/>
      <c r="AK37" s="333"/>
      <c r="AL37" s="333"/>
      <c r="AM37" s="333"/>
      <c r="AN37" s="333"/>
      <c r="AO37" s="333"/>
      <c r="AP37" s="333"/>
      <c r="AQ37" s="333"/>
      <c r="AR37" s="333"/>
      <c r="AS37" s="333"/>
      <c r="AT37" s="333"/>
      <c r="AU37" s="333"/>
      <c r="AV37" s="333"/>
      <c r="AW37" s="333"/>
      <c r="AX37" s="333"/>
      <c r="AY37" s="333"/>
      <c r="AZ37" s="333"/>
      <c r="BA37" s="333"/>
      <c r="BB37" s="333"/>
      <c r="BC37" s="333"/>
      <c r="BD37" s="333"/>
      <c r="BE37" s="333"/>
      <c r="BF37" s="333"/>
      <c r="BG37" s="333"/>
      <c r="BH37" s="333"/>
      <c r="BI37" s="333"/>
      <c r="BJ37" s="333"/>
      <c r="BK37" s="333"/>
      <c r="BL37" s="333"/>
      <c r="BM37" s="333"/>
      <c r="BN37" s="333"/>
      <c r="BO37" s="333"/>
      <c r="BP37" s="333"/>
    </row>
    <row r="38">
      <c r="A38" s="330" t="s">
        <v>396</v>
      </c>
      <c r="B38" s="354">
        <v>0.0182</v>
      </c>
      <c r="C38" s="345"/>
      <c r="D38" s="346"/>
      <c r="E38" s="347"/>
      <c r="F38" s="347"/>
      <c r="G38" s="347"/>
      <c r="H38" s="347"/>
      <c r="I38" s="347"/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33"/>
      <c r="Z38" s="333"/>
      <c r="AA38" s="333"/>
      <c r="AB38" s="333"/>
      <c r="AC38" s="333"/>
      <c r="AD38" s="333"/>
      <c r="AE38" s="333"/>
      <c r="AF38" s="333"/>
      <c r="AG38" s="333"/>
      <c r="AH38" s="333"/>
      <c r="AI38" s="333"/>
      <c r="AJ38" s="333"/>
      <c r="AK38" s="333"/>
      <c r="AL38" s="333"/>
      <c r="AM38" s="333"/>
      <c r="AN38" s="333"/>
      <c r="AO38" s="333"/>
      <c r="AP38" s="333"/>
      <c r="AQ38" s="333"/>
      <c r="AR38" s="333"/>
      <c r="AS38" s="333"/>
      <c r="AT38" s="333"/>
      <c r="AU38" s="333"/>
      <c r="AV38" s="333"/>
      <c r="AW38" s="333"/>
      <c r="AX38" s="333"/>
      <c r="AY38" s="333"/>
      <c r="AZ38" s="333"/>
      <c r="BA38" s="333"/>
      <c r="BB38" s="333"/>
      <c r="BC38" s="333"/>
      <c r="BD38" s="333"/>
      <c r="BE38" s="333"/>
      <c r="BF38" s="333"/>
      <c r="BG38" s="333"/>
      <c r="BH38" s="333"/>
      <c r="BI38" s="333"/>
      <c r="BJ38" s="333"/>
      <c r="BK38" s="333"/>
      <c r="BL38" s="333"/>
      <c r="BM38" s="333"/>
      <c r="BN38" s="333"/>
      <c r="BO38" s="333"/>
      <c r="BP38" s="333"/>
    </row>
    <row r="39">
      <c r="A39" s="332" t="s">
        <v>416</v>
      </c>
      <c r="B39" s="331" t="s">
        <v>417</v>
      </c>
      <c r="C39" s="331" t="s">
        <v>418</v>
      </c>
      <c r="D39" s="332" t="s">
        <v>415</v>
      </c>
      <c r="E39" s="347"/>
      <c r="F39" s="347"/>
      <c r="G39" s="347"/>
      <c r="H39" s="347"/>
      <c r="I39" s="347"/>
      <c r="J39" s="333"/>
      <c r="K39" s="333"/>
      <c r="L39" s="333"/>
      <c r="M39" s="333"/>
      <c r="N39" s="333"/>
      <c r="O39" s="333"/>
      <c r="P39" s="333"/>
      <c r="Q39" s="333"/>
      <c r="R39" s="333"/>
      <c r="S39" s="333"/>
      <c r="T39" s="333"/>
      <c r="U39" s="333"/>
      <c r="V39" s="333"/>
      <c r="W39" s="333"/>
      <c r="X39" s="333"/>
      <c r="Y39" s="333"/>
      <c r="Z39" s="333"/>
      <c r="AA39" s="333"/>
      <c r="AB39" s="333"/>
      <c r="AC39" s="333"/>
      <c r="AD39" s="333"/>
      <c r="AE39" s="333"/>
      <c r="AF39" s="333"/>
      <c r="AG39" s="333"/>
      <c r="AH39" s="333"/>
      <c r="AI39" s="333"/>
      <c r="AJ39" s="333"/>
      <c r="AK39" s="333"/>
      <c r="AL39" s="333"/>
      <c r="AM39" s="333"/>
      <c r="AN39" s="333"/>
      <c r="AO39" s="333"/>
      <c r="AP39" s="333"/>
      <c r="AQ39" s="333"/>
      <c r="AR39" s="333"/>
      <c r="AS39" s="333"/>
      <c r="AT39" s="333"/>
      <c r="AU39" s="333"/>
      <c r="AV39" s="333"/>
      <c r="AW39" s="333"/>
      <c r="AX39" s="333"/>
      <c r="AY39" s="333"/>
      <c r="AZ39" s="333"/>
      <c r="BA39" s="333"/>
      <c r="BB39" s="333"/>
      <c r="BC39" s="333"/>
      <c r="BD39" s="333"/>
      <c r="BE39" s="333"/>
      <c r="BF39" s="333"/>
      <c r="BG39" s="333"/>
      <c r="BH39" s="333"/>
      <c r="BI39" s="333"/>
      <c r="BJ39" s="333"/>
      <c r="BK39" s="333"/>
      <c r="BL39" s="333"/>
      <c r="BM39" s="333"/>
      <c r="BN39" s="333"/>
      <c r="BO39" s="333"/>
      <c r="BP39" s="333"/>
    </row>
    <row r="40">
      <c r="A40" s="355"/>
      <c r="B40" s="342">
        <v>-3256763.27</v>
      </c>
      <c r="C40" s="342">
        <v>3637230.0</v>
      </c>
      <c r="D40" s="353">
        <v>380466.73</v>
      </c>
      <c r="E40" s="347"/>
      <c r="F40" s="347"/>
      <c r="G40" s="347"/>
      <c r="H40" s="347"/>
      <c r="I40" s="347"/>
      <c r="J40" s="333"/>
      <c r="K40" s="333"/>
      <c r="L40" s="333"/>
      <c r="M40" s="333"/>
      <c r="N40" s="333"/>
      <c r="O40" s="333"/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3"/>
      <c r="AA40" s="333"/>
      <c r="AB40" s="333"/>
      <c r="AC40" s="333"/>
      <c r="AD40" s="333"/>
      <c r="AE40" s="333"/>
      <c r="AF40" s="333"/>
      <c r="AG40" s="333"/>
      <c r="AH40" s="333"/>
      <c r="AI40" s="333"/>
      <c r="AJ40" s="333"/>
      <c r="AK40" s="333"/>
      <c r="AL40" s="333"/>
      <c r="AM40" s="333"/>
      <c r="AN40" s="333"/>
      <c r="AO40" s="333"/>
      <c r="AP40" s="333"/>
      <c r="AQ40" s="333"/>
      <c r="AR40" s="333"/>
      <c r="AS40" s="333"/>
      <c r="AT40" s="333"/>
      <c r="AU40" s="333"/>
      <c r="AV40" s="333"/>
      <c r="AW40" s="333"/>
      <c r="AX40" s="333"/>
      <c r="AY40" s="333"/>
      <c r="AZ40" s="333"/>
      <c r="BA40" s="333"/>
      <c r="BB40" s="333"/>
      <c r="BC40" s="333"/>
      <c r="BD40" s="333"/>
      <c r="BE40" s="333"/>
      <c r="BF40" s="333"/>
      <c r="BG40" s="333"/>
      <c r="BH40" s="333"/>
      <c r="BI40" s="333"/>
      <c r="BJ40" s="333"/>
      <c r="BK40" s="333"/>
      <c r="BL40" s="333"/>
      <c r="BM40" s="333"/>
      <c r="BN40" s="333"/>
      <c r="BO40" s="333"/>
      <c r="BP40" s="333"/>
    </row>
    <row r="41">
      <c r="A41" s="330" t="s">
        <v>396</v>
      </c>
      <c r="B41" s="354">
        <v>0.0043</v>
      </c>
      <c r="C41" s="345"/>
      <c r="D41" s="346"/>
      <c r="E41" s="347"/>
      <c r="F41" s="347"/>
      <c r="G41" s="347"/>
      <c r="H41" s="347"/>
      <c r="I41" s="347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3"/>
      <c r="AD41" s="333"/>
      <c r="AE41" s="333"/>
      <c r="AF41" s="333"/>
      <c r="AG41" s="333"/>
      <c r="AH41" s="333"/>
      <c r="AI41" s="333"/>
      <c r="AJ41" s="333"/>
      <c r="AK41" s="333"/>
      <c r="AL41" s="333"/>
      <c r="AM41" s="333"/>
      <c r="AN41" s="333"/>
      <c r="AO41" s="333"/>
      <c r="AP41" s="333"/>
      <c r="AQ41" s="333"/>
      <c r="AR41" s="333"/>
      <c r="AS41" s="333"/>
      <c r="AT41" s="333"/>
      <c r="AU41" s="333"/>
      <c r="AV41" s="333"/>
      <c r="AW41" s="333"/>
      <c r="AX41" s="333"/>
      <c r="AY41" s="333"/>
      <c r="AZ41" s="333"/>
      <c r="BA41" s="333"/>
      <c r="BB41" s="333"/>
      <c r="BC41" s="333"/>
      <c r="BD41" s="333"/>
      <c r="BE41" s="333"/>
      <c r="BF41" s="333"/>
      <c r="BG41" s="333"/>
      <c r="BH41" s="333"/>
      <c r="BI41" s="333"/>
      <c r="BJ41" s="333"/>
      <c r="BK41" s="333"/>
      <c r="BL41" s="333"/>
      <c r="BM41" s="333"/>
      <c r="BN41" s="333"/>
      <c r="BO41" s="333"/>
      <c r="BP41" s="333"/>
    </row>
    <row r="42">
      <c r="A42" s="347"/>
      <c r="B42" s="347"/>
      <c r="C42" s="347"/>
    </row>
  </sheetData>
  <mergeCells count="2">
    <mergeCell ref="A12:I12"/>
    <mergeCell ref="A21:G21"/>
  </mergeCells>
  <drawing r:id="rId1"/>
</worksheet>
</file>