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MET POLICE/"/>
    </mc:Choice>
  </mc:AlternateContent>
  <xr:revisionPtr revIDLastSave="0" documentId="13_ncr:1_{295630C4-46F5-AC4E-97BF-FC3F8FBD7C47}" xr6:coauthVersionLast="46" xr6:coauthVersionMax="46" xr10:uidLastSave="{00000000-0000-0000-0000-000000000000}"/>
  <bookViews>
    <workbookView xWindow="0" yWindow="500" windowWidth="35840" windowHeight="21900" xr2:uid="{C7C8A286-7365-4E45-A2C8-4880A8F9C306}"/>
  </bookViews>
  <sheets>
    <sheet name="Class A arrest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1" l="1"/>
  <c r="S15" i="1"/>
  <c r="S21" i="1"/>
  <c r="R21" i="1"/>
  <c r="Q21" i="1"/>
  <c r="S9" i="1"/>
  <c r="R9" i="1"/>
  <c r="Q9" i="1"/>
  <c r="U37" i="1"/>
  <c r="S37" i="1"/>
  <c r="R37" i="1"/>
  <c r="Q37" i="1"/>
  <c r="U7" i="1"/>
  <c r="S33" i="1"/>
  <c r="R33" i="1"/>
  <c r="U33" i="1" s="1"/>
  <c r="Q33" i="1"/>
  <c r="S7" i="1"/>
  <c r="R7" i="1"/>
  <c r="Q7" i="1"/>
</calcChain>
</file>

<file path=xl/sharedStrings.xml><?xml version="1.0" encoding="utf-8"?>
<sst xmlns="http://schemas.openxmlformats.org/spreadsheetml/2006/main" count="101" uniqueCount="48">
  <si>
    <t>Detainee Self Ethnicity Description</t>
  </si>
  <si>
    <t>Female</t>
  </si>
  <si>
    <t>Female Total</t>
  </si>
  <si>
    <t>Male</t>
  </si>
  <si>
    <t>Male Total</t>
  </si>
  <si>
    <t>Grand Total</t>
  </si>
  <si>
    <t>10 to 17</t>
  </si>
  <si>
    <t>18 to 30</t>
  </si>
  <si>
    <t>31 to 50</t>
  </si>
  <si>
    <t>51 to 70</t>
  </si>
  <si>
    <t>Over 70's</t>
  </si>
  <si>
    <t>No age provided</t>
  </si>
  <si>
    <t>Asian - Any Other Asian Background</t>
  </si>
  <si>
    <t>Asian - Bangladeshi</t>
  </si>
  <si>
    <t>Asian - Indian</t>
  </si>
  <si>
    <t>Asian - Pakistani</t>
  </si>
  <si>
    <t>Black - African</t>
  </si>
  <si>
    <t>Black - Any Other Black Background</t>
  </si>
  <si>
    <t>Black - Caribbean</t>
  </si>
  <si>
    <t>Gypsy or Irish Traveller</t>
  </si>
  <si>
    <t>Mixed - Any Other Mixed Background</t>
  </si>
  <si>
    <t>Mixed - White And Asian</t>
  </si>
  <si>
    <t>Mixed - White And Black African</t>
  </si>
  <si>
    <t>Mixed - White And Black Caribbean</t>
  </si>
  <si>
    <t>Not Stated</t>
  </si>
  <si>
    <t>Other - Any Other Ethnic Group</t>
  </si>
  <si>
    <t>Other - Chinese</t>
  </si>
  <si>
    <t>White - Any Other White Background</t>
  </si>
  <si>
    <t>White - British</t>
  </si>
  <si>
    <t>White - Irish</t>
  </si>
  <si>
    <t>Asians</t>
  </si>
  <si>
    <t>Black</t>
  </si>
  <si>
    <t>White</t>
  </si>
  <si>
    <t>Asian</t>
  </si>
  <si>
    <t xml:space="preserve">Black </t>
  </si>
  <si>
    <t>Total</t>
  </si>
  <si>
    <t xml:space="preserve">London area </t>
  </si>
  <si>
    <t xml:space="preserve">actual </t>
  </si>
  <si>
    <t>W</t>
  </si>
  <si>
    <t>B</t>
  </si>
  <si>
    <t>A</t>
  </si>
  <si>
    <t>[but includes Chinese]</t>
  </si>
  <si>
    <t>reality 2018</t>
  </si>
  <si>
    <t>reality 2019</t>
  </si>
  <si>
    <t>Yr-Yr increase</t>
  </si>
  <si>
    <t>Met</t>
  </si>
  <si>
    <t>Ethnic group</t>
  </si>
  <si>
    <t>Year-on-year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</si>
</sst>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DDEBF7"/>
        <bgColor rgb="FFDDEBF7"/>
      </patternFill>
    </fill>
    <fill>
      <patternFill patternType="solid">
        <fgColor rgb="FFE7E6E6"/>
        <bgColor rgb="FFD9D9D9"/>
      </patternFill>
    </fill>
    <fill>
      <patternFill patternType="solid">
        <fgColor rgb="FFAEAAAA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9D9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/>
      <top/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8" xfId="0" applyFont="1" applyFill="1" applyBorder="1"/>
    <xf numFmtId="0" fontId="0" fillId="0" borderId="11" xfId="0" applyBorder="1" applyAlignment="1">
      <alignment horizontal="left"/>
    </xf>
    <xf numFmtId="3" fontId="0" fillId="0" borderId="0" xfId="0" applyNumberFormat="1"/>
    <xf numFmtId="3" fontId="0" fillId="3" borderId="1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4" borderId="13" xfId="0" applyFont="1" applyFill="1" applyBorder="1" applyAlignment="1">
      <alignment horizontal="left"/>
    </xf>
    <xf numFmtId="3" fontId="1" fillId="4" borderId="14" xfId="0" applyNumberFormat="1" applyFont="1" applyFill="1" applyBorder="1"/>
    <xf numFmtId="3" fontId="1" fillId="4" borderId="15" xfId="0" applyNumberFormat="1" applyFont="1" applyFill="1" applyBorder="1" applyAlignment="1">
      <alignment horizontal="center" vertical="center"/>
    </xf>
    <xf numFmtId="3" fontId="1" fillId="4" borderId="14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3" fillId="0" borderId="11" xfId="0" applyFont="1" applyBorder="1" applyAlignment="1">
      <alignment horizontal="left"/>
    </xf>
    <xf numFmtId="3" fontId="3" fillId="0" borderId="0" xfId="0" applyNumberFormat="1" applyFont="1"/>
    <xf numFmtId="3" fontId="3" fillId="6" borderId="12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7" borderId="13" xfId="0" applyFont="1" applyFill="1" applyBorder="1" applyAlignment="1">
      <alignment horizontal="left"/>
    </xf>
    <xf numFmtId="3" fontId="2" fillId="7" borderId="14" xfId="0" applyNumberFormat="1" applyFont="1" applyFill="1" applyBorder="1"/>
    <xf numFmtId="3" fontId="2" fillId="7" borderId="15" xfId="0" applyNumberFormat="1" applyFont="1" applyFill="1" applyBorder="1" applyAlignment="1">
      <alignment horizontal="center" vertical="center"/>
    </xf>
    <xf numFmtId="3" fontId="2" fillId="7" borderId="14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8" borderId="0" xfId="0" applyFill="1"/>
    <xf numFmtId="3" fontId="3" fillId="9" borderId="12" xfId="0" applyNumberFormat="1" applyFont="1" applyFill="1" applyBorder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0" fontId="4" fillId="8" borderId="0" xfId="0" applyFont="1" applyFill="1"/>
    <xf numFmtId="3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A arrests '!$Q$47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A arrests '!$R$45:$T$46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'Class A arrests '!$R$47:$T$47</c:f>
              <c:numCache>
                <c:formatCode>General</c:formatCode>
                <c:ptCount val="3"/>
                <c:pt idx="0">
                  <c:v>4217</c:v>
                </c:pt>
                <c:pt idx="1">
                  <c:v>3608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7-A442-B366-9E75A0A38F5A}"/>
            </c:ext>
          </c:extLst>
        </c:ser>
        <c:ser>
          <c:idx val="1"/>
          <c:order val="1"/>
          <c:tx>
            <c:strRef>
              <c:f>'Class A arrests '!$Q$48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 A arrests '!$R$45:$T$46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</c:strCache>
            </c:strRef>
          </c:cat>
          <c:val>
            <c:numRef>
              <c:f>'Class A arrests '!$R$48:$T$48</c:f>
              <c:numCache>
                <c:formatCode>General</c:formatCode>
                <c:ptCount val="3"/>
                <c:pt idx="0">
                  <c:v>4657</c:v>
                </c:pt>
                <c:pt idx="1">
                  <c:v>3792</c:v>
                </c:pt>
                <c:pt idx="2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7-A442-B366-9E75A0A3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058272"/>
        <c:axId val="962336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'Class A arrests '!$Q$49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'Class A arrests '!$R$45:$T$46</c15:sqref>
                        </c15:formulaRef>
                      </c:ext>
                    </c:extLst>
                    <c:strCache>
                      <c:ptCount val="3"/>
                      <c:pt idx="0">
                        <c:v>White</c:v>
                      </c:pt>
                      <c:pt idx="1">
                        <c:v>Black</c:v>
                      </c:pt>
                      <c:pt idx="2">
                        <c:v>Asian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'Class A arrests '!$R$49:$T$49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47-A442-B366-9E75A0A38F5A}"/>
                  </c:ext>
                </c:extLst>
              </c15:ser>
            </c15:filteredBarSeries>
          </c:ext>
        </c:extLst>
      </c:barChart>
      <c:catAx>
        <c:axId val="15670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3664"/>
        <c:crosses val="autoZero"/>
        <c:auto val="1"/>
        <c:lblAlgn val="ctr"/>
        <c:lblOffset val="100"/>
        <c:noMultiLvlLbl val="0"/>
      </c:catAx>
      <c:valAx>
        <c:axId val="962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39</xdr:row>
      <xdr:rowOff>120650</xdr:rowOff>
    </xdr:from>
    <xdr:to>
      <xdr:col>25</xdr:col>
      <xdr:colOff>615950</xdr:colOff>
      <xdr:row>52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37AEB-160D-7C4C-AF93-C4EDB309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45AE-A62C-9040-8135-8C998F99C80C}">
  <dimension ref="A1:Z48"/>
  <sheetViews>
    <sheetView tabSelected="1" workbookViewId="0">
      <selection activeCell="S20" sqref="S20"/>
    </sheetView>
  </sheetViews>
  <sheetFormatPr baseColWidth="10" defaultRowHeight="16" x14ac:dyDescent="0.2"/>
  <cols>
    <col min="1" max="1" width="29.33203125" bestFit="1" customWidth="1"/>
  </cols>
  <sheetData>
    <row r="1" spans="1:26" x14ac:dyDescent="0.2">
      <c r="A1">
        <v>2018</v>
      </c>
      <c r="Q1" s="39" t="s">
        <v>30</v>
      </c>
      <c r="R1" s="39" t="s">
        <v>31</v>
      </c>
      <c r="S1" s="39" t="s">
        <v>32</v>
      </c>
      <c r="T1" s="39"/>
      <c r="U1" s="39" t="s">
        <v>35</v>
      </c>
      <c r="V1" s="39"/>
      <c r="W1" s="39" t="s">
        <v>45</v>
      </c>
      <c r="X1" s="39"/>
      <c r="Y1" s="39"/>
      <c r="Z1" s="39"/>
    </row>
    <row r="2" spans="1:26" x14ac:dyDescent="0.2"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23" t="s">
        <v>0</v>
      </c>
      <c r="B3" s="25" t="s">
        <v>1</v>
      </c>
      <c r="C3" s="26"/>
      <c r="D3" s="26"/>
      <c r="E3" s="26"/>
      <c r="F3" s="27"/>
      <c r="G3" s="28" t="s">
        <v>2</v>
      </c>
      <c r="H3" s="25" t="s">
        <v>3</v>
      </c>
      <c r="I3" s="26"/>
      <c r="J3" s="26"/>
      <c r="K3" s="26"/>
      <c r="L3" s="26"/>
      <c r="M3" s="27"/>
      <c r="N3" s="28" t="s">
        <v>4</v>
      </c>
      <c r="O3" s="30" t="s">
        <v>5</v>
      </c>
      <c r="Q3" s="40">
        <v>443</v>
      </c>
      <c r="R3" s="41">
        <v>1250</v>
      </c>
      <c r="S3" s="41">
        <v>1255</v>
      </c>
      <c r="T3" s="39"/>
      <c r="U3" s="39"/>
      <c r="V3" s="39"/>
      <c r="W3" s="42"/>
      <c r="X3" s="42" t="s">
        <v>32</v>
      </c>
      <c r="Y3" s="42" t="s">
        <v>33</v>
      </c>
      <c r="Z3" s="42" t="s">
        <v>31</v>
      </c>
    </row>
    <row r="4" spans="1:26" ht="17" thickBot="1" x14ac:dyDescent="0.25">
      <c r="A4" s="24"/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29"/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29"/>
      <c r="O4" s="31"/>
      <c r="Q4" s="40">
        <v>562</v>
      </c>
      <c r="R4" s="41">
        <v>1191</v>
      </c>
      <c r="S4" s="41">
        <v>2815</v>
      </c>
      <c r="T4" s="39"/>
      <c r="U4" s="39"/>
      <c r="V4" s="39"/>
      <c r="W4" s="42">
        <v>2018</v>
      </c>
      <c r="X4" s="42">
        <v>4217</v>
      </c>
      <c r="Y4" s="42">
        <v>1472</v>
      </c>
      <c r="Z4" s="42">
        <v>3608</v>
      </c>
    </row>
    <row r="5" spans="1:26" ht="17" thickTop="1" x14ac:dyDescent="0.2">
      <c r="A5" s="11" t="s">
        <v>12</v>
      </c>
      <c r="B5" s="12">
        <v>2</v>
      </c>
      <c r="C5" s="12">
        <v>11</v>
      </c>
      <c r="D5" s="12">
        <v>13</v>
      </c>
      <c r="E5" s="12">
        <v>3</v>
      </c>
      <c r="F5" s="12"/>
      <c r="G5" s="13">
        <v>29</v>
      </c>
      <c r="H5" s="12">
        <v>24</v>
      </c>
      <c r="I5" s="12">
        <v>268</v>
      </c>
      <c r="J5" s="12">
        <v>143</v>
      </c>
      <c r="K5" s="12">
        <v>8</v>
      </c>
      <c r="L5" s="12"/>
      <c r="M5" s="12"/>
      <c r="N5" s="13">
        <v>443</v>
      </c>
      <c r="O5" s="14">
        <v>472</v>
      </c>
      <c r="Q5" s="40">
        <v>241</v>
      </c>
      <c r="R5" s="41">
        <v>1167</v>
      </c>
      <c r="S5" s="41">
        <v>147</v>
      </c>
      <c r="T5" s="39"/>
      <c r="U5" s="39"/>
      <c r="V5" s="39"/>
      <c r="W5" s="42">
        <v>2019</v>
      </c>
      <c r="X5" s="42">
        <v>4657</v>
      </c>
      <c r="Y5" s="42">
        <v>1628</v>
      </c>
      <c r="Z5" s="42">
        <v>3792</v>
      </c>
    </row>
    <row r="6" spans="1:26" x14ac:dyDescent="0.2">
      <c r="A6" s="11" t="s">
        <v>13</v>
      </c>
      <c r="B6" s="12"/>
      <c r="C6" s="12">
        <v>6</v>
      </c>
      <c r="D6" s="12">
        <v>1</v>
      </c>
      <c r="E6" s="12"/>
      <c r="F6" s="12"/>
      <c r="G6" s="13">
        <v>7</v>
      </c>
      <c r="H6" s="12">
        <v>43</v>
      </c>
      <c r="I6" s="12">
        <v>373</v>
      </c>
      <c r="J6" s="12">
        <v>144</v>
      </c>
      <c r="K6" s="12">
        <v>2</v>
      </c>
      <c r="L6" s="12"/>
      <c r="M6" s="12"/>
      <c r="N6" s="13">
        <v>562</v>
      </c>
      <c r="O6" s="14">
        <v>569</v>
      </c>
      <c r="Q6" s="40">
        <v>226</v>
      </c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2">
      <c r="A7" s="11" t="s">
        <v>14</v>
      </c>
      <c r="B7" s="12"/>
      <c r="C7" s="12">
        <v>4</v>
      </c>
      <c r="D7" s="12">
        <v>9</v>
      </c>
      <c r="E7" s="12"/>
      <c r="F7" s="12"/>
      <c r="G7" s="13">
        <v>13</v>
      </c>
      <c r="H7" s="12">
        <v>2</v>
      </c>
      <c r="I7" s="12">
        <v>97</v>
      </c>
      <c r="J7" s="12">
        <v>133</v>
      </c>
      <c r="K7" s="12">
        <v>9</v>
      </c>
      <c r="L7" s="12"/>
      <c r="M7" s="12"/>
      <c r="N7" s="13">
        <v>241</v>
      </c>
      <c r="O7" s="14">
        <v>254</v>
      </c>
      <c r="Q7" s="43">
        <f>SUM(Q3:Q6)</f>
        <v>1472</v>
      </c>
      <c r="R7" s="43">
        <f>SUM(R3:R6)</f>
        <v>3608</v>
      </c>
      <c r="S7" s="43">
        <f>SUM(S3:S6)</f>
        <v>4217</v>
      </c>
      <c r="T7" s="39"/>
      <c r="U7" s="43">
        <f>SUM(Q7:T7)</f>
        <v>9297</v>
      </c>
      <c r="V7" s="39"/>
      <c r="W7" s="39"/>
      <c r="X7" s="39"/>
      <c r="Y7" s="39"/>
      <c r="Z7" s="39"/>
    </row>
    <row r="8" spans="1:26" x14ac:dyDescent="0.2">
      <c r="A8" s="11" t="s">
        <v>15</v>
      </c>
      <c r="B8" s="12">
        <v>1</v>
      </c>
      <c r="C8" s="12">
        <v>4</v>
      </c>
      <c r="D8" s="12">
        <v>4</v>
      </c>
      <c r="E8" s="12"/>
      <c r="F8" s="12"/>
      <c r="G8" s="13">
        <v>9</v>
      </c>
      <c r="H8" s="12">
        <v>8</v>
      </c>
      <c r="I8" s="12">
        <v>137</v>
      </c>
      <c r="J8" s="12">
        <v>74</v>
      </c>
      <c r="K8" s="12">
        <v>7</v>
      </c>
      <c r="L8" s="12"/>
      <c r="M8" s="12"/>
      <c r="N8" s="13">
        <v>226</v>
      </c>
      <c r="O8" s="14">
        <v>235</v>
      </c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">
      <c r="A9" s="11" t="s">
        <v>16</v>
      </c>
      <c r="B9" s="12"/>
      <c r="C9" s="12">
        <v>23</v>
      </c>
      <c r="D9" s="12">
        <v>22</v>
      </c>
      <c r="E9" s="12">
        <v>4</v>
      </c>
      <c r="F9" s="12"/>
      <c r="G9" s="13">
        <v>49</v>
      </c>
      <c r="H9" s="12">
        <v>113</v>
      </c>
      <c r="I9" s="12">
        <v>820</v>
      </c>
      <c r="J9" s="12">
        <v>239</v>
      </c>
      <c r="K9" s="12">
        <v>29</v>
      </c>
      <c r="L9" s="12"/>
      <c r="M9" s="12"/>
      <c r="N9" s="13">
        <v>1201</v>
      </c>
      <c r="O9" s="14">
        <v>1250</v>
      </c>
      <c r="Q9" s="39">
        <f>(1472/9297)*100</f>
        <v>15.833064429385823</v>
      </c>
      <c r="R9" s="39">
        <f>(3608/9297)*100</f>
        <v>38.808217704635908</v>
      </c>
      <c r="S9" s="39">
        <f>(4217/9297)*100</f>
        <v>45.358717865978271</v>
      </c>
      <c r="T9" s="39"/>
      <c r="U9" s="39"/>
      <c r="V9" s="39"/>
      <c r="W9" s="39"/>
      <c r="X9" s="39"/>
      <c r="Y9" s="39"/>
      <c r="Z9" s="39"/>
    </row>
    <row r="10" spans="1:26" x14ac:dyDescent="0.2">
      <c r="A10" s="11" t="s">
        <v>17</v>
      </c>
      <c r="B10" s="12">
        <v>4</v>
      </c>
      <c r="C10" s="12">
        <v>36</v>
      </c>
      <c r="D10" s="12">
        <v>29</v>
      </c>
      <c r="E10" s="12">
        <v>11</v>
      </c>
      <c r="F10" s="12"/>
      <c r="G10" s="13">
        <v>80</v>
      </c>
      <c r="H10" s="12">
        <v>90</v>
      </c>
      <c r="I10" s="12">
        <v>654</v>
      </c>
      <c r="J10" s="12">
        <v>300</v>
      </c>
      <c r="K10" s="12">
        <v>67</v>
      </c>
      <c r="L10" s="12"/>
      <c r="M10" s="12"/>
      <c r="N10" s="13">
        <v>1111</v>
      </c>
      <c r="O10" s="14">
        <v>1191</v>
      </c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2">
      <c r="A11" s="11" t="s">
        <v>18</v>
      </c>
      <c r="B11" s="12">
        <v>3</v>
      </c>
      <c r="C11" s="12">
        <v>27</v>
      </c>
      <c r="D11" s="12">
        <v>34</v>
      </c>
      <c r="E11" s="12">
        <v>9</v>
      </c>
      <c r="F11" s="12"/>
      <c r="G11" s="13">
        <v>73</v>
      </c>
      <c r="H11" s="12">
        <v>89</v>
      </c>
      <c r="I11" s="12">
        <v>559</v>
      </c>
      <c r="J11" s="12">
        <v>350</v>
      </c>
      <c r="K11" s="12">
        <v>95</v>
      </c>
      <c r="L11" s="12">
        <v>1</v>
      </c>
      <c r="M11" s="12"/>
      <c r="N11" s="13">
        <v>1094</v>
      </c>
      <c r="O11" s="14">
        <v>1167</v>
      </c>
      <c r="Q11" s="39" t="s">
        <v>36</v>
      </c>
      <c r="R11" s="39" t="s">
        <v>37</v>
      </c>
      <c r="S11" s="39" t="s">
        <v>42</v>
      </c>
      <c r="T11" s="39"/>
      <c r="U11" s="39"/>
      <c r="V11" s="39" t="s">
        <v>43</v>
      </c>
      <c r="W11" s="39"/>
      <c r="X11" s="39"/>
      <c r="Y11" s="39"/>
      <c r="Z11" s="39"/>
    </row>
    <row r="12" spans="1:26" x14ac:dyDescent="0.2">
      <c r="A12" s="11" t="s">
        <v>19</v>
      </c>
      <c r="B12" s="12"/>
      <c r="C12" s="12"/>
      <c r="D12" s="12"/>
      <c r="E12" s="12"/>
      <c r="F12" s="12"/>
      <c r="G12" s="13"/>
      <c r="H12" s="12">
        <v>1</v>
      </c>
      <c r="I12" s="12">
        <v>2</v>
      </c>
      <c r="J12" s="12"/>
      <c r="K12" s="12"/>
      <c r="L12" s="12"/>
      <c r="M12" s="12"/>
      <c r="N12" s="13">
        <v>3</v>
      </c>
      <c r="O12" s="14">
        <v>3</v>
      </c>
      <c r="Q12" s="39" t="s">
        <v>38</v>
      </c>
      <c r="R12" s="39">
        <v>59</v>
      </c>
      <c r="S12" s="39">
        <v>45.4</v>
      </c>
      <c r="T12" s="39"/>
      <c r="U12" s="39"/>
      <c r="V12" s="39">
        <v>46.2</v>
      </c>
      <c r="W12" s="39"/>
      <c r="X12" s="39"/>
      <c r="Y12" s="39"/>
      <c r="Z12" s="39"/>
    </row>
    <row r="13" spans="1:26" x14ac:dyDescent="0.2">
      <c r="A13" s="11" t="s">
        <v>20</v>
      </c>
      <c r="B13" s="12">
        <v>2</v>
      </c>
      <c r="C13" s="12">
        <v>15</v>
      </c>
      <c r="D13" s="12">
        <v>10</v>
      </c>
      <c r="E13" s="12">
        <v>2</v>
      </c>
      <c r="F13" s="12"/>
      <c r="G13" s="13">
        <v>29</v>
      </c>
      <c r="H13" s="12">
        <v>17</v>
      </c>
      <c r="I13" s="12">
        <v>135</v>
      </c>
      <c r="J13" s="12">
        <v>65</v>
      </c>
      <c r="K13" s="12">
        <v>5</v>
      </c>
      <c r="L13" s="12"/>
      <c r="M13" s="12"/>
      <c r="N13" s="13">
        <v>222</v>
      </c>
      <c r="O13" s="14">
        <v>251</v>
      </c>
      <c r="Q13" s="39" t="s">
        <v>39</v>
      </c>
      <c r="R13" s="39">
        <v>12</v>
      </c>
      <c r="S13" s="39">
        <v>38.799999999999997</v>
      </c>
      <c r="T13" s="39"/>
      <c r="U13" s="39"/>
      <c r="V13" s="39">
        <v>37.6</v>
      </c>
      <c r="W13" s="39"/>
      <c r="X13" s="39"/>
      <c r="Y13" s="39"/>
      <c r="Z13" s="39"/>
    </row>
    <row r="14" spans="1:26" x14ac:dyDescent="0.2">
      <c r="A14" s="11" t="s">
        <v>21</v>
      </c>
      <c r="B14" s="12"/>
      <c r="C14" s="12">
        <v>3</v>
      </c>
      <c r="D14" s="12">
        <v>4</v>
      </c>
      <c r="E14" s="12">
        <v>1</v>
      </c>
      <c r="F14" s="12"/>
      <c r="G14" s="13">
        <v>8</v>
      </c>
      <c r="H14" s="12">
        <v>4</v>
      </c>
      <c r="I14" s="12">
        <v>25</v>
      </c>
      <c r="J14" s="12">
        <v>13</v>
      </c>
      <c r="K14" s="12">
        <v>1</v>
      </c>
      <c r="L14" s="12"/>
      <c r="M14" s="12"/>
      <c r="N14" s="13">
        <v>43</v>
      </c>
      <c r="O14" s="14">
        <v>51</v>
      </c>
      <c r="Q14" s="39" t="s">
        <v>40</v>
      </c>
      <c r="R14" s="39">
        <v>18</v>
      </c>
      <c r="S14" s="39">
        <v>15.8</v>
      </c>
      <c r="T14" s="39" t="s">
        <v>41</v>
      </c>
      <c r="U14" s="39"/>
      <c r="V14" s="39">
        <v>16.2</v>
      </c>
      <c r="W14" s="39"/>
      <c r="X14" s="39"/>
      <c r="Y14" s="39"/>
      <c r="Z14" s="39"/>
    </row>
    <row r="15" spans="1:26" x14ac:dyDescent="0.2">
      <c r="A15" s="11" t="s">
        <v>22</v>
      </c>
      <c r="B15" s="12"/>
      <c r="C15" s="12">
        <v>5</v>
      </c>
      <c r="D15" s="12">
        <v>4</v>
      </c>
      <c r="E15" s="12"/>
      <c r="F15" s="12"/>
      <c r="G15" s="13">
        <v>9</v>
      </c>
      <c r="H15" s="12">
        <v>11</v>
      </c>
      <c r="I15" s="12">
        <v>59</v>
      </c>
      <c r="J15" s="12">
        <v>19</v>
      </c>
      <c r="K15" s="12">
        <v>2</v>
      </c>
      <c r="L15" s="12"/>
      <c r="M15" s="12"/>
      <c r="N15" s="13">
        <v>91</v>
      </c>
      <c r="O15" s="14">
        <v>100</v>
      </c>
      <c r="Q15" s="39"/>
      <c r="R15" s="39"/>
      <c r="S15" s="39">
        <f>SUM(S12:S14)</f>
        <v>99.999999999999986</v>
      </c>
      <c r="T15" s="39"/>
      <c r="U15" s="39"/>
      <c r="V15" s="39">
        <f>SUM(V12:V14)</f>
        <v>100.00000000000001</v>
      </c>
      <c r="W15" s="39"/>
      <c r="X15" s="39"/>
      <c r="Y15" s="39"/>
      <c r="Z15" s="39"/>
    </row>
    <row r="16" spans="1:26" x14ac:dyDescent="0.2">
      <c r="A16" s="11" t="s">
        <v>23</v>
      </c>
      <c r="B16" s="12">
        <v>4</v>
      </c>
      <c r="C16" s="12">
        <v>31</v>
      </c>
      <c r="D16" s="12">
        <v>23</v>
      </c>
      <c r="E16" s="12"/>
      <c r="F16" s="12"/>
      <c r="G16" s="13">
        <v>58</v>
      </c>
      <c r="H16" s="12">
        <v>30</v>
      </c>
      <c r="I16" s="12">
        <v>187</v>
      </c>
      <c r="J16" s="12">
        <v>65</v>
      </c>
      <c r="K16" s="12">
        <v>3</v>
      </c>
      <c r="L16" s="12"/>
      <c r="M16" s="12"/>
      <c r="N16" s="13">
        <v>285</v>
      </c>
      <c r="O16" s="14">
        <v>343</v>
      </c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">
      <c r="A17" s="11" t="s">
        <v>24</v>
      </c>
      <c r="B17" s="12"/>
      <c r="C17" s="12">
        <v>5</v>
      </c>
      <c r="D17" s="12">
        <v>15</v>
      </c>
      <c r="E17" s="12">
        <v>1</v>
      </c>
      <c r="F17" s="12"/>
      <c r="G17" s="13">
        <v>21</v>
      </c>
      <c r="H17" s="12">
        <v>14</v>
      </c>
      <c r="I17" s="12">
        <v>129</v>
      </c>
      <c r="J17" s="12">
        <v>111</v>
      </c>
      <c r="K17" s="12">
        <v>18</v>
      </c>
      <c r="L17" s="12"/>
      <c r="M17" s="12">
        <v>3</v>
      </c>
      <c r="N17" s="13">
        <v>275</v>
      </c>
      <c r="O17" s="14">
        <v>296</v>
      </c>
    </row>
    <row r="18" spans="1:26" x14ac:dyDescent="0.2">
      <c r="A18" s="11" t="s">
        <v>25</v>
      </c>
      <c r="B18" s="12"/>
      <c r="C18" s="12">
        <v>14</v>
      </c>
      <c r="D18" s="12">
        <v>14</v>
      </c>
      <c r="E18" s="12">
        <v>2</v>
      </c>
      <c r="F18" s="12"/>
      <c r="G18" s="13">
        <v>30</v>
      </c>
      <c r="H18" s="12">
        <v>20</v>
      </c>
      <c r="I18" s="12">
        <v>186</v>
      </c>
      <c r="J18" s="12">
        <v>108</v>
      </c>
      <c r="K18" s="12">
        <v>13</v>
      </c>
      <c r="L18" s="12">
        <v>1</v>
      </c>
      <c r="M18" s="12"/>
      <c r="N18" s="13">
        <v>328</v>
      </c>
      <c r="O18" s="14">
        <v>358</v>
      </c>
    </row>
    <row r="19" spans="1:26" x14ac:dyDescent="0.2">
      <c r="A19" s="11" t="s">
        <v>26</v>
      </c>
      <c r="B19" s="12"/>
      <c r="C19" s="12">
        <v>1</v>
      </c>
      <c r="D19" s="12">
        <v>4</v>
      </c>
      <c r="E19" s="12">
        <v>1</v>
      </c>
      <c r="F19" s="12"/>
      <c r="G19" s="13">
        <v>6</v>
      </c>
      <c r="H19" s="12"/>
      <c r="I19" s="12">
        <v>6</v>
      </c>
      <c r="J19" s="12">
        <v>13</v>
      </c>
      <c r="K19" s="12">
        <v>3</v>
      </c>
      <c r="L19" s="12"/>
      <c r="M19" s="12"/>
      <c r="N19" s="13">
        <v>22</v>
      </c>
      <c r="O19" s="14">
        <v>28</v>
      </c>
    </row>
    <row r="20" spans="1:26" x14ac:dyDescent="0.2">
      <c r="A20" s="11" t="s">
        <v>27</v>
      </c>
      <c r="B20" s="12">
        <v>6</v>
      </c>
      <c r="C20" s="12">
        <v>49</v>
      </c>
      <c r="D20" s="12">
        <v>50</v>
      </c>
      <c r="E20" s="12">
        <v>3</v>
      </c>
      <c r="F20" s="12">
        <v>1</v>
      </c>
      <c r="G20" s="13">
        <v>109</v>
      </c>
      <c r="H20" s="12">
        <v>42</v>
      </c>
      <c r="I20" s="12">
        <v>606</v>
      </c>
      <c r="J20" s="12">
        <v>461</v>
      </c>
      <c r="K20" s="12">
        <v>36</v>
      </c>
      <c r="L20" s="12">
        <v>1</v>
      </c>
      <c r="M20" s="12"/>
      <c r="N20" s="13">
        <v>1146</v>
      </c>
      <c r="O20" s="14">
        <v>1255</v>
      </c>
    </row>
    <row r="21" spans="1:26" x14ac:dyDescent="0.2">
      <c r="A21" s="11" t="s">
        <v>28</v>
      </c>
      <c r="B21" s="12">
        <v>19</v>
      </c>
      <c r="C21" s="12">
        <v>191</v>
      </c>
      <c r="D21" s="12">
        <v>263</v>
      </c>
      <c r="E21" s="12">
        <v>44</v>
      </c>
      <c r="F21" s="12"/>
      <c r="G21" s="13">
        <v>517</v>
      </c>
      <c r="H21" s="12">
        <v>116</v>
      </c>
      <c r="I21" s="12">
        <v>1048</v>
      </c>
      <c r="J21" s="12">
        <v>986</v>
      </c>
      <c r="K21" s="12">
        <v>144</v>
      </c>
      <c r="L21" s="12">
        <v>3</v>
      </c>
      <c r="M21" s="12">
        <v>1</v>
      </c>
      <c r="N21" s="13">
        <v>2298</v>
      </c>
      <c r="O21" s="14">
        <v>2815</v>
      </c>
      <c r="Q21">
        <f>(1628/10077)*100</f>
        <v>16.155601865634615</v>
      </c>
      <c r="R21">
        <f>(3792/10077)*100</f>
        <v>37.630247097350399</v>
      </c>
      <c r="S21">
        <f>(4657/10077)*100</f>
        <v>46.214151037014986</v>
      </c>
    </row>
    <row r="22" spans="1:26" ht="17" thickBot="1" x14ac:dyDescent="0.25">
      <c r="A22" s="11" t="s">
        <v>29</v>
      </c>
      <c r="B22" s="12"/>
      <c r="C22" s="12">
        <v>9</v>
      </c>
      <c r="D22" s="12">
        <v>18</v>
      </c>
      <c r="E22" s="12">
        <v>1</v>
      </c>
      <c r="F22" s="12"/>
      <c r="G22" s="13">
        <v>28</v>
      </c>
      <c r="H22" s="12">
        <v>1</v>
      </c>
      <c r="I22" s="12">
        <v>32</v>
      </c>
      <c r="J22" s="12">
        <v>78</v>
      </c>
      <c r="K22" s="12">
        <v>8</v>
      </c>
      <c r="L22" s="12"/>
      <c r="M22" s="12"/>
      <c r="N22" s="13">
        <v>119</v>
      </c>
      <c r="O22" s="14">
        <v>147</v>
      </c>
    </row>
    <row r="23" spans="1:26" ht="17" thickTop="1" x14ac:dyDescent="0.2">
      <c r="A23" s="15" t="s">
        <v>5</v>
      </c>
      <c r="B23" s="16">
        <v>41</v>
      </c>
      <c r="C23" s="16">
        <v>434</v>
      </c>
      <c r="D23" s="16">
        <v>517</v>
      </c>
      <c r="E23" s="16">
        <v>82</v>
      </c>
      <c r="F23" s="16">
        <v>1</v>
      </c>
      <c r="G23" s="17">
        <v>1075</v>
      </c>
      <c r="H23" s="16">
        <v>625</v>
      </c>
      <c r="I23" s="16">
        <v>5323</v>
      </c>
      <c r="J23" s="16">
        <v>3302</v>
      </c>
      <c r="K23" s="16">
        <v>450</v>
      </c>
      <c r="L23" s="16">
        <v>6</v>
      </c>
      <c r="M23" s="16">
        <v>4</v>
      </c>
      <c r="N23" s="17">
        <v>9710</v>
      </c>
      <c r="O23" s="18">
        <v>10785</v>
      </c>
    </row>
    <row r="27" spans="1:26" x14ac:dyDescent="0.2">
      <c r="A27">
        <v>2019</v>
      </c>
      <c r="Q27" t="s">
        <v>33</v>
      </c>
      <c r="R27" t="s">
        <v>34</v>
      </c>
      <c r="S27" t="s">
        <v>32</v>
      </c>
      <c r="U27" t="s">
        <v>35</v>
      </c>
      <c r="Y27" t="s">
        <v>46</v>
      </c>
      <c r="Z27" t="s">
        <v>47</v>
      </c>
    </row>
    <row r="28" spans="1:26" x14ac:dyDescent="0.2">
      <c r="A28" s="32" t="s">
        <v>0</v>
      </c>
      <c r="B28" s="34" t="s">
        <v>1</v>
      </c>
      <c r="C28" s="35"/>
      <c r="D28" s="35"/>
      <c r="E28" s="35"/>
      <c r="F28" s="36"/>
      <c r="G28" s="37" t="s">
        <v>2</v>
      </c>
      <c r="H28" s="34" t="s">
        <v>3</v>
      </c>
      <c r="I28" s="35"/>
      <c r="J28" s="35"/>
      <c r="K28" s="35"/>
      <c r="L28" s="35"/>
      <c r="M28" s="35"/>
      <c r="N28" s="37" t="s">
        <v>4</v>
      </c>
      <c r="O28" s="21" t="s">
        <v>5</v>
      </c>
      <c r="Y28" t="s">
        <v>33</v>
      </c>
      <c r="Z28">
        <v>10.6</v>
      </c>
    </row>
    <row r="29" spans="1:26" ht="17" thickBot="1" x14ac:dyDescent="0.25">
      <c r="A29" s="33"/>
      <c r="B29" s="1" t="s">
        <v>6</v>
      </c>
      <c r="C29" s="1" t="s">
        <v>7</v>
      </c>
      <c r="D29" s="1" t="s">
        <v>8</v>
      </c>
      <c r="E29" s="1" t="s">
        <v>9</v>
      </c>
      <c r="F29" s="1" t="s">
        <v>10</v>
      </c>
      <c r="G29" s="38"/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38"/>
      <c r="O29" s="22"/>
      <c r="Q29" s="19">
        <v>517</v>
      </c>
      <c r="R29" s="5">
        <v>1351</v>
      </c>
      <c r="S29" s="5">
        <v>1483</v>
      </c>
      <c r="Y29" t="s">
        <v>32</v>
      </c>
      <c r="Z29">
        <v>10.4</v>
      </c>
    </row>
    <row r="30" spans="1:26" ht="17" thickTop="1" x14ac:dyDescent="0.2">
      <c r="A30" s="2" t="s">
        <v>12</v>
      </c>
      <c r="B30" s="3"/>
      <c r="C30" s="3">
        <v>12</v>
      </c>
      <c r="D30" s="3">
        <v>13</v>
      </c>
      <c r="E30" s="3">
        <v>1</v>
      </c>
      <c r="F30" s="3"/>
      <c r="G30" s="4">
        <v>26</v>
      </c>
      <c r="H30" s="3">
        <v>23</v>
      </c>
      <c r="I30" s="3">
        <v>280</v>
      </c>
      <c r="J30" s="3">
        <v>178</v>
      </c>
      <c r="K30" s="3">
        <v>10</v>
      </c>
      <c r="L30" s="3"/>
      <c r="M30" s="3"/>
      <c r="N30" s="4">
        <v>491</v>
      </c>
      <c r="O30" s="5">
        <v>517</v>
      </c>
      <c r="Q30" s="19">
        <v>576</v>
      </c>
      <c r="R30" s="5">
        <v>1319</v>
      </c>
      <c r="S30" s="5">
        <v>3041</v>
      </c>
      <c r="Y30" t="s">
        <v>31</v>
      </c>
      <c r="Z30">
        <v>5.0999999999999996</v>
      </c>
    </row>
    <row r="31" spans="1:26" x14ac:dyDescent="0.2">
      <c r="A31" s="2" t="s">
        <v>13</v>
      </c>
      <c r="B31" s="3">
        <v>1</v>
      </c>
      <c r="C31" s="3">
        <v>9</v>
      </c>
      <c r="D31" s="3">
        <v>2</v>
      </c>
      <c r="E31" s="3"/>
      <c r="F31" s="3"/>
      <c r="G31" s="4">
        <v>12</v>
      </c>
      <c r="H31" s="3">
        <v>40</v>
      </c>
      <c r="I31" s="3">
        <v>342</v>
      </c>
      <c r="J31" s="3">
        <v>182</v>
      </c>
      <c r="K31" s="3"/>
      <c r="L31" s="3"/>
      <c r="M31" s="3"/>
      <c r="N31" s="4">
        <v>564</v>
      </c>
      <c r="O31" s="5">
        <v>576</v>
      </c>
      <c r="Q31" s="19">
        <v>289</v>
      </c>
      <c r="R31" s="5">
        <v>1122</v>
      </c>
      <c r="S31" s="5">
        <v>133</v>
      </c>
    </row>
    <row r="32" spans="1:26" x14ac:dyDescent="0.2">
      <c r="A32" s="2" t="s">
        <v>14</v>
      </c>
      <c r="B32" s="3">
        <v>2</v>
      </c>
      <c r="C32" s="3">
        <v>10</v>
      </c>
      <c r="D32" s="3">
        <v>14</v>
      </c>
      <c r="E32" s="3"/>
      <c r="F32" s="3"/>
      <c r="G32" s="4">
        <v>26</v>
      </c>
      <c r="H32" s="3">
        <v>5</v>
      </c>
      <c r="I32" s="3">
        <v>88</v>
      </c>
      <c r="J32" s="3">
        <v>162</v>
      </c>
      <c r="K32" s="3">
        <v>8</v>
      </c>
      <c r="L32" s="3"/>
      <c r="M32" s="3"/>
      <c r="N32" s="4">
        <v>263</v>
      </c>
      <c r="O32" s="5">
        <v>289</v>
      </c>
      <c r="Q32" s="19">
        <v>246</v>
      </c>
    </row>
    <row r="33" spans="1:21" x14ac:dyDescent="0.2">
      <c r="A33" s="2" t="s">
        <v>15</v>
      </c>
      <c r="B33" s="3"/>
      <c r="C33" s="3"/>
      <c r="D33" s="3">
        <v>5</v>
      </c>
      <c r="E33" s="3"/>
      <c r="F33" s="3"/>
      <c r="G33" s="4">
        <v>5</v>
      </c>
      <c r="H33" s="3">
        <v>19</v>
      </c>
      <c r="I33" s="3">
        <v>151</v>
      </c>
      <c r="J33" s="3">
        <v>65</v>
      </c>
      <c r="K33" s="3">
        <v>6</v>
      </c>
      <c r="L33" s="3"/>
      <c r="M33" s="3"/>
      <c r="N33" s="4">
        <v>241</v>
      </c>
      <c r="O33" s="5">
        <v>246</v>
      </c>
      <c r="Q33" s="3">
        <f>SUM(Q29:Q32)</f>
        <v>1628</v>
      </c>
      <c r="R33" s="3">
        <f>SUM(R29:R32)</f>
        <v>3792</v>
      </c>
      <c r="S33" s="3">
        <f>SUM(S29:S32)</f>
        <v>4657</v>
      </c>
      <c r="U33" s="3">
        <f>SUM(Q33:T33)</f>
        <v>10077</v>
      </c>
    </row>
    <row r="34" spans="1:21" x14ac:dyDescent="0.2">
      <c r="A34" s="2" t="s">
        <v>16</v>
      </c>
      <c r="B34" s="3">
        <v>3</v>
      </c>
      <c r="C34" s="3">
        <v>24</v>
      </c>
      <c r="D34" s="3">
        <v>17</v>
      </c>
      <c r="E34" s="3">
        <v>2</v>
      </c>
      <c r="F34" s="3"/>
      <c r="G34" s="4">
        <v>46</v>
      </c>
      <c r="H34" s="3">
        <v>110</v>
      </c>
      <c r="I34" s="3">
        <v>854</v>
      </c>
      <c r="J34" s="3">
        <v>312</v>
      </c>
      <c r="K34" s="3">
        <v>29</v>
      </c>
      <c r="L34" s="3"/>
      <c r="M34" s="3"/>
      <c r="N34" s="4">
        <v>1305</v>
      </c>
      <c r="O34" s="5">
        <v>1351</v>
      </c>
    </row>
    <row r="35" spans="1:21" x14ac:dyDescent="0.2">
      <c r="A35" s="2" t="s">
        <v>17</v>
      </c>
      <c r="B35" s="3">
        <v>2</v>
      </c>
      <c r="C35" s="3">
        <v>38</v>
      </c>
      <c r="D35" s="3">
        <v>35</v>
      </c>
      <c r="E35" s="3">
        <v>10</v>
      </c>
      <c r="F35" s="3"/>
      <c r="G35" s="4">
        <v>85</v>
      </c>
      <c r="H35" s="3">
        <v>92</v>
      </c>
      <c r="I35" s="3">
        <v>702</v>
      </c>
      <c r="J35" s="3">
        <v>349</v>
      </c>
      <c r="K35" s="3">
        <v>91</v>
      </c>
      <c r="L35" s="3"/>
      <c r="M35" s="3"/>
      <c r="N35" s="4">
        <v>1234</v>
      </c>
      <c r="O35" s="5">
        <v>1319</v>
      </c>
    </row>
    <row r="36" spans="1:21" x14ac:dyDescent="0.2">
      <c r="A36" s="2" t="s">
        <v>18</v>
      </c>
      <c r="B36" s="3">
        <v>2</v>
      </c>
      <c r="C36" s="3">
        <v>33</v>
      </c>
      <c r="D36" s="3">
        <v>32</v>
      </c>
      <c r="E36" s="3">
        <v>8</v>
      </c>
      <c r="F36" s="3"/>
      <c r="G36" s="4">
        <v>75</v>
      </c>
      <c r="H36" s="3">
        <v>103</v>
      </c>
      <c r="I36" s="3">
        <v>542</v>
      </c>
      <c r="J36" s="3">
        <v>323</v>
      </c>
      <c r="K36" s="3">
        <v>79</v>
      </c>
      <c r="L36" s="3"/>
      <c r="M36" s="3"/>
      <c r="N36" s="4">
        <v>1047</v>
      </c>
      <c r="O36" s="5">
        <v>1122</v>
      </c>
    </row>
    <row r="37" spans="1:21" x14ac:dyDescent="0.2">
      <c r="A37" s="2" t="s">
        <v>19</v>
      </c>
      <c r="B37" s="3"/>
      <c r="C37" s="3"/>
      <c r="D37" s="3"/>
      <c r="E37" s="3"/>
      <c r="F37" s="3"/>
      <c r="G37" s="4"/>
      <c r="H37" s="3"/>
      <c r="I37" s="3">
        <v>6</v>
      </c>
      <c r="J37" s="3">
        <v>2</v>
      </c>
      <c r="K37" s="3"/>
      <c r="L37" s="3"/>
      <c r="M37" s="3"/>
      <c r="N37" s="4">
        <v>8</v>
      </c>
      <c r="O37" s="5">
        <v>8</v>
      </c>
      <c r="P37" t="s">
        <v>44</v>
      </c>
      <c r="Q37">
        <f>(1628-1472)/1472</f>
        <v>0.10597826086956522</v>
      </c>
      <c r="R37">
        <f>(3792-3608)/3608</f>
        <v>5.0997782705099776E-2</v>
      </c>
      <c r="S37">
        <f>(4657-4217)/4217</f>
        <v>0.10433957789898032</v>
      </c>
      <c r="U37">
        <f>(10077-9297)/9207</f>
        <v>8.471814923427827E-2</v>
      </c>
    </row>
    <row r="38" spans="1:21" x14ac:dyDescent="0.2">
      <c r="A38" s="2" t="s">
        <v>20</v>
      </c>
      <c r="B38" s="3">
        <v>6</v>
      </c>
      <c r="C38" s="3">
        <v>16</v>
      </c>
      <c r="D38" s="3">
        <v>11</v>
      </c>
      <c r="E38" s="3">
        <v>4</v>
      </c>
      <c r="F38" s="3"/>
      <c r="G38" s="4">
        <v>37</v>
      </c>
      <c r="H38" s="3">
        <v>11</v>
      </c>
      <c r="I38" s="3">
        <v>141</v>
      </c>
      <c r="J38" s="3">
        <v>55</v>
      </c>
      <c r="K38" s="3">
        <v>5</v>
      </c>
      <c r="L38" s="3"/>
      <c r="M38" s="3"/>
      <c r="N38" s="4">
        <v>212</v>
      </c>
      <c r="O38" s="5">
        <v>249</v>
      </c>
      <c r="Q38" s="20">
        <v>0.106</v>
      </c>
      <c r="R38" s="20">
        <v>5.0999999999999997E-2</v>
      </c>
      <c r="S38" s="20">
        <v>0.104</v>
      </c>
      <c r="U38" s="20">
        <v>8.5000000000000006E-2</v>
      </c>
    </row>
    <row r="39" spans="1:21" x14ac:dyDescent="0.2">
      <c r="A39" s="2" t="s">
        <v>21</v>
      </c>
      <c r="B39" s="3"/>
      <c r="C39" s="3">
        <v>3</v>
      </c>
      <c r="D39" s="3">
        <v>2</v>
      </c>
      <c r="E39" s="3"/>
      <c r="F39" s="3"/>
      <c r="G39" s="4">
        <v>5</v>
      </c>
      <c r="H39" s="3">
        <v>5</v>
      </c>
      <c r="I39" s="3">
        <v>27</v>
      </c>
      <c r="J39" s="3">
        <v>21</v>
      </c>
      <c r="K39" s="3">
        <v>1</v>
      </c>
      <c r="L39" s="3"/>
      <c r="M39" s="3"/>
      <c r="N39" s="4">
        <v>54</v>
      </c>
      <c r="O39" s="5">
        <v>59</v>
      </c>
    </row>
    <row r="40" spans="1:21" x14ac:dyDescent="0.2">
      <c r="A40" s="2" t="s">
        <v>22</v>
      </c>
      <c r="B40" s="3">
        <v>2</v>
      </c>
      <c r="C40" s="3">
        <v>9</v>
      </c>
      <c r="D40" s="3">
        <v>3</v>
      </c>
      <c r="E40" s="3"/>
      <c r="F40" s="3"/>
      <c r="G40" s="4">
        <v>14</v>
      </c>
      <c r="H40" s="3">
        <v>23</v>
      </c>
      <c r="I40" s="3">
        <v>48</v>
      </c>
      <c r="J40" s="3">
        <v>17</v>
      </c>
      <c r="K40" s="3">
        <v>7</v>
      </c>
      <c r="L40" s="3"/>
      <c r="M40" s="3">
        <v>1</v>
      </c>
      <c r="N40" s="4">
        <v>96</v>
      </c>
      <c r="O40" s="5">
        <v>110</v>
      </c>
    </row>
    <row r="41" spans="1:21" x14ac:dyDescent="0.2">
      <c r="A41" s="2" t="s">
        <v>23</v>
      </c>
      <c r="B41" s="3">
        <v>4</v>
      </c>
      <c r="C41" s="3">
        <v>24</v>
      </c>
      <c r="D41" s="3">
        <v>20</v>
      </c>
      <c r="E41" s="3">
        <v>1</v>
      </c>
      <c r="F41" s="3"/>
      <c r="G41" s="4">
        <v>49</v>
      </c>
      <c r="H41" s="3">
        <v>31</v>
      </c>
      <c r="I41" s="3">
        <v>169</v>
      </c>
      <c r="J41" s="3">
        <v>67</v>
      </c>
      <c r="K41" s="3">
        <v>6</v>
      </c>
      <c r="L41" s="3"/>
      <c r="M41" s="3"/>
      <c r="N41" s="4">
        <v>273</v>
      </c>
      <c r="O41" s="5">
        <v>322</v>
      </c>
    </row>
    <row r="42" spans="1:21" x14ac:dyDescent="0.2">
      <c r="A42" s="2" t="s">
        <v>24</v>
      </c>
      <c r="B42" s="3"/>
      <c r="C42" s="3">
        <v>13</v>
      </c>
      <c r="D42" s="3">
        <v>22</v>
      </c>
      <c r="E42" s="3">
        <v>5</v>
      </c>
      <c r="F42" s="3"/>
      <c r="G42" s="4">
        <v>40</v>
      </c>
      <c r="H42" s="3">
        <v>9</v>
      </c>
      <c r="I42" s="3">
        <v>162</v>
      </c>
      <c r="J42" s="3">
        <v>122</v>
      </c>
      <c r="K42" s="3">
        <v>36</v>
      </c>
      <c r="L42" s="3"/>
      <c r="M42" s="3"/>
      <c r="N42" s="4">
        <v>329</v>
      </c>
      <c r="O42" s="5">
        <v>369</v>
      </c>
    </row>
    <row r="43" spans="1:21" x14ac:dyDescent="0.2">
      <c r="A43" s="2" t="s">
        <v>25</v>
      </c>
      <c r="B43" s="3"/>
      <c r="C43" s="3">
        <v>19</v>
      </c>
      <c r="D43" s="3">
        <v>15</v>
      </c>
      <c r="E43" s="3">
        <v>1</v>
      </c>
      <c r="F43" s="3"/>
      <c r="G43" s="4">
        <v>35</v>
      </c>
      <c r="H43" s="3">
        <v>28</v>
      </c>
      <c r="I43" s="3">
        <v>192</v>
      </c>
      <c r="J43" s="3">
        <v>148</v>
      </c>
      <c r="K43" s="3">
        <v>11</v>
      </c>
      <c r="L43" s="3"/>
      <c r="M43" s="3">
        <v>1</v>
      </c>
      <c r="N43" s="4">
        <v>380</v>
      </c>
      <c r="O43" s="5">
        <v>415</v>
      </c>
    </row>
    <row r="44" spans="1:21" x14ac:dyDescent="0.2">
      <c r="A44" s="2" t="s">
        <v>26</v>
      </c>
      <c r="B44" s="3">
        <v>1</v>
      </c>
      <c r="C44" s="3"/>
      <c r="D44" s="3"/>
      <c r="E44" s="3"/>
      <c r="F44" s="3"/>
      <c r="G44" s="4">
        <v>1</v>
      </c>
      <c r="H44" s="3"/>
      <c r="I44" s="3">
        <v>5</v>
      </c>
      <c r="J44" s="3">
        <v>4</v>
      </c>
      <c r="K44" s="3">
        <v>1</v>
      </c>
      <c r="L44" s="3"/>
      <c r="M44" s="3"/>
      <c r="N44" s="4">
        <v>10</v>
      </c>
      <c r="O44" s="5">
        <v>11</v>
      </c>
    </row>
    <row r="45" spans="1:21" x14ac:dyDescent="0.2">
      <c r="A45" s="2" t="s">
        <v>27</v>
      </c>
      <c r="B45" s="3">
        <v>3</v>
      </c>
      <c r="C45" s="3">
        <v>73</v>
      </c>
      <c r="D45" s="3">
        <v>52</v>
      </c>
      <c r="E45" s="3">
        <v>8</v>
      </c>
      <c r="F45" s="3">
        <v>2</v>
      </c>
      <c r="G45" s="4">
        <v>138</v>
      </c>
      <c r="H45" s="3">
        <v>36</v>
      </c>
      <c r="I45" s="3">
        <v>711</v>
      </c>
      <c r="J45" s="3">
        <v>553</v>
      </c>
      <c r="K45" s="3">
        <v>45</v>
      </c>
      <c r="L45" s="3"/>
      <c r="M45" s="3"/>
      <c r="N45" s="4">
        <v>1345</v>
      </c>
      <c r="O45" s="5">
        <v>1483</v>
      </c>
    </row>
    <row r="46" spans="1:21" x14ac:dyDescent="0.2">
      <c r="A46" s="2" t="s">
        <v>28</v>
      </c>
      <c r="B46" s="3">
        <v>18</v>
      </c>
      <c r="C46" s="3">
        <v>189</v>
      </c>
      <c r="D46" s="3">
        <v>289</v>
      </c>
      <c r="E46" s="3">
        <v>36</v>
      </c>
      <c r="F46" s="3">
        <v>1</v>
      </c>
      <c r="G46" s="4">
        <v>533</v>
      </c>
      <c r="H46" s="3">
        <v>115</v>
      </c>
      <c r="I46" s="3">
        <v>1141</v>
      </c>
      <c r="J46" s="3">
        <v>1068</v>
      </c>
      <c r="K46" s="3">
        <v>180</v>
      </c>
      <c r="L46" s="3">
        <v>2</v>
      </c>
      <c r="M46" s="3">
        <v>2</v>
      </c>
      <c r="N46" s="4">
        <v>2508</v>
      </c>
      <c r="O46" s="5">
        <v>3041</v>
      </c>
      <c r="R46" t="s">
        <v>32</v>
      </c>
      <c r="S46" t="s">
        <v>31</v>
      </c>
      <c r="T46" t="s">
        <v>33</v>
      </c>
    </row>
    <row r="47" spans="1:21" ht="17" thickBot="1" x14ac:dyDescent="0.25">
      <c r="A47" s="2" t="s">
        <v>29</v>
      </c>
      <c r="B47" s="3"/>
      <c r="C47" s="3">
        <v>5</v>
      </c>
      <c r="D47" s="3">
        <v>15</v>
      </c>
      <c r="E47" s="3">
        <v>4</v>
      </c>
      <c r="F47" s="3"/>
      <c r="G47" s="4">
        <v>24</v>
      </c>
      <c r="H47" s="3">
        <v>6</v>
      </c>
      <c r="I47" s="3">
        <v>29</v>
      </c>
      <c r="J47" s="3">
        <v>69</v>
      </c>
      <c r="K47" s="3">
        <v>5</v>
      </c>
      <c r="L47" s="3"/>
      <c r="M47" s="3"/>
      <c r="N47" s="4">
        <v>109</v>
      </c>
      <c r="O47" s="5">
        <v>133</v>
      </c>
      <c r="Q47">
        <v>2018</v>
      </c>
      <c r="R47">
        <v>4217</v>
      </c>
      <c r="S47">
        <v>3608</v>
      </c>
      <c r="T47">
        <v>1472</v>
      </c>
    </row>
    <row r="48" spans="1:21" ht="17" thickTop="1" x14ac:dyDescent="0.2">
      <c r="A48" s="6" t="s">
        <v>5</v>
      </c>
      <c r="B48" s="7">
        <v>44</v>
      </c>
      <c r="C48" s="7">
        <v>477</v>
      </c>
      <c r="D48" s="7">
        <v>547</v>
      </c>
      <c r="E48" s="7">
        <v>80</v>
      </c>
      <c r="F48" s="7">
        <v>3</v>
      </c>
      <c r="G48" s="8">
        <v>1151</v>
      </c>
      <c r="H48" s="7">
        <v>656</v>
      </c>
      <c r="I48" s="7">
        <v>5590</v>
      </c>
      <c r="J48" s="7">
        <v>3697</v>
      </c>
      <c r="K48" s="7">
        <v>520</v>
      </c>
      <c r="L48" s="7">
        <v>2</v>
      </c>
      <c r="M48" s="7">
        <v>4</v>
      </c>
      <c r="N48" s="8">
        <v>10469</v>
      </c>
      <c r="O48" s="9">
        <v>11620</v>
      </c>
      <c r="Q48">
        <v>2019</v>
      </c>
      <c r="R48">
        <v>4657</v>
      </c>
      <c r="S48">
        <v>3792</v>
      </c>
      <c r="T48">
        <v>1628</v>
      </c>
    </row>
  </sheetData>
  <mergeCells count="12">
    <mergeCell ref="O28:O29"/>
    <mergeCell ref="A3:A4"/>
    <mergeCell ref="B3:F3"/>
    <mergeCell ref="G3:G4"/>
    <mergeCell ref="H3:M3"/>
    <mergeCell ref="N3:N4"/>
    <mergeCell ref="O3:O4"/>
    <mergeCell ref="A28:A29"/>
    <mergeCell ref="B28:F28"/>
    <mergeCell ref="G28:G29"/>
    <mergeCell ref="H28:M28"/>
    <mergeCell ref="N28:N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A arrests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2021-01-11T14:00:13Z</dcterms:created>
  <dcterms:modified xsi:type="dcterms:W3CDTF">2021-01-31T14:50:03Z</dcterms:modified>
</cp:coreProperties>
</file>