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rnie/Documents/DRUGS STORY &amp; ASSIGNMENT/DRUGS FOI FOR GITHUB/EXCEL SHEETS &amp; FOI RESPONSES/WEST YORKSHIRE POLICE DRUGS FROM PDF/"/>
    </mc:Choice>
  </mc:AlternateContent>
  <xr:revisionPtr revIDLastSave="0" documentId="13_ncr:1_{BAD0C3F3-40A0-1A41-926F-E2D4101D0EA8}" xr6:coauthVersionLast="46" xr6:coauthVersionMax="46" xr10:uidLastSave="{00000000-0000-0000-0000-000000000000}"/>
  <bookViews>
    <workbookView xWindow="0" yWindow="500" windowWidth="35840" windowHeight="21900" activeTab="2" xr2:uid="{00000000-000D-0000-FFFF-FFFF00000000}"/>
  </bookViews>
  <sheets>
    <sheet name="RAW" sheetId="1" r:id="rId1"/>
    <sheet name="ETHNICITY" sheetId="4" r:id="rId2"/>
    <sheet name="PIVOT ETHNICITY" sheetId="7" r:id="rId3"/>
    <sheet name="OFFENCE" sheetId="5" r:id="rId4"/>
    <sheet name="AGE" sheetId="2" r:id="rId5"/>
    <sheet name="GENDER" sheetId="3" r:id="rId6"/>
  </sheets>
  <calcPr calcId="19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7" l="1"/>
  <c r="E24" i="7"/>
  <c r="J25" i="7"/>
  <c r="J24" i="7"/>
  <c r="J23" i="7"/>
  <c r="I25" i="7"/>
  <c r="I24" i="7"/>
  <c r="I23" i="7"/>
  <c r="C46" i="7"/>
  <c r="B46" i="7"/>
  <c r="E37" i="7"/>
  <c r="C40" i="7"/>
  <c r="B40" i="7"/>
  <c r="C28" i="7"/>
  <c r="B28" i="7"/>
</calcChain>
</file>

<file path=xl/sharedStrings.xml><?xml version="1.0" encoding="utf-8"?>
<sst xmlns="http://schemas.openxmlformats.org/spreadsheetml/2006/main" count="218" uniqueCount="173">
  <si>
    <t>Freedom Of Information</t>
  </si>
  <si>
    <t>PO BOX 9</t>
  </si>
  <si>
    <t>Laburnum Road</t>
  </si>
  <si>
    <t>Wakefield</t>
  </si>
  <si>
    <t>WF1 3QP</t>
  </si>
  <si>
    <t>Information Management</t>
  </si>
  <si>
    <t>Tel:</t>
  </si>
  <si>
    <t>01924 296006</t>
  </si>
  <si>
    <t>Fax:  01924 292726</t>
  </si>
  <si>
    <t>Email: foi@westyorkshire.pnn.police.uk</t>
  </si>
  <si>
    <t>Website: www.westyorkshire.police.uk</t>
  </si>
  <si>
    <t>Our ref: 2236/20</t>
  </si>
  <si>
    <t>Date: 14/05/2020</t>
  </si>
  <si>
    <t>Dear B. Choudhury,</t>
  </si>
  <si>
    <t>Thank you for your request for information, received by West Yorkshire Police on 15/04/20.</t>
  </si>
  <si>
    <t>You requested the following information:</t>
  </si>
  <si>
    <t>Please would you let me know how many arrests were made by West Yorkshire Police for drug and drug</t>
  </si>
  <si>
    <t>related offences between 1 Jan-31 Dec 2018, 1 Jan-31 Dec 2019 and 1 Jan-31 March 2020?</t>
  </si>
  <si>
    <t>I would like the figures broken down into:</t>
  </si>
  <si>
    <t>1.age group e.g. 0-10; 11-17; 18-30; 31-50; 51-70; over 70s or whichever way your service breaks down</t>
  </si>
  <si>
    <t>the age groups.</t>
  </si>
  <si>
    <t>2. gender.</t>
  </si>
  <si>
    <t>3. racial/ethnicity of suspects e.g. white; Asian; African-Caribbean or whichever way your service breaks</t>
  </si>
  <si>
    <t>down the racial/ethnic groups.</t>
  </si>
  <si>
    <t>4. The class of drug.</t>
  </si>
  <si>
    <t>5. An overall estimate street value of the drugs seized or whichever way you record the value of</t>
  </si>
  <si>
    <t>seizures.</t>
  </si>
  <si>
    <t>I would also like to know how many ended up being charged and sent to court as a result of your</t>
  </si>
  <si>
    <t>investigations and how many were resolved without court action.</t>
  </si>
  <si>
    <t>Please see the attached document.</t>
  </si>
  <si>
    <t>West Yorkshire Police work closely with schools through our Safer Schools Partnership, where</t>
  </si>
  <si>
    <t>dedicated police officers support schools in dealing with incidents, as well as giving advice and support</t>
  </si>
  <si>
    <t>to teachers and pupils with a view to preventing young people becoming involved in criminal activity.</t>
  </si>
  <si>
    <t>COMPLAINT RIGHTS</t>
  </si>
  <si>
    <t>If you are not satisfied with how this request has been handled or with the information provided, please</t>
  </si>
  <si>
    <t>read the advice notice attached to this letter. If you do wish to take up your right of complaint, please</t>
  </si>
  <si>
    <t>remember to quote the reference number above, in any future correspondence.</t>
  </si>
  <si>
    <t>Yours sincerely,</t>
  </si>
  <si>
    <t>Emily Dawson</t>
  </si>
  <si>
    <t>Disclosure Officer.</t>
  </si>
  <si>
    <t>COMPLAINT RIGHTS</t>
  </si>
  <si>
    <t>1. Are you unhappy with how your request has been handled or you think the decision is incorrect?</t>
  </si>
  <si>
    <t>You have the right to request that West Yorkshire Police review their decision. Prior to lodging a formal</t>
  </si>
  <si>
    <t>complaint, we encouraged that you discuss the decision with the case officer that has dealt with your</t>
  </si>
  <si>
    <t>request.</t>
  </si>
  <si>
    <t>2. Ask to have the decision looked at again</t>
  </si>
  <si>
    <t>The quickest and easiest way to have the decision looked at again, is to telephone the case officer that</t>
  </si>
  <si>
    <t>is nominated at the end of your decision letter. That person will be able to discuss the decision, explain</t>
  </si>
  <si>
    <t>any issues and assist with any problems.</t>
  </si>
  <si>
    <t>3. Complaint</t>
  </si>
  <si>
    <t>If you are dissatisfied with the handling procedures or the decision of West Yorkshire Police, made under</t>
  </si>
  <si>
    <t>the Freedom of Information Act 2000 regarding access to information, you can lodge a written complaint</t>
  </si>
  <si>
    <t>to have the decision internally reviewed.</t>
  </si>
  <si>
    <t>A West Yorkshire Police internal review of your decision, will be carried out by a senior member of staff</t>
  </si>
  <si>
    <t>who is fully trained in interpreting Freedom of Information legislation. The review will be independent</t>
  </si>
  <si>
    <t>conducted, regardless to the original decision made.</t>
  </si>
  <si>
    <t>Complaints will only be treated as valid, if they are received by West Yorkshire Police within a 60 day</t>
  </si>
  <si>
    <t>timeframe from the date of the decision letter. They must include the original FOI Reference Number and</t>
  </si>
  <si>
    <t>can only be submitted in writing, by using the following contact details:</t>
  </si>
  <si>
    <t>foi@westyorkshire.pnn.police.uk</t>
  </si>
  <si>
    <t>Or</t>
  </si>
  <si>
    <t>West Yorkshire Police</t>
  </si>
  <si>
    <t>FOI Internal Reviews</t>
  </si>
  <si>
    <t>PO Box 9</t>
  </si>
  <si>
    <t>Laburnum Road</t>
  </si>
  <si>
    <t>Wakefield</t>
  </si>
  <si>
    <t>WF1 3QP</t>
  </si>
  <si>
    <t>In all possible circumstances, West Yorkshire Police will aim to complete and respond to your internal</t>
  </si>
  <si>
    <t>review within 20 working days. However this date may be extended in exceptional circumstances, by</t>
  </si>
  <si>
    <t>another 20 working days.</t>
  </si>
  <si>
    <t>4. The Information Commissioner</t>
  </si>
  <si>
    <t>If you are still dissatisfied with the internal review decision, made by West Yorkshire Police. You can</t>
  </si>
  <si>
    <t>then make an application to the Information Commissioner, for a decision on whether the request for</t>
  </si>
  <si>
    <t>information has been dealt with in accordance with the requirements of the Act.</t>
  </si>
  <si>
    <t>For information on how to make application to the Information Commissioner please visit their website at</t>
  </si>
  <si>
    <t>www.ico.gov.uk</t>
  </si>
  <si>
    <t>Alternatively, you can phone their helpline or write to them at:</t>
  </si>
  <si>
    <t>Information Commissioner's Office</t>
  </si>
  <si>
    <t>Wycliffe House</t>
  </si>
  <si>
    <t>Water Lane</t>
  </si>
  <si>
    <t>Wilmslow</t>
  </si>
  <si>
    <t>Cheshire</t>
  </si>
  <si>
    <t>SK9 5AF</t>
  </si>
  <si>
    <t>FOI Help Line:  0303 1231113</t>
  </si>
  <si>
    <t>Arrests for drug offences, 01/01/2018 to 31/03/2020</t>
  </si>
  <si>
    <t>Notes</t>
  </si>
  <si>
    <t>Figures represent the number of arrests (not individuals) made during the period which:</t>
  </si>
  <si>
    <t>- involved one or more Drug offences</t>
  </si>
  <si>
    <t>Age based on age at time of arrest</t>
  </si>
  <si>
    <t>Ethnicity represents the detainee self-defined ethnicity</t>
  </si>
  <si>
    <t>Offence breakdown represents all drug related offences linked to those arrests</t>
  </si>
  <si>
    <t>- one detainee can be arrested for multiple offences</t>
  </si>
  <si>
    <t>Arresting resulting in a charge represents the number of arrests resulting in one or more charges being laid at court for drug related offences</t>
  </si>
  <si>
    <t>- one detainee can be charged with multiple offences</t>
  </si>
  <si>
    <t>These figures may be subject to further investigation and will therefore change over time</t>
  </si>
  <si>
    <t>Crime classifications based on Home Office Counting Rules for Recorded Crime https://www.gov.uk/government/publications/counting-rules-for-recorded-crime</t>
  </si>
  <si>
    <t>Age Group</t>
  </si>
  <si>
    <t>10 or under</t>
  </si>
  <si>
    <t>11 to 17</t>
  </si>
  <si>
    <t>18 to 30</t>
  </si>
  <si>
    <t>31 to 50</t>
  </si>
  <si>
    <t>51 to 70</t>
  </si>
  <si>
    <t>71 or over</t>
  </si>
  <si>
    <t>Gender</t>
  </si>
  <si>
    <t>Male</t>
  </si>
  <si>
    <t>Female</t>
  </si>
  <si>
    <t>Unknown</t>
  </si>
  <si>
    <t>Ethnicity</t>
  </si>
  <si>
    <t>A1. ASIAN - INDIAN</t>
  </si>
  <si>
    <t>A2. ASIAN - PAKISTANI</t>
  </si>
  <si>
    <t>A3. ASIAN - BANGLADESHI</t>
  </si>
  <si>
    <t>A9. ANY OTHER ASIAN BACKGROUND</t>
  </si>
  <si>
    <t>B1. BLACK CARIBBEAN</t>
  </si>
  <si>
    <t>B2. BLACK AFRICAN</t>
  </si>
  <si>
    <t>B9. ANY OTHER BLACK BACKGROUND</t>
  </si>
  <si>
    <t>M1. WHITE &amp; BLACK CARIBBEAN</t>
  </si>
  <si>
    <t>M2. WHITE &amp; BLACK AFRICAN</t>
  </si>
  <si>
    <t>M3. WHITE &amp; ASIAN</t>
  </si>
  <si>
    <t>M9. ANY OTHER MIXED BACKGROUND</t>
  </si>
  <si>
    <t>NS. NOT STATED</t>
  </si>
  <si>
    <t>O1. CHINESE</t>
  </si>
  <si>
    <t>O9. ANY OTHER ETHNIC GROUP</t>
  </si>
  <si>
    <t>W1. WHITE BRITISH</t>
  </si>
  <si>
    <t>W2. WHITE IRISH</t>
  </si>
  <si>
    <t>W9. ANY OTHER WHITE BACKGROUND</t>
  </si>
  <si>
    <t>Offence</t>
  </si>
  <si>
    <t>92A Trafficking in controlled drugs - class unspecified</t>
  </si>
  <si>
    <t>92A Trafficking in controlled drugs - class A</t>
  </si>
  <si>
    <t>92A Trafficking in controlled drugs - class B</t>
  </si>
  <si>
    <t>92A Trafficking in controlled drugs - class C</t>
  </si>
  <si>
    <t>92D Possession of controlled drugs (excluding Cannabis) - class A</t>
  </si>
  <si>
    <t>92D Possession of controlled drugs (excluding Cannabis) - class B</t>
  </si>
  <si>
    <t>92E Possession of controlled drugs (Cannabis) - class B</t>
  </si>
  <si>
    <t>92D Possession of controlled drugs (excluding Cannabis) - class C</t>
  </si>
  <si>
    <t>92D Possession of controlled drugs (excluding Cannabis) - class unspecified</t>
  </si>
  <si>
    <t>92C Other drug offences - class A</t>
  </si>
  <si>
    <t>92C Other drug offences - class B</t>
  </si>
  <si>
    <t>92C Other drug offences - class C</t>
  </si>
  <si>
    <t>92C Other drug offences - class unspecified</t>
  </si>
  <si>
    <t>Arrests resulting in charge(s)</t>
  </si>
  <si>
    <t>Row Labels</t>
  </si>
  <si>
    <t>Grand Total</t>
  </si>
  <si>
    <t>INDIAN</t>
  </si>
  <si>
    <t>PAKISTANI</t>
  </si>
  <si>
    <t>BANGLADESHI</t>
  </si>
  <si>
    <t>ANY OTHER ASIAN</t>
  </si>
  <si>
    <t>BLACK CARIBBEAN</t>
  </si>
  <si>
    <t>BLACK AFRICAN</t>
  </si>
  <si>
    <t>ANY OTHER BLACK BACKGROUND</t>
  </si>
  <si>
    <t>WHITE &amp; BLACK CARIBBEAN</t>
  </si>
  <si>
    <t>WHITE &amp; BLACK AFRICAN</t>
  </si>
  <si>
    <t>WHITE &amp; ASIAN</t>
  </si>
  <si>
    <t>ANY OTHER MIXED BACKGROUND</t>
  </si>
  <si>
    <t>NOT STATED</t>
  </si>
  <si>
    <t>CHINESE</t>
  </si>
  <si>
    <t>ANY OTHER ETHNIC GROUP</t>
  </si>
  <si>
    <t>WHITE BRITISH</t>
  </si>
  <si>
    <t>WHITE IRISH</t>
  </si>
  <si>
    <t>ANY OTHER WHITE BACKGROUND</t>
  </si>
  <si>
    <t>Sum of 2018</t>
  </si>
  <si>
    <t>Sum of 2019</t>
  </si>
  <si>
    <t>Sum of 2020</t>
  </si>
  <si>
    <t xml:space="preserve">ASIAN </t>
  </si>
  <si>
    <t>BLACK</t>
  </si>
  <si>
    <t>WHITE</t>
  </si>
  <si>
    <t>PERCENTAGES</t>
  </si>
  <si>
    <t>ASIAN</t>
  </si>
  <si>
    <t>White</t>
  </si>
  <si>
    <t>Asian</t>
  </si>
  <si>
    <t>Black</t>
  </si>
  <si>
    <t>Yr-on-Yr</t>
  </si>
  <si>
    <t>%Yr-on-Yr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</si>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</sst>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</font>
    <font>
      <sz val="11"/>
      <name val="Arial Bold"/>
      <family val="2"/>
    </font>
    <font>
      <sz val="11"/>
      <name val="Arial"/>
      <family val="2"/>
    </font>
    <font>
      <sz val="13"/>
      <name val="Arial Bold Italic"/>
      <family val="2"/>
    </font>
    <font>
      <sz val="11"/>
      <color rgb="FF4471C4"/>
      <name val="Arial"/>
      <family val="2"/>
    </font>
    <font>
      <sz val="10"/>
      <name val="Calibri Bold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6" fillId="0" borderId="0" xfId="0" applyNumberFormat="1" applyFont="1"/>
    <xf numFmtId="1" fontId="6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  <xf numFmtId="1" fontId="6" fillId="2" borderId="0" xfId="0" applyNumberFormat="1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ETHNICITY'!$I$30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ETHNICITY'!$H$31:$H$33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'PIVOT ETHNICITY'!$I$31:$I$33</c:f>
              <c:numCache>
                <c:formatCode>General</c:formatCode>
                <c:ptCount val="3"/>
                <c:pt idx="0">
                  <c:v>2622</c:v>
                </c:pt>
                <c:pt idx="1">
                  <c:v>926</c:v>
                </c:pt>
                <c:pt idx="2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E-9044-B7A5-992DFA9017FC}"/>
            </c:ext>
          </c:extLst>
        </c:ser>
        <c:ser>
          <c:idx val="1"/>
          <c:order val="1"/>
          <c:tx>
            <c:strRef>
              <c:f>'PIVOT ETHNICITY'!$J$30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ETHNICITY'!$H$31:$H$33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'PIVOT ETHNICITY'!$J$31:$J$33</c:f>
              <c:numCache>
                <c:formatCode>General</c:formatCode>
                <c:ptCount val="3"/>
                <c:pt idx="0">
                  <c:v>2967</c:v>
                </c:pt>
                <c:pt idx="1">
                  <c:v>1085</c:v>
                </c:pt>
                <c:pt idx="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E-9044-B7A5-992DFA901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54000"/>
        <c:axId val="126955648"/>
      </c:barChart>
      <c:catAx>
        <c:axId val="1269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5648"/>
        <c:crosses val="autoZero"/>
        <c:auto val="1"/>
        <c:lblAlgn val="ctr"/>
        <c:lblOffset val="100"/>
        <c:noMultiLvlLbl val="0"/>
      </c:catAx>
      <c:valAx>
        <c:axId val="1269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3098</xdr:colOff>
      <xdr:row>37</xdr:row>
      <xdr:rowOff>146205</xdr:rowOff>
    </xdr:from>
    <xdr:to>
      <xdr:col>9</xdr:col>
      <xdr:colOff>455342</xdr:colOff>
      <xdr:row>54</xdr:row>
      <xdr:rowOff>21063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845E1-2B9E-1A48-90B7-55FD0A91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07.742822337961" createdVersion="6" refreshedVersion="6" minRefreshableVersion="3" recordCount="17" xr:uid="{012862C1-FCF7-C046-9D05-C77F5421FFCA}">
  <cacheSource type="worksheet">
    <worksheetSource ref="A1:D18" sheet="ETHNICITY"/>
  </cacheSource>
  <cacheFields count="4">
    <cacheField name="Ethnicity" numFmtId="0">
      <sharedItems count="17">
        <s v="INDIAN"/>
        <s v="PAKISTANI"/>
        <s v="BANGLADESHI"/>
        <s v="ANY OTHER ASIAN"/>
        <s v="BLACK CARIBBEAN"/>
        <s v="BLACK AFRICAN"/>
        <s v="ANY OTHER BLACK BACKGROUND"/>
        <s v="WHITE &amp; BLACK CARIBBEAN"/>
        <s v="WHITE &amp; BLACK AFRICAN"/>
        <s v="WHITE &amp; ASIAN"/>
        <s v="ANY OTHER MIXED BACKGROUND"/>
        <s v="NOT STATED"/>
        <s v="CHINESE"/>
        <s v="ANY OTHER ETHNIC GROUP"/>
        <s v="WHITE BRITISH"/>
        <s v="WHITE IRISH"/>
        <s v="ANY OTHER WHITE BACKGROUND"/>
      </sharedItems>
    </cacheField>
    <cacheField name="2018" numFmtId="1">
      <sharedItems containsSemiMixedTypes="0" containsString="0" containsNumber="1" containsInteger="1" minValue="6" maxValue="2381" count="16">
        <n v="49"/>
        <n v="758"/>
        <n v="32"/>
        <n v="87"/>
        <n v="161"/>
        <n v="65"/>
        <n v="170"/>
        <n v="15"/>
        <n v="37"/>
        <n v="23"/>
        <n v="155"/>
        <n v="6"/>
        <n v="74"/>
        <n v="2381"/>
        <n v="20"/>
        <n v="221"/>
      </sharedItems>
    </cacheField>
    <cacheField name="2019" numFmtId="1">
      <sharedItems containsSemiMixedTypes="0" containsString="0" containsNumber="1" containsInteger="1" minValue="5" maxValue="2662"/>
    </cacheField>
    <cacheField name="2020" numFmtId="1">
      <sharedItems containsSemiMixedTypes="0" containsString="0" containsNumber="1" containsInteger="1" minValue="0" maxValue="6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61"/>
    <n v="17"/>
  </r>
  <r>
    <x v="1"/>
    <x v="1"/>
    <n v="894"/>
    <n v="250"/>
  </r>
  <r>
    <x v="2"/>
    <x v="2"/>
    <n v="36"/>
    <n v="14"/>
  </r>
  <r>
    <x v="3"/>
    <x v="3"/>
    <n v="94"/>
    <n v="16"/>
  </r>
  <r>
    <x v="4"/>
    <x v="4"/>
    <n v="148"/>
    <n v="38"/>
  </r>
  <r>
    <x v="5"/>
    <x v="5"/>
    <n v="115"/>
    <n v="19"/>
  </r>
  <r>
    <x v="6"/>
    <x v="0"/>
    <n v="38"/>
    <n v="14"/>
  </r>
  <r>
    <x v="7"/>
    <x v="6"/>
    <n v="174"/>
    <n v="43"/>
  </r>
  <r>
    <x v="8"/>
    <x v="7"/>
    <n v="16"/>
    <n v="1"/>
  </r>
  <r>
    <x v="9"/>
    <x v="8"/>
    <n v="42"/>
    <n v="17"/>
  </r>
  <r>
    <x v="10"/>
    <x v="9"/>
    <n v="18"/>
    <n v="11"/>
  </r>
  <r>
    <x v="11"/>
    <x v="10"/>
    <n v="180"/>
    <n v="58"/>
  </r>
  <r>
    <x v="12"/>
    <x v="11"/>
    <n v="5"/>
    <n v="0"/>
  </r>
  <r>
    <x v="13"/>
    <x v="12"/>
    <n v="71"/>
    <n v="25"/>
  </r>
  <r>
    <x v="14"/>
    <x v="13"/>
    <n v="2662"/>
    <n v="696"/>
  </r>
  <r>
    <x v="15"/>
    <x v="14"/>
    <n v="16"/>
    <n v="5"/>
  </r>
  <r>
    <x v="16"/>
    <x v="15"/>
    <n v="289"/>
    <n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54C27-6589-0840-8B14-A3172EA67CB7}" name="PivotTable26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1" firstHeaderRow="0" firstDataRow="1" firstDataCol="1"/>
  <pivotFields count="4">
    <pivotField axis="axisRow" showAll="0">
      <items count="18">
        <item x="3"/>
        <item x="6"/>
        <item x="13"/>
        <item x="10"/>
        <item x="16"/>
        <item x="2"/>
        <item x="5"/>
        <item x="4"/>
        <item x="12"/>
        <item x="0"/>
        <item x="11"/>
        <item x="1"/>
        <item x="9"/>
        <item x="8"/>
        <item x="7"/>
        <item x="14"/>
        <item x="15"/>
        <item t="default"/>
      </items>
    </pivotField>
    <pivotField dataField="1" numFmtId="1" showAll="0">
      <items count="17">
        <item x="11"/>
        <item x="7"/>
        <item x="14"/>
        <item x="9"/>
        <item x="2"/>
        <item x="8"/>
        <item x="0"/>
        <item x="5"/>
        <item x="12"/>
        <item x="3"/>
        <item x="10"/>
        <item x="4"/>
        <item x="6"/>
        <item x="15"/>
        <item x="1"/>
        <item x="13"/>
        <item t="default"/>
      </items>
    </pivotField>
    <pivotField dataField="1" numFmtId="1" showAll="0"/>
    <pivotField dataField="1" numFmtI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8" fld="1" baseField="0" baseItem="0"/>
    <dataField name="Sum of 2019" fld="2" baseField="0" baseItem="0"/>
    <dataField name="Sum of 202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74"/>
  <sheetViews>
    <sheetView topLeftCell="A120" workbookViewId="0">
      <selection activeCell="G162" sqref="G162"/>
    </sheetView>
  </sheetViews>
  <sheetFormatPr baseColWidth="10" defaultColWidth="8.83203125" defaultRowHeight="13"/>
  <cols>
    <col min="1" max="1" width="33"/>
    <col min="2" max="2" width="10"/>
    <col min="3" max="3" width="14"/>
    <col min="4" max="5" width="8"/>
  </cols>
  <sheetData>
    <row r="3" spans="1:3" ht="14">
      <c r="A3" s="1" t="s">
        <v>0</v>
      </c>
    </row>
    <row r="4" spans="1:3" ht="14">
      <c r="A4" s="2" t="s">
        <v>1</v>
      </c>
    </row>
    <row r="5" spans="1:3" ht="14">
      <c r="A5" s="2" t="s">
        <v>2</v>
      </c>
    </row>
    <row r="6" spans="1:3" ht="14">
      <c r="A6" s="2" t="s">
        <v>3</v>
      </c>
    </row>
    <row r="7" spans="1:3" ht="14">
      <c r="A7" s="2" t="s">
        <v>4</v>
      </c>
    </row>
    <row r="9" spans="1:3" ht="17">
      <c r="A9" s="3" t="s">
        <v>5</v>
      </c>
      <c r="B9" s="2" t="s">
        <v>6</v>
      </c>
      <c r="C9" s="2" t="s">
        <v>7</v>
      </c>
    </row>
    <row r="10" spans="1:3" ht="14">
      <c r="A10" s="2" t="s">
        <v>8</v>
      </c>
    </row>
    <row r="11" spans="1:3" ht="14">
      <c r="A11" s="2" t="s">
        <v>9</v>
      </c>
    </row>
    <row r="12" spans="1:3" ht="14">
      <c r="A12" s="2" t="s">
        <v>10</v>
      </c>
    </row>
    <row r="14" spans="1:3" ht="14">
      <c r="A14" s="2" t="s">
        <v>11</v>
      </c>
    </row>
    <row r="15" spans="1:3" ht="14">
      <c r="A15" s="2" t="s">
        <v>12</v>
      </c>
    </row>
    <row r="17" spans="1:1" ht="14">
      <c r="A17" s="2" t="s">
        <v>13</v>
      </c>
    </row>
    <row r="19" spans="1:1" ht="14">
      <c r="A19" s="2" t="s">
        <v>14</v>
      </c>
    </row>
    <row r="20" spans="1:1" ht="14">
      <c r="A20" s="2" t="s">
        <v>15</v>
      </c>
    </row>
    <row r="22" spans="1:1" ht="14">
      <c r="A22" s="4" t="s">
        <v>16</v>
      </c>
    </row>
    <row r="23" spans="1:1" ht="14">
      <c r="A23" s="4" t="s">
        <v>17</v>
      </c>
    </row>
    <row r="24" spans="1:1" ht="14">
      <c r="A24" s="4" t="s">
        <v>18</v>
      </c>
    </row>
    <row r="25" spans="1:1" ht="14">
      <c r="A25" s="4" t="s">
        <v>19</v>
      </c>
    </row>
    <row r="26" spans="1:1" ht="14">
      <c r="A26" s="4" t="s">
        <v>20</v>
      </c>
    </row>
    <row r="27" spans="1:1" ht="14">
      <c r="A27" s="4" t="s">
        <v>21</v>
      </c>
    </row>
    <row r="28" spans="1:1" ht="14">
      <c r="A28" s="4" t="s">
        <v>22</v>
      </c>
    </row>
    <row r="29" spans="1:1" ht="14">
      <c r="A29" s="4" t="s">
        <v>23</v>
      </c>
    </row>
    <row r="30" spans="1:1" ht="14">
      <c r="A30" s="4" t="s">
        <v>24</v>
      </c>
    </row>
    <row r="31" spans="1:1" ht="14">
      <c r="A31" s="4" t="s">
        <v>25</v>
      </c>
    </row>
    <row r="32" spans="1:1" ht="14">
      <c r="A32" s="4" t="s">
        <v>26</v>
      </c>
    </row>
    <row r="33" spans="1:1" ht="14">
      <c r="A33" s="4" t="s">
        <v>27</v>
      </c>
    </row>
    <row r="34" spans="1:1" ht="14">
      <c r="A34" s="4" t="s">
        <v>28</v>
      </c>
    </row>
    <row r="36" spans="1:1" ht="14">
      <c r="A36" s="2" t="s">
        <v>29</v>
      </c>
    </row>
    <row r="38" spans="1:1" ht="14">
      <c r="A38" s="2" t="s">
        <v>30</v>
      </c>
    </row>
    <row r="39" spans="1:1" ht="14">
      <c r="A39" s="2" t="s">
        <v>31</v>
      </c>
    </row>
    <row r="40" spans="1:1" ht="14">
      <c r="A40" s="2" t="s">
        <v>32</v>
      </c>
    </row>
    <row r="42" spans="1:1" ht="14">
      <c r="A42" s="2" t="s">
        <v>33</v>
      </c>
    </row>
    <row r="44" spans="1:1" ht="14">
      <c r="A44" s="2" t="s">
        <v>34</v>
      </c>
    </row>
    <row r="45" spans="1:1" ht="14">
      <c r="A45" s="2" t="s">
        <v>35</v>
      </c>
    </row>
    <row r="46" spans="1:1" ht="14">
      <c r="A46" s="2" t="s">
        <v>36</v>
      </c>
    </row>
    <row r="48" spans="1:1" ht="14">
      <c r="A48" s="2" t="s">
        <v>37</v>
      </c>
    </row>
    <row r="50" spans="1:1" ht="14">
      <c r="A50" s="2" t="s">
        <v>38</v>
      </c>
    </row>
    <row r="51" spans="1:1" ht="14">
      <c r="A51" s="2" t="s">
        <v>39</v>
      </c>
    </row>
    <row r="53" spans="1:1" ht="14">
      <c r="A53" s="2" t="s">
        <v>40</v>
      </c>
    </row>
    <row r="55" spans="1:1" ht="14">
      <c r="A55" s="2" t="s">
        <v>41</v>
      </c>
    </row>
    <row r="57" spans="1:1" ht="14">
      <c r="A57" s="2" t="s">
        <v>42</v>
      </c>
    </row>
    <row r="58" spans="1:1" ht="14">
      <c r="A58" s="2" t="s">
        <v>43</v>
      </c>
    </row>
    <row r="59" spans="1:1" ht="14">
      <c r="A59" s="2" t="s">
        <v>44</v>
      </c>
    </row>
    <row r="61" spans="1:1" ht="14">
      <c r="A61" s="2" t="s">
        <v>45</v>
      </c>
    </row>
    <row r="63" spans="1:1" ht="14">
      <c r="A63" s="2" t="s">
        <v>46</v>
      </c>
    </row>
    <row r="64" spans="1:1" ht="14">
      <c r="A64" s="2" t="s">
        <v>47</v>
      </c>
    </row>
    <row r="65" spans="1:1" ht="14">
      <c r="A65" s="2" t="s">
        <v>48</v>
      </c>
    </row>
    <row r="67" spans="1:1" ht="14">
      <c r="A67" s="2" t="s">
        <v>49</v>
      </c>
    </row>
    <row r="69" spans="1:1" ht="14">
      <c r="A69" s="2" t="s">
        <v>50</v>
      </c>
    </row>
    <row r="70" spans="1:1" ht="14">
      <c r="A70" s="2" t="s">
        <v>51</v>
      </c>
    </row>
    <row r="71" spans="1:1" ht="14">
      <c r="A71" s="2" t="s">
        <v>52</v>
      </c>
    </row>
    <row r="73" spans="1:1" ht="14">
      <c r="A73" s="2" t="s">
        <v>53</v>
      </c>
    </row>
    <row r="74" spans="1:1" ht="14">
      <c r="A74" s="2" t="s">
        <v>54</v>
      </c>
    </row>
    <row r="75" spans="1:1" ht="14">
      <c r="A75" s="2" t="s">
        <v>55</v>
      </c>
    </row>
    <row r="77" spans="1:1" ht="14">
      <c r="A77" s="2" t="s">
        <v>56</v>
      </c>
    </row>
    <row r="78" spans="1:1" ht="14">
      <c r="A78" s="2" t="s">
        <v>57</v>
      </c>
    </row>
    <row r="79" spans="1:1" ht="14">
      <c r="A79" s="2" t="s">
        <v>58</v>
      </c>
    </row>
    <row r="81" spans="1:1" ht="14">
      <c r="A81" s="2" t="s">
        <v>59</v>
      </c>
    </row>
    <row r="83" spans="1:1" ht="14">
      <c r="A83" s="2" t="s">
        <v>60</v>
      </c>
    </row>
    <row r="85" spans="1:1" ht="14">
      <c r="A85" s="2" t="s">
        <v>61</v>
      </c>
    </row>
    <row r="86" spans="1:1" ht="14">
      <c r="A86" s="2" t="s">
        <v>62</v>
      </c>
    </row>
    <row r="87" spans="1:1" ht="14">
      <c r="A87" s="2" t="s">
        <v>63</v>
      </c>
    </row>
    <row r="88" spans="1:1" ht="14">
      <c r="A88" s="2" t="s">
        <v>64</v>
      </c>
    </row>
    <row r="89" spans="1:1" ht="14">
      <c r="A89" s="2" t="s">
        <v>65</v>
      </c>
    </row>
    <row r="90" spans="1:1" ht="14">
      <c r="A90" s="2" t="s">
        <v>66</v>
      </c>
    </row>
    <row r="92" spans="1:1" ht="14">
      <c r="A92" s="2" t="s">
        <v>67</v>
      </c>
    </row>
    <row r="93" spans="1:1" ht="14">
      <c r="A93" s="2" t="s">
        <v>68</v>
      </c>
    </row>
    <row r="94" spans="1:1" ht="14">
      <c r="A94" s="2" t="s">
        <v>69</v>
      </c>
    </row>
    <row r="96" spans="1:1" ht="14">
      <c r="A96" s="2" t="s">
        <v>70</v>
      </c>
    </row>
    <row r="98" spans="1:1" ht="14">
      <c r="A98" s="2" t="s">
        <v>71</v>
      </c>
    </row>
    <row r="99" spans="1:1" ht="14">
      <c r="A99" s="2" t="s">
        <v>72</v>
      </c>
    </row>
    <row r="100" spans="1:1" ht="14">
      <c r="A100" s="2" t="s">
        <v>73</v>
      </c>
    </row>
    <row r="102" spans="1:1" ht="14">
      <c r="A102" s="2" t="s">
        <v>74</v>
      </c>
    </row>
    <row r="103" spans="1:1" ht="14">
      <c r="A103" s="2" t="s">
        <v>75</v>
      </c>
    </row>
    <row r="105" spans="1:1" ht="14">
      <c r="A105" s="2" t="s">
        <v>76</v>
      </c>
    </row>
    <row r="107" spans="1:1" ht="14">
      <c r="A107" s="2" t="s">
        <v>77</v>
      </c>
    </row>
    <row r="108" spans="1:1" ht="14">
      <c r="A108" s="2" t="s">
        <v>78</v>
      </c>
    </row>
    <row r="109" spans="1:1" ht="14">
      <c r="A109" s="2" t="s">
        <v>79</v>
      </c>
    </row>
    <row r="110" spans="1:1" ht="14">
      <c r="A110" s="2" t="s">
        <v>80</v>
      </c>
    </row>
    <row r="111" spans="1:1" ht="14">
      <c r="A111" s="2" t="s">
        <v>81</v>
      </c>
    </row>
    <row r="112" spans="1:1" ht="14">
      <c r="A112" s="2" t="s">
        <v>82</v>
      </c>
    </row>
    <row r="113" spans="1:1" ht="14">
      <c r="A113" s="2" t="s">
        <v>83</v>
      </c>
    </row>
    <row r="115" spans="1:1" ht="14">
      <c r="A115" s="5" t="s">
        <v>84</v>
      </c>
    </row>
    <row r="117" spans="1:1" ht="14">
      <c r="A117" s="6" t="s">
        <v>85</v>
      </c>
    </row>
    <row r="118" spans="1:1" ht="14">
      <c r="A118" s="6" t="s">
        <v>86</v>
      </c>
    </row>
    <row r="119" spans="1:1" ht="14">
      <c r="A119" s="6" t="s">
        <v>87</v>
      </c>
    </row>
    <row r="120" spans="1:1" ht="14">
      <c r="A120" s="6" t="s">
        <v>88</v>
      </c>
    </row>
    <row r="121" spans="1:1" ht="14">
      <c r="A121" s="6" t="s">
        <v>89</v>
      </c>
    </row>
    <row r="122" spans="1:1" ht="14">
      <c r="A122" s="6" t="s">
        <v>90</v>
      </c>
    </row>
    <row r="123" spans="1:1" ht="14">
      <c r="A123" s="6" t="s">
        <v>91</v>
      </c>
    </row>
    <row r="124" spans="1:1" ht="14">
      <c r="A124" s="6" t="s">
        <v>92</v>
      </c>
    </row>
    <row r="125" spans="1:1" ht="14">
      <c r="A125" s="6" t="s">
        <v>93</v>
      </c>
    </row>
    <row r="126" spans="1:1" ht="14">
      <c r="A126" s="6" t="s">
        <v>94</v>
      </c>
    </row>
    <row r="127" spans="1:1" ht="14">
      <c r="A127" s="6" t="s">
        <v>95</v>
      </c>
    </row>
    <row r="129" spans="1:5" ht="14">
      <c r="B129" s="6" t="s">
        <v>96</v>
      </c>
      <c r="C129" s="7">
        <v>2018</v>
      </c>
      <c r="D129" s="7">
        <v>2019</v>
      </c>
      <c r="E129" s="7">
        <v>2020</v>
      </c>
    </row>
    <row r="130" spans="1:5" ht="14">
      <c r="A130" s="6" t="s">
        <v>97</v>
      </c>
      <c r="C130" s="7">
        <v>0</v>
      </c>
      <c r="D130" s="7">
        <v>0</v>
      </c>
      <c r="E130" s="7">
        <v>0</v>
      </c>
    </row>
    <row r="131" spans="1:5" ht="14">
      <c r="A131" s="6" t="s">
        <v>98</v>
      </c>
      <c r="C131" s="7">
        <v>287</v>
      </c>
      <c r="D131" s="7">
        <v>364</v>
      </c>
      <c r="E131" s="7">
        <v>99</v>
      </c>
    </row>
    <row r="132" spans="1:5" ht="14">
      <c r="A132" s="6" t="s">
        <v>99</v>
      </c>
      <c r="C132" s="7">
        <v>2327</v>
      </c>
      <c r="D132" s="7">
        <v>2593</v>
      </c>
      <c r="E132" s="7">
        <v>689</v>
      </c>
    </row>
    <row r="133" spans="1:5" ht="14">
      <c r="A133" s="6" t="s">
        <v>100</v>
      </c>
      <c r="C133" s="7">
        <v>1521</v>
      </c>
      <c r="D133" s="7">
        <v>1718</v>
      </c>
      <c r="E133" s="7">
        <v>469</v>
      </c>
    </row>
    <row r="134" spans="1:5" ht="14">
      <c r="A134" s="6" t="s">
        <v>101</v>
      </c>
      <c r="C134" s="7">
        <v>163</v>
      </c>
      <c r="D134" s="7">
        <v>181</v>
      </c>
      <c r="E134" s="7">
        <v>37</v>
      </c>
    </row>
    <row r="135" spans="1:5" ht="14">
      <c r="A135" s="6" t="s">
        <v>102</v>
      </c>
      <c r="C135" s="7">
        <v>5</v>
      </c>
      <c r="D135" s="7">
        <v>3</v>
      </c>
      <c r="E135" s="7">
        <v>3</v>
      </c>
    </row>
    <row r="136" spans="1:5" ht="14">
      <c r="B136" s="6" t="s">
        <v>103</v>
      </c>
      <c r="C136" s="7">
        <v>2018</v>
      </c>
      <c r="D136" s="7">
        <v>2019</v>
      </c>
      <c r="E136" s="7">
        <v>2020</v>
      </c>
    </row>
    <row r="137" spans="1:5" ht="14">
      <c r="A137" s="6" t="s">
        <v>104</v>
      </c>
      <c r="C137" s="7">
        <v>3884</v>
      </c>
      <c r="D137" s="7">
        <v>4352</v>
      </c>
      <c r="E137" s="7">
        <v>1176</v>
      </c>
    </row>
    <row r="138" spans="1:5" ht="14">
      <c r="A138" s="6" t="s">
        <v>105</v>
      </c>
      <c r="C138" s="7">
        <v>417</v>
      </c>
      <c r="D138" s="7">
        <v>506</v>
      </c>
      <c r="E138" s="7">
        <v>121</v>
      </c>
    </row>
    <row r="139" spans="1:5" ht="14">
      <c r="A139" s="6" t="s">
        <v>106</v>
      </c>
      <c r="C139" s="7">
        <v>2</v>
      </c>
      <c r="D139" s="7">
        <v>1</v>
      </c>
      <c r="E139" s="7">
        <v>0</v>
      </c>
    </row>
    <row r="140" spans="1:5" ht="14">
      <c r="B140" s="6" t="s">
        <v>107</v>
      </c>
      <c r="C140" s="7">
        <v>2018</v>
      </c>
      <c r="D140" s="7">
        <v>2019</v>
      </c>
      <c r="E140" s="7">
        <v>2020</v>
      </c>
    </row>
    <row r="141" spans="1:5" ht="14">
      <c r="A141" s="6" t="s">
        <v>108</v>
      </c>
      <c r="C141" s="7">
        <v>49</v>
      </c>
      <c r="D141" s="7">
        <v>61</v>
      </c>
      <c r="E141" s="7">
        <v>17</v>
      </c>
    </row>
    <row r="142" spans="1:5" ht="14">
      <c r="A142" s="6" t="s">
        <v>109</v>
      </c>
      <c r="C142" s="7">
        <v>758</v>
      </c>
      <c r="D142" s="7">
        <v>894</v>
      </c>
      <c r="E142" s="7">
        <v>250</v>
      </c>
    </row>
    <row r="143" spans="1:5" ht="14">
      <c r="A143" s="6" t="s">
        <v>110</v>
      </c>
      <c r="C143" s="7">
        <v>32</v>
      </c>
      <c r="D143" s="7">
        <v>36</v>
      </c>
      <c r="E143" s="7">
        <v>14</v>
      </c>
    </row>
    <row r="144" spans="1:5" ht="14">
      <c r="A144" s="6" t="s">
        <v>111</v>
      </c>
      <c r="C144" s="7">
        <v>87</v>
      </c>
      <c r="D144" s="7">
        <v>94</v>
      </c>
      <c r="E144" s="7">
        <v>16</v>
      </c>
    </row>
    <row r="145" spans="1:5" ht="14">
      <c r="A145" s="6" t="s">
        <v>112</v>
      </c>
      <c r="C145" s="7">
        <v>161</v>
      </c>
      <c r="D145" s="7">
        <v>148</v>
      </c>
      <c r="E145" s="7">
        <v>38</v>
      </c>
    </row>
    <row r="146" spans="1:5" ht="14">
      <c r="A146" s="6" t="s">
        <v>113</v>
      </c>
      <c r="C146" s="7">
        <v>65</v>
      </c>
      <c r="D146" s="7">
        <v>115</v>
      </c>
      <c r="E146" s="7">
        <v>19</v>
      </c>
    </row>
    <row r="147" spans="1:5" ht="14">
      <c r="A147" s="6" t="s">
        <v>114</v>
      </c>
      <c r="C147" s="7">
        <v>49</v>
      </c>
      <c r="D147" s="7">
        <v>38</v>
      </c>
      <c r="E147" s="7">
        <v>14</v>
      </c>
    </row>
    <row r="148" spans="1:5" ht="14">
      <c r="A148" s="6" t="s">
        <v>115</v>
      </c>
      <c r="C148" s="7">
        <v>170</v>
      </c>
      <c r="D148" s="7">
        <v>174</v>
      </c>
      <c r="E148" s="7">
        <v>43</v>
      </c>
    </row>
    <row r="149" spans="1:5" ht="14">
      <c r="A149" s="6" t="s">
        <v>116</v>
      </c>
      <c r="C149" s="7">
        <v>15</v>
      </c>
      <c r="D149" s="7">
        <v>16</v>
      </c>
      <c r="E149" s="7">
        <v>1</v>
      </c>
    </row>
    <row r="150" spans="1:5" ht="14">
      <c r="A150" s="6" t="s">
        <v>117</v>
      </c>
      <c r="C150" s="7">
        <v>37</v>
      </c>
      <c r="D150" s="7">
        <v>42</v>
      </c>
      <c r="E150" s="7">
        <v>17</v>
      </c>
    </row>
    <row r="152" spans="1:5" ht="14">
      <c r="A152" s="6" t="s">
        <v>118</v>
      </c>
      <c r="B152" s="7">
        <v>23</v>
      </c>
      <c r="C152" s="7">
        <v>18</v>
      </c>
      <c r="D152" s="7">
        <v>11</v>
      </c>
    </row>
    <row r="153" spans="1:5" ht="14">
      <c r="A153" s="6" t="s">
        <v>119</v>
      </c>
      <c r="B153" s="7">
        <v>155</v>
      </c>
      <c r="C153" s="7">
        <v>180</v>
      </c>
      <c r="D153" s="7">
        <v>58</v>
      </c>
    </row>
    <row r="154" spans="1:5" ht="14">
      <c r="A154" s="6" t="s">
        <v>120</v>
      </c>
      <c r="B154" s="7">
        <v>6</v>
      </c>
      <c r="C154" s="7">
        <v>5</v>
      </c>
      <c r="D154" s="7">
        <v>0</v>
      </c>
    </row>
    <row r="155" spans="1:5" ht="14">
      <c r="A155" s="6" t="s">
        <v>121</v>
      </c>
      <c r="B155" s="7">
        <v>74</v>
      </c>
      <c r="C155" s="7">
        <v>71</v>
      </c>
      <c r="D155" s="7">
        <v>25</v>
      </c>
    </row>
    <row r="156" spans="1:5" ht="14">
      <c r="A156" s="6" t="s">
        <v>122</v>
      </c>
      <c r="B156" s="7">
        <v>2381</v>
      </c>
      <c r="C156" s="7">
        <v>2662</v>
      </c>
      <c r="D156" s="7">
        <v>696</v>
      </c>
    </row>
    <row r="157" spans="1:5" ht="14">
      <c r="A157" s="6" t="s">
        <v>123</v>
      </c>
      <c r="B157" s="7">
        <v>20</v>
      </c>
      <c r="C157" s="7">
        <v>16</v>
      </c>
      <c r="D157" s="7">
        <v>5</v>
      </c>
    </row>
    <row r="158" spans="1:5" ht="14">
      <c r="A158" s="6" t="s">
        <v>124</v>
      </c>
      <c r="B158" s="7">
        <v>221</v>
      </c>
      <c r="C158" s="7">
        <v>289</v>
      </c>
      <c r="D158" s="7">
        <v>73</v>
      </c>
    </row>
    <row r="159" spans="1:5" ht="14">
      <c r="A159" s="6" t="s">
        <v>125</v>
      </c>
      <c r="B159" s="7">
        <v>2018</v>
      </c>
      <c r="C159" s="7">
        <v>2019</v>
      </c>
      <c r="D159" s="7">
        <v>2020</v>
      </c>
    </row>
    <row r="160" spans="1:5" ht="14">
      <c r="A160" s="6" t="s">
        <v>126</v>
      </c>
      <c r="B160" s="7">
        <v>51</v>
      </c>
      <c r="C160" s="7">
        <v>53</v>
      </c>
      <c r="D160" s="7">
        <v>14</v>
      </c>
    </row>
    <row r="161" spans="1:4" ht="14">
      <c r="A161" s="6" t="s">
        <v>127</v>
      </c>
      <c r="B161" s="7">
        <v>29</v>
      </c>
      <c r="C161" s="7">
        <v>47</v>
      </c>
      <c r="D161" s="7">
        <v>8</v>
      </c>
    </row>
    <row r="162" spans="1:4" ht="14">
      <c r="A162" s="6" t="s">
        <v>128</v>
      </c>
      <c r="B162" s="7">
        <v>887</v>
      </c>
      <c r="C162" s="7">
        <v>968</v>
      </c>
      <c r="D162" s="7">
        <v>228</v>
      </c>
    </row>
    <row r="163" spans="1:4" ht="14">
      <c r="A163" s="6" t="s">
        <v>129</v>
      </c>
      <c r="B163" s="7">
        <v>957</v>
      </c>
      <c r="C163" s="7">
        <v>1068</v>
      </c>
      <c r="D163" s="7">
        <v>351</v>
      </c>
    </row>
    <row r="164" spans="1:4" ht="14">
      <c r="A164" s="6" t="s">
        <v>130</v>
      </c>
      <c r="B164" s="7">
        <v>1999</v>
      </c>
      <c r="C164" s="7">
        <v>2126</v>
      </c>
      <c r="D164" s="7">
        <v>591</v>
      </c>
    </row>
    <row r="165" spans="1:4" ht="14">
      <c r="A165" s="6" t="s">
        <v>131</v>
      </c>
      <c r="B165" s="7">
        <v>53</v>
      </c>
      <c r="C165" s="7">
        <v>56</v>
      </c>
      <c r="D165" s="7">
        <v>21</v>
      </c>
    </row>
    <row r="166" spans="1:4" ht="14">
      <c r="A166" s="6" t="s">
        <v>132</v>
      </c>
      <c r="B166" s="7">
        <v>121</v>
      </c>
      <c r="C166" s="7">
        <v>140</v>
      </c>
      <c r="D166" s="7">
        <v>36</v>
      </c>
    </row>
    <row r="167" spans="1:4" ht="14">
      <c r="A167" s="6" t="s">
        <v>133</v>
      </c>
      <c r="B167" s="7">
        <v>445</v>
      </c>
      <c r="C167" s="7">
        <v>537</v>
      </c>
      <c r="D167" s="7">
        <v>136</v>
      </c>
    </row>
    <row r="168" spans="1:4" ht="14">
      <c r="A168" s="6" t="s">
        <v>134</v>
      </c>
      <c r="B168" s="7">
        <v>0</v>
      </c>
      <c r="C168" s="7">
        <v>1</v>
      </c>
      <c r="D168" s="7">
        <v>0</v>
      </c>
    </row>
    <row r="169" spans="1:4" ht="14">
      <c r="A169" s="6" t="s">
        <v>135</v>
      </c>
      <c r="B169" s="7">
        <v>26</v>
      </c>
      <c r="C169" s="7">
        <v>26</v>
      </c>
      <c r="D169" s="7">
        <v>8</v>
      </c>
    </row>
    <row r="170" spans="1:4" ht="14">
      <c r="A170" s="6" t="s">
        <v>136</v>
      </c>
      <c r="B170" s="7">
        <v>142</v>
      </c>
      <c r="C170" s="7">
        <v>217</v>
      </c>
      <c r="D170" s="7">
        <v>22</v>
      </c>
    </row>
    <row r="171" spans="1:4" ht="14">
      <c r="A171" s="6" t="s">
        <v>137</v>
      </c>
      <c r="B171" s="7">
        <v>240</v>
      </c>
      <c r="C171" s="7">
        <v>257</v>
      </c>
      <c r="D171" s="7">
        <v>94</v>
      </c>
    </row>
    <row r="172" spans="1:4" ht="14">
      <c r="A172" s="6" t="s">
        <v>138</v>
      </c>
      <c r="B172" s="7">
        <v>236</v>
      </c>
      <c r="C172" s="7">
        <v>334</v>
      </c>
      <c r="D172" s="7">
        <v>58</v>
      </c>
    </row>
    <row r="173" spans="1:4" ht="14">
      <c r="B173" s="7">
        <v>2018</v>
      </c>
      <c r="C173" s="7">
        <v>2019</v>
      </c>
      <c r="D173" s="7">
        <v>2020</v>
      </c>
    </row>
    <row r="174" spans="1:4" ht="14">
      <c r="A174" s="6" t="s">
        <v>139</v>
      </c>
      <c r="B174" s="7">
        <v>1393</v>
      </c>
      <c r="C174" s="7">
        <v>1322</v>
      </c>
      <c r="D174" s="7">
        <v>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41D9E-749C-F649-B02D-12A4934FA5D5}">
  <dimension ref="A1:D18"/>
  <sheetViews>
    <sheetView zoomScale="236" zoomScaleNormal="236" workbookViewId="0">
      <selection activeCell="B16" sqref="B16:C18"/>
    </sheetView>
  </sheetViews>
  <sheetFormatPr baseColWidth="10" defaultRowHeight="13"/>
  <cols>
    <col min="1" max="1" width="27.5" bestFit="1" customWidth="1"/>
  </cols>
  <sheetData>
    <row r="1" spans="1:4" ht="14">
      <c r="A1" t="s">
        <v>107</v>
      </c>
      <c r="B1" s="7">
        <v>2018</v>
      </c>
      <c r="C1" s="7">
        <v>2019</v>
      </c>
      <c r="D1" s="7">
        <v>2020</v>
      </c>
    </row>
    <row r="2" spans="1:4" ht="14">
      <c r="A2" s="6" t="s">
        <v>142</v>
      </c>
      <c r="B2" s="7">
        <v>49</v>
      </c>
      <c r="C2" s="7">
        <v>61</v>
      </c>
      <c r="D2" s="7">
        <v>17</v>
      </c>
    </row>
    <row r="3" spans="1:4" ht="14">
      <c r="A3" s="6" t="s">
        <v>143</v>
      </c>
      <c r="B3" s="7">
        <v>758</v>
      </c>
      <c r="C3" s="7">
        <v>894</v>
      </c>
      <c r="D3" s="7">
        <v>250</v>
      </c>
    </row>
    <row r="4" spans="1:4" ht="14">
      <c r="A4" s="6" t="s">
        <v>144</v>
      </c>
      <c r="B4" s="7">
        <v>32</v>
      </c>
      <c r="C4" s="7">
        <v>36</v>
      </c>
      <c r="D4" s="7">
        <v>14</v>
      </c>
    </row>
    <row r="5" spans="1:4" ht="14">
      <c r="A5" s="6" t="s">
        <v>145</v>
      </c>
      <c r="B5" s="7">
        <v>87</v>
      </c>
      <c r="C5" s="7">
        <v>94</v>
      </c>
      <c r="D5" s="7">
        <v>16</v>
      </c>
    </row>
    <row r="6" spans="1:4" ht="14">
      <c r="A6" s="6" t="s">
        <v>146</v>
      </c>
      <c r="B6" s="7">
        <v>161</v>
      </c>
      <c r="C6" s="7">
        <v>148</v>
      </c>
      <c r="D6" s="7">
        <v>38</v>
      </c>
    </row>
    <row r="7" spans="1:4" ht="14">
      <c r="A7" s="6" t="s">
        <v>147</v>
      </c>
      <c r="B7" s="7">
        <v>65</v>
      </c>
      <c r="C7" s="7">
        <v>115</v>
      </c>
      <c r="D7" s="7">
        <v>19</v>
      </c>
    </row>
    <row r="8" spans="1:4" ht="14">
      <c r="A8" s="6" t="s">
        <v>148</v>
      </c>
      <c r="B8" s="7">
        <v>49</v>
      </c>
      <c r="C8" s="7">
        <v>38</v>
      </c>
      <c r="D8" s="7">
        <v>14</v>
      </c>
    </row>
    <row r="9" spans="1:4" ht="14">
      <c r="A9" s="6" t="s">
        <v>149</v>
      </c>
      <c r="B9" s="7">
        <v>170</v>
      </c>
      <c r="C9" s="7">
        <v>174</v>
      </c>
      <c r="D9" s="7">
        <v>43</v>
      </c>
    </row>
    <row r="10" spans="1:4" ht="14">
      <c r="A10" s="6" t="s">
        <v>150</v>
      </c>
      <c r="B10" s="7">
        <v>15</v>
      </c>
      <c r="C10" s="7">
        <v>16</v>
      </c>
      <c r="D10" s="7">
        <v>1</v>
      </c>
    </row>
    <row r="11" spans="1:4" ht="14">
      <c r="A11" s="6" t="s">
        <v>151</v>
      </c>
      <c r="B11" s="7">
        <v>37</v>
      </c>
      <c r="C11" s="7">
        <v>42</v>
      </c>
      <c r="D11" s="7">
        <v>17</v>
      </c>
    </row>
    <row r="12" spans="1:4" ht="14">
      <c r="A12" s="6" t="s">
        <v>152</v>
      </c>
      <c r="B12" s="7">
        <v>23</v>
      </c>
      <c r="C12" s="7">
        <v>18</v>
      </c>
      <c r="D12" s="7">
        <v>11</v>
      </c>
    </row>
    <row r="13" spans="1:4" ht="14">
      <c r="A13" s="6" t="s">
        <v>153</v>
      </c>
      <c r="B13" s="7">
        <v>155</v>
      </c>
      <c r="C13" s="7">
        <v>180</v>
      </c>
      <c r="D13" s="7">
        <v>58</v>
      </c>
    </row>
    <row r="14" spans="1:4" ht="14">
      <c r="A14" s="6" t="s">
        <v>154</v>
      </c>
      <c r="B14" s="7">
        <v>6</v>
      </c>
      <c r="C14" s="7">
        <v>5</v>
      </c>
      <c r="D14" s="7">
        <v>0</v>
      </c>
    </row>
    <row r="15" spans="1:4" ht="14">
      <c r="A15" s="6" t="s">
        <v>155</v>
      </c>
      <c r="B15" s="7">
        <v>74</v>
      </c>
      <c r="C15" s="7">
        <v>71</v>
      </c>
      <c r="D15" s="7">
        <v>25</v>
      </c>
    </row>
    <row r="16" spans="1:4" ht="14">
      <c r="A16" s="6" t="s">
        <v>156</v>
      </c>
      <c r="B16" s="7">
        <v>2381</v>
      </c>
      <c r="C16" s="7">
        <v>2662</v>
      </c>
      <c r="D16" s="7">
        <v>696</v>
      </c>
    </row>
    <row r="17" spans="1:4" ht="14">
      <c r="A17" s="6" t="s">
        <v>157</v>
      </c>
      <c r="B17" s="7">
        <v>20</v>
      </c>
      <c r="C17" s="7">
        <v>16</v>
      </c>
      <c r="D17" s="7">
        <v>5</v>
      </c>
    </row>
    <row r="18" spans="1:4" ht="14">
      <c r="A18" s="6" t="s">
        <v>158</v>
      </c>
      <c r="B18" s="7">
        <v>221</v>
      </c>
      <c r="C18" s="7">
        <v>289</v>
      </c>
      <c r="D18" s="7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E145-CCB8-E041-A2B0-11AA916A57CC}">
  <dimension ref="A3:K46"/>
  <sheetViews>
    <sheetView tabSelected="1" topLeftCell="A13" zoomScale="205" zoomScaleNormal="205" workbookViewId="0">
      <selection activeCell="A22" sqref="A22"/>
    </sheetView>
  </sheetViews>
  <sheetFormatPr baseColWidth="10" defaultRowHeight="13"/>
  <cols>
    <col min="1" max="1" width="30.1640625" bestFit="1" customWidth="1"/>
    <col min="2" max="4" width="11.33203125" bestFit="1" customWidth="1"/>
  </cols>
  <sheetData>
    <row r="3" spans="1:4">
      <c r="A3" s="9" t="s">
        <v>140</v>
      </c>
      <c r="B3" t="s">
        <v>159</v>
      </c>
      <c r="C3" t="s">
        <v>160</v>
      </c>
      <c r="D3" t="s">
        <v>161</v>
      </c>
    </row>
    <row r="4" spans="1:4">
      <c r="A4" s="10" t="s">
        <v>145</v>
      </c>
      <c r="B4" s="8">
        <v>87</v>
      </c>
      <c r="C4" s="8">
        <v>94</v>
      </c>
      <c r="D4" s="8">
        <v>16</v>
      </c>
    </row>
    <row r="5" spans="1:4">
      <c r="A5" s="10" t="s">
        <v>148</v>
      </c>
      <c r="B5" s="8">
        <v>49</v>
      </c>
      <c r="C5" s="8">
        <v>38</v>
      </c>
      <c r="D5" s="8">
        <v>14</v>
      </c>
    </row>
    <row r="6" spans="1:4">
      <c r="A6" s="10" t="s">
        <v>155</v>
      </c>
      <c r="B6" s="8">
        <v>74</v>
      </c>
      <c r="C6" s="8">
        <v>71</v>
      </c>
      <c r="D6" s="8">
        <v>25</v>
      </c>
    </row>
    <row r="7" spans="1:4">
      <c r="A7" s="10" t="s">
        <v>152</v>
      </c>
      <c r="B7" s="8">
        <v>23</v>
      </c>
      <c r="C7" s="8">
        <v>18</v>
      </c>
      <c r="D7" s="8">
        <v>11</v>
      </c>
    </row>
    <row r="8" spans="1:4">
      <c r="A8" s="10" t="s">
        <v>158</v>
      </c>
      <c r="B8" s="8">
        <v>221</v>
      </c>
      <c r="C8" s="8">
        <v>289</v>
      </c>
      <c r="D8" s="8">
        <v>73</v>
      </c>
    </row>
    <row r="9" spans="1:4">
      <c r="A9" s="10" t="s">
        <v>144</v>
      </c>
      <c r="B9" s="8">
        <v>32</v>
      </c>
      <c r="C9" s="8">
        <v>36</v>
      </c>
      <c r="D9" s="8">
        <v>14</v>
      </c>
    </row>
    <row r="10" spans="1:4">
      <c r="A10" s="10" t="s">
        <v>147</v>
      </c>
      <c r="B10" s="8">
        <v>65</v>
      </c>
      <c r="C10" s="8">
        <v>115</v>
      </c>
      <c r="D10" s="8">
        <v>19</v>
      </c>
    </row>
    <row r="11" spans="1:4">
      <c r="A11" s="10" t="s">
        <v>146</v>
      </c>
      <c r="B11" s="8">
        <v>161</v>
      </c>
      <c r="C11" s="8">
        <v>148</v>
      </c>
      <c r="D11" s="8">
        <v>38</v>
      </c>
    </row>
    <row r="12" spans="1:4">
      <c r="A12" s="10" t="s">
        <v>154</v>
      </c>
      <c r="B12" s="8">
        <v>6</v>
      </c>
      <c r="C12" s="8">
        <v>5</v>
      </c>
      <c r="D12" s="8">
        <v>0</v>
      </c>
    </row>
    <row r="13" spans="1:4">
      <c r="A13" s="10" t="s">
        <v>142</v>
      </c>
      <c r="B13" s="8">
        <v>49</v>
      </c>
      <c r="C13" s="8">
        <v>61</v>
      </c>
      <c r="D13" s="8">
        <v>17</v>
      </c>
    </row>
    <row r="14" spans="1:4">
      <c r="A14" s="10" t="s">
        <v>153</v>
      </c>
      <c r="B14" s="8">
        <v>155</v>
      </c>
      <c r="C14" s="8">
        <v>180</v>
      </c>
      <c r="D14" s="8">
        <v>58</v>
      </c>
    </row>
    <row r="15" spans="1:4">
      <c r="A15" s="10" t="s">
        <v>143</v>
      </c>
      <c r="B15" s="8">
        <v>758</v>
      </c>
      <c r="C15" s="8">
        <v>894</v>
      </c>
      <c r="D15" s="8">
        <v>250</v>
      </c>
    </row>
    <row r="16" spans="1:4">
      <c r="A16" s="10" t="s">
        <v>151</v>
      </c>
      <c r="B16" s="8">
        <v>37</v>
      </c>
      <c r="C16" s="8">
        <v>42</v>
      </c>
      <c r="D16" s="8">
        <v>17</v>
      </c>
    </row>
    <row r="17" spans="1:11">
      <c r="A17" s="10" t="s">
        <v>150</v>
      </c>
      <c r="B17" s="8">
        <v>15</v>
      </c>
      <c r="C17" s="8">
        <v>16</v>
      </c>
      <c r="D17" s="8">
        <v>1</v>
      </c>
    </row>
    <row r="18" spans="1:11">
      <c r="A18" s="10" t="s">
        <v>149</v>
      </c>
      <c r="B18" s="8">
        <v>170</v>
      </c>
      <c r="C18" s="8">
        <v>174</v>
      </c>
      <c r="D18" s="8">
        <v>43</v>
      </c>
    </row>
    <row r="19" spans="1:11">
      <c r="A19" s="10" t="s">
        <v>156</v>
      </c>
      <c r="B19" s="8">
        <v>2381</v>
      </c>
      <c r="C19" s="8">
        <v>2662</v>
      </c>
      <c r="D19" s="8">
        <v>696</v>
      </c>
    </row>
    <row r="20" spans="1:11">
      <c r="A20" s="10" t="s">
        <v>157</v>
      </c>
      <c r="B20" s="8">
        <v>20</v>
      </c>
      <c r="C20" s="8">
        <v>16</v>
      </c>
      <c r="D20" s="8">
        <v>5</v>
      </c>
    </row>
    <row r="21" spans="1:11">
      <c r="A21" s="10" t="s">
        <v>141</v>
      </c>
      <c r="B21" s="8">
        <v>4303</v>
      </c>
      <c r="C21" s="8">
        <v>4859</v>
      </c>
      <c r="D21" s="8">
        <v>1297</v>
      </c>
      <c r="H21" t="s">
        <v>165</v>
      </c>
      <c r="K21" t="s">
        <v>172</v>
      </c>
    </row>
    <row r="22" spans="1:11">
      <c r="I22">
        <v>2018</v>
      </c>
      <c r="J22">
        <v>2019</v>
      </c>
    </row>
    <row r="23" spans="1:11">
      <c r="E23" t="s">
        <v>170</v>
      </c>
      <c r="F23" t="s">
        <v>171</v>
      </c>
      <c r="H23" t="s">
        <v>166</v>
      </c>
      <c r="I23">
        <f>(926/4008)*100</f>
        <v>23.103792415169661</v>
      </c>
      <c r="J23">
        <f>(1085/4543)*100</f>
        <v>23.882896764252695</v>
      </c>
      <c r="K23">
        <v>12</v>
      </c>
    </row>
    <row r="24" spans="1:11">
      <c r="A24" s="12" t="s">
        <v>162</v>
      </c>
      <c r="B24" s="13">
        <v>87</v>
      </c>
      <c r="C24" s="14">
        <v>94</v>
      </c>
      <c r="E24">
        <f>(1085-926)/926</f>
        <v>0.1717062634989201</v>
      </c>
      <c r="F24" s="11">
        <v>0.17199999999999999</v>
      </c>
      <c r="H24" t="s">
        <v>164</v>
      </c>
      <c r="I24">
        <f>(2622/4008)*100</f>
        <v>65.419161676646709</v>
      </c>
      <c r="J24">
        <f>(2967/4543)*100</f>
        <v>65.30926700418226</v>
      </c>
      <c r="K24">
        <v>83</v>
      </c>
    </row>
    <row r="25" spans="1:11">
      <c r="A25" s="14"/>
      <c r="B25" s="13">
        <v>32</v>
      </c>
      <c r="C25" s="14">
        <v>36</v>
      </c>
      <c r="H25" t="s">
        <v>163</v>
      </c>
      <c r="I25">
        <f>(460/4008)*100</f>
        <v>11.477045908183632</v>
      </c>
      <c r="J25">
        <f>(491/4543)*100</f>
        <v>10.807836231565044</v>
      </c>
      <c r="K25">
        <v>2</v>
      </c>
    </row>
    <row r="26" spans="1:11">
      <c r="A26" s="14"/>
      <c r="B26" s="13">
        <v>49</v>
      </c>
      <c r="C26" s="14">
        <v>61</v>
      </c>
    </row>
    <row r="27" spans="1:11">
      <c r="A27" s="14"/>
      <c r="B27" s="13">
        <v>758</v>
      </c>
      <c r="C27" s="14">
        <v>894</v>
      </c>
    </row>
    <row r="28" spans="1:11">
      <c r="A28" s="14"/>
      <c r="B28" s="14">
        <f>SUM(B24:B27)</f>
        <v>926</v>
      </c>
      <c r="C28" s="14">
        <f>SUM(C24:C27)</f>
        <v>1085</v>
      </c>
    </row>
    <row r="29" spans="1:11">
      <c r="A29" s="14"/>
      <c r="B29" s="14"/>
      <c r="C29" s="14"/>
    </row>
    <row r="30" spans="1:11" ht="14">
      <c r="A30" s="14" t="s">
        <v>163</v>
      </c>
      <c r="B30" s="15">
        <v>161</v>
      </c>
      <c r="C30" s="15">
        <v>148</v>
      </c>
      <c r="E30">
        <f>(301-275)/275</f>
        <v>9.4545454545454544E-2</v>
      </c>
      <c r="F30" s="11">
        <v>9.5000000000000001E-2</v>
      </c>
      <c r="I30">
        <v>2018</v>
      </c>
      <c r="J30">
        <v>2019</v>
      </c>
    </row>
    <row r="31" spans="1:11" ht="14">
      <c r="A31" s="14"/>
      <c r="B31" s="15">
        <v>65</v>
      </c>
      <c r="C31" s="15">
        <v>115</v>
      </c>
      <c r="H31" t="s">
        <v>167</v>
      </c>
      <c r="I31">
        <v>2622</v>
      </c>
      <c r="J31">
        <v>2967</v>
      </c>
    </row>
    <row r="32" spans="1:11" ht="14">
      <c r="A32" s="14"/>
      <c r="B32" s="15">
        <v>49</v>
      </c>
      <c r="C32" s="15">
        <v>38</v>
      </c>
      <c r="H32" t="s">
        <v>168</v>
      </c>
      <c r="I32">
        <v>926</v>
      </c>
      <c r="J32">
        <v>1085</v>
      </c>
    </row>
    <row r="33" spans="1:10" ht="14">
      <c r="A33" s="14"/>
      <c r="B33" s="15">
        <v>275</v>
      </c>
      <c r="C33" s="15">
        <v>301</v>
      </c>
      <c r="H33" t="s">
        <v>169</v>
      </c>
      <c r="I33">
        <v>460</v>
      </c>
      <c r="J33">
        <v>491</v>
      </c>
    </row>
    <row r="34" spans="1:10" ht="14">
      <c r="A34" s="14"/>
      <c r="B34" s="15"/>
      <c r="C34" s="15"/>
    </row>
    <row r="35" spans="1:10">
      <c r="A35" s="14"/>
      <c r="B35" s="16"/>
      <c r="C35" s="16"/>
    </row>
    <row r="36" spans="1:10">
      <c r="A36" s="14"/>
      <c r="B36" s="14"/>
      <c r="C36" s="14"/>
    </row>
    <row r="37" spans="1:10" ht="14">
      <c r="A37" s="14" t="s">
        <v>164</v>
      </c>
      <c r="B37" s="15">
        <v>2381</v>
      </c>
      <c r="C37" s="15">
        <v>2662</v>
      </c>
      <c r="E37">
        <f>(2967-2622)/2622</f>
        <v>0.13157894736842105</v>
      </c>
      <c r="F37" s="11">
        <v>0.13200000000000001</v>
      </c>
    </row>
    <row r="38" spans="1:10" ht="14">
      <c r="A38" s="14"/>
      <c r="B38" s="15">
        <v>20</v>
      </c>
      <c r="C38" s="15">
        <v>16</v>
      </c>
    </row>
    <row r="39" spans="1:10" ht="14">
      <c r="A39" s="14"/>
      <c r="B39" s="15">
        <v>221</v>
      </c>
      <c r="C39" s="15">
        <v>289</v>
      </c>
    </row>
    <row r="40" spans="1:10">
      <c r="A40" s="14"/>
      <c r="B40" s="16">
        <f>SUM(B37:B39)</f>
        <v>2622</v>
      </c>
      <c r="C40" s="16">
        <f>SUM(C37:C39)</f>
        <v>2967</v>
      </c>
    </row>
    <row r="43" spans="1:10">
      <c r="B43">
        <v>926</v>
      </c>
      <c r="C43">
        <v>1085</v>
      </c>
    </row>
    <row r="44" spans="1:10">
      <c r="B44">
        <v>460</v>
      </c>
      <c r="C44">
        <v>491</v>
      </c>
    </row>
    <row r="45" spans="1:10">
      <c r="B45">
        <v>2622</v>
      </c>
      <c r="C45">
        <v>2967</v>
      </c>
    </row>
    <row r="46" spans="1:10">
      <c r="B46">
        <f>SUM(B43:B45)</f>
        <v>4008</v>
      </c>
      <c r="C46">
        <f>SUM(C43:C45)</f>
        <v>4543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143F-AF0C-0746-BC62-D8031209898E}">
  <dimension ref="A1:D14"/>
  <sheetViews>
    <sheetView workbookViewId="0">
      <selection sqref="A1:D14"/>
    </sheetView>
  </sheetViews>
  <sheetFormatPr baseColWidth="10" defaultRowHeight="13"/>
  <sheetData>
    <row r="1" spans="1:4" ht="14">
      <c r="A1" s="6" t="s">
        <v>125</v>
      </c>
      <c r="B1" s="7">
        <v>2018</v>
      </c>
      <c r="C1" s="7">
        <v>2019</v>
      </c>
      <c r="D1" s="7">
        <v>2020</v>
      </c>
    </row>
    <row r="2" spans="1:4" ht="14">
      <c r="A2" s="6" t="s">
        <v>126</v>
      </c>
      <c r="B2" s="7">
        <v>51</v>
      </c>
      <c r="C2" s="7">
        <v>53</v>
      </c>
      <c r="D2" s="7">
        <v>14</v>
      </c>
    </row>
    <row r="3" spans="1:4" ht="14">
      <c r="A3" s="6" t="s">
        <v>127</v>
      </c>
      <c r="B3" s="7">
        <v>29</v>
      </c>
      <c r="C3" s="7">
        <v>47</v>
      </c>
      <c r="D3" s="7">
        <v>8</v>
      </c>
    </row>
    <row r="4" spans="1:4" ht="14">
      <c r="A4" s="6" t="s">
        <v>128</v>
      </c>
      <c r="B4" s="7">
        <v>887</v>
      </c>
      <c r="C4" s="7">
        <v>968</v>
      </c>
      <c r="D4" s="7">
        <v>228</v>
      </c>
    </row>
    <row r="5" spans="1:4" ht="14">
      <c r="A5" s="6" t="s">
        <v>129</v>
      </c>
      <c r="B5" s="7">
        <v>957</v>
      </c>
      <c r="C5" s="7">
        <v>1068</v>
      </c>
      <c r="D5" s="7">
        <v>351</v>
      </c>
    </row>
    <row r="6" spans="1:4" ht="14">
      <c r="A6" s="6" t="s">
        <v>130</v>
      </c>
      <c r="B6" s="7">
        <v>1999</v>
      </c>
      <c r="C6" s="7">
        <v>2126</v>
      </c>
      <c r="D6" s="7">
        <v>591</v>
      </c>
    </row>
    <row r="7" spans="1:4" ht="14">
      <c r="A7" s="6" t="s">
        <v>131</v>
      </c>
      <c r="B7" s="7">
        <v>53</v>
      </c>
      <c r="C7" s="7">
        <v>56</v>
      </c>
      <c r="D7" s="7">
        <v>21</v>
      </c>
    </row>
    <row r="8" spans="1:4" ht="14">
      <c r="A8" s="6" t="s">
        <v>132</v>
      </c>
      <c r="B8" s="7">
        <v>121</v>
      </c>
      <c r="C8" s="7">
        <v>140</v>
      </c>
      <c r="D8" s="7">
        <v>36</v>
      </c>
    </row>
    <row r="9" spans="1:4" ht="14">
      <c r="A9" s="6" t="s">
        <v>133</v>
      </c>
      <c r="B9" s="7">
        <v>445</v>
      </c>
      <c r="C9" s="7">
        <v>537</v>
      </c>
      <c r="D9" s="7">
        <v>136</v>
      </c>
    </row>
    <row r="10" spans="1:4" ht="14">
      <c r="A10" s="6" t="s">
        <v>134</v>
      </c>
      <c r="B10" s="7">
        <v>0</v>
      </c>
      <c r="C10" s="7">
        <v>1</v>
      </c>
      <c r="D10" s="7">
        <v>0</v>
      </c>
    </row>
    <row r="11" spans="1:4" ht="14">
      <c r="A11" s="6" t="s">
        <v>135</v>
      </c>
      <c r="B11" s="7">
        <v>26</v>
      </c>
      <c r="C11" s="7">
        <v>26</v>
      </c>
      <c r="D11" s="7">
        <v>8</v>
      </c>
    </row>
    <row r="12" spans="1:4" ht="14">
      <c r="A12" s="6" t="s">
        <v>136</v>
      </c>
      <c r="B12" s="7">
        <v>142</v>
      </c>
      <c r="C12" s="7">
        <v>217</v>
      </c>
      <c r="D12" s="7">
        <v>22</v>
      </c>
    </row>
    <row r="13" spans="1:4" ht="14">
      <c r="A13" s="6" t="s">
        <v>137</v>
      </c>
      <c r="B13" s="7">
        <v>240</v>
      </c>
      <c r="C13" s="7">
        <v>257</v>
      </c>
      <c r="D13" s="7">
        <v>94</v>
      </c>
    </row>
    <row r="14" spans="1:4" ht="14">
      <c r="A14" s="6" t="s">
        <v>138</v>
      </c>
      <c r="B14" s="7">
        <v>236</v>
      </c>
      <c r="C14" s="7">
        <v>334</v>
      </c>
      <c r="D14" s="7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sqref="A1:E7"/>
    </sheetView>
  </sheetViews>
  <sheetFormatPr baseColWidth="10" defaultColWidth="8.83203125" defaultRowHeight="13"/>
  <sheetData>
    <row r="1" spans="1:5" ht="14">
      <c r="B1" s="6" t="s">
        <v>96</v>
      </c>
      <c r="C1" s="7">
        <v>2018</v>
      </c>
      <c r="D1" s="7">
        <v>2019</v>
      </c>
      <c r="E1" s="7">
        <v>2020</v>
      </c>
    </row>
    <row r="2" spans="1:5" ht="14">
      <c r="A2" s="6" t="s">
        <v>97</v>
      </c>
      <c r="C2" s="7">
        <v>0</v>
      </c>
      <c r="D2" s="7">
        <v>0</v>
      </c>
      <c r="E2" s="7">
        <v>0</v>
      </c>
    </row>
    <row r="3" spans="1:5" ht="14">
      <c r="A3" s="6" t="s">
        <v>98</v>
      </c>
      <c r="C3" s="7">
        <v>287</v>
      </c>
      <c r="D3" s="7">
        <v>364</v>
      </c>
      <c r="E3" s="7">
        <v>99</v>
      </c>
    </row>
    <row r="4" spans="1:5" ht="14">
      <c r="A4" s="6" t="s">
        <v>99</v>
      </c>
      <c r="C4" s="7">
        <v>2327</v>
      </c>
      <c r="D4" s="7">
        <v>2593</v>
      </c>
      <c r="E4" s="7">
        <v>689</v>
      </c>
    </row>
    <row r="5" spans="1:5" ht="14">
      <c r="A5" s="6" t="s">
        <v>100</v>
      </c>
      <c r="C5" s="7">
        <v>1521</v>
      </c>
      <c r="D5" s="7">
        <v>1718</v>
      </c>
      <c r="E5" s="7">
        <v>469</v>
      </c>
    </row>
    <row r="6" spans="1:5" ht="14">
      <c r="A6" s="6" t="s">
        <v>101</v>
      </c>
      <c r="C6" s="7">
        <v>163</v>
      </c>
      <c r="D6" s="7">
        <v>181</v>
      </c>
      <c r="E6" s="7">
        <v>37</v>
      </c>
    </row>
    <row r="7" spans="1:5" ht="14">
      <c r="A7" s="6" t="s">
        <v>102</v>
      </c>
      <c r="C7" s="7">
        <v>5</v>
      </c>
      <c r="D7" s="7">
        <v>3</v>
      </c>
      <c r="E7" s="7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sqref="A1:E4"/>
    </sheetView>
  </sheetViews>
  <sheetFormatPr baseColWidth="10" defaultColWidth="8.83203125" defaultRowHeight="13"/>
  <sheetData>
    <row r="1" spans="1:5" ht="14">
      <c r="B1" s="6" t="s">
        <v>103</v>
      </c>
      <c r="C1" s="7">
        <v>2018</v>
      </c>
      <c r="D1" s="7">
        <v>2019</v>
      </c>
      <c r="E1" s="7">
        <v>2020</v>
      </c>
    </row>
    <row r="2" spans="1:5" ht="14">
      <c r="A2" s="6" t="s">
        <v>104</v>
      </c>
      <c r="C2" s="7">
        <v>3884</v>
      </c>
      <c r="D2" s="7">
        <v>4352</v>
      </c>
      <c r="E2" s="7">
        <v>1176</v>
      </c>
    </row>
    <row r="3" spans="1:5" ht="14">
      <c r="A3" s="6" t="s">
        <v>105</v>
      </c>
      <c r="C3" s="7">
        <v>417</v>
      </c>
      <c r="D3" s="7">
        <v>506</v>
      </c>
      <c r="E3" s="7">
        <v>121</v>
      </c>
    </row>
    <row r="4" spans="1:5" ht="14">
      <c r="A4" s="6" t="s">
        <v>106</v>
      </c>
      <c r="C4" s="7">
        <v>2</v>
      </c>
      <c r="D4" s="7">
        <v>1</v>
      </c>
      <c r="E4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ETHNICITY</vt:lpstr>
      <vt:lpstr>PIVOT ETHNICITY</vt:lpstr>
      <vt:lpstr>OFFENCE</vt:lpstr>
      <vt:lpstr>AGE</vt:lpstr>
      <vt:lpstr>GENDER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Microsoft Office User</cp:lastModifiedBy>
  <dcterms:created xsi:type="dcterms:W3CDTF">2021-01-11T12:41:01Z</dcterms:created>
  <dcterms:modified xsi:type="dcterms:W3CDTF">2021-01-31T14:52:14Z</dcterms:modified>
</cp:coreProperties>
</file>