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ml.chartshapes+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baonguyen/Downloads/"/>
    </mc:Choice>
  </mc:AlternateContent>
  <xr:revisionPtr revIDLastSave="0" documentId="13_ncr:1_{F4E3E0B1-1D4B-BD42-83FF-74B673D92E1D}" xr6:coauthVersionLast="47" xr6:coauthVersionMax="47" xr10:uidLastSave="{00000000-0000-0000-0000-000000000000}"/>
  <bookViews>
    <workbookView xWindow="0" yWindow="760" windowWidth="29400" windowHeight="17160" activeTab="2" xr2:uid="{00000000-000D-0000-FFFF-FFFF00000000}"/>
  </bookViews>
  <sheets>
    <sheet name="Data Sales Adidas" sheetId="1" r:id="rId1"/>
    <sheet name="Pivottable " sheetId="4" r:id="rId2"/>
    <sheet name="Overview dashboard" sheetId="3" r:id="rId3"/>
    <sheet name="Sheet4" sheetId="5" r:id="rId4"/>
  </sheets>
  <definedNames>
    <definedName name="_xlnm._FilterDatabase" localSheetId="0" hidden="1">'Data Sales Adidas'!$B$5:$N$5</definedName>
    <definedName name="_xlchart.v1.4" hidden="1">'Pivottable '!$V$16:$V$21</definedName>
    <definedName name="_xlchart.v1.5" hidden="1">'Pivottable '!$W$15</definedName>
    <definedName name="_xlchart.v1.6" hidden="1">'Pivottable '!$W$16:$W$21</definedName>
    <definedName name="_xlchart.v1.7" hidden="1">'Pivottable '!$V$16:$V$21</definedName>
    <definedName name="_xlchart.v1.8" hidden="1">'Pivottable '!$W$15</definedName>
    <definedName name="_xlchart.v1.9" hidden="1">'Pivottable '!$W$16:$W$21</definedName>
    <definedName name="_xlchart.v5.0" hidden="1">'Pivottable '!$AB$5</definedName>
    <definedName name="_xlchart.v5.1" hidden="1">'Pivottable '!$AB$6:$AB$60</definedName>
    <definedName name="_xlchart.v5.10" hidden="1">'Pivottable '!$AB$5</definedName>
    <definedName name="_xlchart.v5.11" hidden="1">'Pivottable '!$AB$6:$AB$60</definedName>
    <definedName name="_xlchart.v5.12" hidden="1">'Pivottable '!$AC$5</definedName>
    <definedName name="_xlchart.v5.13" hidden="1">'Pivottable '!$AC$6:$AC$60</definedName>
    <definedName name="_xlchart.v5.2" hidden="1">'Pivottable '!$AC$5</definedName>
    <definedName name="_xlchart.v5.3" hidden="1">'Pivottable '!$AC$6:$AC$60</definedName>
    <definedName name="orders">'Pivottable '!$A$4</definedName>
    <definedName name="Slicer_Product">#N/A</definedName>
    <definedName name="Slicer_Region">#N/A</definedName>
    <definedName name="Slicer_Sales_Method">#N/A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9" i="4" l="1"/>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8" i="4"/>
  <c r="AB7" i="4"/>
  <c r="AB8" i="4"/>
  <c r="AB9" i="4"/>
  <c r="AB10" i="4"/>
  <c r="AB11" i="4"/>
  <c r="AB12" i="4"/>
  <c r="AB13" i="4"/>
  <c r="AB14" i="4"/>
  <c r="AB15" i="4"/>
  <c r="AB16" i="4"/>
  <c r="AB17" i="4"/>
  <c r="AB18" i="4"/>
  <c r="AB19" i="4"/>
  <c r="AB21" i="4"/>
  <c r="AB22" i="4"/>
  <c r="AB23" i="4"/>
  <c r="AB24" i="4"/>
  <c r="AB25" i="4"/>
  <c r="AB26" i="4"/>
  <c r="AB27" i="4"/>
  <c r="AB28" i="4"/>
  <c r="AB29" i="4"/>
  <c r="AB30" i="4"/>
  <c r="AB31" i="4"/>
  <c r="AB32" i="4"/>
  <c r="AB34" i="4"/>
  <c r="AB35" i="4"/>
  <c r="AB36" i="4"/>
  <c r="AB37" i="4"/>
  <c r="AB38" i="4"/>
  <c r="AB39" i="4"/>
  <c r="AB40" i="4"/>
  <c r="AB42" i="4"/>
  <c r="AB43" i="4"/>
  <c r="AB44" i="4"/>
  <c r="AB45" i="4"/>
  <c r="AB46" i="4"/>
  <c r="AB47" i="4"/>
  <c r="AB49" i="4"/>
  <c r="AB50" i="4"/>
  <c r="AB51" i="4"/>
  <c r="AB52" i="4"/>
  <c r="AB53" i="4"/>
  <c r="AB54" i="4"/>
  <c r="AB55" i="4"/>
  <c r="AB56" i="4"/>
  <c r="AB57" i="4"/>
  <c r="AB58" i="4"/>
  <c r="AB59" i="4"/>
  <c r="AB60" i="4"/>
  <c r="V17" i="4"/>
  <c r="V18" i="4"/>
  <c r="V19" i="4"/>
  <c r="V20" i="4"/>
  <c r="V21" i="4"/>
  <c r="V16" i="4"/>
  <c r="W19" i="4"/>
  <c r="W17" i="4"/>
  <c r="B13" i="4"/>
  <c r="W18" i="4"/>
  <c r="W16" i="4"/>
  <c r="C13" i="4"/>
  <c r="AC6" i="4"/>
  <c r="W21" i="4"/>
  <c r="W20" i="4"/>
  <c r="B14" i="4" l="1"/>
  <c r="C14" i="4"/>
</calcChain>
</file>

<file path=xl/sharedStrings.xml><?xml version="1.0" encoding="utf-8"?>
<sst xmlns="http://schemas.openxmlformats.org/spreadsheetml/2006/main" count="58060" uniqueCount="171">
  <si>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</si>
  <si>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</si>
  <si>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</si>
  <si>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</si>
  <si>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</si>
  <si>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</si>
  <si>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</si>
  <si>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</si>
  <si>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</si>
  <si>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</si>
  <si>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</si>
  <si>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</si>
  <si>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</si>
  <si>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</si>
  <si>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</si>
  <si>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</si>
  <si>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</si>
  <si>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</si>
  <si>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</si>
  <si>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</si>
  <si>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</si>
  <si>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</si>
  <si>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</si>
  <si>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</si>
  <si>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</si>
  <si>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</si>
  <si>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</si>
  <si>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</si>
  <si>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</si>
  <si>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</si>
  <si>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</si>
  <si>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</si>
  <si>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</si>
  <si>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</si>
  <si>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</si>
  <si>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</si>
  <si>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</si>
  <si>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</si>
  <si>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</si>
  <si>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</si>
  <si>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</si>
  <si>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</si>
  <si>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</si>
  <si>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</si>
  <si>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</si>
  <si>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</si>
  <si>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</si>
  <si>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</si>
  <si>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</si>
  <si>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</si>
  <si>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</si>
  <si>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</si>
  <si>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</si>
  <si>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</si>
  <si>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</si>
  <si>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</si>
  <si>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</si>
  <si>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</si>
  <si>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</si>
  <si>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</si>
  <si>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</si>
  <si>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</si>
  <si>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</si>
  <si>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</si>
  <si>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</si>
  <si>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</si>
  <si>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</si>
  <si>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</si>
  <si>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</si>
  <si>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</si>
  <si>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</si>
  <si>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</si>
  <si>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</si>
  <si>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</si>
  <si>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</si>
  <si>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</si>
  <si>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</si>
  <si>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</si>
  <si>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</si>
  <si>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</si>
  <si>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</si>
  <si>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</si>
  <si>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</si>
  <si>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</si>
  <si>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</si>
  <si>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</si>
  <si>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</si>
  <si>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</si>
  <si>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</si>
  <si>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</si>
  <si>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</si>
  <si>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</si>
  <si>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</si>
  <si>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</si>
  <si>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</si>
  <si>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</si>
  <si>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</si>
  <si>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</si>
  <si>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</si>
  <si>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</si>
  <si>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</si>
  <si>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</si>
  <si>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</si>
  <si>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</si>
  <si>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</si>
  <si>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</si>
  <si>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</si>
  <si>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</si>
  <si>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</si>
  <si>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</si>
  <si>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</si>
  <si>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</si>
  <si>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</si>
  <si>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</si>
  <si>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</si>
  <si>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</si>
  <si>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</si>
  <si>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</si>
  <si>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</si>
  <si>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</si>
  <si>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</si>
  <si>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</si>
  <si>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</si>
  <si>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</si>
  <si>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</si>
  <si>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</si>
  <si>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</si>
  <si>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</si>
  <si>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</si>
  <si>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</si>
  <si>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</si>
  <si>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</si>
  <si>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</si>
  <si>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</si>
  <si>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</si>
  <si>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revenue</t>
  </si>
  <si>
    <t>#orders</t>
  </si>
  <si>
    <t>Profit</t>
  </si>
  <si>
    <t>line graph: profit + revenue</t>
  </si>
  <si>
    <t>Row Labels</t>
  </si>
  <si>
    <t>2020</t>
  </si>
  <si>
    <t>2021</t>
  </si>
  <si>
    <t>profit</t>
  </si>
  <si>
    <t>Jan</t>
  </si>
  <si>
    <t>Feb</t>
  </si>
  <si>
    <t>Mar</t>
  </si>
  <si>
    <t>Apr</t>
  </si>
  <si>
    <t>May</t>
  </si>
  <si>
    <t>Jun</t>
  </si>
  <si>
    <t>Jul</t>
  </si>
  <si>
    <t>Aug</t>
  </si>
  <si>
    <t>Sep</t>
  </si>
  <si>
    <t>Oct</t>
  </si>
  <si>
    <t>Nov</t>
  </si>
  <si>
    <t>Dec</t>
  </si>
  <si>
    <t>line bar profit margin</t>
  </si>
  <si>
    <t>#units</t>
  </si>
  <si>
    <t xml:space="preserve"> profit margin</t>
  </si>
  <si>
    <t>\</t>
  </si>
  <si>
    <t xml:space="preserve">Cost </t>
  </si>
  <si>
    <t>% profit</t>
  </si>
  <si>
    <t xml:space="preserve"> % cost</t>
  </si>
  <si>
    <t>pie</t>
  </si>
  <si>
    <t>cost</t>
  </si>
  <si>
    <t>BAR: PRODUCT REVENUE + PROFIT</t>
  </si>
  <si>
    <t>tree map</t>
  </si>
  <si>
    <t>retailer</t>
  </si>
  <si>
    <t>state</t>
  </si>
  <si>
    <t>method</t>
  </si>
  <si>
    <t>location</t>
  </si>
  <si>
    <t>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</si>
</sst>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0"/>
        <bgColor indexed="64"/>
      </patternFill>
    </fill>
    <fill>
      <patternFill patternType="solid">
        <fgColor theme="6"/>
        <bgColor indexed="64"/>
      </patternFill>
    </fill>
  </fills>
  <borders count="10">
    <border>
      <left/>
      <right/>
      <top/>
      <bottom/>
      <diagonal/>
    </border>
    <border>
      <left/>
      <right/>
      <top/>
      <bottom style="thin">
        <color rgb="FF000000"/>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6" fillId="0" borderId="0" applyFont="0" applyFill="0" applyBorder="0" applyAlignment="0" applyProtection="0"/>
  </cellStyleXfs>
  <cellXfs count="3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6"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0" fontId="0" fillId="4" borderId="0" xfId="0" applyFill="1"/>
    <xf numFmtId="0" fontId="0" fillId="5" borderId="0" xfId="0" applyFill="1"/>
    <xf numFmtId="0" fontId="0" fillId="0" borderId="3" xfId="0" applyBorder="1"/>
    <xf numFmtId="9" fontId="0" fillId="0" borderId="4" xfId="1" applyFont="1" applyBorder="1"/>
    <xf numFmtId="9" fontId="0" fillId="0" borderId="5" xfId="1" applyFont="1" applyBorder="1"/>
    <xf numFmtId="0" fontId="0" fillId="0" borderId="6" xfId="0" applyBorder="1"/>
    <xf numFmtId="0" fontId="0" fillId="0" borderId="7" xfId="0" applyBorder="1"/>
    <xf numFmtId="9" fontId="0" fillId="0" borderId="8" xfId="0" applyNumberFormat="1" applyBorder="1"/>
    <xf numFmtId="9" fontId="0" fillId="0" borderId="9" xfId="1" applyFont="1" applyBorder="1"/>
    <xf numFmtId="6" fontId="7" fillId="0" borderId="2" xfId="0" applyNumberFormat="1" applyFont="1" applyBorder="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28">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0" tint="-0.34998626667073579"/>
        </bottom>
        <vertical/>
        <horizontal/>
      </border>
    </dxf>
    <dxf>
      <font>
        <color theme="1"/>
      </font>
      <fill>
        <patternFill>
          <bgColor theme="0"/>
        </patternFill>
      </fill>
      <border diagonalUp="0" diagonalDown="0">
        <left/>
        <right/>
        <top/>
        <bottom/>
        <vertical/>
        <horizontal/>
      </border>
    </dxf>
  </dxfs>
  <tableStyles count="2" defaultTableStyle="TableStyleMedium2" defaultPivotStyle="PivotStyleLight16">
    <tableStyle name="region" pivot="0" table="0" count="10" xr9:uid="{1D4C0D4A-91B6-1445-A6B9-BE67012B0930}">
      <tableStyleElement type="wholeTable" dxfId="27"/>
      <tableStyleElement type="headerRow" dxfId="26"/>
    </tableStyle>
    <tableStyle name="Time" pivot="0" table="0" count="10" xr9:uid="{6BC01241-430B-994E-A929-7481E2F358B1}">
      <tableStyleElement type="wholeTable" dxfId="25"/>
      <tableStyleElement type="headerRow" dxfId="24"/>
    </tableStyle>
  </tableStyles>
  <colors>
    <mruColors>
      <color rgb="FF009193"/>
      <color rgb="FFD883FF"/>
      <color rgb="FFFF40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im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!line profit revenue</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 '!$H$4</c:f>
              <c:strCache>
                <c:ptCount val="1"/>
                <c:pt idx="0">
                  <c:v>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 '!$G$5:$G$30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'!$H$5:$H$30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1FB-814C-9087-D02BBE3F2B4D}"/>
            </c:ext>
          </c:extLst>
        </c:ser>
        <c:ser>
          <c:idx val="1"/>
          <c:order val="1"/>
          <c:tx>
            <c:strRef>
              <c:f>'Pivottable '!$I$4</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 '!$G$5:$G$30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'!$I$5:$I$30</c:f>
              <c:numCache>
                <c:formatCode>"$"#,##0_);[Red]\("$"#,##0\)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31FB-814C-9087-D02BBE3F2B4D}"/>
            </c:ext>
          </c:extLst>
        </c:ser>
        <c:dLbls>
          <c:showLegendKey val="0"/>
          <c:showVal val="0"/>
          <c:showCatName val="0"/>
          <c:showSerName val="0"/>
          <c:showPercent val="0"/>
          <c:showBubbleSize val="0"/>
        </c:dLbls>
        <c:marker val="1"/>
        <c:smooth val="0"/>
        <c:axId val="1519096639"/>
        <c:axId val="522916704"/>
      </c:lineChart>
      <c:catAx>
        <c:axId val="151909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16704"/>
        <c:crosses val="autoZero"/>
        <c:auto val="1"/>
        <c:lblAlgn val="ctr"/>
        <c:lblOffset val="100"/>
        <c:noMultiLvlLbl val="0"/>
      </c:catAx>
      <c:valAx>
        <c:axId val="522916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9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!line order margin</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'!$M$4</c:f>
              <c:strCache>
                <c:ptCount val="1"/>
                <c:pt idx="0">
                  <c:v>#units</c:v>
                </c:pt>
              </c:strCache>
            </c:strRef>
          </c:tx>
          <c:spPr>
            <a:solidFill>
              <a:schemeClr val="accent1"/>
            </a:solidFill>
            <a:ln>
              <a:noFill/>
            </a:ln>
            <a:effectLst/>
          </c:spPr>
          <c:invertIfNegative val="0"/>
          <c:cat>
            <c:multiLvlStrRef>
              <c:f>'Pivottable '!$L$5:$L$30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'!$M$5:$M$30</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FA49-DE45-8F4A-09C8EDE2075E}"/>
            </c:ext>
          </c:extLst>
        </c:ser>
        <c:dLbls>
          <c:showLegendKey val="0"/>
          <c:showVal val="0"/>
          <c:showCatName val="0"/>
          <c:showSerName val="0"/>
          <c:showPercent val="0"/>
          <c:showBubbleSize val="0"/>
        </c:dLbls>
        <c:gapWidth val="150"/>
        <c:axId val="1603529312"/>
        <c:axId val="1603502320"/>
      </c:barChart>
      <c:lineChart>
        <c:grouping val="standard"/>
        <c:varyColors val="0"/>
        <c:ser>
          <c:idx val="1"/>
          <c:order val="1"/>
          <c:tx>
            <c:strRef>
              <c:f>'Pivottable '!$N$4</c:f>
              <c:strCache>
                <c:ptCount val="1"/>
                <c:pt idx="0">
                  <c:v> profit margin</c:v>
                </c:pt>
              </c:strCache>
            </c:strRef>
          </c:tx>
          <c:spPr>
            <a:ln w="28575" cap="rnd">
              <a:solidFill>
                <a:schemeClr val="accent2"/>
              </a:solidFill>
              <a:round/>
            </a:ln>
            <a:effectLst/>
          </c:spPr>
          <c:marker>
            <c:symbol val="none"/>
          </c:marker>
          <c:cat>
            <c:multiLvlStrRef>
              <c:f>'Pivottable '!$L$5:$L$30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'!$N$5:$N$30</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FA49-DE45-8F4A-09C8EDE2075E}"/>
            </c:ext>
          </c:extLst>
        </c:ser>
        <c:dLbls>
          <c:showLegendKey val="0"/>
          <c:showVal val="0"/>
          <c:showCatName val="0"/>
          <c:showSerName val="0"/>
          <c:showPercent val="0"/>
          <c:showBubbleSize val="0"/>
        </c:dLbls>
        <c:marker val="1"/>
        <c:smooth val="0"/>
        <c:axId val="68736480"/>
        <c:axId val="68821424"/>
      </c:lineChart>
      <c:catAx>
        <c:axId val="160352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502320"/>
        <c:crosses val="autoZero"/>
        <c:auto val="1"/>
        <c:lblAlgn val="ctr"/>
        <c:lblOffset val="100"/>
        <c:noMultiLvlLbl val="0"/>
      </c:catAx>
      <c:valAx>
        <c:axId val="1603502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529312"/>
        <c:crosses val="autoZero"/>
        <c:crossBetween val="between"/>
      </c:valAx>
      <c:valAx>
        <c:axId val="6882142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36480"/>
        <c:crosses val="max"/>
        <c:crossBetween val="between"/>
      </c:valAx>
      <c:catAx>
        <c:axId val="68736480"/>
        <c:scaling>
          <c:orientation val="minMax"/>
        </c:scaling>
        <c:delete val="1"/>
        <c:axPos val="b"/>
        <c:numFmt formatCode="General" sourceLinked="1"/>
        <c:majorTickMark val="none"/>
        <c:minorTickMark val="none"/>
        <c:tickLblPos val="nextTo"/>
        <c:crossAx val="68821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'Pivottable '!$B$12</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7F-6347-819D-C094F9D185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7F-6347-819D-C094F9D18506}"/>
              </c:ext>
            </c:extLst>
          </c:dPt>
          <c:val>
            <c:numRef>
              <c:f>'Pivottable '!$B$13:$B$14</c:f>
              <c:numCache>
                <c:formatCode>0%</c:formatCode>
                <c:ptCount val="2"/>
                <c:pt idx="0">
                  <c:v>0.63092123885139306</c:v>
                </c:pt>
                <c:pt idx="1">
                  <c:v>0.36907876114860694</c:v>
                </c:pt>
              </c:numCache>
            </c:numRef>
          </c:val>
          <c:extLst>
            <c:ext xmlns:c16="http://schemas.microsoft.com/office/drawing/2014/chart" uri="{C3380CC4-5D6E-409C-BE32-E72D297353CC}">
              <c16:uniqueId val="{00000000-0974-2147-AB4C-DFF0E98D39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'Pivottable '!$C$12</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1F-5842-8689-F94BD44B51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1F-5842-8689-F94BD44B5137}"/>
              </c:ext>
            </c:extLst>
          </c:dPt>
          <c:val>
            <c:numRef>
              <c:f>'Pivottable '!$C$13:$C$14</c:f>
              <c:numCache>
                <c:formatCode>0%</c:formatCode>
                <c:ptCount val="2"/>
                <c:pt idx="0">
                  <c:v>0.36907876114860699</c:v>
                </c:pt>
                <c:pt idx="1">
                  <c:v>0.63092123885139295</c:v>
                </c:pt>
              </c:numCache>
            </c:numRef>
          </c:val>
          <c:extLst>
            <c:ext xmlns:c16="http://schemas.microsoft.com/office/drawing/2014/chart" uri="{C3380CC4-5D6E-409C-BE32-E72D297353CC}">
              <c16:uniqueId val="{00000000-8074-2146-B25E-098BAA2CC6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'!$R$5</c:f>
              <c:strCache>
                <c:ptCount val="1"/>
                <c:pt idx="0">
                  <c:v>revenue</c:v>
                </c:pt>
              </c:strCache>
            </c:strRef>
          </c:tx>
          <c:spPr>
            <a:solidFill>
              <a:schemeClr val="accent1"/>
            </a:solidFill>
            <a:ln>
              <a:noFill/>
            </a:ln>
            <a:effectLst/>
          </c:spPr>
          <c:invertIfNegative val="0"/>
          <c:cat>
            <c:strRef>
              <c:f>'Pivottable '!$Q$6:$Q$11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'!$R$6:$R$11</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9EC-8D45-B4E2-AF9CE5598CE3}"/>
            </c:ext>
          </c:extLst>
        </c:ser>
        <c:ser>
          <c:idx val="1"/>
          <c:order val="1"/>
          <c:tx>
            <c:strRef>
              <c:f>'Pivottable '!$S$5</c:f>
              <c:strCache>
                <c:ptCount val="1"/>
                <c:pt idx="0">
                  <c:v>profit</c:v>
                </c:pt>
              </c:strCache>
            </c:strRef>
          </c:tx>
          <c:spPr>
            <a:solidFill>
              <a:schemeClr val="accent2"/>
            </a:solidFill>
            <a:ln>
              <a:noFill/>
            </a:ln>
            <a:effectLst/>
          </c:spPr>
          <c:invertIfNegative val="0"/>
          <c:cat>
            <c:strRef>
              <c:f>'Pivottable '!$Q$6:$Q$11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'!$S$6:$S$11</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F9EC-8D45-B4E2-AF9CE5598CE3}"/>
            </c:ext>
          </c:extLst>
        </c:ser>
        <c:dLbls>
          <c:showLegendKey val="0"/>
          <c:showVal val="0"/>
          <c:showCatName val="0"/>
          <c:showSerName val="0"/>
          <c:showPercent val="0"/>
          <c:showBubbleSize val="0"/>
        </c:dLbls>
        <c:gapWidth val="219"/>
        <c:overlap val="-27"/>
        <c:axId val="1590055024"/>
        <c:axId val="1707013072"/>
      </c:barChart>
      <c:catAx>
        <c:axId val="159005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013072"/>
        <c:crosses val="autoZero"/>
        <c:auto val="1"/>
        <c:lblAlgn val="ctr"/>
        <c:lblOffset val="100"/>
        <c:noMultiLvlLbl val="0"/>
      </c:catAx>
      <c:valAx>
        <c:axId val="1707013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5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 '!$AF$5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4-CF4B-A7EE-77E1F7A4E5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4-CF4B-A7EE-77E1F7A4E5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4-CF4B-A7EE-77E1F7A4E5FD}"/>
              </c:ext>
            </c:extLst>
          </c:dPt>
          <c:cat>
            <c:strRef>
              <c:f>'Pivottable '!$AE$6:$AE$8</c:f>
              <c:strCache>
                <c:ptCount val="3"/>
                <c:pt idx="0">
                  <c:v>In-store</c:v>
                </c:pt>
                <c:pt idx="1">
                  <c:v>Online</c:v>
                </c:pt>
                <c:pt idx="2">
                  <c:v>Outlet</c:v>
                </c:pt>
              </c:strCache>
            </c:strRef>
          </c:cat>
          <c:val>
            <c:numRef>
              <c:f>'Pivottable '!$AF$6:$AF$8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9505-0B42-80E9-0B6FC6E71AF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'!$AF$5</c:f>
              <c:strCache>
                <c:ptCount val="1"/>
                <c:pt idx="0">
                  <c:v>Total</c:v>
                </c:pt>
              </c:strCache>
            </c:strRef>
          </c:tx>
          <c:spPr>
            <a:solidFill>
              <a:schemeClr val="accent1"/>
            </a:solidFill>
            <a:ln>
              <a:noFill/>
            </a:ln>
            <a:effectLst/>
          </c:spPr>
          <c:invertIfNegative val="0"/>
          <c:cat>
            <c:strRef>
              <c:f>'Pivottable '!$AE$6:$AE$8</c:f>
              <c:strCache>
                <c:ptCount val="3"/>
                <c:pt idx="0">
                  <c:v>In-store</c:v>
                </c:pt>
                <c:pt idx="1">
                  <c:v>Online</c:v>
                </c:pt>
                <c:pt idx="2">
                  <c:v>Outlet</c:v>
                </c:pt>
              </c:strCache>
            </c:strRef>
          </c:cat>
          <c:val>
            <c:numRef>
              <c:f>'Pivottable '!$AF$6:$AF$8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E980-BD4B-A1F8-E619415269B8}"/>
            </c:ext>
          </c:extLst>
        </c:ser>
        <c:dLbls>
          <c:showLegendKey val="0"/>
          <c:showVal val="0"/>
          <c:showCatName val="0"/>
          <c:showSerName val="0"/>
          <c:showPercent val="0"/>
          <c:showBubbleSize val="0"/>
        </c:dLbls>
        <c:gapWidth val="219"/>
        <c:overlap val="-27"/>
        <c:axId val="385118799"/>
        <c:axId val="385590943"/>
      </c:barChart>
      <c:catAx>
        <c:axId val="3851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90943"/>
        <c:crosses val="autoZero"/>
        <c:auto val="1"/>
        <c:lblAlgn val="ctr"/>
        <c:lblOffset val="100"/>
        <c:noMultiLvlLbl val="0"/>
      </c:catAx>
      <c:valAx>
        <c:axId val="3855909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1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!line profit revenue</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9193"/>
            </a:solidFill>
            <a:round/>
          </a:ln>
          <a:effectLst/>
        </c:spPr>
        <c:marker>
          <c:symbol val="circle"/>
          <c:size val="5"/>
          <c:spPr>
            <a:solidFill>
              <a:srgbClr val="009193"/>
            </a:solidFill>
            <a:ln w="9525">
              <a:solidFill>
                <a:srgbClr val="00919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883FF"/>
            </a:solidFill>
            <a:round/>
          </a:ln>
          <a:effectLst/>
        </c:spPr>
        <c:marker>
          <c:symbol val="circle"/>
          <c:size val="5"/>
          <c:spPr>
            <a:solidFill>
              <a:srgbClr val="D883FF"/>
            </a:solidFill>
            <a:ln w="9525">
              <a:solidFill>
                <a:srgbClr val="D883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9193"/>
            </a:solidFill>
            <a:round/>
          </a:ln>
          <a:effectLst/>
        </c:spPr>
        <c:marker>
          <c:symbol val="circle"/>
          <c:size val="5"/>
          <c:spPr>
            <a:solidFill>
              <a:srgbClr val="009193"/>
            </a:solidFill>
            <a:ln w="9525">
              <a:solidFill>
                <a:srgbClr val="009193"/>
              </a:solidFill>
            </a:ln>
            <a:effectLst/>
          </c:spPr>
        </c:marker>
      </c:pivotFmt>
    </c:pivotFmts>
    <c:plotArea>
      <c:layout/>
      <c:lineChart>
        <c:grouping val="standard"/>
        <c:varyColors val="0"/>
        <c:ser>
          <c:idx val="0"/>
          <c:order val="0"/>
          <c:tx>
            <c:strRef>
              <c:f>'Pivottable '!$H$4</c:f>
              <c:strCache>
                <c:ptCount val="1"/>
                <c:pt idx="0">
                  <c:v>revenue</c:v>
                </c:pt>
              </c:strCache>
            </c:strRef>
          </c:tx>
          <c:spPr>
            <a:ln w="28575" cap="rnd">
              <a:solidFill>
                <a:srgbClr val="009193"/>
              </a:solidFill>
              <a:round/>
            </a:ln>
            <a:effectLst/>
          </c:spPr>
          <c:marker>
            <c:symbol val="circle"/>
            <c:size val="5"/>
            <c:spPr>
              <a:solidFill>
                <a:srgbClr val="009193"/>
              </a:solidFill>
              <a:ln w="9525">
                <a:solidFill>
                  <a:srgbClr val="009193"/>
                </a:solidFill>
              </a:ln>
              <a:effectLst/>
            </c:spPr>
          </c:marker>
          <c:cat>
            <c:multiLvlStrRef>
              <c:f>'Pivottable '!$G$5:$G$30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'!$H$5:$H$30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8CF-8740-B273-2EDCB9FBB547}"/>
            </c:ext>
          </c:extLst>
        </c:ser>
        <c:ser>
          <c:idx val="1"/>
          <c:order val="1"/>
          <c:tx>
            <c:strRef>
              <c:f>'Pivottable '!$I$4</c:f>
              <c:strCache>
                <c:ptCount val="1"/>
                <c:pt idx="0">
                  <c:v>profit</c:v>
                </c:pt>
              </c:strCache>
            </c:strRef>
          </c:tx>
          <c:spPr>
            <a:ln w="28575" cap="rnd">
              <a:solidFill>
                <a:srgbClr val="D883FF"/>
              </a:solidFill>
              <a:round/>
            </a:ln>
            <a:effectLst/>
          </c:spPr>
          <c:marker>
            <c:symbol val="circle"/>
            <c:size val="5"/>
            <c:spPr>
              <a:solidFill>
                <a:srgbClr val="D883FF"/>
              </a:solidFill>
              <a:ln w="9525">
                <a:solidFill>
                  <a:srgbClr val="D883FF"/>
                </a:solidFill>
              </a:ln>
              <a:effectLst/>
            </c:spPr>
          </c:marker>
          <c:cat>
            <c:multiLvlStrRef>
              <c:f>'Pivottable '!$G$5:$G$30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'!$I$5:$I$30</c:f>
              <c:numCache>
                <c:formatCode>"$"#,##0_);[Red]\("$"#,##0\)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38CF-8740-B273-2EDCB9FBB547}"/>
            </c:ext>
          </c:extLst>
        </c:ser>
        <c:dLbls>
          <c:showLegendKey val="0"/>
          <c:showVal val="0"/>
          <c:showCatName val="0"/>
          <c:showSerName val="0"/>
          <c:showPercent val="0"/>
          <c:showBubbleSize val="0"/>
        </c:dLbls>
        <c:marker val="1"/>
        <c:smooth val="0"/>
        <c:axId val="1519096639"/>
        <c:axId val="522916704"/>
      </c:lineChart>
      <c:catAx>
        <c:axId val="151909663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522916704"/>
        <c:crosses val="autoZero"/>
        <c:auto val="1"/>
        <c:lblAlgn val="ctr"/>
        <c:lblOffset val="100"/>
        <c:noMultiLvlLbl val="0"/>
      </c:catAx>
      <c:valAx>
        <c:axId val="52291670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1519096639"/>
        <c:crosses val="autoZero"/>
        <c:crossBetween val="between"/>
      </c:valAx>
      <c:spPr>
        <a:noFill/>
        <a:ln w="25400">
          <a:noFill/>
        </a:ln>
        <a:effectLst/>
      </c:spPr>
    </c:plotArea>
    <c:legend>
      <c:legendPos val="t"/>
      <c:layout>
        <c:manualLayout>
          <c:xMode val="edge"/>
          <c:yMode val="edge"/>
          <c:x val="0.62667299206286686"/>
          <c:y val="3.9173059792277913E-2"/>
          <c:w val="0.36273658569832601"/>
          <c:h val="0.10808419173794724"/>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!line order margin</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1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883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'!$M$4</c:f>
              <c:strCache>
                <c:ptCount val="1"/>
                <c:pt idx="0">
                  <c:v>#units</c:v>
                </c:pt>
              </c:strCache>
            </c:strRef>
          </c:tx>
          <c:spPr>
            <a:solidFill>
              <a:srgbClr val="009193"/>
            </a:solidFill>
            <a:ln>
              <a:noFill/>
            </a:ln>
            <a:effectLst/>
          </c:spPr>
          <c:invertIfNegative val="0"/>
          <c:cat>
            <c:multiLvlStrRef>
              <c:f>'Pivottable '!$L$5:$L$30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'!$M$5:$M$30</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810D-2947-9FF6-CF42132E4294}"/>
            </c:ext>
          </c:extLst>
        </c:ser>
        <c:dLbls>
          <c:showLegendKey val="0"/>
          <c:showVal val="0"/>
          <c:showCatName val="0"/>
          <c:showSerName val="0"/>
          <c:showPercent val="0"/>
          <c:showBubbleSize val="0"/>
        </c:dLbls>
        <c:gapWidth val="47"/>
        <c:axId val="1603529312"/>
        <c:axId val="1603502320"/>
      </c:barChart>
      <c:lineChart>
        <c:grouping val="standard"/>
        <c:varyColors val="0"/>
        <c:ser>
          <c:idx val="1"/>
          <c:order val="1"/>
          <c:tx>
            <c:strRef>
              <c:f>'Pivottable '!$N$4</c:f>
              <c:strCache>
                <c:ptCount val="1"/>
                <c:pt idx="0">
                  <c:v> profit margin</c:v>
                </c:pt>
              </c:strCache>
            </c:strRef>
          </c:tx>
          <c:spPr>
            <a:ln w="28575" cap="rnd">
              <a:solidFill>
                <a:srgbClr val="D883FF"/>
              </a:solidFill>
              <a:round/>
            </a:ln>
            <a:effectLst/>
          </c:spPr>
          <c:marker>
            <c:symbol val="none"/>
          </c:marker>
          <c:cat>
            <c:multiLvlStrRef>
              <c:f>'Pivottable '!$L$5:$L$30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'!$N$5:$N$30</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810D-2947-9FF6-CF42132E4294}"/>
            </c:ext>
          </c:extLst>
        </c:ser>
        <c:dLbls>
          <c:showLegendKey val="0"/>
          <c:showVal val="0"/>
          <c:showCatName val="0"/>
          <c:showSerName val="0"/>
          <c:showPercent val="0"/>
          <c:showBubbleSize val="0"/>
        </c:dLbls>
        <c:marker val="1"/>
        <c:smooth val="0"/>
        <c:axId val="68736480"/>
        <c:axId val="68821424"/>
      </c:lineChart>
      <c:catAx>
        <c:axId val="1603529312"/>
        <c:scaling>
          <c:orientation val="minMax"/>
        </c:scaling>
        <c:delete val="0"/>
        <c:axPos val="b"/>
        <c:numFmt formatCode="General" sourceLinked="1"/>
        <c:majorTickMark val="none"/>
        <c:minorTickMark val="none"/>
        <c:tickLblPos val="nextTo"/>
        <c:spPr>
          <a:solidFill>
            <a:sysClr val="window" lastClr="FFFFFF"/>
          </a:solid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1603502320"/>
        <c:crosses val="autoZero"/>
        <c:auto val="1"/>
        <c:lblAlgn val="ctr"/>
        <c:lblOffset val="100"/>
        <c:noMultiLvlLbl val="0"/>
      </c:catAx>
      <c:valAx>
        <c:axId val="160350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1603529312"/>
        <c:crosses val="autoZero"/>
        <c:crossBetween val="between"/>
      </c:valAx>
      <c:valAx>
        <c:axId val="6882142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68736480"/>
        <c:crosses val="max"/>
        <c:crossBetween val="between"/>
      </c:valAx>
      <c:catAx>
        <c:axId val="68736480"/>
        <c:scaling>
          <c:orientation val="minMax"/>
        </c:scaling>
        <c:delete val="1"/>
        <c:axPos val="b"/>
        <c:numFmt formatCode="General" sourceLinked="1"/>
        <c:majorTickMark val="none"/>
        <c:minorTickMark val="none"/>
        <c:tickLblPos val="nextTo"/>
        <c:crossAx val="68821424"/>
        <c:crosses val="autoZero"/>
        <c:auto val="1"/>
        <c:lblAlgn val="ctr"/>
        <c:lblOffset val="100"/>
        <c:noMultiLvlLbl val="0"/>
      </c:catAx>
      <c:spPr>
        <a:noFill/>
        <a:ln w="25400">
          <a:noFill/>
        </a:ln>
        <a:effectLst/>
      </c:spPr>
    </c:plotArea>
    <c:legend>
      <c:legendPos val="t"/>
      <c:layout>
        <c:manualLayout>
          <c:xMode val="edge"/>
          <c:yMode val="edge"/>
          <c:x val="0.61777495096443935"/>
          <c:y val="3.1627896551874417E-2"/>
          <c:w val="0.37391060750958743"/>
          <c:h val="9.9967962849593514E-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911832895888016"/>
          <c:y val="6.0601851851851872E-2"/>
          <c:w val="0.40287467191601051"/>
          <c:h val="0.6714577865266842"/>
        </c:manualLayout>
      </c:layout>
      <c:doughnutChart>
        <c:varyColors val="1"/>
        <c:ser>
          <c:idx val="0"/>
          <c:order val="0"/>
          <c:tx>
            <c:strRef>
              <c:f>'Pivottable '!$B$12</c:f>
              <c:strCache>
                <c:ptCount val="1"/>
                <c:pt idx="0">
                  <c:v>cost</c:v>
                </c:pt>
              </c:strCache>
            </c:strRef>
          </c:tx>
          <c:dPt>
            <c:idx val="0"/>
            <c:bubble3D val="0"/>
            <c:spPr>
              <a:solidFill>
                <a:srgbClr val="D883FF"/>
              </a:solidFill>
              <a:ln w="19050">
                <a:solidFill>
                  <a:schemeClr val="lt1"/>
                </a:solidFill>
              </a:ln>
              <a:effectLst/>
            </c:spPr>
            <c:extLst>
              <c:ext xmlns:c16="http://schemas.microsoft.com/office/drawing/2014/chart" uri="{C3380CC4-5D6E-409C-BE32-E72D297353CC}">
                <c16:uniqueId val="{00000001-D3D7-B340-8AD6-F8589747898A}"/>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D3D7-B340-8AD6-F8589747898A}"/>
              </c:ext>
            </c:extLst>
          </c:dPt>
          <c:val>
            <c:numRef>
              <c:f>'Pivottable '!$B$13:$B$14</c:f>
              <c:numCache>
                <c:formatCode>0%</c:formatCode>
                <c:ptCount val="2"/>
                <c:pt idx="0">
                  <c:v>0.63092123885139306</c:v>
                </c:pt>
                <c:pt idx="1">
                  <c:v>0.36907876114860694</c:v>
                </c:pt>
              </c:numCache>
            </c:numRef>
          </c:val>
          <c:extLst>
            <c:ext xmlns:c16="http://schemas.microsoft.com/office/drawing/2014/chart" uri="{C3380CC4-5D6E-409C-BE32-E72D297353CC}">
              <c16:uniqueId val="{00000004-D3D7-B340-8AD6-F8589747898A}"/>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 '!$C$12</c:f>
              <c:strCache>
                <c:ptCount val="1"/>
                <c:pt idx="0">
                  <c:v>profit</c:v>
                </c:pt>
              </c:strCache>
            </c:strRef>
          </c:tx>
          <c:dPt>
            <c:idx val="0"/>
            <c:bubble3D val="0"/>
            <c:spPr>
              <a:solidFill>
                <a:srgbClr val="009193"/>
              </a:solidFill>
              <a:ln w="19050">
                <a:solidFill>
                  <a:schemeClr val="lt1"/>
                </a:solidFill>
              </a:ln>
              <a:effectLst/>
            </c:spPr>
            <c:extLst>
              <c:ext xmlns:c16="http://schemas.microsoft.com/office/drawing/2014/chart" uri="{C3380CC4-5D6E-409C-BE32-E72D297353CC}">
                <c16:uniqueId val="{00000001-C8E3-CD4D-8EB1-4AB3A861F23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C8E3-CD4D-8EB1-4AB3A861F23B}"/>
              </c:ext>
            </c:extLst>
          </c:dPt>
          <c:val>
            <c:numRef>
              <c:f>'Pivottable '!$C$13:$C$14</c:f>
              <c:numCache>
                <c:formatCode>0%</c:formatCode>
                <c:ptCount val="2"/>
                <c:pt idx="0">
                  <c:v>0.36907876114860699</c:v>
                </c:pt>
                <c:pt idx="1">
                  <c:v>0.63092123885139295</c:v>
                </c:pt>
              </c:numCache>
            </c:numRef>
          </c:val>
          <c:extLst>
            <c:ext xmlns:c16="http://schemas.microsoft.com/office/drawing/2014/chart" uri="{C3380CC4-5D6E-409C-BE32-E72D297353CC}">
              <c16:uniqueId val="{00000004-C8E3-CD4D-8EB1-4AB3A861F23B}"/>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193"/>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883FF"/>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9193"/>
          </a:solidFill>
          <a:ln>
            <a:noFill/>
          </a:ln>
          <a:effectLst/>
        </c:spPr>
      </c:pivotFmt>
      <c:pivotFmt>
        <c:idx val="7"/>
        <c:spPr>
          <a:solidFill>
            <a:srgbClr val="009193"/>
          </a:solidFill>
          <a:ln>
            <a:noFill/>
          </a:ln>
          <a:effectLst/>
        </c:spPr>
      </c:pivotFmt>
    </c:pivotFmts>
    <c:plotArea>
      <c:layout/>
      <c:barChart>
        <c:barDir val="col"/>
        <c:grouping val="clustered"/>
        <c:varyColors val="0"/>
        <c:ser>
          <c:idx val="0"/>
          <c:order val="0"/>
          <c:tx>
            <c:strRef>
              <c:f>'Pivottable '!$R$5</c:f>
              <c:strCache>
                <c:ptCount val="1"/>
                <c:pt idx="0">
                  <c:v>revenue</c:v>
                </c:pt>
              </c:strCache>
            </c:strRef>
          </c:tx>
          <c:spPr>
            <a:solidFill>
              <a:srgbClr val="00919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'!$Q$6:$Q$11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'!$R$6:$R$11</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69F8-294D-BE19-FB16067FD77D}"/>
            </c:ext>
          </c:extLst>
        </c:ser>
        <c:ser>
          <c:idx val="1"/>
          <c:order val="1"/>
          <c:tx>
            <c:strRef>
              <c:f>'Pivottable '!$S$5</c:f>
              <c:strCache>
                <c:ptCount val="1"/>
                <c:pt idx="0">
                  <c:v>profit</c:v>
                </c:pt>
              </c:strCache>
            </c:strRef>
          </c:tx>
          <c:spPr>
            <a:solidFill>
              <a:srgbClr val="D883FF"/>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'!$Q$6:$Q$11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'!$S$6:$S$11</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69F8-294D-BE19-FB16067FD77D}"/>
            </c:ext>
          </c:extLst>
        </c:ser>
        <c:dLbls>
          <c:dLblPos val="outEnd"/>
          <c:showLegendKey val="0"/>
          <c:showVal val="1"/>
          <c:showCatName val="0"/>
          <c:showSerName val="0"/>
          <c:showPercent val="0"/>
          <c:showBubbleSize val="0"/>
        </c:dLbls>
        <c:gapWidth val="219"/>
        <c:overlap val="-27"/>
        <c:axId val="1590055024"/>
        <c:axId val="1707013072"/>
      </c:barChart>
      <c:catAx>
        <c:axId val="159005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1707013072"/>
        <c:crosses val="autoZero"/>
        <c:auto val="1"/>
        <c:lblAlgn val="ctr"/>
        <c:lblOffset val="100"/>
        <c:noMultiLvlLbl val="0"/>
      </c:catAx>
      <c:valAx>
        <c:axId val="1707013072"/>
        <c:scaling>
          <c:orientation val="minMax"/>
        </c:scaling>
        <c:delete val="1"/>
        <c:axPos val="l"/>
        <c:numFmt formatCode="&quot;$&quot;#,##0_);[Red]\(&quot;$&quot;#,##0\)" sourceLinked="1"/>
        <c:majorTickMark val="none"/>
        <c:minorTickMark val="none"/>
        <c:tickLblPos val="nextTo"/>
        <c:crossAx val="1590055024"/>
        <c:crosses val="autoZero"/>
        <c:crossBetween val="between"/>
      </c:valAx>
      <c:spPr>
        <a:noFill/>
        <a:ln w="25400">
          <a:noFill/>
        </a:ln>
        <a:effectLst/>
      </c:spPr>
    </c:plotArea>
    <c:legend>
      <c:legendPos val="t"/>
      <c:layout>
        <c:manualLayout>
          <c:xMode val="edge"/>
          <c:yMode val="edge"/>
          <c:x val="0.66986966831991457"/>
          <c:y val="3.7344417862276137E-2"/>
          <c:w val="0.30151060024501963"/>
          <c:h val="0.10113926939028034"/>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!PivotTable7</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Baskerville" panose="02020502070401020303" pitchFamily="18" charset="0"/>
                  <a:ea typeface="Baskerville" panose="02020502070401020303" pitchFamily="18"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9193"/>
          </a:solidFill>
          <a:ln w="19050">
            <a:noFill/>
          </a:ln>
          <a:effectLst/>
        </c:spPr>
        <c:dLbl>
          <c:idx val="0"/>
          <c:layout>
            <c:manualLayout>
              <c:x val="1.6002338609484978E-2"/>
              <c:y val="-8.8197078107193471E-3"/>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Baskerville" panose="02020502070401020303" pitchFamily="18" charset="0"/>
                  <a:ea typeface="Baskerville" panose="02020502070401020303" pitchFamily="18"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754156197945148"/>
                  <c:h val="6.9763888782790037E-2"/>
                </c:manualLayout>
              </c15:layout>
            </c:ext>
          </c:extLst>
        </c:dLbl>
      </c:pivotFmt>
      <c:pivotFmt>
        <c:idx val="7"/>
        <c:spPr>
          <a:solidFill>
            <a:srgbClr val="D883FF"/>
          </a:solidFill>
          <a:ln w="19050">
            <a:noFill/>
          </a:ln>
          <a:effectLst/>
        </c:spPr>
      </c:pivotFmt>
      <c:pivotFmt>
        <c:idx val="8"/>
        <c:spPr>
          <a:solidFill>
            <a:schemeClr val="accent1"/>
          </a:solidFill>
          <a:ln w="19050">
            <a:noFill/>
          </a:ln>
          <a:effectLst/>
        </c:spPr>
        <c:dLbl>
          <c:idx val="0"/>
          <c:layout>
            <c:manualLayout>
              <c:x val="1.6002338609484978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Baskerville" panose="02020502070401020303" pitchFamily="18" charset="0"/>
                  <a:ea typeface="Baskerville" panose="02020502070401020303" pitchFamily="18"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 '!$AF$5</c:f>
              <c:strCache>
                <c:ptCount val="1"/>
                <c:pt idx="0">
                  <c:v>Total</c:v>
                </c:pt>
              </c:strCache>
            </c:strRef>
          </c:tx>
          <c:spPr>
            <a:ln>
              <a:noFill/>
            </a:ln>
          </c:spPr>
          <c:dPt>
            <c:idx val="0"/>
            <c:bubble3D val="0"/>
            <c:spPr>
              <a:solidFill>
                <a:srgbClr val="009193"/>
              </a:solidFill>
              <a:ln w="19050">
                <a:noFill/>
              </a:ln>
              <a:effectLst/>
            </c:spPr>
            <c:extLst>
              <c:ext xmlns:c16="http://schemas.microsoft.com/office/drawing/2014/chart" uri="{C3380CC4-5D6E-409C-BE32-E72D297353CC}">
                <c16:uniqueId val="{00000001-8C7F-1940-B4B8-EB16350ABB22}"/>
              </c:ext>
            </c:extLst>
          </c:dPt>
          <c:dPt>
            <c:idx val="1"/>
            <c:bubble3D val="0"/>
            <c:spPr>
              <a:solidFill>
                <a:srgbClr val="D883FF"/>
              </a:solidFill>
              <a:ln w="19050">
                <a:noFill/>
              </a:ln>
              <a:effectLst/>
            </c:spPr>
            <c:extLst>
              <c:ext xmlns:c16="http://schemas.microsoft.com/office/drawing/2014/chart" uri="{C3380CC4-5D6E-409C-BE32-E72D297353CC}">
                <c16:uniqueId val="{00000003-8C7F-1940-B4B8-EB16350ABB22}"/>
              </c:ext>
            </c:extLst>
          </c:dPt>
          <c:dPt>
            <c:idx val="2"/>
            <c:bubble3D val="0"/>
            <c:spPr>
              <a:solidFill>
                <a:schemeClr val="accent3"/>
              </a:solidFill>
              <a:ln w="19050">
                <a:noFill/>
              </a:ln>
              <a:effectLst/>
            </c:spPr>
            <c:extLst>
              <c:ext xmlns:c16="http://schemas.microsoft.com/office/drawing/2014/chart" uri="{C3380CC4-5D6E-409C-BE32-E72D297353CC}">
                <c16:uniqueId val="{00000005-8C7F-1940-B4B8-EB16350ABB22}"/>
              </c:ext>
            </c:extLst>
          </c:dPt>
          <c:dLbls>
            <c:dLbl>
              <c:idx val="0"/>
              <c:layout>
                <c:manualLayout>
                  <c:x val="1.6002338609484978E-2"/>
                  <c:y val="-8.8197078107193471E-3"/>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Baskerville" panose="02020502070401020303" pitchFamily="18" charset="0"/>
                      <a:ea typeface="Baskerville" panose="02020502070401020303" pitchFamily="18"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754156197945148"/>
                      <c:h val="6.9763888782790037E-2"/>
                    </c:manualLayout>
                  </c15:layout>
                </c:ext>
                <c:ext xmlns:c16="http://schemas.microsoft.com/office/drawing/2014/chart" uri="{C3380CC4-5D6E-409C-BE32-E72D297353CC}">
                  <c16:uniqueId val="{00000001-8C7F-1940-B4B8-EB16350ABB22}"/>
                </c:ext>
              </c:extLst>
            </c:dLbl>
            <c:dLbl>
              <c:idx val="2"/>
              <c:layout>
                <c:manualLayout>
                  <c:x val="1.6002338609484978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C7F-1940-B4B8-EB16350ABB22}"/>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Baskerville" panose="02020502070401020303" pitchFamily="18" charset="0"/>
                    <a:ea typeface="Baskerville" panose="02020502070401020303" pitchFamily="18" charset="0"/>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'Pivottable '!$AE$6:$AE$8</c:f>
              <c:strCache>
                <c:ptCount val="3"/>
                <c:pt idx="0">
                  <c:v>In-store</c:v>
                </c:pt>
                <c:pt idx="1">
                  <c:v>Online</c:v>
                </c:pt>
                <c:pt idx="2">
                  <c:v>Outlet</c:v>
                </c:pt>
              </c:strCache>
            </c:strRef>
          </c:cat>
          <c:val>
            <c:numRef>
              <c:f>'Pivottable '!$AF$6:$AF$8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8C7F-1940-B4B8-EB16350ABB22}"/>
            </c:ext>
          </c:extLst>
        </c:ser>
        <c:dLbls>
          <c:showLegendKey val="0"/>
          <c:showVal val="1"/>
          <c:showCatName val="0"/>
          <c:showSerName val="0"/>
          <c:showPercent val="0"/>
          <c:showBubbleSize val="0"/>
          <c:showLeaderLines val="0"/>
        </c:dLbls>
        <c:firstSliceAng val="0"/>
        <c:holeSize val="59"/>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skerville" panose="02020502070401020303" pitchFamily="18" charset="0"/>
                  <a:ea typeface="Baskerville" panose="02020502070401020303"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193"/>
          </a:solidFill>
          <a:ln>
            <a:noFill/>
          </a:ln>
          <a:effectLst/>
        </c:spPr>
      </c:pivotFmt>
      <c:pivotFmt>
        <c:idx val="4"/>
        <c:spPr>
          <a:solidFill>
            <a:srgbClr val="D883FF"/>
          </a:solidFill>
          <a:ln>
            <a:noFill/>
          </a:ln>
          <a:effectLst/>
        </c:spPr>
      </c:pivotFmt>
      <c:pivotFmt>
        <c:idx val="5"/>
        <c:spPr>
          <a:solidFill>
            <a:schemeClr val="accent3"/>
          </a:solidFill>
          <a:ln>
            <a:noFill/>
          </a:ln>
          <a:effectLst/>
        </c:spPr>
      </c:pivotFmt>
    </c:pivotFmts>
    <c:plotArea>
      <c:layout/>
      <c:barChart>
        <c:barDir val="col"/>
        <c:grouping val="clustered"/>
        <c:varyColors val="0"/>
        <c:ser>
          <c:idx val="0"/>
          <c:order val="0"/>
          <c:tx>
            <c:strRef>
              <c:f>'Pivottable '!$AF$5</c:f>
              <c:strCache>
                <c:ptCount val="1"/>
                <c:pt idx="0">
                  <c:v>Total</c:v>
                </c:pt>
              </c:strCache>
            </c:strRef>
          </c:tx>
          <c:spPr>
            <a:solidFill>
              <a:schemeClr val="accent1"/>
            </a:solidFill>
            <a:ln>
              <a:noFill/>
            </a:ln>
            <a:effectLst/>
          </c:spPr>
          <c:invertIfNegative val="0"/>
          <c:dPt>
            <c:idx val="0"/>
            <c:invertIfNegative val="0"/>
            <c:bubble3D val="0"/>
            <c:spPr>
              <a:solidFill>
                <a:srgbClr val="009193"/>
              </a:solidFill>
              <a:ln>
                <a:noFill/>
              </a:ln>
              <a:effectLst/>
            </c:spPr>
            <c:extLst>
              <c:ext xmlns:c16="http://schemas.microsoft.com/office/drawing/2014/chart" uri="{C3380CC4-5D6E-409C-BE32-E72D297353CC}">
                <c16:uniqueId val="{00000001-F74D-4844-8504-60D9BA39F00B}"/>
              </c:ext>
            </c:extLst>
          </c:dPt>
          <c:dPt>
            <c:idx val="1"/>
            <c:invertIfNegative val="0"/>
            <c:bubble3D val="0"/>
            <c:spPr>
              <a:solidFill>
                <a:srgbClr val="D883FF"/>
              </a:solidFill>
              <a:ln>
                <a:noFill/>
              </a:ln>
              <a:effectLst/>
            </c:spPr>
            <c:extLst>
              <c:ext xmlns:c16="http://schemas.microsoft.com/office/drawing/2014/chart" uri="{C3380CC4-5D6E-409C-BE32-E72D297353CC}">
                <c16:uniqueId val="{00000002-F74D-4844-8504-60D9BA39F00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F74D-4844-8504-60D9BA39F00B}"/>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skerville" panose="02020502070401020303" pitchFamily="18" charset="0"/>
                    <a:ea typeface="Baskerville" panose="02020502070401020303"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'!$AE$6:$AE$8</c:f>
              <c:strCache>
                <c:ptCount val="3"/>
                <c:pt idx="0">
                  <c:v>In-store</c:v>
                </c:pt>
                <c:pt idx="1">
                  <c:v>Online</c:v>
                </c:pt>
                <c:pt idx="2">
                  <c:v>Outlet</c:v>
                </c:pt>
              </c:strCache>
            </c:strRef>
          </c:cat>
          <c:val>
            <c:numRef>
              <c:f>'Pivottable '!$AF$6:$AF$8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F74D-4844-8504-60D9BA39F00B}"/>
            </c:ext>
          </c:extLst>
        </c:ser>
        <c:dLbls>
          <c:showLegendKey val="0"/>
          <c:showVal val="1"/>
          <c:showCatName val="0"/>
          <c:showSerName val="0"/>
          <c:showPercent val="0"/>
          <c:showBubbleSize val="0"/>
        </c:dLbls>
        <c:gapWidth val="219"/>
        <c:overlap val="-27"/>
        <c:axId val="385118799"/>
        <c:axId val="385590943"/>
      </c:barChart>
      <c:catAx>
        <c:axId val="3851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Baskerville" panose="02020502070401020303" pitchFamily="18" charset="0"/>
                <a:ea typeface="Baskerville" panose="02020502070401020303" pitchFamily="18" charset="0"/>
                <a:cs typeface="+mn-cs"/>
              </a:defRPr>
            </a:pPr>
            <a:endParaRPr lang="en-US"/>
          </a:p>
        </c:txPr>
        <c:crossAx val="385590943"/>
        <c:crosses val="autoZero"/>
        <c:auto val="1"/>
        <c:lblAlgn val="ctr"/>
        <c:lblOffset val="100"/>
        <c:noMultiLvlLbl val="0"/>
      </c:catAx>
      <c:valAx>
        <c:axId val="385590943"/>
        <c:scaling>
          <c:orientation val="minMax"/>
        </c:scaling>
        <c:delete val="1"/>
        <c:axPos val="l"/>
        <c:numFmt formatCode="&quot;$&quot;#,##0_);[Red]\(&quot;$&quot;#,##0\)" sourceLinked="1"/>
        <c:majorTickMark val="none"/>
        <c:minorTickMark val="none"/>
        <c:tickLblPos val="nextTo"/>
        <c:crossAx val="3851187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plotArea>
      <cx:plotAreaRegion>
        <cx:series layoutId="treemap" uniqueId="{4586EC0F-61D2-0A47-A003-69A8154B48DD}">
          <cx:tx>
            <cx:txData>
              <cx:f>_xlchart.v1.5</cx:f>
              <cx:v>revenue</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EBF6091E-3C72-534B-8E9D-26CC21EB4072}">
          <cx:tx>
            <cx:txData>
              <cx:f>_xlchart.v5.2</cx:f>
              <cx:v>revenue</cx:v>
            </cx:txData>
          </cx:tx>
          <cx:dataId val="0"/>
          <cx:layoutPr>
            <cx:geography cultureLanguage="en-US" cultureRegion="US" attribution="Powered by Bing">
              <cx:geoCache provider="{E9337A44-BEBE-4D9F-B70C-5C5E7DAFC167}">
                <cx:binary>7H1pb+NIsu1fKdTnR3cyM5nLYHqATlKb97Jd6xdCZbvI5E4m919/Q7bkstnqLg/GF/cJGHUD3WUp
zBAPI+LEklH/vO3/cZvcr6t3fZpk5h+3/e/vw7ou/vHbb+Y2vE/X5ijVt1Vu8h/10W2e/pb/+KFv
73+7q9adzoLfMLLpb7fhuqrv+/f/+if8tuA+P81v17XOsw/NfTVc3Zsmqc3fvLf3rXe3eZPVG/EA
ftPv7z9mur6/e3ddr+t78/7dfVbrergZivvf37/45Pt3v01/35+u/S4B9ermDmSJPHIQcTglHD28
yPt3SZ4F27ctKY+QLQgjksqHF91d+3ydgvyr1XpQan13V90b82773z+Jv/gmf3pXm9x9vCluvtH9
4/XDl/3t5U3/1z8nP4CvP/nJM1ym9+pXb4Hqqc48bepK39b27+8/Dzn8INjdlUdEXnzo30SE4iO4
0Qwz23m84+IlIjbiR45jU+og9PiB3bUfEXmFQvuxeBJ8oT18w6/vf/Ew/v8JzNqEAEydZ7v78wbY
8CNq22Augj/eej7BBiPAhlGBqP1gTfbu2ltsXqXTX8DzTHaK0B8HidDHeh3u7s9/jg14MoIJ5wyD
YWxeeIKNbR8xLjDGjO2uuvVhv9BjPx6P2k+Q+HhzkEh498m6W1f3u/vyJmggJAAMsvVi8iUa3Dmi
TDBKbPFoSc7u2o+YvEaj/bj8lJxg480OEpvz+3Z9t97dnTdBhoCLog7Zho9pfLHZEXMcIrgQD3Y0
8WG/1mc/Lju5CSrnnw4SlSXYi9Zvh4otj5gNBoMIOKfnBMx2nCMHc4oRovvg+LUi++HYyU3gWK4O
Eo7FfV4F+i2tBB9BGMeCysdAjsAKnsMiyBGlQJopejQSBLz5kZM/+q9XKLQflyfBCTCLPw4SmD+S
tYnfEBdGj4D6Uo7w1ntBPvIcF9vBR5hLQZkNEec5Ir/WZD8gO7kJHn+cHCQenzTYSfamlgLpiI2F
JGzLiSfxhIsjJoEQE2HvjfSv0Wg/Mj8lJ9h8Okxbuc6bOnznrqs80dkb2gwhRxJBAo/trS+b5PgC
HQkJjsy2twhN+PHr9dqP01R+gta1e5CWdHPfr83OxbwBLbOBEBNBAYWHMD8NOFCIIYRgyTl+NCMw
s+fu7Zfq7MdmKzaB5ObLQUKyyu70+k0tRx5JsAkut8FGTrIYwY6wsAVicptzTqpjr1BoPyxPghNg
VucHCYy7TvSPvHrruIMdyhgAtNdgwJkBpeaY23Tr1l4azOt02g/Pc9kJQu5hxp7z++/V2zI1am/y
FntTkXnEZ1KPAYcmoJYJ3mzLoCcVgNdotB+dn5ITbM4PswLwWZvbPDP6LQuZ9AhK+tIhbOfZXtJo
IY84BBvHkeQRvEl68yqV9qPzTHQCz+fDzD1Xd+sw3/mW/5wIUHpEhATD2LmtCZ+2bcAOcOECTSzm
l4rsB2QrNgFj5R1kpLmIE0AjfUv2DPUXQShl2xD/J2IG+Q8SYCZ8m/9M8s7XaLQfmJ+SE2wuDjP3
PMuz+k3pGeVHiBDHllCGeXhNEhsbAQWgkJ0yMiFmr1BlPyZPghNIzm4O0lzOtDGbf4tCv50HI/iI
Y6hlil3pf8qaARWHYUQxFDU3r0m++Uql/gKg599oCtL1QYIEFajv6zd1aQAQYxRD8H8EYGI3kNYI
CpaF0TbXnLi0Vyi0H5wnwQkwf5weJDCf70397mcV6vlMxosv+G9OABComFG8mcnYXwqAeg0DXk0k
+lnPeV4KeLVa+0GaiL/4JjANcJj9mpv7LIPJk/v7N3RzDlgJGAj0MZ8qMs9L0WBFhBJMGd0mQBMO
/SqV9kP0THQCz81hFgg+3VcpsIO3AwdYNOIOhn8mvo1DYweGayQTkP9sXhMS/QpN9mPyJDhB5NNh
MoPzvPrfKUYDnSaQvTy1nycjNFwe2QK6z4xtrWZCDl6v136YpvITtM7dg4xEjyV2bx3n9RumPmBE
lDCbOrvUZoIVhJ8jTBD0SNmEX79Wn/0YvZSeIHTtHSRC8ySv9FvOcWBx5ECBxsZkSq/xERWcULxJ
SjevSdx5hSb7YXkSnCAyP0z2tkkz8qZ6y8RHHEEX1Hma/puOoElAhnMYpnW2jGHi216j0X5ofkpO
sDm7OEhruQj1W5bUEIxtwkgTlfuHnAXkQ0gCKnjbKZjkO7/SZj8mj1ITPC6WB4nH+X33brlOCxip
fcspQUqOmHBgVINsi2tTsgY9hM1EJ/TfHl0Z9BCeZzqvVms/QhPxCVTnhwnVRXUfvOnMM0wPAB0T
jLBHwjwJN/bDzDO0rYn9EpxfK7IflZ3cBI6Lq4O1nOP7ytwPu7vzBi0CdGRD9g/tm20BYNJa49Ah
gOobnE3ZIjZhZ5vn/tc67UfnuewEofPjg0TobG3M+jZszH1dmzcECR9B9xkmBPmWhoF5PC8PcBhH
R3D2BgZtdxd9HB18tT77AZqITzA6++MgMfqjiteZedN5GwpDT9B6Jn9xzGbD1YgE1gB07uE1qRO8
RqP9AP2UnGDzx2F6uLN1NSTr7G73FP/n/g0KoBJmB+DowMRkGPA0G8unw2iTzOY1muzH5KfkBJOz
w8w2VwmMEOb6Ld0ZxBxoSVPH2X9sACYGbAokwXnq+uyeh0ev9hqN9mPzU3KCzepQ887bUAfrt53m
EBBnJN+N2E5GBoQD0xwIxtg2w2yb15/yzl9rtB+bM72TnGBztjrIOHMVwsnSdyvztv4MRqEYFjBO
s0375QQfoAKODadtoFf9iM/Er71Wq/0YvZSe4HR1mDhtWOjXvIp3PuY/jzmbY7dEYrrpej68AIMX
dM0BDBGCZHV7EHpiQ6/RaD8+PyUn2Jx/PUgbOlvr7A3bbNSBNhp0q53dScJJEZrJI2wDKojvP6H+
S3X2o7IVm0ByNjtISNwcup+3tb5t6je0mE1xxrEdmMB5tJhpggNVNQJHqGw8oc6v1GY/Li+EJ+i4
NweJzsYBnN33+vYNS54EWjcYhgTsZ83n5+7MRuwIzhtCFUFMyjav02Y/OM9lJ9icnx0kNqd5o80b
HypARxImnxGDuufj62WkkTZkpjYcVBc/j7g9L3q+SqX9+DwTncBzeph1gRO4Mc1tPLydVyMwzgmp
J4xtTEgakGgsOEcwCfqIGt1d9DHBeY0q+1H5KTkB5eQwCcAflR7zNz2GQ48g6QeD2HGvCQWAg2sw
1AHkGcYKH0LRxKW9QqH9yDwJToD549tBOrMzvRmCetsRgc2Qk7ShVLYtk01IgITzuhIa0YDeS3N5
lS77UXkmOsHl7DCnny5hOM0MSbt+0wNSdHOsE85HbYFB08F1zo8EEQJOFP6s6DyPM6/Vaj9IL6Un
OF0eaLR56xq0gEkNCkegAIKd33pO0iTMEwhYvwULuh5DzqRTcPJLffZjs5OboHJyfZBe7XGi681n
n2DVExzIBXq8nROUL1naZvYJmAD4tZ8s7rn1vFar/Qi9lJ7gdH6gNem8W+9iwJvUayDjZzAlvf/s
hyRwLAdItr1dmzI9ZLD6hTb7cXmUmuCxOkxv5uYwkra+e8ukE/o2UkCHYLOtZvOakAEbwfAn5Zt1
grsH4ZE7v0aV/YD8lJyA4v4fDT799arBpzWM3rpezx72Nz7bNvj37z58edgsORF99+hx9lrT41ur
u9/fS5ugZ0cQNr9jK/h493fbDN/lP97B/WzS7z/3g/yUv1+b+vf3FmewTEICq9g0e7bFnQ7OQWze
4ke2zYFQQFMbjmXTjcllmzFiWDO5eTKgPgdrQqDQTeH0yft3MHy3fQsSXThsKgVY88N2tt23vcyT
AWZZnm7N9s/vsia9zHVWm9/f20Ari8ePbVR1KAwKwfMHXV0MFUNGNt+8uF1fwSbAzaf/32BnsR0O
PVrGfe6mwY8ksC76wV9FQnhZly1TjY4N8mfSb77YsaUiYsDdPu3U3KPCppvyJxUIZPcEIgccELAh
kXyuQu4wVggRoGVeDei8EdfallqNjSkULlHnRRZKFE38s6IIogUcBM1mHf5KW+yOoZcVVnCGRkvp
XMxrGauC2+dlyHxFnVbZReRZbRAqVNzSPoUPharJQmXF3yKDZ5v/HShVVA8fzZgvdGqUsWaDI5c0
r8tQBTE7LVGbDWpEdd4oqzKEeChu3IFknwYRqwqepmXPhEpJoCgmJ0HTcaWj8QOt4QuIRCgtrDPH
iYQiNTEzE59Sq/mQhFkz67NAYUvWH5j8ahNrZgK+Hg1okEa2koy4lHE3LaVCYThr8sRr+9Stmviq
t/ybqOyqWWzSWVsX3xqJ0UInzWVg+ElkZ9/HoHHrKHZL1iULNoIaXV0nimTZbdpTtIgjMagBdbcZ
DbyANeY0M52jElS4BTNwsXGuY3IRpFHgPuC9NeQt4I/P4G1eDJUOwu0616c//usmT+Hfhz2jP3+4
2Qb780/QKntcI/u3n4L1TxujNNMPbbR5+l2gzFa7jS2/+MOf/MrOliae43Er7V+8+Tq3AjaOgZA+
mcaf/MrTQtGfrmgrs/UlEJuPkEMwbAiA3gr4DjDmrS/ZpPTIgUVOYEQC9mxBCXnrSqAfAOeeMIyk
UYj/4DnAvLauBDIe4MkcqNnDeVyoPD+t5H0BIzjSPXYM9ZznZgyLvRxY7kskjFjDxikYUXxpxn7T
2drxy+68Se8Ck3hh8v3Z3dhzAbhZf3uBjR955qqqniRp0cMFRMRUKFLVyLVuz7V0w/Tu7y/lTNwi
0FgBpypgWByydWezOvbltQbb2ImTUPsscpIBRYVKLZjsZ4OSAsel881EfSBuw9wXNVqgAhtrhFDh
DDo7RgSVQXqXl7ngwUXQ0BBazQu/CtBiEFlzrwUSOj1tKmoseoJYMa4SIyO/uhERGk4YtXL/Zijr
eYS1c2zqyL6MyjzSaoj8MqtdnOFACVI5tcItszqjupbI2nOStAzj61LioK1cRrOW5x4okdZKswEb
lTX4uLIL/XHok+Yk8cuGu2M7JN08bXVC0hNeO5Hn9Gw8F3bsdN+sHDEVW0Gqlahx5cIJIkouqMWL
8SSqZWhdd8jS4I5JG/jSKtw6jureX/Ck0mbxX6/xbCf1Cza2I3ubCA29PAwP+l97jedbYZ8JPLkM
WEgN5+033XKI8XAu/5nLAG/C4MiqA34Fqh4U7G3nMzD4DJvbYuNHdrwDDo/DiyDH5rDQd9Ol2rnD
re3+He8Qf/IW4CGgzAWkB05eQCibGDNYhw7zQQxnMhutMXZFVwzDPGWd/JSmlKzivo9Htw2C4sQ4
1NzZw6AXvWb95VBm1bIqu/wEF3l/GTWNnKXa7q/CYXAu08I2iKg86bUP4Zl0qGnHZZoy6ndXFh/6
rHQb2cKCr4+h38u0WDYpjhQLuhbiPUp860KmtE2P8yqqjHRhSVgufpCCD7pZdrD0oG9XAW9s7a98
3lvRMUyZlO110cJNvraynONZQUNMZ0HUVeMJ3EswGRH7vYvgssAoCrCpIMVBqQI6DvVVldLUbbpE
n/tpGi5Kjkfidhnzb7IUhzdjnZMlfKncS8bG+t6FqQY/QavSLdIw+tDnznndV+VqdHQwB3/UrGFD
o1aVSf1I6bjSLkMRcWUOhs5d2Y8cZ8dR0GqHB2qMux7Pug615QnmY5rZbpSJ/jwM4tZa9V3eDV4M
DmC4tga7GZGHgjgK5j4toCewwLoPm0XrI6BKSxsFvq0TlcZtGfdXLEG6Oit6k2eAQupgnLar/3qE
13gEIOoMEsW/9gi7gfCfNGIrsvMJsLF205QB/iA3p2swMIIdjcD0yIG1ahD8HlwCgyrOzifA7i44
WQByHEHG8tCl3vEIe8MjNkd1diTj33ENZOPfXgR6MAkHzgXBYmpYhyxgdeXL4BubBh7MRurLKJYk
ki6MdfelqoCMX0i/oPQDZWVlFnmCsmru+zDF5UAM1MyN/Tbv+vMSDukVisdlrEyt45pchSKxkv6z
I1orRi6Lq1QVbRYvgzFD3WWdlOguRUWHOsVNpoVb2aFACjd2DrlDHuJYtItc0mCWhmV0nEaZ/YME
WZgraUrx3cKxdiEHCI55TEuV58Ho9jVPrhzR+YtgzEePyARdxLHOWzcjrGlUias0VmNSVI4aCbU+
cmR9Fz0LvdSxIpURyc9Z2OqVHsfotI+pXvHWab51UYNnFBWSqSpj4VXFRRx6Ju+Hy7YZfekVuEur
GSngGyvRjLWYmTIpPAkpxEnpx3Mw/cCtg459111bfzQtC6NzB/eWB2sv+IWuEO3UAKat3YQNjlvz
MAyVL3vZKoNqPVxzp64zD5AYvvhDnikLybZRQ+8H13BG35fK5IMfuwOov9LMD0/Gru+/UK1tZ8Fo
j1ZBRtqZZLHJXGRHqT3nNQsDxTUpPg9VX7lBUEbGFRzcsGUylCvLEUXjpv4owJd2vFEkofBIRKMG
38370Ixe5BhTeSzhw9e6GUp2Cd8EIxfHbdp7Mgl7T6OGzAyqGJC5KPzBq4TOwkDHS6NpM+8Cwjyn
1I3X5CH/UI60D1QWxoGHhzr/ELO0Oh5y6iuUlvYHy5HdLGtTduxTPliqqhx21xXS9sDlNecc22Oh
Qvi7EMJYBQP0t+dlZhWnNEDRcIayBvHiGMe0E4UrncwIMYMbQQs3bcOsuKRxGearMdM2VYjoIciA
72pWqSY19LTz48zWKsyAw0K+C5yceukId+9DYwLAarRbfp0Wme48bvWy+JRULS+VkxvkDaGE1LhC
sBPIJX3PjcdwYPLjKPcrecqKILxLSz4UbpTwmKtEDKl12kJsMa4v+vzcWEKftlkdnjA/69Y4DVmh
YtM1s6HI0mHVB0PouCbHWaWshKFwOUQJzpcS0cRWtT3UttuNgVUvUZXyOfzFGvpS94M9umHZhpHK
Kz8Fy/YF9xUpBl17VZQ3nVv4RduejqNuSg9blLh5CGh6RZu2tosyqxpVZGUyuGQZ0sat0iblZ/2Y
dueJcdCiinnjhQEJBnjiqNW6ES+El1hcn1t5nrTz1veTUAFTYpWXJqL7guEvcVjUsi+DY4rM1djX
kNLLxrq1RpmBTVks713hRAPE35yYcQ7lgrSeB82Qf+n9HFElhgbC9yhwvqB+UWUL+GEUKGlldb0E
TzRc01L2+Qo7rC5dnSSYLRIU4m7FI5+sSF5UPzqLfnQaJk6Jdsx43ca4LZZdHNr5qvKH3hOFZZ8Q
Y9DZ6Ef4A806sEefyiidRQF4M6dBmYqHMlqMPRHHkSWG2BOd1fenvQ0MihOTjR5cKV4I4ZtZYge+
5WrAKp8HxRh5eKTkg1UMqJ2TJkw8JiN8krNMzoiILDmzNNAQj4a9fVOMVHuIJBhwjmkQfa9KHq0j
VFsfSZW0Xw1Qp2pW5ZSCrdG+9axoJLPUZla9qoKAuglpIjNjoQmqE/gAbZRtFVaiHMyKIVBMjGl4
DEmTg1N3oNwpkIqGhLZe37DQxYahQDmsCojK2qJdWmVF8plfp11Qq9xJGwrLiopGKJH5yY09BORT
242fKTzCkCGZPgZsMoSXTHT8A3O07QW1P3g1DssVlxlHs2ys8SyxHD9w877rrzLf0PMkxU2r0oqn
9llX5fnZWI8sWogyJ1/Kuv8S9H0rVc30aHvAGhPhti2qjWraqG/O0iK1z0dIN6/SKI8qN4f4FXyw
+9avsIpoMozDMiW85k7kUssP/OPSgNc4pyK25//lU6/iU4RhyE7+mk+dP6x2eNkw22Ra+FFwy6ok
A+YE8xSODUP9sH9+s097x6o2dZvN2hOEHVjzJJ8VeimkZ9B1AfcHmRgkavxZdcaBCVsbEdimCkfT
MVCuf4dVwXj7C1ZFoc4MdSFgexB7HEFtsil5PCufAN8rDOs5Ph2RQ4NxoU0w1L6XY6TSwZxZNZWz
IuVJrVrwa6WCMtP41cIJs12s7aVpC+vUh+A2G0ornQdDmbs8H81ZHmTLsCLNsSg77tFEshP4W4ms
6zIzBUwnBtZJrYWtCpqy61YU/cdIyDpTTR5ZC7soc5WaqHSZMYOC32fPcVnqTMnWJ4uolL4Levcq
dIJlrMMzRiAMY0khuJb+h24sLyDeehzuo6KQJS1LUxAlmIhdnrBjm/qe38QSXH951zh25zVRYSDI
VpFbkWw4g6pMMOtq5PUtug0tplWZQPnVjyJ7PqBxXDh5CSwgwAsrc7LPcmijmSli7Y3AHZK+uqji
gc6sIK7XFa7JPOGpcAunqJYkZXD91DYQ/kvq1ZmQy8E0+ooHYe6ltj0uixhLtwOupLoC/FVQRxfV
IJFbmnicpaW2VQN8XAHZI7MQ6oJeoC0gumnTqzZPzHGs+VloS1/ZJL2SKO1mtc8XMm2WBe1i5Sc4
U4PMK5eSAHnYRwtLR7brhMMnp24Ht603X6KIa69uiO8lQxO4lWOxWSKa76mRHhCE9LgArnFSVHpw
Ce5n+cjnlk6KuTOWmdfEDArvcCRZlQ5bSl8e10OOXBHjQunRtz4NROeKoMaZmbyAAnjT93NMA6ms
FsgCzsPohkdQADO2aD3Ou3JuetuZQzlt8EyPqJdJhylHBAvw8VQBsaczaUffir6gJ6UlVkPmpy4s
tSm9xlQd0MJgEZKGK1kWpZck1iyOypvcsE+iH08jDKX5oGV0bmUazWw0hgtepOvRib5FZU0XGxbk
dlGXzZCMrOMSy3s6WpFXt9Lx4Jm4SUyvWAePhKiCDzKP8nkTxIOLAz9x46B2WwFMhpoEKbt2ViWO
7G8DHW03rsxJb8Xfx4H2sz4UxSzS0bB0siB1xzETwJXgWdBZVHo8KOgyHGkzo9CXcVECP4vt6otl
6tSLee97LDMtUKyhXNgCEMzh+NecRSmkQiT6WGEWnGUoTOdEfA+kQcd9wEvXKZh1A/XM1LgQLKnH
E62v0jYWbgZxU0VxOCwKLasblPXCs7mMr0YuqGfMeAZ/t1cyF1HczbAfsvkYN6kHh2n5LOvtQNXY
QpfATccZGuN0ZhsRuo0TYy+sCfA5HrGVjSvf1YFolxgHq9pp8YmxUONZOCw+Ng6Buyh84mEacZcF
svOcLi0VcnLtGidCHwefIlVbNgPLLYFphQVUMprRVtUYZ9exRYZLv2jQsV1vWhgw4wO5S2fF4Qz6
Sp3X1ylzmySLZ2Qw8RxUbU65lRH4oHUKh8KSRR6zc4vG3zXkQpsCSLJqS6iONJAtenyE+1mMxlny
MIGKCkE/ej8UHhRHnOOiHSFKs/oaKrqrJmvZsQAermjlXDE/KmcdAgYSAolUY5cwj9IearalhLHz
5EoP/aVvN5dJk9UKRdpeDNq6T6EmNE+gcFTV/FR38HnDs0XHhkFlNMvmPLAqN61M4Q1+a1QIKbmy
qV6XedCpQIzXQL37JW+BzCQxt1QnmtqFweZhhnWOvSor4ZEKWHU2YD6HytdalgS6VBpKRG1qnGsf
h4GbcjlrIKlBYGqLnpb3rUkgMx4H/9ypIrJAiW0f+yKJ58Dt21k8FEYNdVx4nUzFMiToIk/wN8bM
aRTQaGWc/pPoDIcEj9VuMhC2apDObqRsPyd+1XlFwe9Z2HVu6+va7YLkBtvNCad1dV4IfKxzSNcd
oOlnCWcqQ9VlEvqZ55NQuH5Z/qiqBnlaQmrmjA2Qbdpoz3eGaFZ2dXIK9e1qQftKKAdy02USZcqQ
8JschLwZ6LDMk8w+AcbWzFs8lPNaJEAoBVwxG8ebsqX60kATMLIhCEHXrVdxJ8Ge7SCZV43jQDbo
XBcxcGAg8fpkKM0qqMpCtS2xVFA3WCUhhJcwLdnXJO6/dH7TLPnA7/IGtyoMknDe4Lpb9FlvzYPM
d1yetvKiTtpLFPBQlZRuFO/OitL4bu1gSBH9qzwa81nH9LwvdafAoSUrO7Q+N7KIVGn1d0QXGHxh
06xEO1bga3Q1G3yfLcH/6uOwpd0isMDLdcJy3KaCVopIMFnokTjzgHdkjpOCuD0t7EXAo89QW3FW
oyVuhtqcmLisFDRdfxCr4MdJlvhziyejogWz507OIZOlKToWBcIqpxDJR/Cq84pVudeJYSTZ94SZ
rP5Ide0bSI6FVcps2XfQSCigalKKvPtU+23KwRRLZqJElfD0peLCdyrZQVkHqjEbI8uj1DFkWeJc
QwrIC4b9j6TpoLoSq2GojAhmjsnBe8eqHItOxyrDvnNFaMpZ9TVv+2zMjivSGi7dKBdQCldZlGgr
TFRWVGNVwYA+cMb/tj1/MU1hU1hq/nf0+sUa5g2v3ko8VSuhswklDAKHaaHDxijUPne82uawTwtm
FzYdhIdexa5W+cCqYbQBw7oUWHovnrHqTa0SJp83pUXYBwWVzH+HVcMoxgtW7UDPFVoioBZ0XmFx
PowfvmTVsQ1tNIf77NwJqbUK/KwvTzI+DHhmCXvYFNl7nMYkO+5hSiS5HnXhyO825vdhPjrXlMfE
ce2c3MB8RP8ZPLY+cQgHt59gkfiqyBgYpxyNzD2LbNoFQBSgdRAGXVd+RFnpW5DsPjTvYgk9t7ZN
ogiqT6EsVVcmYq5NmK1SfyAuj5rSTQc78LI0oZ4NW+XmobYxnkWy+RAXsq5UhDr/NCFFcWrAKy0G
1pZAtqvubrSTbzStxR0FRvE16XIOTU9dfIMaJnKpk7IVI2ZNqggIQS/CAYpyuILC3xD2S1TkdA5A
WedZBA4UaF47D6EBC5ygeuxV8qKx03bumKRuFNZddGGFIf7cDv0pbUgBaXNfuEaH6GowWX5VN0A9
2xp9ThwtP/ZOP1yA+ySLAsvPfS/YrEWD65M2/UAjq1zSpsLnVZpWq0YQ34VQq09TqBOvHOAJZ9JK
1rIunQbudTEDmhSflGksF0lutd9NzP3V4DtkDhW35D5NwI+OkbDvoTwuSleYCipbWN83Da5mstP9
Fzi32mUq0FDoKQsRuCUUk75h3MQzh0ch3Jv8c6rTz6UFl87KYoTJjq796teWMyMky2cUSD2QNZ5m
incZRPgkbR1bES3Taz72lCkfhcVq80R+LFvD5sL2NZRnmyRectyUUBbkvAbtW+5lFkShBWoJG7wi
6btGMYhbVzS248thMOOF34XIBapZnoYEW0Zp1DtwFeAsMIFLFzRKqgFqpURfd8wkp05aDKfhwMgZ
ljias9DvLruqrOaZMf1tLWiSKchna7eJreKHNCZqVNBRe5HyqDutRl8ve6h1nta+GHPVsy64C3Fi
uUlROMvQrmEYZmgKfmIXEirruubovMsGpFglxwSq3RhlMM4CxZRAmOYT6Yemg4xgwPOYxOXg9ohr
DwchFPNC7LixBVVeladYnrRp2keqLmiTuW2ZV3PZ9ae6BKV4yYpjMw7mY1DxLFVQYAt/5A1EVyES
ueQaQj+kRHdsdJAiYRhFCoowTJHK6rDqR6DvpCDFnEdIftbtEKu24ieFn+nLVIhwngQO+t4yO5lD
Cs1u49Ifj8ceirwua0P2P+ydWZekOJat/9ClF/PwCthsPg8RHi9anjEIhAChAQn9+t4WVV03q251
9633esi1MiLT3M0wkM7Z+9tHByvR0MlI26/VnCaPwUCKFhIB2Rs9V7SZBrtdZmiAuoE6N5/LfLCi
HUnQ7TYT+0d4i/POY/ts8txNrXZJfFLxIJ95mGWHklvznnXZ/NT3U7fVjADfKiraXwKRbHU2VuXY
lBU+Uj7jhNY65hVaY/RgtZfrtov8iuIPCtiut6V/W92CttMu0b6D3dx21YavRKfkrisn+ZjnSxuR
Ur72Q5A/V4k5yinxD9aEFlJZcc4MHusa1aI79WS0x9Lm8yMb42AX2Qg9VSnK7WVQXNyNao1f43hh
3/owWtogH0htrLSncus7cprAUrw4tsRwNBUUbBHejUWwC6fZPtF0kdeNCdZg8QzvlcHXPWdT10xj
n2BRWKqWwg8++SX6EdksvxfpMp3iaI1PozJ53UdqbNwk4uH2JR8kup2W9OIVvAN69C1O9Iuvuu0n
nCLReHjJ0LbH9KnYFgAScIzWFmHprgEFMxwK40TbEyzkYez1pe+Me5t4mO4XMdEmL9f8LnRTAK8I
C1FFO9uSoSo/kvmmmAvLm8DxaidTvQUtU1n+gU3QH0EMBj8jtgS1s10ChyU1vxgJ5vs06+dntUCq
gcxS63kJP6kf6W6JOG/jeV0P5arQOQiydB+xp/oqR/6s5tmcYQhMTSKluMSc6kc/ZfPeutI/hlFf
PahODkutDfG7FG3DYUzRlMUJekQFT6w1RZf+pNu07mzhvhverc2ANZPXZLBdI/MsuHbBzRITmf0i
XNU3aST8MyTWqtXJnH+YssOzkeSi9Rn6rqgf3N3UmQALFhoam/Xpt4GvU10WS38fkWk6+HCOPu1I
UzR2/o1AuWhiu8XHbM3FWIcByV7gNLlWhL48jRV/9mF0QvUQ1pVMonw3hBu+4CnOqrbo1ycrBvol
cNnYMJgr9ZZP3SPjaoOttVD7jl5pOVfJUpxp2UHBwO1YHbFuBo3S4VUVQfLsvXk0OCAc0lHILwYX
rMlw772yLR7PZO5B0OT9Yaqi6Zp72p2qMngetgq3GuRiaCIJ5OR0ouWxd7nZ01LznUrM2IQlubJB
DIc5V+ZEQgCEkw/71ooxPeGBQucwzv0BTQarY8eXnSvJeKWZxPJtif3s+lAcgjXMLx5F7veo4PwP
NI7Bfabkk0rQt/gyfQu3VN0PFVmu1ibFSerAH0pTmN2SFeubGjtzzvLxk3mmTx0r6H6BiXlYzTYc
jb/1Yy6g6tzHBHpFT9NnRaf50S8ZbAbsXGvN2FNERfyBdsNeK+zKXZ1EZP0S9X1w5H7NrqPo2Rmo
035OoANCJX0Y8vTdBRbeVznyXT8lpC7oyl+rkoqD0eXyIEr4SA5a3z5cyM9yoFgCYX0dSlWJ2naK
H9XM/bVLU3sR2UC/rpXq60Ktcys8X1qA8v5XtvDXbpwmeISseBkI3oKOBg27mWx1zpK7FavqTnTR
N+j8QT3OaffAxHzlNtjuXO6uG4nSN74M03lhSbpLA7keetlV+94N5Js0m0Pj2ctvLpjAfFTgVOY1
Xk8FPNw9mqBvNsK6AuEu2oM+qeGZjDtuus/AZFsrtySsi5L5c1VBGB0ovzh9KWZMQq/TeVzvUz7T
Bi713HRhwd9YkE8vKKqGy7SU2OqziABDtUPJHuZZR4cKutI9pykQm0QcShfKO5ukUzu5LDh0LB33
sJ7otWCwdmTMzJES1mdY8Vn+uGTCnTqYQntXGtlujGWNTe03Bby2mQuZiYO1kX8QtmDNkMnoPHs5
7eF+u08oOyWv1eJRpAwqz+qB02Wq85soms3efZ+GTnzLt7UJUeZ+jrQiLd7ILxh4y56NUzU3G+y9
06bCshnZEMCzl0PeFMswMkgfwwTKJB6aZEjznV2BwDVBSn8QLeM2nbzFlpZLXWdV6J6HgT2g7m10
H/K9jXO/D4nADmpJdPZYBxpswqLtyjI8kiQIf92ObKg1gmi10XZu51zTXdSPskbpIXeKD09Z4YcE
tvjmLoQoSLdTzE4hvupvc6ToMXaE7IrJQB+h0J7OUhnV0C5Q7WK5gZ5ZkOLr0oWy2kcGDWjvw6dC
YEOq7UbZfWR19N2Jgj94KLFNuMa8ScgQ78nkoVq8lI4YBoV7Lbv5e29GCAH1OPFqfIUlPgzpmWRl
P1y0K6v51W4rrtqsf7ggAMY4oVKumcwjD26ZRwW4BMuyNqv6oYBLTKc20ITBC6Cb+yly0f2wFd4h
aoTsK14zfwuoJfsNfuSJbMTJOlpL14aq7M9mLZe7ReD/hvA6fyR48pJhk3v8xuBuqCpotXSLDz0c
vBk8lJt+SBJGd3PvylP+2zi3vz10k7/6rhP1cvPWUy4UqX3hxYXcvPfMV/JZjksC/Q2WQAAj7Sm0
HXSYZIZZOHfWHFOugT13amtR9cXtnKKEia0aa3pz/fOb/1/wLL6Ek0rP8gYG9BhAtytvsECWb2NS
FwF+XziI+c31a/pFAYt0NTiJsahVFMT1EvIB9rNlzzYpM5i4evuwGXmgrMRlDXnlXpytaLsy2kO+
AUJ1twkaN0wr1cqEQxlUWZmbmlABtAG7MKtRaZkTUxFqZAVP/exGxl5pyfWHRumJnkmt99vk6cuY
ebUvbxebAAU7gCNH9wVztLsPyGplPU9u3eVGhKeNqeWFkDHULQh4djC+yk6DktOzppWs6RIt77KT
0ddIlMvXaabvZCzCaxpDN6mByATHJBbC1FMVChiX4aUAOPeydk5BhiNiKu6M69KnqVs+Cy85oATv
AM4EXegB9oXY9ntPgZUAr8txis/Gv7BQsLeSAY/BHKCINpuJ4gNaIf02SGN/rEGUNAJOwUWNVLR4
R9OeSYaH0MnJ1zLX2Vaj9UCts/RL3JIus394VH2o+INM1fLGwyy/0Zip4v2zpBUqscXLpV5vAI0q
g2gH4q062RtZ090Ym+xG24w37obfCJzixuLkgHJ4Ofu3jqYkq/Mox4dLNiwaYTZsXwYsFTHufBs2
nhX+IdiA+nAjyEHHK3+ebnVS4nFfSZ/qOlpCeiY3Vkig8m36vpqPEyNg7tCWzeg/b4VslMlrlqC4
7qcwu61gdFdtMNY63HZsXL7O2pbjQzQwlez4lqMZW36zSuusIIeaLlc32z/N/Y9gu7FNURWwYw7c
Az9wDbYvenLCvXobMOyvgUbDqx9NqBJwi8bgdEBRV4l09oJLIstyP1NkKZpERbMZ6v8DMFJ1qQ7c
vafuQIJieeV8dO9/kn/+Cef9O/Dxp0zKb5I8xGC04na+N0YK/gMbKhZnGU8ie08DlbVBFXd1BLW0
cOMpKMuW0G/xmBxWFp+TIdsHqdxnXbQDMnInjIfTpEHmBIcK+MKw9H/hkBEX+OeU+41i/3/e242+
R/QCLNzNOf6zizpG6zKFJLb3Qsj7QqBWJEdA6P/zFfhnv+T3sc2gcnG02T9egAwUNZre1d73MGdv
/+QB30/F/G/H/y/M4/8mSVYprvh/b/j/bYzB/yUoo98v+S9JEudkhSkcVwzIhuqH4NSfJEnMycS9
AV3wdsgzchp/AygxKeN2Jn1WljiL7vZf/sRWR/8BChOxLtg1UXZLQP0LaHUc/73Tj4GDeHQSjBEo
byERnLr+D88PAC4IMkNur1EP3WfJ69LqEeIMRkvP4WUWawmChi2F9uYwxCMfwy8aIcRoN0xiVK/x
mGqPDR2hEeAuwKCFZU2xQq5CNCufhIKLYxjgNNMI69JpnyZ2GptpqrYjC6wN0HH/BfiVhqOfV7XX
MLnE3cQ3BuVu7UuFHIWYrhlh7jwH4xqeGDIKd1tKkGtKFnGeghyO57weLJQs2oSuaquMiSsbVX8Y
Qc5EdQaT8bUDVzM1aK9tUFejhe1VyrXa2WRZbAsfDetqznP37Ic1+0ROg6D102q968OOyF3caZTK
cjW9x7JHQ37AlskP4JR4iVJo7k/5SJfivqr0yhq1hf1hCQCM1QCS9EHLAdxjALIUAZR0OAp4WXvm
ZeFRN0z4wVPKwH2PK1kf4oxMH9pu0bPNuwkwqWa67ZRaKSqgLXYNYAxfq2GUABmX9auW6fZO/Fxg
w6cLym83lw6evszwQVMSmvgrgTN8tVnEDyrO5S6NBuz2VCwRShN5tfMciRZTEO0OCD6qqH6w2Skn
qnivGIRVmE6VOvQsRdCkUxIJuxW3OkRms4VPSz7sYh1M4yHRnDT5nDmPjVOjo1CMBU0G7K4AZpHC
1AlNmtUiX8fjMkMwcXQ15T621oKrYLdIYbxS1Ik6xIWmUPqaCHbOr4L0IXz3iO7RL/R+j+5LQsVJ
t88R+fF4X8kxO5jZiZdogpA85Jp/nUPkfki4RsABA6qPfO1uXIMsHsZxky06YrKT3Qy3W3QA2UD6
uWjdUcqX/bZSt+sKWT24bBGHhUjTmCWlUD+IK+o5GYeXnCeZqLPO8B8hC+YTyt/4pMdibJHDJN/w
NMgVFlFU/UEAHSKOo/Q6oP1e4lfCe3OyN6Ax5iu26gpk2EuZrt9DmwXtupW+hTi2wVPkW3+aC5GA
YKPgwhqal9F1zHl6Hrqs/LhlSA/YY8FogveLohZeOa1VDBG2VWR5zVIu75cy9H9wPZLWLHR7NyhH
j8QTPIIBUFwGcw5cHWgd9bDNbrpfMsYsNCGGCFG8ogzNIN20UUfmt5wuurZBNZ2mqqdf9ILNHFEf
wp+HVMSN8oM4rHo86LnEfVgQIHlZOoRPWbcgAQm9sdrPUxpbrCwkIhchSlabTIsHOZJqD7CA/5yi
YTstlZobB3Qaxe1W1RPR31nYp22ywfRFj5IeGa8qtF/xp7Pbl4zLDOInrQDurnEhh3ZJMnyPthZL
J0z+aBUEOvzaIcvNJuvfa/2/jbr/bVcEAQZ367/fFv88AuAvPt3vF/wX/4aBtyB9MNQ2/R0//KtH
ByzudnJelONs46qIQcj9bUPEaQYZUkkYxYoDXHO8DrUUGrtbyBnJRJwMggGgIbw7xJ/xqn9hR0xv
R7z8XdWGrBFCBTnyT4DpChwM//dV2zZqvU5FX57DZXSXgIGfsEOMHG2SDT/GafUnS3RaABrDfQZg
lgz3CUizD8ZyhHhJoYLHiBbgSzuxrY9posn74GMCBql37nun4fec5iVZSEMmkwTNAmtgbyJS7Yjj
xfuWaftkpEjQmWwjJ+eOlfzHum7ZdV1M+d45sJ8IA9yceI3o1YaOBw2/Tuypq9CfQEjjO9YlCywc
EFF9PY1J/qNEN/JzCosT5dzfs8qtX3S/pM8DCYxvzSrIL5348YEG690AYQk02NSzD0+S5TMldP3i
6AJ4alPdryBJBPBXmi3IWbjiEet5NbZuS9Qjy6i784WMLATUdPtVjEHwNE8MihX4fHq/BjE55amA
FEhViXXRzkl6jTs2MHhtPqqgVUPU8gKYIMf+s8tW0n1EW0Jdk5RjeVA4+wrAFhbBly3qugeTmVM2
m5keewuci/qqPCO9vh5CbAdJ65Hlehk76vuDnzpewOzvYlfPUWx83cGng8GZztWPDaER0WylLOBx
8dVc8koiPEmG5WzIwHbosHNfx/OcN3xx1UX6dajBc+cTuBcBwnabq35P1sI8r8W4HAG2z8chCNUf
XYDUZ1P1I5+b1OfiZeFWn5H0DxrAN7g4FQdEGYiJP0QQeMK6pJ49oL6ZTUOhqn7lJoTAaFJdXiLs
V13d+c05aABFdYYFTnRLR8t2XE3yAWK4bHrXL1sNlRzKpXUwx8C467NmY9LVeefoY6nFL4WfYo6h
9kvfBmUy/7J04CkScB4LZ596/X2SSR4cCQS5d2IcO63JtOx8tbHkBKN5/RSoKR9zK1cQ4VO2r4JE
Fgj8L8k+mlEe1a6P7IPXirL3JUSkbX0CFNLPHF5RoPWhiNb+2W5F9wjTbYv4D3y7sU1RHMke1xaV
IpSva+jlNvf3YV6M5J4qmDJjNKOJTvUK6cTmMHqi+I2W+B1ELS3j/iVVDpTmhFax0VG0TkcyRWKP
mCw2VDyhzYrg9XnT6bBX4zDi8U5ks4F7FHQAtjRFsk4rOGUqFGOz6IjsWTdsdVCA5u5ddatLkrHl
Q3SJdQUdKoyK2s3pM3qzI7dhdvUiJc0WynDnwmk75m7BdQdKA79hTTfSTqXEHZhOS3gfZPOWg5oz
CTwV7IEYBKDP8SjHHXi/4pS4yl5N4qHiw2U+wHY2YNNHv1xytZgzdNfxGSMZ0gmTCnKkZdgEx79S
T77DgznM7Jcvk7cowDLAy+FHCZi+ZcDd6rln6jUwMb/n1hWNmpBl7F0WvUhs16iJoQoiqpRikEDO
XAMJsauZpUDRY+gSqxkeIQW/V6nkDfV4sANkDpmmzznckN04RwycFXRy1odrVjvFy6P0OQwMhGJw
tWf7GiZJ14brVp2KOfU7QMNwnGIWP+fCKHCYfthtoOJOcCzHHU7rhopGU2XusmoId4tj0NKhZn1B
qif9WoxIIXeD5LUTXXcujC5eiyIzF2Fz7rBIKawpxYy1A3IdCb6H3s3AgQfqH8IBTy9GW7BHv2Jt
HCCqHWefpkcTVOxqo6ByO6qo25PYYzzCFI6NVRltIAcu96NZ+0Mhx/IyyPgTzPZWw9ZZ946MHvrx
onfoZULIP7goT5Z3w46AZuIwHjiudpwwPKhlUFXfewR2cM2TtV/wJWjXdCSYrn3WqQemSohbYRbs
kD7zh1HH4S5EJ9SytDB7QEvjVyS2y8dOoytoKL7+rwycRpwZ2DaDmx4i9Crtxmn4Cg+e/1Jbqj+K
iKYvxeKmp2Xp6G6DzrTnMLvvVqS/TixMgVnxIQCCUMYci27Xm5c+TeAndyr5RAJkOybJYq8uXqa7
MhLq6IIselAqG25AlsFTZbcXGo23KRdB1N8Dh9XXsCLrVWWQP8IO4YSVqQEKa4klk9OHqFLs2JOg
h6dtirIe1rJoKNb8NmE6jmuiO38Ouej248BGyBycvHVQ67t6FJn6tvUxeC0frP01Xgd1VDFZ0EVG
7o9Rm6HxifCvyZrE8DNZIWsM99eIjy3qDZYd+HaACVePxhHCNsKvuN+W7hmVYvQS0zXe+5mBnrSL
3pp8090XsQj1mHgkizs1E+RMbqs9dnT32Q1wiJIuLZDWAJ6zg0MGtTdOPeJDRp8zqZ+02RR7oHAW
tf4aLnk1xPAQbTSEX7eA8ukI91v2X9IsJoju6zk32ImGEK6Mnzvo/BOcvp2JYJ9vyerGnQid/1Hq
Nd+RYZsaKXsswR3YqBURM0tq2m3mYMPxFZG65YCeju5wk5ITvkremmniT0hNYRbAVJwNDUS75EgA
/7s+/v/JiSSYj/M/5kTee0n7P40k/J3G/8uL/lojF5iJCmsRhWiWQp1BJfc34ajE0V6AajCUu8AR
KtnvMR1/pdmS6j9wjESKMR0hxuTEOKX9b3VygtBJkoM6K/KijOM4/5fq5N9g3p/rZNTgkKCQ481R
wmPoxe/U/p8yIsASACRsNDqW5TahbFhnZGFxsFLjp20Bj5xgZA35tk1lxoFH0+4tNALuNTBnIA7U
3MPS71EmrskeLXOEdhyn/z12G0L8Mp/46zyB18dWX54Wol/JSlwJ5X/5DBOBpHqLm52+KRlM77HG
4yhGC5JgjQP5A+rJfJk7Wl3TzWWfU7hwRGxjlX0mIsf/FOdp9a7zOfg5uMK9Dck8up+3Ax4Kdu4R
mLpHmbWTgN9L6tglhK1eHvKVTK/wQJG7qGlg0nujEfZv424OXoM0E7r2UGp26Glva4tElnhEdd3i
DCN3H0nHWzl05Tc+8BI4u15LXJY5jo+Rs/TKBMQxpCNuIwXiWwqttDbbY2FOa0Cvf6Sjny7U9pAb
Sg8fFLv0V8nUtINrCw0G/VDDSWLf45htz+MMmeSE3bI/zGIUj6TyYXEAhJ6ekKgLPrTiPdIPzr11
oeraoWeo+hYPhP1dqH7VTZE7JPW89FCBHCPhsicV5X1TwJSIH5Y+8cs+QOb8VS5l+mkwvsCjvrDi
I6VpecXkqujV2eR2lYcI16Kbq+i1GhDeBhNjo1egDzM4NZHhx+uEh1ipYDjfY1BSbJpCK5ifCWrh
cVdmaxTXZVfdlAq5TMPeTma+RBLsMSYe4F95hHKvISKHZbJgNYNK0o14DQyRobgKWBcfcYUGoMmg
frwzhOD6JrvFI/WaBj1Qa4qQHXVZ9V7OQ2KaSZPqPTIBdgdZrvN662AiwOUZPsbv7d4WgL1AOVXI
W3Y6+xTgKNQBhbkE0eOUv1QTqtF6Q4l6iWmEiRQs9fhAxe2ixItM2UUPnndnBCvxBmy0oFItKDji
m+wnQEqOIxZtsg6ITGwyYW3pCtCXJYz8+J6sHB6q0iREKkKsECHpzPQPxma4Q4PHn1N3+7HdvEh+
ANmpl2YOQAWuMAQweaVOywk/3mFkDCa0eCRUax8PuILSOvyNX4rklOagRZzr8LV4pcVHTk2AJKHA
hyAmDh9LhB6uv39jXpjB7dcgT06WQzmul/XmVaFOJO9WDrpskjSjSHjZePUHKaP0MwRGWDYpdfMl
D6X4WODersgCOXkEApmlT5QBehiSW5q5T3qpdiQ3SdIscY+fTxOOj7WNZXntCM+/pJptwfvvd1li
2AU98g38OHCMDG8WRhXuMgzhie4riTAHKhqVAOXPLb7n4ZYLedF2mIc9pvjhK8XAvds1YVuo7jVC
UJcqV/NlkzP+XG09ZXWJQjJHpYs+cpgD3BAVIleHwnKsUAVb5BEUe7Tt+0XwX95nuCNZDnW0maKY
w7bOgnI8zGa9hWij0ZmmE4NrXDFo2+oq9kflc/sc2tI9rmwTHwnutKQJZxOVuE+nEfO90kpcdWka
wFGYxZXFwYKEfayQvRgnCrpLKowACAtyYdVWvePLhCGZYIT9M+s27WsOmOdDp0YR4Iexe1lxFx8Y
3MG9B54KWoBmT6bX6jsLkihBlBuPBa+4eynzYGzA5+LGjiUYJEw5m4NrHqYBPt04zEntgc2pRlvJ
E8jgk1oaXDKMUXEAqo8WOs/3RbAi2UXTXCY7TFZBSjdWQ3qilKWnZLpd38115F0WBVYQs2DsQRGP
9sECY9ulK43pLoC6gTAMQTE/ylSgNeoTjHQoO3Bj2DGe0OJNz3xF1hhUJmczGJgufqt+B9Cs3H6m
xZicidT9ka1l9IMDxXgvqXHFPsQSeF1k3v9M4CS+IqWxncQ4jTtE0Ukz98GbZIF8x5AW1U7LoGdQ
DWV/2CK4vujf+TVyk8XfuWkPAGnbTTT0P1HTIyyVWK4uZQbOBXJ4sQG3gJryscGNvWhLoDyjE41O
BoTK3ZjFwCmslbQGBhjnTU98cc3oci9zOf4EnN6lOw+3An3OtmznCZgGurfgOcKoKQd/OUIXC8ZO
RVc+YDV/8mnSndawOqA6dHu/JmurlkHcWTPNYMwMeZxWidVkK+qpD4R5jqbpa0ItlHBdKU8PaB2S
qxiQcX4jIpnfbcflC7fpY5etyzOoOFpbNFfPBKOBXqZCdzU3TpcPC+jQY19wsQtpF36F8OouKSlf
PY3zL0Zt8WF22SwPmZ3mCs+H4OK4Snd78O3RCZBuRsSPSt28mFF02Q4p9xAGhefNRhYdPqlunncu
RsKaMwn7Av07Ep8rcl479N8T4jOks9+IcCNvotRkbB+OxozHbeHcNEGU8t2aII4Kqkm/xtNQfvQ4
IlVhK0QUyTCo1mMYiNOaJ7irbcK+OWzvFxA45h4N2DcrgVAIUMCw6K0ToGQgUF9VDv94Tav4Zasw
p2tzLHoaolz/WhEm+rZVdF4+nQ75+oREGaEXjTAalLhhasQiv8abJ09dF5F2uBGsKAXdddWAGrhC
SYMEytmoJHiQUuc7FScUs/iK8SfXAJMX37Md8kvxE+uhiWDuA4Ee1OWPlaiyB2csLephQqIICblC
3BcBGe5CssRT25kweEqHOYPvY+wOl6uAQJG7s1Dj9K03Om2yWYCZFOF5COW7xpa46xjuU8XCjwjZ
PGaZugZbln61FqIInrlNNhFR0Q7QcXdRNKUPSTmbO1PIY2msroci1nUXRgar5iwcplN0OsUnLJEa
7tKEt4D/DBqSLbjPU9wqYd9dR1vOx5hHXwja3pryfKxlPKcgkPTQ5g7IaiRW3AexwIAOlwP4Tiri
W/C9iH/l2ML3VZqEYHlikTyVNM0fS2h7L7NMDTb6CZCfYp1uBu8QTdLrHQ5GgkVl6FseLtFlkkHf
RkCHGzptULn0OL70bAZkylB+7GPkXVsXc4wiQDMWAP1C/wizp4Os5SSSAEm4vYZSrpdNJeEXMH9Y
oHI632EFWsFwql61eqyeEh2uBzGZDn+MU3FJoPI8d9nIVwBtymLC4gRwv7NzdDYpM4C087CVBPqX
ZuV1Huj2FirwMgC1zXtnuq+MjPBuEDBAQeFW+rYKhDwK5TR2XJWcQb+6owsp8MCqK/e5yfE9aDAz
GHcygq3DOBWTy/0GnwlPwqiHRsAL26e9we7IuwqBhWLkB2HT8l1U+OCrcPKFsLlAJnchbIftEOA2
U327cMzZLAlGoTgZPXcEgdRaMqRK/UbVZU63NEGuYTMXJ1PAxHHskj1e4+6KEdnXpsB684MtJv8F
0sruwNhn/thVmn8XRbEcK1kR2M4orWBGo7lfNxDpSK7ODR9ZvuuDBelZhF6a0pTmzooI+M/GdbOt
y4qAbBFfICms916VInnD/jbc6YknIJPHyo2PTPdJo4Zsfjajo/kzh8rpmywABrVqsPDlZNM/higO
6b7KpwkPUIhacMij4YFikwWG6q7ToP6TvTNrjttIt+1fOXHf0YFMzI+35iqSxVGkqBcEJUqYp8SM
X39XltrdMn3avn5vR1hhi0NVAYkc9rf3+loc+FkwrdPWD+9btgE3ROZqZl40DhSsoaw2i5Wyx7KD
1wiM0MMSjpoiGMUYaPv52mkd59xgmFJElRsD5ozTn6wq764m0cx7v0ymO+F07VM8FqdmbK5qf5k2
sP2a26Kt2m+UW0xKc406icEJ9yryn9mojTsPBs7gKfs+hfcFOmPIMlKaUxHlJ/ThUeySYFnm1Wjj
NANYWFbpqsAI+dBbZv11yoociCnC0oAbqdC00J4LYoXLddYro/g2D1N7ZwQzTqd4Uck2qhOn/4r4
/FT3cwkvRiW9Hcp9YTC5HcPJ3Tex5T1UIn+pMbvFV2WO5fHaKs03ys/1DXGQDDwqY+GYjUnIfU7n
bOtnaew9YL1xzJek4L8IdqusDO+qum12DpAxRcndqceXJbaR4C3lR95dJOvmjtWPki0r6Hj4pdJ1
99Pg8ysnV1smfrH9UDayHLr/0LSZABqgcwJlv9p+CCX3s4zY13pK2cfR4iTqJLF8WmavfQ+U+Eub
0QcLEC8IlNenrmF5JuqQ84HWgJN+BjbX4hArVHDdxWzdCcU7b5nRETaVVf8tJk5gn6PB762jUq4V
zms8iXEBsjLNmfl4sLduU9rqtlCDOBeGu9QnBbfieYi7YDtklExW9lKGbNsKt303I9MKONBj/niU
roE9opkydUj6nm1mnTpvlTOM3SPqq9PuFoR4vLUlBjT7y8J5ItN8IA5sEWkp9voRZ5GMGeOp8Kz6
dczn9p0hU/7wl6F8tIKIHX3XtHw/Vqv61SxsiDQRZyNDz50mByxhhFQX8MvugpSDw96PKnWY+UZ1
a1e1cPcqFu60bYVfvV7OwoXbiL+wYWkv1+9vOtYrAraahmYizny46Rk75BA/XXVwZn1edpKUs0Ev
co5rfz669C/6wwtRAmUbYPuW/Di6fMUJjvRAdcjjnFtc+0Wx7cqG+8OzZ7+1CdkDzoYTh5CFVfb1
7766b1KBDVzfBg8LUOH3Y7uG7efhYK4OKq3lkzuO/iZpkpn9Y67QLw1e1e08DgHGWHBs+/MXF8Q3
P3x2TG7S9AMpPBoKfvzsmI6NEOxCdcBNzm8fxghQD+w2+VQiKRcbW7h8eOos1RWiOHtUU5U9B78y
8vJDZE/i6fKG/lv+/4vyPwcOdMX/XP1fv+XJj0p90Dd//tRvvjhB9xrLZ152pbyomP+SN2EC/wPv
G7lE2/Q17Jxh8FtYV8NGPZgspq2tPUDL/i1vSuRNfqHnQzDVrrm/hcD5ONRMYr+C3oe+61mQR1k/
fj/QO2zrddP307kcLSbAMWRgETrxsnXmjcO9azjzKZ2ozGxNM8NuXdnDp4ziIybtoGxefrl6d39c
UcQfksM88CbnQSYW0/axSPz+3djlXGdB3A9nyi7iHGXMxKseXSheTwPxP54Eu3/18PEgRRU+0k+T
KoZ/uLSeTW7PK9+DriMsE8Rxv5F5Lj4tiBJgJFwn/C5mQ0y7P3/HF2/rL9OUvn7a9cqjyjnfxF34
4R0nXsy9nbuzNWGTYKe+5J84IfnWrvPmirDIPIl0k3ihzzTlzlikMtPaQ9uZxUYNRA8wjLdizeGU
E0eXoMexliFMeYqIzhbtK77L+uAEeoZNs2eawXMbN1dZPjrTNoG4dkO4Zij+wtD7x9uA/8T0uBFI
69ir9CLwi+QNvC8ajTpvzxexsIoQ7Vc2BdKaLVA/3Y2TCh7rUOSf//xifljfTU/glfH1jMdY5A/9
tn55WTiykV0TljqX/iLOIov7c9lS6ffD+PnPX+nD4nJ5JVwvJusXHfQ4eP3+lWpMdUuDL+4MksF+
a8YK0S3s/Fmusjremk2PYMiZxq/WqQV45a8GjR4Uvw4aPqWEe8VGhq6kzA4fXp5iA5UBEphnEjvO
W5H2LHA02sj3zlK0W7AQFRh6bv1+zBsytU1Wed87YibHMZjt68m1lInsklYZRbeyACVXS4uMzjx/
r42h3pjGUpCYJj+rDpRKlv6v1qc/3ijf09OGRrHbPKtMkr/eKNPtndKhznzDEbd4SxT2B7h0WVdi
rZjnMjqNcZJ9jXzEvGlp4h1h2omIpBi8H523LMSX4shb21U6fE+U5b0PTh17pz+/xbbzh5sMIIFB
hCOduZWn84PByVV+Yqq4s24wdNZh4KNBxlrY1ha9buj7tZoa8x7oktOv4Hl6ayVKfKOq3ufa6Zfl
TfFQ5w72Py8fo5cxLSoiV123qvFLfnK1YxALQLiG2oWNMAHtM65CKhbnUfsMG+04jCKB+dC4GBHl
EBcHB9Pmg0yjOwKi1oSY5DXnDhNjd7EzutrZKJJZMjfY/UISfvTT61y7ILG32qdYOyOJGWCSHM0Y
RjKDLsH/r22Uo3ZUCu2tXNLpG6eC7hHpAyPNWHTeDttIf+QYIp+aWIzZPvQoWlPMycKvwcXEmZSN
8QVAZAF5ppXHDCzgUTRB/p4MNThL3JnZY3Ixhg7aI6q0W3TWvlFhy+C2GYtpaxN834mLwZRzPxIb
+xaIAIP2oBathRu1Dm6p+2NQBSDdHVhq5LgutYPVhwz7eSrM+EqqoH50rA6nK7gpiWGyWN58tyJb
Zk7psgPPFO1gNZpvUntm24t9drlYaUGSYasFSlnxcOC1nS+2W6UduHlnFYcSpy2AI23QxZqLWTe9
GHe9EAKWd7Hz2trZa11Mvgq7b2Rr4++oPcDJxQ6cMpK6ncU5rd1Pljddu9my5OF9T+W8KCDE5nOp
3lHmpFxeW5CSXoHxFQ5qVn2Tc5F2FrjSjsODee6yrsimU5A0y34I+i484ghir5eipD+aZGiP6Wwh
rffcA4LWjRlM3C7qApsSaE287vJsbLaE3yNzrXIMPLdxg38IO9bsjfEGnD1+BLftLEbUGJK8G9c9
a+HONeI0vB14dFxIDGTMGXAWHTN2JSCHYJVD90FqmDQ52PhJEZ5DPMjrqgXFvY6DnurMmHuUrtqQ
XcFO47rQURaHGbOUmQ2RNuYouhpadI+7NjHYtldR4v8w+sFLoGVXQDQSG53izCYXdmNp/SQ5lhOB
yPnQmsxu8Rboqldsw3agDhco+MO7GUlsPphtW9RrR866Vjc5c75X7MuNtT5IvBh1Qa2LxjJskfnX
NG7z1ITh0Hdl+ZIWRVAcLYWmss3izn1Y+s6ydriapbiKScR54CVi3O+0JRjq8pHF2AIKTvFo19e8
g23V5dGyRbRcgjVFlHq8KfyZoW3wqKgNAnF/UvBVUPdCK+o3HnIMDnOvZX9SLqm1fM8zK3A3Pm+g
wOULNfkIldymKuSR3ZRZ1lgk0ZJws+DFc1bGqOrgLkUisdcWYIYFG0i6GFdmmNs7UYeRw9sNvHor
5nipjmBL8D1kgR3jCOb7VvSLAYLQN5HVkKpOjGXVTYnxRZVzBcYK85kvzwKc7kJJiEqh9QQUSvZn
tw7mCsRc0904fcmSFLUInjpIgIN0B1dDlK+QT8r41ODanHbt6CzJleii7slGNX1zsAaFKx8vo7Xr
y4mCCKIxVbuiB+a7ya0mo+A8httEJA2lwJGdRRqlwyN5/vFrrWLrMHhU1xA8dDG1hIFG3Tyv0mlX
6hP7gt3Rvm87RzyJzuA7Rteg3AZE15u2gyzS5KAmCS+29KJW3iaGFzz/rIzjiqOM6eVt3N5NM+XM
tdnobEQ8lryxCsleXLGCBc84CxjdBbOk2vhC02i7NgjlXar6LHuQfhlQPLTTsb/ppk5vPkHS3TkE
2iEBjgUvXVULFT8QN92yNzNPf3j91kfmJ96XhpvaTsmn6BuHSxVToFvWQTbw6BDwz5L7Unk88qpn
VxDxNeZU2ZXxbSPsWZXUjWOT2z2qCVKqESMawHBuph2oD3KaCH5UmPl/XZ9iAe/XUyD0Prkri+dQ
WsHJH5IE3mvsZIyLOXLfMBHqgqmirG51k9leRWxzUyIxZZY++qwW+7Y06R8URM2rDV0I0o4dJ/JU
+WR6r8K4iobNrLxmZIM7a+IMl3Vtes38Lcsz527qtVrQmPOQvYxER9oDsI7ix7wEeg5JmhzlBkO0
tU3kHLe72i2CF8MMi10x1hFirs00N6sxfkgqSFsB3ihKSFJJuIy5g1Q+xDJ4png1RFvgjrrca4RW
cLTLSjTQaeZyPvmCIbUd9Yy95WjNFZ2GZdiyyCAiCtVTiAqDvBtYaa2BhLmCtEHULHgyZrbppwUM
kHjv8IS1KyCVHgTvUfKrpkLEkA3HyI2ONbdlXBtZAAsQtER3M81e/pgOLcxQr6VuOg3OYRldbk5m
inbZ13kGF7d0qQ4YnYkTM27KYriK5rGOYSi3RfzETgQFKii1AuAlFLizuKWzSTASb2UVmJtHYuMi
+SyqxfIpZbMDmz/VnYWxIYaMpgh3GFl0MsJ6/EoqBMJz7rVudkwCU9xPxAWoWPdNm2yTRYd9Etml
1t1Erdw5F26NUtrUkBJubBHbE72d0rHdjnHNXRuRYikqLF7B3NG2eF0na0JjBTGi9ouPz4Lg/kRZ
fA5nE0h23brNy+jM4imNSUHwOCTBM2O9aO/KgDDErpd1kO58Cjrjaupfoxm+jMRvIfIHR5aklkYn
6uwbG1Lw8IAFNgDdFjGit/XFqMHBgfROYnVZde2pOrbu5GTmLmJrFfC5JnAMN5ky6nFTtCFzBrGQ
vrvJ85D3r4Is2hETBRg/Tiax4MbmuSdEqpmFYez9l3j2/xUvZI8kOAX9ZynlUYcc/mf9pqo8+Xff
54td7OeP/mYX82n/J/B2uS65X0xj/5JTcItZDvov6qpHOEJ/5TezGBYzasNYOVn7ben8AhS2EFoo
1TpYu9x/9oL5G6EKJ9AS9C8nO+1UQ9HBskZKAwfBxx5JfSKzUqVJdZgGT4zbIKbeSwowCfYxWcGd
W0qmecy4/n3A0B0ge5XJeXSniqcHyAL5956nJEysF7eN5zscMeXj0Lrhl8AWuL8Wa6wP3rg4h1rp
WZsn2blKDKp7XkY8Yj1q+/GGMDJllhiKsnXt50Z8zkRl4A4htHnqlwYsSkO0icj4PI9wG4GfThvI
RuWPtiA4hZFntneZ0dq3sUinuywO7bVRYaviYGxYbP1nqFDcgpI+chY7piMVEKYoTN43+NJCWh7J
0Dr2bBhOI97sYzAlZrnFRTQgavOmNk0Rdt95FW3gtIHArMO+bEEU1w3VP8/NZ+LdKOZTSGFzTcyt
yqhwjc4hQTH1ttZiFj8IADsHJ3Qm4PYOk7tYkvB9oSqJJRwR/qWGRcTv5Z292LhnX8rRzB4wVsMX
nZIYCBM+t7r1q9uuVcN8BcgpIlmO+QckR+yRxcyLXABGE01lsu+u/XsmxnkLGosLmQq4ASuaEIC+
tNPJu2eDU38Rke/fhXk1wvFalCk2IfRpekJAhtt5PhwdZ/GO+OPr24yD1Z3TxpR9Uw6uh5brtxuq
JrjO3aTZA3gYr2O61+0mpJ1inThl9ShE498bNqMFLm2xBtXpHAoBa6sIlXgKK4wmyczdMfKE7Qma
2W2mmsF4XGzcGq6XCijxBMuaPOs5zVBcaQ+LUXR8ZmHtcKc0X8elaF5VX8mXGgAO7XEg1rhrJ3Jo
NGQU/lZRcNGx2Tm4n9iekzGxg0dJq7v7yQJtsA0mZQTEIK0vMkTTWjHyHLnpYmN88xd8IhlVkuu6
tuDlcKyihcBEXvaAQaRbjj2VpHmfhL1xLUNjGNcssMWWerZPN8LWCjRox6H9Fuw0TBwe5ZYMPtsU
3NVAC6yVUK77qRSzfRMD0R2jNaZ5g4wJHq7FWbtCLdY+mmbs2SuD4F9N0IELQe0ERJT/2mgXnNEF
Y4NhiZoR98fA8E+zpr4ZidAT+Y+UWGR/CCtlkDHBwG8e86aZkxdZtwGuZ/5RupeY+dkLI+NxHlXL
jj688QrWdPyG7UvcFOcwsKLrvC+S4BvbkBSrs7Qg6BinqDC9Ehdlbn5yLDPZJUACVybQ/G2o5mxn
uvxvZ5n5sVngLyWdJM0CD+6Gkn4De7t7SHsRb0BQSxefFnIyW4V4fHZd4BgHHm/jCfNUuK+UIsMM
XJgjFLBBYFypbDgpTZyoO9lG71ikZU5FKZl6EhCy35BnJBoGQuJY9aAX5qB8qBashWlLN8xBtIDI
q+k0Jmm/9aYk39odvTaaatoDaDPenYWZBprtGsTbfvIB52JiF6u57rxzO0+P3dJGGy8a95T3nWeh
IOvRuapfkdmpbkfffKA9poQet3Db0D+12SFaDXkInLd2abmEc6VNnRJWSd1+T2fvbJI/e8WWisUG
0uMj+R3/Nh2Aos2ZjXEwb4c7FCsK7xUn1DGB7wwU4pw0/ozkY3brGMf4bhaZgODETxHTzNaJUlW9
yfzltQo9Z03HqNulVjcY60JoHBruZeHzaULa7qQ4EG+UCsdb0ID0uGyrrwGz7Z5YuL9NQMLsoOqn
a4i27ZpCY3NYKshh+TAYp5RuXVdzPoPV8aIvVSLbTSRANmfeXG5k0OPH6iqFBtWMB7OIuk8kKzoG
xmjsIzX96JWLazBO522nsJ8OFOm+wIEwitWlDuimNmAgA1Hy2LvVmEFitx2gSEm9CwKsH6s6gppV
9+Bx/JA6Mjgc776v4wD8LUvTJWDeEVNhVLiLd55bki840LQpx2+S7oGOP+FzwHFma3GkgTbRx2ci
as3XsuJ0s1qmJPsMsqeA6DOoVZhIf1e0XbCvlqF+rcfQfAlUZGwR5aDTjeWCACxxJtLMk0YPhX9v
8YUbQP3GbetHzx4RPXMtAlIYEY7CM1A6MZE96jJxcqY0ug6ywscgUzrNOu8SOvpl+I3B2JOLx6lZ
4CvsqJEPHI/OVhjSHKaIgfUQTsPrSJsV+OdedjJUhJ25jmhLZPTGc1eb7Qsjrmw2ST/WV6alNM+6
up+WzjxbaVZu/M4+un3OMLDHnYkTez2xdT5ISN/IIZBQVeil363WLr73pJ82boz/ZT104Qjw0Hax
u3ms2Ot0bpyN7rXxqaIS8hAHmf8OYyra4m3xr5tQfjGC/gf8wuizK91ppZkm69Z2PpW2Y9zwTGVr
aWXDahDMc8vchHAcbeSq9AtG02++bJz9UhFxWsJlQFmYP89klDZdDg3I89QbdE6IjZZ5zOIp21Lu
rb9HoceOHqVkQ1OG9DBI3HVrCbd9u7ihuMtbovb0u8nwJ7rnko35dbGofquTPPOKfIkGWMdqrKlM
F8tZd1jYYmN579P4Ca2BrRT7CzjLYjVaQ37wRLpsHPbpDfEsJtfMIedCzpNTvq1ajIEG6P8yTN6Q
TJ4M6VYba2zML7H0kkOV+N53JdRDP4gfIXYwTMsYEA3vtcyFuWmcjoZ5memdghkDR42muvKs5pXm
VPVuCfrTWGJMA75Vk0VqwLVFA6GvaUY3gunkzJwdUld8SsY5u84Z85gKATwL1QZ7mXbxujbTPebF
+lR106O9cJwV+OWx6zhQaNLlvaMXIQnWvnrEGDCsk3bhWoeFNW84pw5bUBQdeVTEuKkHTqMM/xuR
7s+iicJXs3GsW0A8+brwnftGdIwr51shC0E3rB5fVpzUVzU+r6u+kd+9YlyzL3hvfbomEXvN67XA
YHXwCQetWhsPWdLQWWjw3Rgu6ug9CGOO6E46YiNk93grSy+8U+A1FTe9ytUe0Ow5nlvMcgT116nw
I4BYE/B0kYqzBbdoymr3IdTN7+AjIajTUg87UdxTQWlBbBLecTCErWyW9GujackDustzlyZ7vdls
RHlbeR2piTHQHQx/0Fzp0EDhWMWGCZK1vV1ybWXv6GIEMz2tiy8qD8Bot9PT2PZ3tehuUW1v2K2B
x3eXmeceysSMH4k9IC0caBNKJyOsVcPGoW0QcodnO9dlis3aLZpyHbtqJWcPSpKRFcudVGV2dTnN
/LeE/hcldAkjhfLWfz74nVnz/veD3z9/9LeDn0PiR7q6Yndp8a0tGf/M0/s2qBhMSKYmEJHX0e18
fzv6EQbyfUpsxOatn2Gg3/L0lvUPvlVQucXfYbJl/FvUa8/8UBSzKTJxvuQA6GJZMa2P5SYvm5pC
5WT88AdTKRVBFnsbdjjIF3JQpCy7oaZtG7mlGGlCzpF9LGUZ+Gt3aVn35EgMdcdOusi2lQNj6mDk
lQBZRlO+wsQ7aLXvReL4EBZJudQ6TlI5uX3s2MHr1EmKnMru9TgkglgKsCi2OBmEY+zYgX8dgLZ4
pacay625IA0RTeSkN5bCvxaYvt8u4ioCucECXEauSysa6dd7mXsxlZdMO58GS1cAsjSZ72TTBc+9
JXjhsdahgq71p4dLyOTSdVSl0jqGmc55WDVhP2yCZVadKjic/skNsIe1Pj6oHGc95Ye4NJidtJuo
Jsl0N+eTji/0AR+jJn/r4mmN1MEUlnjCLuG8eXKa7qrK6A/WEFufFp0nKNmEHfCekodwixbrgGz4
/LVHTiN1yUKuaaCDVOoFadvua6iK7+ml3EIsXj4lQHZfrbAxUW2ppbZETMi2kDFy3uaInyPzyhtw
UISppeS8mmlFklO6bhjXk0AgGhRM0wOJJV7TzzB3UXfQp/Pc4Yjfj6aFzzcprsrYi89WZqTX/hDS
qQM49g1n/YG+ZkF2LBPS31By9PV0p1DHcSYMahvGNX/z84Zis0KdihIiPLLXd3iYqcdzS9v2M1l6
VLCxDnEWTJlE1MYri5xsFJKPUM2p3ucNMX/6LenjtZP3XJcxNXiPMRZ/Wu7MNr0PPMOLYPp0hTPQ
jgczwotyW5s+PsViVDgwlh8x/YPwHA2I5XM+PrDlcHZzGbu0KwuT8HmRbXrvUUeyV5CWjHUtCoxL
NgNwikc9amEV7bLJ7mElEken5SoAOPJklAbJ9eikUmdaJE/Z3MIn7QZGg1QYPMERddQTLtqAbwss
UbnnoW3XUcvgMyRKckixEQFjrLt3qtboAmZXi3M8NjyEXjBxg2m5wyr+M+iSpTXqcJkGRHoyAAW0
jWeIuivBY3ld0U7SPlzazumjGtkTXPITRzOtlRYk/R8sk+YUq3IsGDF0LWnfpwkxmI5oOjkz6HEy
B6Szen2LfKuzjoWDbdAXeNvXXQM3KXBksEUjIGcxAGiqbVG/4kENny9D+FK7mDMiOhpWek71IA3d
YXog3cMlGWU0300Rj0KxsFm245Rq3CXzZ8mAC9dVNamimkw8hVfPxM9cuvz15ZHo8zrZu8nMxZtj
MnRUDjEo6orMgpfz0Di6gR1uafFkj1X4bKTmYKxqTpvVKqWP9zqHe5ODyJ6J0EliIlSoOTCPScHH
oaR1/Nk5Ds2f7/JNkwFmWDzkbUZFmCOtzQlFshOjmxQzCEY46+iRoCP+kAfXS6O9bfTUZEhgakTQ
zylwg/HzWoTdtBnQlQ3F8XHbgcHYmHntHVxHmTu6AmFAbWjaacEiBkhaZXxehGkswEtL48EthHae
MKkK3hCS+fRQyIrCwtxO9c0llZXMxJ2smWc5C5ie/TJDSy9Ezu+5ZMYyMtubtGPKMM1QPHVOTf+A
GaPmQ81AByVEOvo1I3hwCECd4ijBDetZjHkXw0648+NULY8tvRjsw9QzRVoLH3iiBeqygujHjcql
gZhDk636FFUeFh8Ly3F8om9xsk9NYlm9TacPCuvcpTwJtQ1SMjUD52VMhXgZB5LWC7dVtZgmzTHg
CZ9KcnlNr9V3Z9bNi1VBSKwwK8aL4BS2hYmJHTVAZlwV2jCa6DBjUQjeT1rU1OIGugLxJIq8mk92
qvj1NHdq34lIJWwM0eAwqYknpFcKMYkj0iu77tWhx0HZ7C5jHt8ZP2R2fOa1bPT47/GXnPtkCJ5x
71NLQUnlJYZRNN39ACl52oHzYH5TbUdPSg5KjMdAB+vqxg+esadzI39OaTBLEkwLnq4kOhCl4IT6
LTRwCtmj2tbCEHc25JZtnmdBSlNpLi+2a+hX/F0x+PbzSMoIcHLjqHh3mVmrChvtfoz95lkkVlk+
j1E0Zy8OSXdO67aepcBbJntbpyOR94Jt2jfFvYh7ufaj8r2Mp+Coat2m0W9MvTiHETNwkGNqQrrV
wVD2D/3ar/wapSGOSxHfUvyaD0w/VjFuRNSzhcDcSg0L0NgSXBVlS/RIeiH9V1WbBPn9kubf4UXl
ns9e14ieWUrVoeycgluEpQKncT8x1/JMqk3MFEO/2FHCJLAa5b5XFAOrSKgTho7epLUtVGL2IZZ6
kuSQq0AvRK0OJ5Pwqq9YY/w7QbPHkGeXGLNqLA7TQnRnR4ec2z7H6qGDz4nXkIEmzvylASNiyKq5
bnVQWnUeBcGUZ4BmrRcjeocnvY37+spLoZqFd5hZqjVEuZeSQz0GFMK3roe6ZwPLxu0eXnzvs5vX
ButEVbjhEQdJwayK8UZ7rAgWmL2Eb14XVBMl+DuPGjHcgsZO13UliwP6KZol/XR8WMiZbl4h6ZpA
cXZn9tN4csCfZGvDgwi8kmUdz7vZReo5BAxLeu+2PXQOSb39iiPccutPnXdq04BlLpkaAi4Gyehi
FJ9sMVQ3humWtwmS58mTIaNX2GxKYr/aRn5ao+vBZqa5mNdfKTrs3Xgw9sAlG870luOI+kTm6RNN
v5r8mtitfd9kcUkusB3JlC4wkX0ybiAuVPA1hoq+asdArqC5y23j0OoBJxBxFiMNDuZA8mOeOirZ
fj3Fa9um6U9vtemNr9CJbrhe7nva+eVuwdLBOk7ztygZPwVBWu9ouKH2+GK+kEbXFm/va9RMM0kd
xCiRN3JnZaT9ZOcATSf/xvan5Hw3FdO3tJdPRkqjWkT49sZP4uW+WOiYXHl9scN4YO/DYPCu6yCh
G3zTPjW0j01XymVntG2LpkK/oL9oxiFs7VBs3EbsG06oJeIkCcEf8LS1xyzo7euKMsCai1Zi2m+c
x4mQ/mpqGn9rBAsKPTPWihGS3dlNuvHYdRpLJm5ZBHTPsKEEKW+4x1xZ831UgaUprfIgjVbtfb1C
ALOl3xXV7YODHRDI7Gy8tuEEeKdWwc2S6gxpgbRdluZDpnQyiazNJzlJA2RLnTcobR4/N7J3/doN
Ocolxqvl1E1lsye/Vn2GmE78Gpz3kDC+ZUapN/Sp61gGDKDGXLPyekiO9q73nHmHz684jpjx3zic
fp6MJstXkOuL9aBUS5qLYUNSbjRXM0zJvRlm8drh3L9m8o9oIQAvKozi7jiUznsdRzYUQ2iBojZz
PVsJQMjKeguVCUgprFqaUldyy+4a3Bx+nXKDXzXbdo3tPoUNMwozvwb3VLjHjER6B7Oly0wR5/Qm
lPPMTcuFLl5QfVnVVp9CEmpdH6PdpnPMh2HMcrGNYNlRSveaZUofErQ7mtrSNALlZ4H9+M7kH+1I
4DWbRWvUlANKYmlxiHRdaRW703p2MqvEPfhZPz4bWSt9lr1QwqrWOrhCECd61WyJFFY3SctzQW14
fK5duiksWksPtKq+aH29j6n4BKmX7Fytvo8RFQeCcBdVPvmp0dPaD8E+0No9wuM51mq+gRHqqlD+
jZshQrN4hY+FVv+DES1s1XN2Qbe6FAjaS7GgyFyULKO5VBGYtYKd9bO6kF5KDREHt/A2vJQgal2N
mC6FifBSpKDx5qViMV7qF86lmOH9rGzIS5kj+lnziByzt179uGDVlT3QrrWfQNzeeWPoFFeNqfj7
rGLLtTEd2hYxeiR1dKdnDxorUEHsZFs2Iu5gszbpiPd8MsUyEYJFUcZHg/LUjGzLA0wnf2Eo/eDU
1Ednh4O95AAtoeVJ/fVfjL89UfekBi9DgSXIaTZdVdb0stjoWp8x6uLXsIuA3UhVOnnmrkZyUX9h
eNaQkd/XbXXIBJeowFePafSj43mMXVwUsosOzkRHBRwCbQRAIhAhJimjhSDURWG9J68fk2qtw4Ue
CG4Lq6vsxJNv9lh6cOoMf/+ywDyxHJNtu4vPVr/pXy4LHJwQMrkdHUqDrV8zsfpvp6RiTzpwOAbZ
L9n59AXy9Qb7y19FYASCysdrwsu7+l+24ML+YG0vZy+jf+PCNcF7B45SNHOt2xb4RcoNiWfHYBc9
+tYT3U2Mo9Db79LOySgO+G3lLYo2JYIVqYEoPnT6BF03UZn+aKnaPvw0Hf2iG939rLL/mkf7X26i
hi1i9A1AGWAm/3C9Bvr4GJbh54eSXnmECGe8R0h7GRg/BV+rWWO+Krcu3qg32LTzA9yz6QE8FApA
NamHomx+YoH+IxhbN3X7cAkxJGgvJZ4ES7AM//4OGg4u4J59AzEig22ji0nsoUOSem6ReCiR0iUX
SUHK9t0mCXSsB84X9CvHdicUS/K6bWt9BuPK/vmlusAdf+dTEFgkbMILOIZdvBH63v8ytLzBrFWh
mvhAIY0dakTVOu+xFo3Kw+6cAMB6BBjr28eZniHoCVZFq4bBlsNDb9M3ZBUPY/BsmjOnZfuyLxYd
x9hLvi6yF7bvSQS0IQ91oU1prQdMPk+2UYSoJZmnzWvQ6Lr3n4fSpKBzeI/Vkklorifis5qWMKTL
dKf3cW9JmTG2SK9m4Ai9mhPQn18O+SHwwHPvetKz8ZmRZHSDj6m2WBiEuwbP2FuxwxwoKzCKJ58S
G2Nm4t0z8QfXs/QpqJdyQTyZipi3NSf98jgF9G58jCy6vK6dheoZrBn+k4vFn5BN5mh7kYcsqZNa
Iz676bofIVQdKmBYlPe9Gu9aNIDXWOaCV3fovaINrDOUaJ8Dwfvlw/5Xif4LJVqYegb7z0L0/83f
2uzt//zPL4Dzy0/8FuSSwT+AtTIf+p5l/uyf+FN/ZqL5h22bMKgkgg1tF4lD/FN+9oCYs7CY2hDk
WA6GpX/luBy+5JgMNXyzpJ3AsP4dnKulIyP/fqD12yGPgTOKIcy7hkz++wfa94a5KHrT/k5/iTr9
gVgXWuZmHCGo0Mu6S+X8nOZgiXbtbLF1bNvZcb5NYV6X14K5iD19bdjsfbPGNyjZlkFoUjKhn238
/9g7j+26cSANv8vsOYdgArmYzY3KyZLa9oZHlm3mBJJgePr5YLnn2FKPPL2fhe2j4EsSBAqFqj/M
D8rGNm7ZokgSrORYbEPa2nIO6TwaiOWIgSlIghG4LfyeFu25xG6t6SHFIUuhXjEmHOG9Jcpo6K2g
CMKjy+baIZqIHE6ktqgzWti71ZSk22yLqEBMqeiXF/lPO8PvhBtWNCROw3LjD5q3NBZ+Hx08VyAc
9Kv/re0nHZWbKsG5uNgoz3WLSyReIy45i6yuvneIwy33nnRojKPWMCqepwZaPT+8f0vOm1uimcte
BW3FD2CavonAuTNXTa+Sr3Bn/eKyxSmqOFs9A8g8Gtd13MorCdw6N/3IcKT/OrewyTEJaYqnZu4X
oE5yJEU9Q16qt9P9GifriAn7zKvYD8Oaro+pCmJr3gdr0QVXKycgfq2KvB7xBpszrYz+kLD8Tg72
ABibORhFAOpEFLAWfh/mOC2AmBdl/c3GDir44KO50tyh7dusN++PniEY/TLbuZARL/aiAGkHBu+1
w+hSVl2EOmH81VCAhLtvy7jAD9uxWeHAfHPvGrscH0VSiH+lNVCCTqS+K0BS5d/fv5Pfuz7mkV2D
KwRnFxqqkVHD+3UjFciUQM3Ig6+6D1Vw5bdLDkNIIU4u3bOEXqQf/GGQzVz9/dkJJp6ISClotxOS
fr8iiMGyQGPA+YrTeJ953+BCyDQ9xe2buYACi3lsXFA4hOzff1Tx9lkh+0NLDnyHocdK9vcr58jn
FxMg+689UMJKnsAHqh9KKrkdIrS0WpL2eo7W2K4umkzVgY2scVqsj3kvgX1tcAqNZ/Qx0OyIbpGo
lS4yuLp2yotCJypcTsbJ8yp18v5Nv5mSvovfrfBdCWiUOfPqni2RWLIppftcjp1qlh05rIXwrg6p
M0x/eDNvr8XEJ5vCSBeVAti7v4+PS/dPRXnRP+NrO4brJpcGrxzTvmFKvP9YbyaBH2KKwWGFmWBD
0XwV0GguhtQb7Pq5XgbF4AK9K/LvGoqr/7GhQNa4OxT5myH+w3XF22eMeEAo6SSzniNeh63YMhLS
wLO/rL4lHIgL0s/IsmXYppAShVtCyzphmRTyaUlLVNB2nVJwuraVNTv6PqvWCRJDGgKb+UL1wZyE
68BZzilckjXt/jBK4espyw1K/8eLj4y25Osp64MXVNWoGqplmcNSzENkwm6AEinezwoMcdHHCDm+
4Mpy44z50deex2ZQ4y5PsIwwoFueeZdV/j3obUaG7c8r1mmjBcW67y8B2Itboos/j0nwsU8iDv9b
XaF6hoxwidafu6mRNGIbRq0ZtM8mpZxPiOZYmXJBB6pWeAsXbpg/USkjhdiglB4zFk6euwR5yv5B
lx8cr6N8v+lSuoZokXt59S2YRpGJDcrr/XrDhI78jzWp8vqo0HPlHrGii1ArEfUoPtJHavN6PyIl
tD6ugyv1vVZdoO/6nO9Mm7TOWRPwIIOGd+akAOi6DVraWbHAgW0B+m7ikM9wN1hO5Cn2FWkN9JYC
JJWabhOIDO/5TRbIvgqOvp5TdGAnaZxJFrSMCcG98vJk2edJxKWtbIr4dY6P5mpWsrTBlUsbrvvU
hRl9x9jTXXZZejXIvEn0c32edtYyno3zODOXcHU0azmj172ch7pP2SzteDB7ZhfGDkGkDbuhd3BP
qNuiOPn5AHgIofeyoZIdBfmOoo3FgPp2zfRDTdsEzBKLL6vaw54I+IfMHNLetm+LXP39GV3bWWoP
9Bepky1TrplmTHBXnzEYAVNxaRSaCcQLvPqA+sCPUfWKYmLk/LCllHkyTUNanCEkMXJYECklZnBz
GKrm35c2xpdk0y6y4/EIXWa6NNHAruXCyGTS5HGQV3fU+RspD7mLDmAAHTUHsLKhHRsxaxIHs7Fl
6864iX13Q4nn4QF2VhGCDYaFuzx3cFEYQwDduZGMId6L+ENY2gFjssoxLKdT1Is0vY5kBcxFwwt6
Bz+jwlaah8ijNpgvOxf6X7KnTmjeu3Q0UWAPzlbzMI2D8Z/BsnceXyUhaun6DIs2j09pFiznht2Y
U3UAP54MkmiM0tXALS08Pd+cxtzcixeh8RtsUYhlCS5hVzBT3DWgEqGD0LRiwEyGJm+LUaDOrnov
ZP6jtcMX28hdJLcFutqMcacrRpAyPzTLzYrOJJ9UkgJS0xhmj/FJkABniprUWt+3IRXi+07gLjeA
ph2IDaSOK1mGN2WsczhBqwkehrj1lHeuMkvai8yHKtsTvAmg3SP/0Hp29T1+yQ6jgNhq29Phme0+
ry516Qk+sFMUtcvtSi5mZrWbQaXeoYCwCv9kDks0I3e5fR9xJo30jrOrNJEpLYGSHXBhO/h0KbH7
HAqwJDZIa0Q3dwkn+/XGX5aZ6R/2aCx4e0yAwJex9U1NcBX4CCAp5MmGkkozEEY3u26Amsa0pXIa
w0QrTJttQS8Zb1CLXq5dZgv8sA5J0+1c9r01nRdxTyHmJLaw6HnuULhuEKDtRc3D1HG+JM0HlCNj
r75q+iYyrSW6wlO5JxATbvYDUjhLt03asYmiDUrPgOE2lG+HFI9JyPBGKbwgzAbPK3xmLzXBduGZ
o3wGc5puVErTLLkowEcKeTXMwASZPFluQoocpgWiBXYVZl7S2+mZQzEEyiI5b9Zm5Wedo0cFldB3
CZVAWRmlXVXwPurNbFti7K56iFqE3JxuFG+ppmLJXtAs1cRnRZ1touDI4DNz7ayNBw1orp34TY4w
HT8bVGziUmHrar6NUNBiIqXosBGeWm8OGD9Q8UQHzSiyFoQz9EwoCgDu0tDdWLvFPw+h5nknYYnf
THIOPGPk0p4AT4HIf0JU+q6XVrLLVzFN6H6P0bjZZIdh7JiOM/DRxmJTVgvxYQnxG76eKdZQCCNE
0X1u4QPySGGjGjw2KsdkK7Y1FctzFdJ9vfx5DiHqm8GZsPFoomOhiKrRPklzGhWnY44bHkhsSsy7
Lp7qeO/ZY4ylIl2C5RxLxZJor5dJcsd4nVuMUlOlkoWdY/nI5AkRY2IEf07rKpvMzxavcZm4azab
xDloLBPue2p666OwmJXu3pUqQvyKrDexWZ8WNb9h64UxjHN8LQXqf05G2N31VIwHkIerWILPWE+h
62hXM4a5eIfhOq9Ul3VnOHfpAnkCPbbPYB4661wlleUZ80jpgoRqs+5zRszFjEnWTfkV+/eVQmGD
vebTBA0W64fIKu3NZAHPPm9df2qxFMMv1m+3ned6/XiYJj/UV5Ta4tloPeJse+GWbKvoHw9aQMGm
ZUeQn6HN5ezCWkG2S+ZCmyR1VROuh55cSifatMpahk+RA/AFX6Zh8RL8yrwCVbqodJYYs8SI54+Z
p3EynA4pO1mJnnE5resuysrVVkbiH23WmcWBW8JQXE4g6mCe4IOLpikJ2nqf5Gg9s/EhbnTWg5/E
i9kbHLFdqJ03GHQkQx/toExjaktDyqE1Sn/pBP3nYQdTZlrP46i27aOYQJUdUKcU9bCB279mCP67
vnXTFk3lPYx9p/LmaLdyabt91NjzfG90GYZLqx9q686zvB50aM2s3gDICdTDKjUmyoDgAwh+xxCt
lXUGgSTbYBchuYKgQTaAzgHYHFbNJkKwFddxqVaq1V9ElYf11xRcqZ530ImW7luU+y4CEKNsGwkJ
o/cH+zjEdeeHu7Gw/TI4xpVVBFeRgEJZHHXQktam3/B1dwf4Sg2NJ6fZIUa3rME+ANtjJcDQeZgc
YNqP7Nte0CkUd1NCM6PH/yUzG2oLmr31H6bFb1tv18aTikEk2YC6ihPKjz7ZWGxPLBgFWYX5j8kv
OL2jcmdtthVoMGZxd6FJHxUbOMsh9QIT4Sp4cYSSzMJ/GS8PYFkJ8rNu307h+dolFikpBlWarcdP
q5xdZqj9xFmPCwiqIT6MfmOyPzQtzMkBttDK3S6ersroCLYhCz4ifltzK6K1ZBEdEwufvB3oF58w
6fc9mX0IA7p1jtDvyIInm9wNVj5sVmJZHoLlmM5jCwtu9vCq9+29FnWwuieR55SkRDUNCGIKHVGU
rDbkJRDs0XWssEU5RYDPYY+m0eCRmkA/GhggjEHNzhnSkeJOFWoBXHuUKIGtH7RH2b3cNjGMJIxr
8gap6U2PGiv330e5iZOFJ0HPbR2cy7ijGoaqUE+Riky+iocD0cYZ4FR8maaubmgNIrNygRaPZlsc
2tbkUnUrTcqCRKMZo6Gpg0F8H61+KaIdPVA90ikRNXWDjWyRdMdLz1Y+w08MX0yK9KPcE/SV2aV+
7mCeaBhHWnSmYhFEqOzUG+HikwGELvHyqIE+U3HoKHHuIHGF3WTuYOwtoAsnf4/E2rGENmOLgDn1
oTrlE5tqCCpvV4h6wXaahMhMxcwmD7hD3CT2P5ZKUHt6eY1smEI8cvwbh/uwiyl+H9y8FryjsYfS
qMD3g+JKb9Ypt+Poky6knxcn8Kaw5zn1SEf1/Sodk8WKtTXFJ6XwEElPW1xi+CwbyDcp+OQs5kwc
Bh2TpaJeJ+ZtNtlKQkgrHLKUxIlNNq+bFvWMExuInw5vVvBUTXYR4B/E/SyrZ9aBixgOjwoKgGSr
7D2zRLqqMwWvGhFF5LU1vbmnHBQX6WEnzARz4xGH3GPnSCBNiKP/2F1TrRM2zbGZSFS3mD+RBQKJ
MfnmEJj5iLlgTmZtMwL5d4SLa77g++a3yUrUegM2VLJdipT7ciATSZMaFsGYmGQekDw387I8isHn
vZTj1PBSFR30obpwZ1cnn3U4JZnBmsoCm8MKL2WmabaQE9BzU56Zu2XtRPUlaJNEY4pU9iHCE3xA
5ZLUTs3Cux0tXXGtelU8gm1E1KnBIOaTYx3XcORLZJSpJ63QPq7wVxzbgeCyTJ574U1iKOpN7DvM
s8p2zCEwb31ObLaYzQvBL4f0koMn73lY/HU5d2lfLeegdZZZH2cHgYcnnYqZQYlfMp8+sTW5Rt+E
iqfFXAgZ1/3PE3G41hGJwZwkNqevOulcvko4s0Dwtixrfob50603cNdtFI/SNuU4olNFx/skDMAX
3Adr6SLebk20xW/oyptDN2pdJgtTszCHfIk0Ot9M2ob5EfdxwlsbKgq6+CaHFloemdJ+TY4SYb3+
yKibiLuKjjPvaSdbmuLm/MB0ChAp4oMUtBk+tiUmBycYes9Duq/lzNQ/EaFIOaoUIXnUy9KrdWlS
q9KqEPhHxaWBNbIbtEbfHr3iyZTFUCv4IeuAuNhUX9veDEqEAVnNiduPrIGBnIQ0S5zTctJeBkHh
kbwuUw6uI63n8TaYAU6chuC9ypOwdzhTsLFZHvmBOw+a0IlBc8PHRN4Aa+KYd7XJRJ3aIYpvp5dT
41ygPJGedpD6CFIk/GOw7SnIOeU+SrQ5Bb4cLMp4NTfdrDNu7ICqUTQDrBkCeT3zdJgz0Tkk2cz+
Ka1rXimGqObWUQJhJ9xDD4mHYW/NtVdcypbiCL+4LswolLZNwBp4jVilzkUPv4l2KQwZOgOpWxdP
bjObE/ryEjkimriMISBFMyvfrxr9Q80IsgCADqNE57/pe4fYik7oQUxf5ngw50ww0wBcd5aHtna0
6ekK8krfv+TrqhplqpDjKbKannDCN53+pa3r0B6C4YsfTKZ78zI1ytAytcp/eymjPubQ1adhRGvq
VZHSSZN21VQnvmRebOJTE3gurKGZYE3sev9aP6qBv9aqBWVqKVyf3qobvO1K9bYxNkX35svsVmDG
z8e0cpiJ8O9SliFiEDCLIZE1BI0R+hpqGXCVurDctoPDuZsqhOlsRBx5Tex5icw/ex+1SswRoYa0
w54gg27iq/dv/81bgV4KpSQCjclx3LHNz39pks8qroZkkv7TkImZ+2CDMsdCNleOUO9f6s2cc6l3
41GMkCB11fB16Zg0KnPw922f0KnGbvYkXjCCfxSrNEsEGu/0xyn3uoUieDHyhyYl9XGYMa/mgep6
N0zoFTy1Xmpi1DCz2G7GjMh+lzhIuS8Q2Mn3SSYWvv5Woq6srol2lX/6/rO/Hma6poB8KdLSJvWF
eD0jDf4WNEHifqYmwdFxSVOqVGENFzL9wwt9PcoO7Gme1kUKR9JBel28LkgMQQHl4jMERokGdlua
ozmGvy6bfGooI39oPP6OK6BBA8KCsjNNXhysjZrn7zMI1fKVYLIoZJfoE6V7hXYtYY6guPBeY9WV
s9ikWbKk0VYWfsrO+IexfTO4AZPYKDVLnON5dOf3O+CUiO9vK+vPXWovSb2nl4XxHFWPNMqPL2mL
VqlJjVH9NfH7Z1Hc8gdT8qoCcB3p6fQyOBVsa8aI0v/CKm5gyHNaWMuwZkvoi6kJ+12IfFqIt6Io
BqK1nHyzWYIgbtCoSGObhb+Bp2Xqr4McKR4JhIwmkN8FJbo9ds6o0CCVrDvE7MDvm9yq171JuywF
/JkyMopBvLOgzchtJKpyfHzbqpbbki8F+p7UnqhZFI5JmvJw+JHxOcIky3Fe5UQSu08mxj9MckVl
0tGzNkWWuqAs+/7wv5lwEmi7DWHNsMzeTu2RkwUMxnX51KQd3qknSQvbt9lFGEYSen+WrN+/pFm3
v4ZcE2qjHz2aECyAfK1cTM8JWkcfTp+iBGaeux+zKCgu/VA6BehS/B65sFdGI4eoWcQmKbQwJOeb
79/G6yc3Sis2kdNYIbHmfrS/f4mdNSrbE+8y/VQ0lD/PgKEP1YNTTI66cPrhX4lSA60iOQNfFXoB
wrho7b6a5IGwkwwlrP6zxoNlffRzaaZFnrcms3r/uV5Bhcyno31p5F0knTcXaOfvCypBJagsa+08
AMm3UYCkfDkkh4QyKifdDFkw1gIN74p/JAUb5uXsu9EjhzVfhZuWsi4lGI48pn/fTlARqCOsnknU
s4QTCkBoVkWK+Kcpa82WKQOEuHixCGHrmjJxUdEdudfoXvBwVuGzFyWJZTpFQqMMwKlKjHARTy2L
OFoe6sZOvBcVo/8V1/YqqDAGiFK7NuuUsX/bCPZRY4qqYJwfxio3O3Pc0KooYBgAFnt8f7wNd/PX
+WzeKcELeBZa3NT1X8/nqYEN0Aovvg+95se1Rp/SaaExqWFrItQTgl567xhlmpNgPdemSvrzK6VH
UyGwJpvB9T2kXUxDo2yJdA5qUFQUrCIfrfWiZ6niGpq1VTEdF3fkwLRHYJ/jcYaIDceSn40/ukWm
iWSVucPaWfEd52e6qcwLX/2cq+AzQzosX0oTOLObGq/lp+ZN5oKsZYIOTeBvdoNCxoaT0UsLjRXJ
3M3pebDvxTFVDnezCGwmmz/st+Hvr8+IK4MasI1pns9e6NuvpnDHE+jQbuPnUrvyY65q3zk4tEdP
giJsPWr86XBARTw6X8KsjHc4vdYnoNTLR53gdooo31jTNE3cTWQtSOUE6dA9xJxf+5ty7nW6TUPt
nGSwIypabc+69ZAHCpSVLlt6OcE15gzNeQq/55IdKV05rae62Fl97v610kfWOBihgL5py8j2dlQN
i0drtQYOB7glTFvEvyD0DHVx8ErLvZQL1rxDu3R7euLlIwIe3llZOnQJ8nagnNcUEy28QZSfwQH4
WNYk4DARQUKfx22VvHfYn5/atBH+JoaGQAkjgSHq5DU+eNIdHzPXRdIktJHe2eE10H6CmNp/La1W
fQi8victikckAsb8QJtgabc1/SI8r6YowybFq/QZfhL7AXYVBZs0z/8awwA51RAG5W6YVHO/5iMl
MU9YKdU+y9vagX3rDYv9xVmG/rPAj+4hHX2stGZ8ZQuJWpsH7PCFnP5/XM9MCNIvg04jU6Ef9AY8
Nvp9hICQqr6i68F5zi3x7TpUrgAP9ofV/Dtu4ceVPMcBiGE0ed3oNRwDUcTC0cBVvoqpYSq5DlF0
03AOwF8mLeVd7VTxXdbHVruxSz9qd65us/KoMz/YzcicYkuYDcG1ClR0VludfGAb6kkfxnJ4rCr2
dKQSqxZqivBubSNpVY1ueFFTtbzVzuL8FRndFJghwoZTUCTXboVUOLbHVUBRo6BFJSYEmWwVLV/z
JhmosI/qIIDWP9nz4G5XzlX/KkX4MSI/Rp80zUP4/DWUqaH0Jjvf0MakPd9EeKIW+6BsMGAMlB08
vD/+vwfTl4tJQIomxSJ/fp0NYpxAWq2i+mtgywp81mzfi5raNnY4xaX23JGzd9JUt7RnUYB//9pG
7+2XSM7FTRpAGsQEwBXPeZ0SCAtjHi9c1q/eaGZZmrnp0W3y8mRe56daROUnpAvn3QixFe1BZQUn
6MH79e792/Df3IY0YE0k2B2su9nGX0NniriifZDKr8lI44ByGjaWc+ijS9bTJRnwt8I0SFYDtBRU
2Su6PU2FsMgcXeo20MOmlIl1veIvfOKuC4UzLK0/Vxn19K0qrMtsqeXF4i5HVDXde2qg5TVMdbzP
Axpjy3YdZtouOWq6W9lGEkcXDt+Hycu+L0GeXbkSYi42VGidJU17XflDOeyauB+/LGU6PthAg2+t
OmSDCGYxHVxnmMaNiwbX/QTNKN+mnc0DpDMGchrIfUn/ustphLAnfkAdJrxA88j7S1DVxjCpKCC1
vT+4b5Y3YwuPw0CpOc3K1zSKkZIw713GX7vM86+szs0fkWhcYHR1tX0lJmPv9P4Vxe/AV2aV5JgF
6hY8ElwJoHG/52PCdkpVsXV+y9vcO6NshuhRPC7WOYXK/EAjYiDS+4n62iKg9Zgl83CRoYB5a+nI
PfzhXv5hapGJgukFkmWILK82Vteh11bMU/ENuwVbAqeP8i/gCBb6UnX9jaxdfkXrIT4NauvLovOp
Bp+ocUz/w238w5AYEgvMDbCRANpfDQlYnL7qV1l+i6tgGXc/lARRgU/Li6wMUI1akTbtcAyB44h+
cQsJ9FMaInp8kvaruP/DzfzDlEBmg+olkxNg3GtM6FqNk27mIv+WSDv40AWiv3NKy9pJSofnbDHj
1Vh2w1nr1dUpyg8CZyow/0iuD/ONMVcA8lpP+iKzRvc72OzOh1SbFR/ev8vg7ZvjkEDwdULeWyBe
wzjVVPk9bLj6WzLTGqLi0sSfG7WiF9OhD7/pbKegNlU1ENrRHk6XXZ4GPuMFS4gKVxRB07Wg4agm
kB+zodSmaE/zo7b69LIIsv6kc7HIDcY0OU18mXibBveFadMvAtv5pMW7b6Ow7dmG1eq3R4sJfciL
wbrEvUPzC5PEjLJHEHKZJxKR3Ee5K8FVDu9TkRUXFQ16zgJuZey9u9KIc01ogWna1Y++pqhAFtl/
GJy5Pk2r0lUbJQE6EUNo9G0D6rU3bpTVNMuBeM70oukIDqhmJNse1Mrl1EbI+TUZFrRbxq8Rp8CK
JnW0g8T5a1BN9nHEpe67Bx2JIp3O4z+VLMWbbQs2OPB5ljiYaQ6Vrya0ruKlijpv/EbVu0se2N1Q
UKOSiBt9b2MWEuiCnhJaYCEMWL/5nq62RHYsdtrpiMlo/+hHZXJhy6l4cBDWp0MiivigclWyGJIc
K4KOdu/LMvx/nsX90n77r/94Qm2mRveeQ8rz8BtrwpyOf1l+u6fh6Sep4uqp4n+ew7AYn4vlH/7T
T65FKKBaUAj1o7+VXP9W+on+ExwHwG8mAtUs2on/Q7XAEZzMgslh2//gCM52b2yckJINwJb8K0fw
VxBYivQUhanq4UeOXrt4k8dA9kopL8TJmRYoPNApFPKWbtx6cCllHrNORmfa/pJb03zadp43bfIm
jO6gdQ4nrDt9dDvRHe0ho6X1yzDevBR5fiXAkcj9lmKZW+PhfGItJHfKE6+LunPvL34BMvlUYqnR
XEdRYV+HazByD1bsA7ZBeiwTwCv2GaCTIXEjZO80a2mOxvhrWNfitueY0CGcAA9d/rVCuL9a0m6i
FpH24lOVogEKqUO362HVgQW7HfChfU1LP+ytHecyKzxBGRGdPbuoh3QHRAaIyq7xZKEe0kUnxjyL
Gtw28svuLox7iMMeZbyKSkaNOLkaBfDBJd9jMXPfhWOKjlxE6/9mFcH4EDUQECfVVbhWlw6+fCPx
4Eu1VPadF5NKYomFfso2SxuE51CQn8VBx05ang3YCBYHcG2oWuej693WHVaoxhywVvHjjGYnPgKr
OuuSXBzH0e2fMztV11Hlzzsaguciac7aJujv5Q8TwmhejrIfh3PUA/XZbGkLh58V38IyyoMrgD/L
RY2roZVhqr4BpNbcWXge2sb8kJZWgw9iUaYfQUm2EoiaP11adJ5v19G4J0pKw/sp03i/yfWDPSbl
tVrGDE3ZCOdFkGkiOYC18L6oHk3HqE2RxKMGtG6phWTBnR0W7Z3Oahdh2LC68fUq0ah0lSgu3brs
3Yc8UelmFlZ2DbF27y2xc+hodt0vNu6hptV2Ogetf0QNpz60GN4WW9RVx21PZX2/1lKczG7c7iW4
pw0U/G4/221z6q0DlHKa+beMenceBgVqmLK0zxKB5LwpjZ+lwi6TXVzb5cd2EP19I2kxd7Q2fbSe
rPYDvJf1yq2d+QINdpJzVLIOHlWQfdXx9MrBtB15TLV30IEPEOnV3mGlxEIRDY7+U8G05zSpZogI
oBuR3ZrubKmnKwxs9Lk/9eO+9FBh9rq03A/WWm+cKXN5oMG9S4dKHUa0QzeJylKmtKokJhf0nsjX
Ib5/pBqGQuFcWkCgo3HvR5N4chLy6irHcsdBnu+SGgYO5jNmiIjroV9L6zv4BCN+VdtYpuLU0UEO
gXlyl5QzgKyXo25wst/QverDjdNV0sGwp8NFm84kcoAJXhPAcWLr3p97UkkPgBlCykqQ1vqNv58Z
x1MtV2Uk6cv0IimC+pzyCKOHrhKq9Drf59RiDuWC6ofxUfCegS9ifJqVk7pfwaldRGWEW2q7dpSH
/Tw+gPGL2eAzs7oQP/FwofViDfipxLLWgZx+K2s784+yaILTYlAPUTqtX6Re5z0Sfd4pRf0GBPgS
IccirAZdVTl90ukSomEWBosN62qtBQ7Eqoi2yVRPywYClPxcxzIad36n5nzTCBHqK1BSiBgLwGqb
imNGTmWTvtPFgkagA61X69MmCbD07Qki1TaPw/LabxqY9zpLnGtKQNNtoLToN9A49WwkFctrj4Vx
nByKMKCxdGMdVC+QeWjVSmufcHBepQgmbMa4xCgBo8G7bHQHLJhLx72Mu6lDtRAA7E66nX2NPWdz
Lyls48o7Zh6mJvw8YI5GCGYu6ZlefXU5OdjjZg45B5YP9X3oD2KbLGO1q9qp2BOeCb5+XxTPeYJ2
IdIkQPfJ4VSAa8pSWh9bl1IhujRddOdAs872oF5IHJOW4sfBs6voG3Dr7mypxPQpCdNyqxHUvhOD
7k5mFGtXK0AEKRmb9MR2QC5thi71ztNI5ygCaPXBdxsAh7EI0luE0Z2/Gl1ld3LB1OCkV31yw0Gv
RdV7GQpwUjLtPzeLDYbBo17gHxW24ca3vnhKu6gTG1/M+nIIYZxsEjyI4F25ISoVxTKk19Y8WMXO
1z2XK5NBfye+R3eoCEyHTgb95wDqSrlNInu9ANCDIwtWA6eqwO+blm63JzbMp7ks4o+60IK/mHTE
eRZ5AXnP+GTVgJrWFLSZXTn1Nvc7eUHFBvNeuSDIRLNHdGcRTab4FHPY8XygAvfjtZ1YYXoO4IzS
2+jykFrIfZ8Gz7lr4zgQepTau9l9zMTQnuatlDc0JAVXrZ6drkd2BRFq93q22os8JvQjtHGRLGH8
PPfNaYTcySbwLaCcorJ2IQrFeyB/+dUCcP/oNZQPN+s6O9fI3vFOpyycrlBisLeOg4wN3HpnMyr+
yig8fqZj1d0qx8Vh3O+8ctu3af2JEr1+1i7W6wXl852qEF02ecmX0sJsiFnqu1tvkRmhI5c63ONU
k170WFOgSxK66twN8QjZ0P8F54ofhfT2nJkXbzdhreoeFmVl4GOgaz4GtEhrhM+74osHyavYIwKN
cxWu1068Q9tzoXVcDphkhamcAIED1T22RQZDdNS2+pT1afEIW5bXlT5ZXq6vLdsr7hbOggXYs2Oe
VwBDXE9J/INQ+LrssymgQkfidR0XtXdKitV8Xpp4OAyjhVHLYPO+YjtfUDQCmfbZ9buKz8z0V0cY
l8IgBkArgRZchl0vLnrCGauoX1boDNrBXi+znXZThkPMBKEp9oQ/HDayItj5i4CSBtm+PcuRQZYb
Vp1lHM3QUN6OJRhnvH7wBJvoU1/h+bXcQijPPsyltl0O2VABNwoBr8PY93dJhKkUSZF/mfpNupsb
lthF5nDMAa/a91iue0hLbfzKQzjdyJKCmpfPUz53X8KoaxHGX63oTHr9ZBJM31H7Km9Av4gVB2s1
qfU0hEEH0rUZg4uhsldvQ510dBCuXiXAvzzXF6iN+Gg8Ekfyraq9wN+Snqi/ADMu1i0OUJV3HNn0
b1m19CRs5kAMFrcMzjQYyXjrAcHpTgpg/PNuxhcyZmv1yL+a0g0/zDOmWE0ncVfy8iU4D1VBoE0j
F3BuE5T5pUqXYoYMIKurvA7nR+VE3Z1wJ/m5i8P82AQJddgiK6xnT8TWWdjIrj52vZqrrYUcurtJ
BZ3oTSdRlM2qVtyA6k6rs7DNousE3O53cMYeclw49J62YV7a27pBpK53RyzD5xGP5eE8wNCvCV6S
7P8/1v3pWIemBo2k/50/f/zWqCT7nUD/8n/+PtXZCK4itApp1qEo9UOm9e9znf+fAVx4SoMSig8A
JU74fyu40llGMHxI/+s/XBvKPKVF2lbwlqDd/hvGfGi/PixxxISwi/ZrwIkS8p9pYf/Soo6chrSo
QS4EIMynCaL7ZuiLBrME+yNQnA9KWye1PXYfw0p8XCZ8wke54Puuz4ZFhvvV6pxTFzXx076MVsMR
90+jscCQbLHbnbRQFR50pL4vsQ52TSppRYW9fWElZfuZVqB9Z9GPONLYGncuGP1tG2bZAbDvvB8T
eZfrLLyZ1gwVqAHh0CkjpTSYYqSuUfy3HGcHXlOd2QPi+rq6Bk1Cw2zwhg0216doJK+3Pjoru0ZO
ciuWabx3sqgg/ZhjnMLQ7/EscTutrn/sh+SvwKvQLpym8ojbfXo52GjR5y73ZNt1diOCHpkgK+hu
KL/SfSofx5nCizuvABopglVSPzW4e21QBJh2iATMX7I6Ss6LCc19N1ohJpQdnMB+svcgWOVxwkiJ
+FfO+9J1vwLbdw/eyGaC6b23ieX45EAb2UIYOUOZEx+o/2bvTJbjRpIt+kWQYQoEsM15YCZnidQG
RlIS5nnG178TqapXElUtWe9709bW1iIyE0CEh/u950bAO2OSyrZzi+OMu4rPQ+Z3WdVs2ktvVbv2
VT3SadW4Ky2PDCFZGHdeaaZPLefgT4KaJ6N8nY02u0vgBdMH5aSJGVQCffO79FSzSA5r+B76sgL8
/dTNRXSbWKG9txrm8JaFfhFIPmVTZWn+PWdvcbSTaZYLLRPIOrB3XmHhjM7E2wxPNMEJQBeO93HM
LOS0RdENK6eQ7lXYe4ReDYR1EDHq3sqB4XmeWnBBUrMXu9YC0CujGOkvm3b6MU9ycRQpHH663DCG
cvpaC2wnRYJlrayvZGW6KxrsBj+eZ3ZIiToG4I1Z5oe68UF9z4WeHxSDpsIYmbMxRMQGXsho0Vlv
Cxj76KE25iDjz9Lsgc1yFM7XwoTiegkidGH+rscsIn+EaPSzRVDN8YKjgTsafy7RDEYLPBJRsImS
2dhkMT3PVgfeOok+OnfEo+XAc+2RoC+lqqW42EHiookqOIuv6solfBUc48cpYuJZdyBwNEIPY4B7
Lb+q8njWFPB4KtD49uMEHMXDsvIAJzE/jC1/UprgVVdIsoESBzyaovOnZCeani9fTcF0xyGUz5hh
MblDiQ2tsBBOsrQ4pKxLN+UPGu0IKiyto5zwtGxajW1WPoe8f9sI5YNcjGOHygNxHNEaYZt+LA0y
WEiJar4Q3dhvjc4qv2LUG2/8jonN5ZPFfly6mx5zLtJfhiW3gSpPI1GTp2L5oXtrjzyDNqn1cDpC
+5CLvHtoYntYFg7JUyiS+eKtlU13UyfaRzlm/B9TPzb3ov+usSqmtY6hchsPdvz58qTFoO0xJQZe
j+GXM98xYgaNLcwjSaNUM84Qwil8mir9aHuD+WnIqfDWbWbL21rAOi0U0dYYESfVdcsYlT0Wm1jP
Te06Oz9o8EQwlPgDwgoCRb+0MozOuV441/CFpmPlG+YdRZl7N1TK7MgTSf/VE+QWmXW1GEQWRovc
H/lDvcsVSbVINmkQavc48vrtzMnxvgoqEiFSgKSXu5UNGb2qQDE/m8TPcWe2vbssFLJ9UvB2Azqi
vwDpRvHkBPz5TimSJfgLVVnHlM7us1vb09K8QOHj+dzk4bmvphtcGg99BYy+F8XnnDC8gDEJSSYn
s+2uSY+5CTGUYjUKdzhlvgmQ9Ojc6PuTbpOb8m5sCMzpw23rzB+DGpK9UEx7R9HtS18QhKAtzHKi
la8I+C37WLcgfqLbYtV27mxQ+Y1i5hP1amLJgKPvSIj6hiRjM8qmM3NGgsiwrwHftxSF31A8fmM0
yUcrgonDq2L2O0USAzHu7TWB2YQxlcCDekX5bwH/QQMD/Z8H47KvzK+VygSoVDpAPCtTgEligEV0
QG20u9wVt2hF0mXSd9a1amQ8awQO4Ld7Q7GXcXwmi4BhBnDLiXwCTSUVxJfQApPD7rJ0nOKebpq9
7FW6QUbMganyDoRKPsDPfp/HXXnwZLK1VDqCEDM3OCIxYaw6fxGrFIXEMR5pDZjI9Kt9opIWCB+0
doNKX9DdrqTRQSIDOIVDqTIatKJ4rnRSG0ZkTVdTQpJDzYO/pQTVOWISk2Bk1ZLxyaIzpm9wHO/K
iEQIQIXRjiBB/bN0CDQwCI6gBRW/TJcsibgnQ9EiX0LvckjOKnOCDFQbT8k8sx6oTIogni1OuQg8
lzPueM+/rwiwCFWShY5H/TyGKt7CukRd5K1J9xHzRbfmwJFfFYZzTlU6Bo9Vrc4nxg2DY3tN2iYx
GhlaoV2SJ+XKbrQezxB5Gw1j3jWuzP2UgeKxyvKlU+kclYv3Ljb6J10ld+gFu71nkuahEesBE+iZ
mnerq7yPQSV/cDjuOd+RxVioXJDaFo8Ed+H45TVcxCo9BO9Kw5nLWrVMXK4GFTFCkeB+QaXb34F1
MB4TFUWC05xUEkxm02G4ZJX0UE052PbxYyy7ZGGrQJNGRZu0dZ0e4LnKRR40/op6vN+wpw8bOmkH
9P/EU86EpUgVmwK4ZVwFYUVlZWmCU0rtnsu+HD7nOOc+DybZLI5KaREqr6VWyS00YghxyS6BLqHK
dgEwT8wLQ6zgqr+EvzSXIBiGmM6Z00a3cQMVFNMSGdOq7BgHPwhpPeZYcRMLHfktmTM96q8rKWqb
JybnSAg/pYRJPXPYA+hQnAvCIw/QTmDfqnwbcpRV0g2ZN8Ml/gaDIdO2Fn7QuQ1csadSSLaGXlTr
aCRLmJj2wl6HJPTkmQkfSSX3DHU07Mi7rj7h2MPSqBJ+IFmHy0EODS4DIEi6nLG9UYVlKhtIVylB
pUFeUKGSg0qVIRRf0oRUrhCQyGo72emrVJlDjUofSi45RCqRKL1kE6mUok7lFVEznMYCJ5FGbJAZ
OMuUWKP4EnAUY1VBtlTVy1nlH0UqCSmzyUQq6sQmMGY+kZs2bWsFdDNVhpJQaUqzylVKVMISviL3
elKpS1XcEDQC5v7Zar0z7aLm6yAjChBnajeeCm7iLF1yeCfMqQbCv+pUwBNSS6KeXJ05iSiuMdR0
+Fm7adHog/holeN2HMZg1Vjz/eRY8jyqIKnW5SQ55cbWGaJmmRr1msZe8BWdxdZSQVQ9fpt1D5qK
JvU4HiI6gstORVcNlX8VBRVDAyFWkvPoHh/nePRjFz/fKsZQZ+DqnAmMY3U1jrKDx9Svgfcipd4m
GdabW4Sz1YpXuBmCBV/YZvLqaVrAlhBUur5IPNAi2VJivB/3RN8585WgVCGwPcgSsZ6aGMKsW9IB
Fog143TBvo0QLHOgBSyagK7pW5i4Q28vIIMW5o7d8NOY2bea7vWbLPe6ZWB3w71PmvramObmHMSi
2MS9sE+tmJ+q2YrWc+ncRR6WtnhuW3KEcnOVeiK+xtUkXpuxAOxh5vOr0RjtaciktomM/msdTOZ6
EGZ/cvseK6grbZLaOP0sBMG53pCaVwNmi7uAUmWN9s1aTZr8zERQue66+GVog2kZabUNR8D3D5kW
OYsgZtSVVE2+7PtoJA/UhXHhlylZ7Ha01V3vAZ/TuBCJfZwtCu00jb9IcyCCjUSNs2Mg0instxC0
zArIh3eYgtnJ17Ghiv5gqttX3R4A/icivhqGvKGObxDnOJHY17F3r/edRyOBWkZbJX2b7OcZkglF
gj1d2VGt3RJpOn9Kaz09NWH2xgGUhlRhVh29k3YWR3jWxSrKw7cqy9j1tSr7Ihl9sWbhZdogZeo3
Na7CZ8oXZ23SprtrfW9eUgPdWRDOrq0YvgOZAql10G2vWslp5k1jZP6RuVx3ROaZX81p7+IYn9r0
OskrRiJITsNXutI6LNI4QoxnhGwFuleTUs3RkFEXgh/3ixvoLBx9IAza1YHLNF6Wz7OV5a8zMzDa
t75layz5UkVB60P+kFP0r4Uxu0e/aItNw8JIpPW8jyY/R47MIauAXH2Ogm54NnAArJxK0mUVOVlk
NSDaYgHyhEcooChhrIl6M4+89gEfTQ0ovi2qfLYICSDyaZ6WOAZnlJ1W06JuqJr+W9hk2U5aLSHN
FUGWo5Z/TUYCqJvJJ8jXaq6Smr5pGdTuHU75/gZscXkHLXdmVldR3ca2thBB4a6BjkSr2HOJDw+j
Rw5+PvEOYbHR4szdp44W1P8b5n/nHP6h64PA3aQv8p+7Pg9fEcWgc/364zT/r3/1d9/H+IADgrG9
0gHxx/7q+Xh0c1B14EFiC7UUnemfno/zAS4ptgE6QoyxL2P+v3tA9gcPgarHMZ9MH0Rm/xU2Ebn6
LxNzjyE+QlQDgxrkunfSEuTDFpMIke8RsDMQ2vYEOMb9Gq/6YC5orLoGvWgWo6tW4a2zpsLK24C8
Bncmd1VmR5hl/SZbkzprnBumhQ+jAmYjqmFXD5xGLIcaG03gjE/ZyDBnNVnCevEUeNtUCO7OE6Ry
Kiy39OWXLi8BdcNH3AoqtJWjMN4cpZgZzqC9J1ywFMoWvO+ZLvIGRz9ZHLmatNAOf7LLyiXIp8n2
Hf5RAhQcWtFSrvSWtkYfR8G1oTDj+RSlD2ZowR7vsUsHjE2d4ik0umpLC2A+NBdieWA6zqvvKo75
eGGaZ3UQnIp6ah8TsPFXYzzrd91Qm6s8RVvbGd5JB1e1crMg+JyGDVRtCtAdQKGeiR9RaX6s11ty
Q/LdENnLpAa9XkBf2NeEIG0coquBQ/YGO793CHLmRWjGbuBCIkoiHYYj7eCu06ApFl1Siftat/L1
UNn6ks63feXFY7PvmlmDSDOTdJqE2iFtmLkkZsVKrBEo18R6caounHkIlzDnB5piRkQSGpIKeRX4
mdjapZFtzMoS/NVmvi17sznJSMOq25kPjsLbT0nn0L+BH+LLpLmdE9oMA7kEG1oL44pJ1XRn0755
7eDmky3zWc+iZmuUhOZ1fWBucWr5H3toOZsYqMgXNwLyeiL6ND4FIuPI6SpS/0gHYu1mab9iGO3u
AIrXm8oh8nNCH7V2hWBOrdD/cEO8V7fOh28BUITNrOeAdiofwjHvjX1rT0OTXk1xiX7ciB9xtU4v
GiI49uVZ6Ccgn/3R1Th5FZnOTY48aPtloOT8lPerUMUX+CrIAGZZcUoH4xEITdlSttnVzu2K5HYs
Kvr2udVfA9zyjnYVEUZYwn+ulxG2TrnrtC6aGLMqMDbIflpts4paoJaHrKPSF+axtjahimQwL+kM
lQpqgDlCRCa9g2BBVrKeL1OTmSndyN5cIf6SK0IEUUOYc3ajaWIH1jmh7ZVXp9oxX4q0kv5Vhasm
PJZG+smJaomAV2x9zTW0fQMeyje3aUteIxuOh/n5jTKgitaBP83XM3HBN01nutkbMy4CAm3oabnb
do+iHK2b+rscJU3kg+038dqrEauA8PUOQyHNbOFd1Cy4SDh1fhe5wBQOduVF+2J+F8KI77KYnNmN
POTfVTPZRULDQsnvnillDYwvko/XReDrz/NFfANQNThXF0kOAFUTfQ5KH+M2v8h2GD82S7DFnIV0
j7mJkvfoSuhzkfy4HgrMhVfblFFjD2d9obfIUqXmT5jo814v9oKmpbYo3A5TQt/VdCNVkJ994sjm
fcymUrwkhoQSjarGCPZG2CoTCNqLm5yJ0BeygttkS+YvAlI5VQTZ9hrnyEVLSjKefpFwyTkNatJl
Rnp3TLWJzUqaFMKzPiB3Zu3jim3iqwaTR/D9Kgui2KLM8fLiWn6f4UzfJzpEiAh9VahJTyBHSb4T
FLprnPjjRqjsJV1Pe+IkBNKjpUMqzkM6uOaxdoh2WCRFDfBqphG8xfDpnHLPpuUQebz3o/BXIknt
dml2ltwSqBZuc6am2yKskxuFqKSxZkgkmqK4GkMRHv2ylJtiUHbG1HYlL1UfEaDQgdpbtLFjHlwS
NISW41cg3Jb1K3CidR0UlrbRiVW4l2kZrx0Tve3SGgCpO1qen5l1FXduLwGOOYRlo8kwyc+08OGg
fEbYWSOeGO1g29btrArYDvIQQl8IXFP1yh5FrYx7aDOAY1/CxtMRluiVfh/MIGFGmnOPwg6aW9vW
fDaHPN2ngWyui9bVNilspUOf6/7bbDriBojMqpFOsGfp9HekVOhPicSi0aDGeO6NCpJRi7hyx6x9
PAJdmU/o/emjVWOyKocpJozTIou1KvqzHYwb5A10bFp9xojDCL2kPrTsdUwE543jxfE6hCjTpHkJ
5ado90iiaZbV+bwVfSbgTxjkVs80R5ZDWoTXmJtEvKpH0z0yQS3XKOgFKg6GqQPXh8Zti4VpoDNn
Ph3elFMwLHtYbWsAKsHW4QtsyibpSdAY7JClcbafLKuq2Qtxm7z0rtmeMN0YX/vOLDZ4YDGBGb6x
c5rK+gS3oFybXhGgb2mCTRyRE1rnbXpOgPZ87HgPT7hL6hvczt4VE6x8STcsvmKyBL3fCvtzUghy
TczU2aVz/5nud3Q12WH4yS86/ez7BqF6ceNQCWQzmgaXHkWRWfq5GcOsVcQW9wZr47jFnFe/uDJf
kqNJeQ1K87ZuiF9Z2BnSvwwc2m1CKt3RiJPidSCBcFGOmb5OpkLfh3rwyQfOSuIevZGUyNmFpk3W
muB67Im6oT2Nua+vh7CoTmPuTUdLwxaxYPevVqNm0aYi0zZGQNY+amYHF6JrMEzBqBrXHv4/9L+j
4y0rmJxLcgcnur6B2S6rDN21QxYA6jX+mo6d3XKXU1eDMCn8SLyYqiM+EmIGsANCLLsbIqGMt4q4
Dnlv1bEbsOUFGUPgh8aZyuj2UrT+b6r7h/qe4kY3f1ffk4/CbIYwyDL6scL/69/9XeG7HwwKddgV
FK9Klcuf/LvKp/i3bWEh5v2nvOe//l3O6x8MpLyGh4SOx1YK97+Z6eIIfVfOMxrGWWZwQkCca+uC
D/LjTDei0URmT5PskUvMJ+Qq80YzG7Nj3S/dlWhDfddWwqC2MFo2IKMiGRzKkGrT2sX0OPtqgFYE
jUknMHFq+jIGOQXLxDfHmzqyE07vGifsMqmRCzYx/P+jH8mpW+dNaa4tjswnaGr6jk9JoOIU2mNy
7qG6fZUxXIdlFVH81KFFgoLag+4qbZKcq/1x6w7sp7Pk85YWfTbZk3tUiJHZlYN5h1a3LeDyDHn5
Ynn5vGHanazyTrP2UzfFBh5MW8vLXUqgYlffG/7cUZupuMXFpOmu/NIHVsDO4EnN/Kj35JGtsy4Y
awUX18RzqHsTvVX8Km14LICesN0MeBCGGxBJHVDFACwRid5a6G6KhCIArpnukLiXZMgEI/Qa7sZs
+lZfaSFGwz0lCP/PALapfBrrpMy3TqXTB9IgcC94o2umrkYjg5XxfSEw/loXCPbSWSYA1Lxm8xRc
93Iq1kTWoMtrKC0IVQ0q94kqstWgMg7jmjkB27Uz08KGw4qjsH4TcdWfpRvrzTLRA2uXOpZxO0fg
2gbf75/q9BapeLrN6kw/GaiVtq63KWvYNcs+dapjnSFLI7/kpgoTkwemxCfRdlGx1CbPv2U5Gh+T
UiRPOvoWTCo58hxByHEbJeIrw/v4zm1oZVUeiUe5p3kbwt2ifYs4/TlG7MfkOqSZJOt8T3XDnMFP
d0CW07swjZNbutg0k0EaymU+VFvNGJxDUyDI9SaEx3VPRjmI11dRGP5dptJlR8uK9kngZGt9QCYg
9bRZN6WdLcM5Sh+L3skXlWaEW2BH3psTJBXrql/HN0x6q5egNwS5d+Wkn73JncGQxYZGP8XhXyH1
09lTSui7VTV/tMz0IdZK85kpVxksTTt5i9AygQnjpbIHy974qW/vgwTpqFON2b62hq+KAfsyj7RS
vVLpsfswaF/qGYbtDOHKCAd7kZTDsbdDcZ1SDzJUo3MFYtAvdjU1ITl0hnPyC2k8jwAqz4zIBtIb
h3YPYzvd50QKLDu7aB6arsDISad9hzbPOg7hNJ5TZGi7LCjFbVmGJA32ZfwE8yJ+5o7Sdxw769gV
c7rr8rw8J7OdvpUM8X01E5CHqLbmm0q0/VXWVtTkUWnAJy1deQfcPUvZMC2WFWuMTi7tg1tvBh/L
eZLXPoUZQ1ImUo5D7gTWded2zVVfW9EnVLxATq1p0E9l0kcnhNXVQ0d+1X0UOeUBCQDqsjHyngtQ
px/r3mmPQH49bT12Mj4gzprNjZGFKLp1z9+X8Je27awHK50u2KauevFN9HW1tbFVfRpjM1kFnrZn
rJTtW+GfUlSSoApCSJUeqZKk7e5NrzxOQgdr5lloqO2O5gMtD/QK6U5nvL/IkaiuDIMpM7NxuTFD
fVzNo1O9MuXsjno1RHjsp4juoj3cxoWoznSsp11Rd9YtbPXpqaOV+CZ8o7/lB/GvEaV2GLwnY0ky
Y7biPWHvz8Z4N3Bm3CKOdABOc7B8LKM63XLbeVu0odowPyy/WJrTbmc3Q7M4EuC4Hp3RpuFctzfS
gCG/ZHKPZsJE3egyPfs2m8RULZi1dTzKZMx7pvFQAtU8hX52U/bMJczCDJ5Ml/d/Rne9Ga2J6Zs+
RfqJFrx+8trEO2tFZt6CNevYKJqJSNjCSLdeOl6nNIepIHlRDx3yhtVse1m29Id23EeJEWAViOn+
uA49087KTzBZF560WGryND9qjogPZmUb9w4sVnOpt5q/bJiOvIXxMNZ8aULrMTbF8a6Zmuo1cSTz
izihDZ94jHsK83Pc9dE+Rf28rVDpPRhQIu8C2cqz2U7jQgOZRvk4JdVjA4PrPAoK9L4ptZeSOpMd
zRju0qhg/MLbI6/yYZi+TFoB4S4JKrHLczEc0OD1W78x+nPf1tbBTGnSuFFVfRyEaG5GMfmgWvt5
a0VjeMvOVj47Xle8upj3vk1RQq3mtA0jES/4MjDfQDbE8dRvy83AMRMXfsPcxWC6pBVqKOJpjbZ3
jSRGhtik/UuZuQZ6ZhM8BunYwBTS0K4++l3erjGkFXtXZJG/FE6cfMtto9o0Xl99wr7nOGu7CLJX
KwjcbU5g1qkzfPfYg4lepONc70PP3SHSMkmpNNnfOLtRvbeATK5jN2tOiTG16w7M+aEqtPbktyhi
YjsR5yGVZNj2efcJNgaB1CVpqYxEtZGJmzV0t/AJ3SsUm9NX3epUkFJH1ATizCo4pkOrPYShcJ6r
qGDpSbQC91+jAWNn0S4dznE+nXPd5ayb5NY50mmRkbuFZxbnqLGIfeFuZVtcngk8C0vSfaulmgcs
RyRFLwl5LxznrBe7a8ieDHJx7wZq4KCP1tXQejbL4GTeTBV5iYGfn9QNPFSpZSCn6pb9lEcrL67M
U8c5dR+YBeC8MC9uisC0HqXb9utRaummqmiiaPQlyDF1rDUGD4ZJScS8srBKpmd6cyuRkby1IbQ9
NDXlvML36d0bgjhJ5hjmBj+N8SD8OLSJAijtm8SvCJiBvePdpkGOKixkkx106wq2+8BtZ/h4gtJw
AoA3HrzWdNdGpFVfiSs26UJNg7fDHCJ3UosBBKdYNXJ/am7KOS1vkqmsdnFomnhVBIcwEWnLYZi9
eesbtfxELWA+jJYXo2KjP/3NzbTuOStcsfGT8klUqVxrsXeLm6QBjlPoLXXH4DY7kyWPYV8bh4cB
GC8uXrOJlugVsVKh95vfIrIGkF9F/nAwu5EWJtsbNMCAR9NuEEcl4gbSKKm7EZt1B8cPf7Jby3hl
VTP1x8gifLaCrlqBx/2Y63V23TMBhFo06/aW/S7f9DYtGvJeJ7xFhtyZRepeS0OO7AoyeqZAc5ql
FrsUIJO/64iSJjgxQaouDQxAe1C9AIeZ4N5AVYHTAWoYzgbZ0JSvfTOtEy0Z7mg3IhGHNbh39Cm/
bhMmNYvUcmoeDk9+ofAN1zaQTmzqLCt4wCmmkTePTMFNfbjvcfk86kmRPtomNSANh9leCr+qrsuk
9Y5z4lCtBMLf67Jk1hPQNGZaSmumXxCKvo+6vp7J3rTiA3RT7ClRb0QY8QOv2GWVGTRfrSyWsJ0X
STsZLqyKyr3ye5Gg23LrA1q56pZuj3Wy7Xo6e6plQqxAsGzpDRzCfJjXAYX/E07RY0yvnq7MAHAA
KVMkDL6lfchodHyOwDrRX01Bx/tkmy5k5jwZNCD3zDqVtza0VhUqojWU1ReEzq+R1G4hp6BOCxF7
EphGaGgVcXpv82GrW2A9EsHMjyPCMUqNjFCk4JHbYm26ybWXnNcvGlAfqEx03SMMPzXCfjaUvmns
mZ3h1E/JRHVrAMIpP0w2eIuUvtyCbCmS3UkQP6CksDZ5527CgEhzN+qvMfqbH0EEgTig95st6eVC
spAmcG1Az4gnGN3OxQR9w8620mXsOtN1e540cySkdCaww3Nh4Qp5PTqYwEonT045j9+L1si1KYX/
kIE62ZX0EQ/CbPQTzuJo1QcDEhm60kecz9E+KqW7mZoWeStyVIjCtCJV9ukZjBg7exJP13RE01Xs
putobjPOCcgblk4pm+8DvP+IOPnZQixoCjnQ36zLDArW4vvAlNC3pzTq3GgfZw3HOm2U/qGeXVZp
BvDOva3n1RtxGW7Olq0nf2JO/HIqdUy876ZuQWBj2qROrT8ojecor51pLqO9MRb12wxx5wq1fnjt
Jl5y98Pp/F88oEiyf4BsXL4nICzONOr0+yv+K6qi2KFdxKVKs0LSaLjANHKI/Azw/n/K9y/X+TVs
UdBMpNnGoZ8hmPOeWJgU02TXiQz2XelPG/gB9t7pRnOd5lF7U9VJ4l31HpQfbnr2Quo8J+phDrAD
+aE6XPshn+73H+nXWywhm9gGo0aXM618d/bvdEKzW04Z+2rM5xOIYGQggOfJbk+9idTTIKzfxq7n
PjMH+05x+V//6A/9IyXX/+Eu/eL1XhZpUb98KX7sHX3/N3+1jjApf9CxAhB6z5thXabAf7WO4FN9
QAmPMYXRsccA9R9TgG18YNgFRYiXCcwGr/Y/HSXnAx0g0wOxAd2KItL7bzpKF2THPzg9rNRELEmP
cTOyQ96u9ywNPQtLcmJm7YhhqCKtiE6WO3VPde/ZeX2IdTLaKtQ+Lr5CLMEtopMry0uzYc3shNDb
diGKyS4DpSh0E+uUa2SJOdNCa0O2PlZwhMfNtmOkOvrbhOybKLoitKivCMfhf4Ut5aMy9mzQLz0S
iABDX9aN4ZVBa3wi6HpwpUaakoZevnfcPDtASKHPlFiDCu2o6HjozyYeZ3RcDkFR031czYoK6NrB
IG/dcOxC7zqK2rWqFGm70qfVsqXoCMRepAiztAkXneZjHSAjkO328iz87635w1tjeKaLEOH/19tf
XpurokMQ/5L/7Kb5/q/+6bmy7BJDyMvDqf6nnqvNKyUBrkgQkOqVYiX8201jfdBhdBBw5DowFKjY
/v/FMd0P0GJoHFIDoKK3POO/eXGIr/xpIzJ4iohzxggBXAzF6HsUEAHdAw0Ao94LTGAw92LNuNPD
ipKRSdmmqABzLgTdtddGk/6DDL0auWvuH7Q68g+NkhfLVBpXBXXLFpVhr/yZabZw8b4/uGWGEzcs
RUR3sPUIUYrRSOda9zWuTYMJXYDK3azaNQdJYowI3DoVuh2OK/TbPbYDq14agV7TQsm0eYenz7ln
cjf+gUr5rhfNL2DbYBgEPwO/6S/kwhjjM9CHstxj2x5vHITFW/y/HoiyVn0vPvcPj8i/bMmseT9u
/ZfreRasYhZEpkvvKSmmimajVCz3g1ZbizFIX4N56JeRz2/w+yv9jLWF0csdtUxDuoYL1xbS0Lt6
hnz6Gadsuh8YPaucsglXttC22EWi+95M7e0Uxv4fKpt/+XqUG1I3HB4ml6y1ny8a62YzZDi5952j
eq9aR/e60alEV90o6un70vQf68V/u5qKUwXIDYKSTeDnqwWeOxAHGqd7Qx8IxMnrbN6MTm0M113q
Pfz+53xHRrv8nuTkqZ0G5jhzlHcXA76ehlmiR/sqHFML0D1KglVVZQU4G4NQtikcrzvUBlcDo8vd
nMq2XGNI+VON/Ot3hgVJ4WTrjGTAar27rSkt+QleXow5KWEMj2m2wVrh+w+eQwf3Dz/wr8+Q0A3l
LEfG5eK/e8fKqoFOWG3txPvSmOdbwgGaVavxBpdhmYT7qYmY8socPfofrvtvXxKcEHWD44CXUZ7G
H2vxJIg5xTtlvKfF3qOQ5G4OVjcQCxfR5/v9jX13LXXoQNKpmDTcXiZk765lR9oAvsnjHIS+ZYUu
GSpRqdfTMUD1/vj7a71bby/XEobJT+lK3Rbv2dZx1uL3xwe9n6d5MJiqyuyQRlZvrH5/nV9ck3wn
SjXXo+RXj6v58+/XOYRcOsUY7X1KkhhnMN78Bb0Jc+H3lrgPoyhrSQtrmSfNwFgwSGRB+Af+7Ltn
R31X2H0sdEp6x8Hq3bMD6ABJGb6Pvd83ahiPz2URzFpwIkshOxQI8VeNY01/WM8vP+EPteDlDMkS
5EAZRq+oIz386dHpAwentC+jfej61qc6drIDZ6TpTLBiSEhPiXuk1Qo6IQOYUUk/uJv6/cD87ovh
oN54K3H/HfAy+buAzL+DH/n8xxxr32fZ/3Hp+rfPyRSA0oDC1fYghv78ORNh+cMsNW2nIyp6JcXJ
rrECpfSB/NQZnF1Oz0wupliTdLqKITnpvckp0UKwve+Iijh6LTOGMXKts+ooESDRhwXRfYzz+u3v
n6Zfn1qXQzEpBAyN4S68/6g6Q7CiSYcI1YJOIzgJQIDjSWna9e+v8+ubiDeHW8apUJ0N3++NkUZz
gICDaF8MxXzrRTPHwhw5xpHEGHH/+2u9X855TlyMzLCYEOMxTHTf/f4wcUVDa43lHPMEcwC/X+lp
2S1TXhUyuJigleMwHY1ulM9algdb+mftH35Y4/us++fHlf6PLqH8UhTwcd7tKilQdJM3w99JdJrT
XqYmi2nrjTRsg66cbzUUsa8i9AkDirqsXkxlGAf8dyUEQX4tjvgQ/IPXddMNTmazo6cVl/iNU+ah
SzPJ5hM6T/8QEqVzRwyL/60fu/Qj/Yb5NKdQ3Re035x7iSjoYGauOPa1zoLbZIN5d+m5OBytdi2h
KVchzU1cnGWkPWhymG+nwLe6BcPV/jqr9fYl9bGHzhplXKOVE202NCrfMlcT5SHPqgwRel/6u7kx
aLPGqKhgzMta1QhQbXWkaqb9Enq+8ZZ3mfU40DSrmCL1mbZsRt/+lvatPayydrRgMbtxeAos3mxb
sLQYdR+9diGLd9EE4huUJtdc5hllI+1m3Q2WQ+QFHb1tx94Otk4xhHOl+eLKzlyTPiSf3WpAzF4Y
Mc8bb3+QbJLC4/Ig62kZmg1rp9508nnGirJivhOcpPq3pFXxMSaBTKqKhgZidJRqD15hTSf2mfRj
RZbj9eXn9Z2hXZt5qN+WFiPrQwH3kTBo9GZMbTi9npIAAeC6msMYatNltcIad0RBxgrlGqP2OS8S
nkgMsgZ6oNSYd11U8ttNwsVUU+t6+H/snUd35MiZRX8R+kTAYzmJ9Mykt7XBIVlFeO/x6+dGqluq
LmnUo712raMimQYIRLzvvfsezSk2X3oCEhq5UFHcGqmOyy8x+T2o9tHZ7iqiObUTfzQCTyUg5WYO
d97iZcsKa4j1kISG8YTXsNFXms5nmxt6/JGFOSPNpjTfsZGRKuKmyZpVQEPwnTUCjfG7lFStGOrp
JmbWFK0dU8bfAFiyNJGBfpazMLONoa7DfCyDo9snY+jPkdvFzCmZla5lXi70ytMQhIKLMyMcKWUD
Dhq3M1H/YbnLLY1kypKzz+kjpt1+whuAqJSMCyM5LrCNaKPqPVKjXRr6uHrJqGAECaKp3PcRJwbb
KrVH9FE+MDDr8zmEC35kcLPxFqA3Ewo7+Fekzi6BnBWOS6m6ZRFCtbK5CzsUUqG0UkBkKv2Jfool
EFuCUSzHHsfEHj998Bh2Dn1hKK+10mBhduKeULpsvji7VCm10FynnVDqrat0XAwAO6GUXU1pvEKp
vbrSfaVSgD2lBZsXWZhPVX/2kIpjpRknErOCUpHHPiqPnlKWI40MDHEnj0krbytTCjRtPtl6Vqq0
rvTpDqG6gd92xpp106DBr0gNTetB6do8cIiJ1fGTHaD5z0r9zpDBRZ9aPpVT4w6HF7kgpZYDbKTI
Tyno+JDvAV1+kN5/r5TGnpA6pXvWhNilFHhNuK81YCxkeKPK/Hlyear1lf4tR7zHVCZXA3J+pHT9
FIF/GIKrsnDC167SF8ryZqYAVL/6FU1XTJ/1+dqODeOMn7K+k3HWkk9mlrAs9gkq84zgYf4+bmAR
YfhQi7Taz7JM8AUHQ1CvZjWpkHiH5CpgHHzqrYwXVGYmU41h1pcnazGN7TRmQb/pBt276qSsb9go
mdF6tBWEDtPGE8JM+AT+Z3yYL5OUsq3ccEViaT6nDhZEOK7O1kw79zudtw15Mns6RLWX80fZRZ+b
UNy71jjeO+M8b4yl7zfq+WMxl1FjHoyp+W3bAdhxuNOyA/5gtgJ6WgZ+w5goTJkXQRpgdGRfpkhm
MYL3CXgiOKHn7KuEo0/P9bfO1QgKtwPcmMtcqqn0/KYV3TMFjzVenhi752WSFWalS8HHZcKFuTm/
0tTYq1ADMNXIurWp/njpknC8MpiTdWpglozot4SLRu+bgZs/IHKkpmuDGrQVXhMdjcv0TVeDuGXI
uTDptu44ImTaXTY3ziafm9dCDfFE3g1vZNbdr46JOZ2VhdQf9dxyXqbLDFCoceDc4xfCdsl+jLaA
fbUszMm12r6jw53y5LKsAFAwXuQE7e29STJzrGTf/KiwDGwq4KrHujPOjhpSepd5penJE0ymgi0M
w8zeyRhrXiacgREYHP7V3FOqEahGOM6XXeYd+VK9h8nqlzUPYaamhTaYn9NllNppqAZ1QZ1KWetr
5H5gW2r2SrWntQMGS+BAjWahgpmEdNvyNuxaY5UHMjkEapjLJxhTtDgABwnkblAjX43SOIjBxF5z
T78N68zaW2S7Tp4aFjfVYj0EVi3XuTuWu0zNlLMF/05PtNVnoan9oVXDZ/cyiE7VTDrCd8FoYQSz
Rto3ZGA5Gde9mmMLNdEWhObppr4MuufL0DtOhmyXpYXzZpFQfeSthVeTZrnlOgjMjNka4/OO4/ip
UyP17jJdNy6TdtiQPNPhFjSK8mNdc2JXOUzH4QAgy2Omxvbd0IGqTfLstrKt7sZtp2lv1C3FOjFD
/1xN/0flAwDa6V6VyhuQ9IW7M8Mh/1CZO3uTVl79YoZWvaV+Ov3yLiaDSvkNNOU8qJKseXba6lvO
r940dQmKy7MWHSAXeex3gYNlZBHAyRBWytRAwAnjK0nltUny/go3OsHeErKl1cebNNc/Rw2+fcz4
hHydZxDND8P5DAqv/MA6PByBGEAO83gGEuxedrPyXACx626lGNqPpElZs+uMpwaLAJ59OudNp06t
p44Yu9N+2iZnxZUwiyn6ijTqlruYClNu7K7gmNRpX4RhivNE2vk6Hq3+SQuD4cNsYvct7D2aRQrs
a9l6EszIeOzNeebkPopIsddscz7CLvTCTW4PL3MnYYlgBFxr7pDhV6gVBXBMMbbbOfBQfXbWVE2j
auh1oKIGk8Gr6ibg7ok40xaXYSQYeWaAhSMxm/U9BAwWpwiORQLQRWKrOcomr/p1Z+oly9m8hA+u
kegEDMnUHiwPc7MvUYdWaQDhCnjIoj3GtEcwYCz53ngo7AxRwZhe4v6T1tULaSxbF1rOp9C48beA
MjxmgmxxzhFFogx8IUnubWEEz7OlG++aXmlfOnHNU0Av86NV4GSXJMN3Ey0ZTwBBBjLRVvMtqAC5
gwPDAN3GT2yMMXYEtljh9bq3DaLBcCfnheUVuxwXVf4srEKshKvdO8OUrhKngLnDxNQE3rfCWT77
ZiryFSI9cietCStJ6xmgtZjDCykw35vijzTTo8LXOCev+qgreVSGe33S9G1vjz/wr3s7zvKmXze6
t4U34fhpbh/1Nrd8yWx9lVsqJ++FPrESoNwBl7NIJok1LN/1i3xfKn5xVPbuTp9J2uT5nO3MLp4g
edOwiy8vPBMd/9IqgkX1klPaNwz6kbmv2LSoWXjp5mzvCeQBfRqgElRNv6NHUXykHZB6zvg8ddgI
Hc2eoHzrxfU2H7v2JLoJ47ycdilsD/o6o8nnUG3TmTHdjDatqjhr7b1FrbIv8gEXTl2tqVrEUMJW
8HaSLa7NDOuJ27VgCbRyU2nlspN2DFGy9r41dLBum7myr7oK7WAJxSEZ27ve0N5j29wynaTnE+tU
kbdEmOu3MV9u+jQ4dqX9VDXBmSUXwSiLuyu7Wb6IJT0zF7p39GJXsZv2iyR790Q87pYUkdLpvA9s
2K2/NGG/9jRpPZVZDAqi1D8mT7KxArqxdiOd5CrNvJ4utklfQfN0RuA59mc+eDRa5KjaK4v41SYc
e4x0xvI54QKzkx6Aq5MBiJq9OXwRVQs5tGlc/GJNNazmeV7FZWzs5LIZ6vh1IuO0h7Z1suon4Q49
kF06vaM2fnCMMNo7o5f6mDH6V01v3M00Ai0eOMOc+r7R9hA61W1OVsQyYufVbs0COFsNdruNxuYQ
1zby6Jio4wRx3GlXjpItNLxPE2oREXhoTFqzjfLpHla8951yhlk7alWGoMMMrXUFCURMX1cdZqwW
gE8E+yfTG/X79DqF14HoPCJcwF0+hHnHFQ3SG5QiqqaZdFT9ZnJLMiMqVyn7IZLGvQOXoe8coisY
3Gr8s4imdjty5Ew95c7Tgzc3TIOvNrC5AfmrjBgseKINWxEOUmvSzhyLQi77niqZIENnUjONueyD
NwLXGkHRmjNGCXAH08R0TYEmR+A6mM+aaXFKxhmyoXDaFtc0A8EQ6LyZY0fvsCyNFN74hVSnExlP
w49k0cebxJ7lSUhs4DJs0mOUjsEbjeSI3KHpyHvZWt3GtmD1o3cN4qMsR9vCSzqoI6/XEemPrKp9
gfnC1iHTbLGrqIk6sLfnV2vUDmyikgM6qEMCohfjkIC2+M3Ocn0dN2z/VmZU3VrN4qfYKg9FBTpw
4ZF/0NOWB2lrBEcjshAFWg75bu+gEahJzeXvDZWpbWYorIfANpjZpNmwE46Zv17+iefm+r2wsVqU
TuLtmN0ue91Iq/c27ziDTY2OSuAa480IdAaAjVCznqWwH7yUDzNuImsl4N1vL0JxlU2MUaZStXWj
G2c4dMUqjuFkaR4vMY/G9GhDCyPvY7UvZdzxBuKE38g6sty1CC+3Fkac17wXfOtFKnjNWC8PBMem
23Riv0sLqdgvaQ/2oprnzp8E78vM0cIri2NfPUQVbJI5qQECVJzt+z5zmvWQBgC94gVVBPGSxYAk
GazKxgOAPVikzQKR51z/YtFOxIiqd8Q/AAhpgqLoLlde07T6SmZehyRTA74kPLOU2y4dR/NESYK4
tuRoXZXJwoRssRCvgiU9Xq47LSYUMJCPZ/vfZc9Zky13Ef4cjkmTpl5fVAVfNIfwdjHfLXdZrz6T
rGfKJvmffFfTdekMfGyIlL4pq+WsF7LYlUqKa3v8FM4MWYQ2eTh2+Hq3tskVgHOS3w2GiF+YJfYD
DjGNts4BKFkGK7dzsIdP9Nq85oIfgebZHJxC/b9lx6cloYnNPj2V83ngFwGHaTxrXY+aII1smck6
xYS7i1uu+0hjey0ddNb1RXiSmh58LdJEVEq4moyFX5pMWvmOlFgYax7nwxN1B/LkyTE4DlFQvgf4
lwm2Rdw6WsQtzJic2SREm2NQyfI9ZXh/8GoiTquZBLSAwJkF8p7DAe+w0G3kryAMU3bAhDB2XhHr
J84tzUsH9QMqDVGIY1/yMQ1tqcOGob7ncsPqbRp9zwmfvNeYsioe5S2VUN0cHMiTc0H2rta+E3Xw
4bktd13Nz3lNnF6x+H70YMz8CLMgZL/qs4CT4XsM83btgH1FdHw7dF1zs0/cgTSeeCgWhbfryFRt
FJ3jbCCBn6scKlIzwoX3F3uRV1moE7I27ACvnMEr7zj5WOuC5RCjmoX4wViUoIy6CsYKac6qLCQF
i4I6X6EIsSfjnz3aziI+lIHhnVGkVsJbrbiny4YcZcnpFJo266Nn8kmFdqg9KovrlwPxg5Bsp67B
RsxceVYVHOOQxif2AfOy1xxIawBHOPbBuBp+uDbnZJIQcnql4nX6Ng0k4lYtG/IGKbUKNxHbCp6M
VVKfsKkX19HY9Y8x4bLvFfGZr7icIPFbUTZToMGTyYxxk8+WM+NLLrgCBq8O3hLbwgPWNkYDQqJE
4F5nVQxe7SIJ/9fo8FdGBwNjwk/q+T8ZHfbv43v8p2QZHAb1I3/YgyzzN8R09Ot/SpZJW/xGWbCK
nWG65p/8gx+h678RMMUNhu1VzeBdhli/B86k+5uHIu5SRCXILFO3+5+4HIin/Txzp1UCRx96v7L3
qSmmq+YOPzn7hI3GmVih/tC2VQWyaMnRFgeJG8Nfstw7VWbY3EVxxvDHSXV84Kl2D5uKeihToy0u
i12ovO3EOi2CbFwT0PdZUaqNNQ3VWysEvweaCYY5bSjj26SZKrWAW8ahjKYUVUbXN5VMvJOusbqB
+BnXdA7MO85S6f2SGMveI+NLJpzBarFoS8O+eTRBcsfRzcT+NVtFbTeCo6jmd4fcWQySi4/Nj0Iy
3KsGs+8WgGJ9tEi9ffR6lLxTiDzfQmuQbI2S+W1uINx7FR1mMBWX7sfQhJI7MiMMpAt5F0b2new0
zis0n+tPChr6V97KS2fZP8Ycl69AjSL5Vhmz4kjgMvj5K8gBQFBu0doPS2N4B8vorU2lT42N/X6i
1IVjZ+esYj33bskO6MQddN5aZbul5ZP0AD4YUZXjOBbUbggU5yWwomudYNF3mnW0l6K22vtIdflY
cZKce6tDrsRnyDM2Yy3GU1hB2TDKG9dtnrrMQFWpxpMTjmhOkb7D1/I9qe3646eb5F9YPZRN5yev
B2+aGb26gF2MEMQrf3UMwNN3oQNUtHqVefAm1bcfEk95lTr6tOawoekTNn4o2d3GjICPrXKtW7Yt
MKLz1E/io0qpgABhznkqpI0dhAE6fTDzX7Wh6z/0qpRXocaONMLscTKwT99abvAMy1PfeTGkTerr
B99OM7GPC9b5iOHzLh0Me01estssIueaNiAFXInF+F7Y/QlWiNx3fWDtMcbQ8ERjxzqe5hRBZNQ3
Akjl1orfssqjSt4sx09aPAi9owV9cuIyDs6cNfumU0msCJ5ZNfTbLh6ne27K9NoZNG6mNo2JgH0H
upE09K01NvJqAsEJsxvaBdC6fh3HdIxfdqBiacBcYgnGZVBM91PBt7Si7Dg555FRn2Y309E2iuqH
S8dAg87VQAC1yApRV+dISunbFmGwiq+oIxZnDozTrVvI4WylNW9OJwaSb+poSfZzEyWev8BLv9fi
brppkYBPDEBgpi7usif9z72ppRwLhrF9oWal/vCoJjyZZuP5Kon1F2PsX9YsZfGgSxXQhyENj+/S
w4n28w2jM9ULwsHRKL4Q7Dk82jw1etqf54knf+PgUKLYmWunKZdPChMWv+3UbMQc5+h7UpXTdQUi
BP1T1C9ObXLujjKxwxz4SvY+xRhv5090dnh+OjQWZJqBw0CmbFklbSkr0YUL461w2gA31O8noQ6H
UHg8JFltPptqHMlyNRN1QNxhQS1TEI9VJzdWp+mbGCAzv5NT7HWTMsm9XLZsADic0Dxxbsj2nmRV
Bl8kI8Srq+UtlY+yfSm0pb7GcsdxPK8iZkOA+uKPQqQ7ZrQ4HntIGhyhEJ92Jr5KZ5O6kXvjivqP
rcD/OZ2/mBP+sV6pj58wtMsI2sa2ikVb3do/PTLGWrZw4prgnoOtrZFcdQjpNrX2kCwe70DSp+Mz
GdAekzkmz2ZNlVedp6bgPO1SmoqGwj3I+CWrmXmlQ/WeDjb2J4+cBnMNrM1vDdNUPmmQwYc67rXt
v197/tUbwNLGy7IxtFNx/sv1Uyxp28godO4zzlgbOsQ4D1VhuK3tgHNzW7DOUJjBeqHbLDFFZGkb
rKlsFXGMXJFpDb649wwW5rl8NyY8fvY4cdTVqz7Y1pkbPGZOzZ4wohvhr8w/l+fxLx8+pnVHSl25
Hxk+/vLh503cLOZo3Ze92veNbRt8cTWDRWqIBTzLJV6UeE7EzxnYXzMChIxdFPYB8PxwLJWdcARp
e8gs9A6Y9dpjB1Ni541oYugmfXGzuG18cnTe/5hTUsSgcWy/Bh4TfEWx+dHiCjmIZXHZT9fLdNub
Y1rsnMEh3JFYy2pSvNyu74MXPZIJFRWae6TzXN/AYrK3FPiE2yqLprfGBpDRjCoyQ55aNfMUrt/p
+vSDAlvWKz03IWYwc5ObBRGdcpf0Q4JfpmKhqEl5YkvMTI4GhcOtzp5gur3ceoGnhd/JsEbDhukN
Lw/8Kkp0o99D30MDyRNj8KGORt8RmuD4iIh9fj0OP8wsVyuI+mgSohU959GzyTkX933OykemU6jM
XfooGMSRPKzt+NXJk0+jzMtDHUbTIR115s1KTtBMKIPRBA3Tgud7TUkdz5J/fxGzSfzTE5TbkKgA
e4aLR0NtB3/ZNrBW5z1uuprotewcn8RzNK0ua3NGq9BuDpAWnUgBrqMlCrdsxap3W+8WKOKsSdi7
W+gotbMmuZ0da0aHCFMcc1N/0JKYYFNYbLsa8OmKO0l8zCNjPpb/7kOHFfmjJ2GkrT3byuEZRW4Z
7wj5Z+eh6KwNzXxYHCazMDISSVmQbTMZcPDxqFLcu4D31kRJnMNk5k/gmqXBq2znzNf0eOfVtnYH
SHMe1y1HsO+wEFgiU07NTVmX+wnX5s7krt2jF6otp/peqzHuXtoJaLaWEjqc9HjZeMb8IquqWBsl
JABeT5QDO+CG8EJUDSdh9OsTsnE+cZvn62ZAN8DigGDiZTMsG2Opd0utR+VZx1/h+VWfRs88B+Jn
pkE0cC3VaLgUCubJSwuhGkh2WqNaR+xbJj83WA1WjN2j7xrgiHttQAKTWjOVR+FOPKra3F43cAUB
l0U9cx/SLoK3m7LkITqoE+LY8N9Bd/G0RDqjfBel0lS5rOIxZFKGdc28SJKJ8RFhWZ1pabGr9Err
OrX98WZG83GpbRZQnh95VrKudhBM1jMru/C1YpGn0EJimrkQoN6McNQ1cyaQaUnDeJXlEsM2Ef1y
lxQeCWR0i+m+YW+5B4RDLU3bLgvThNQ9uP2ibbI+T+l4hwsccvhexo05cPh2WzuGYdQARhwbJTHE
NbtMXL3NuqN4Bg5iFYh1bCzZl+OM95AXsxjfvlkGqzEFDZONaX7tOHl0q+fO6PMwAILZKvXxciP9
92T7FydbnTMfD4//28J/CxiR+254L/7cifH7D/5+vnXM32xs/dJRJxgXjxbL0O/xF1f8BicIoyri
Ei0VbBr+7uI3Od9SXcHen+cwVgzrH+dbahBBikNS4SBEPSF5t//kfMsx9s/LJGZS0zRUjEZXT03s
0H9+YGa50aJeiXlvOUU6r+myi+XaykbjGuIXjTSenrAE5dgS8u0ItsrDF9LwRFG6OQVtNLn7bA81
NRHrMmsdcZampSVlENJ4GCK7gHGOPV/lsxRrM+4nuVrwijGX0lq8H5JGosXOUHk0o2WW4CwzDDo9
CiDhNUm0sHHVy+emnZsjWmx0jVIgNo62LE+Brhkq+eVEm8YTwLaiMq8fQixFxV7QWeWu5SQcBFjD
ZmYvS2rBSrJOBNAryCpkbAIsQcWeWr/4hyZl+DnyLDtP/MyrNeP/YI7jmScyjxAApdMKLEZQXYjd
IwZsSm20bj03zK4GYsY3cRl1Zzb32k4GCdFLwbh7VXYD6NUxSHGsQZz0oYOEsP/GfqVxcCHfmXvT
yuMmx6JsGU8YwaHEaw6sR87hQuElSO06trnX4bZDpeKTN2NTHvE45Lcd3r4tgPr8DnhKeZv0bnMT
BeA2V6Dti6Pl6JWf0GHpp1RpbCntZVTduPmZfr9QbGbHHiNO/xQo+4UlXkjcdSfmc6/s27sH2bbM
zV1qr2mF05Kwgtrgprui6Y3nKUt1hleGu8sZHQCgR/g7m2UKvNAQqZ8rhdSyhvbesXGIbGw7sI6G
NoqvluHExswlg9Bbtk3FGqQyNItQ3Jq9oq+gqhrXUmv7Nwni5qnJjelmaBPL93J7o7Vu5wNQhBUZ
kSGlrAMMedYEJw9n7p0lOvOcmvpLPJr2Oi1Jd852P5NKD4MHChbqDTDffD8KMrKl7Pw0TZJ7OEDi
pifqSvWDOR5om9ulieFuchMYWdQLPAtg7JT2XQb7hJgs49Ycz8A4fkr2UNvSNINyhUwg77nIWfNh
fx6gvcHUzzxjw64Ef5Khm2u7sO5KrjYfTNJVKTgh5W5tw9FpX5ccWs5C/H4bAVthBu/yKtvI8sM+
DFaSeoljNkTaq+mQwmRTWN9bWVWdZ2woR8dtawWynjdkTwY/M5vo2hhqrhsuWwpSbLpnKjrBVj0A
3XUiTCJelY10glF3up/HzloNYWyWINPMfA7lkxtkUwxoQY4YwwAIm3a/TsYojNz70UbyrfC0eW7/
oOupNT5YLSZycwWbMZLPkvxbshFWEjMtFc4dMc0gepnMBaM4aMqM4DKU6niV2fHM36c4hIid/uIZ
KnSQJXgwfQQANrmmLDWLU6ZRJIex1Kmxyeiw490kUEALxSZvhochjs3xoUvjHt9CGGqJcZ0aYkje
UioLl2LNzqFwyFRYre4zAIYtPLT6xMrWx2H4lss4zPwE1Z3vB/4Hl+dI8d1mmml8Z/4e455dueMM
uyij18rd1Dn0w3A/d675xgBg7D6d1INn9MZn5PUDIbquPNIOb9C1XgRpR3VaYQfpARwpeMBVJPou
eCzSngYKgfKC9aFr6MIhzDP9V4P+fyGMJbW//+5B/T9N+l607+3PEdW//cwfSTsPhBmpB6DDFy1Z
IE//QTfj8S15EhPzYmJJGIrH4x9JO/s3mqUoKuaUQQ4Op+bfNWiDEB6MMuUNN/721P9PntGq9+pn
MZD4EL9NGMT9yNNYvNJfntE1x0OzQrIE8OC6fm9pwzXmEZRNxp3HTDFdlgvepRwhvViK+YKNFfyL
q0gwpWLC9IoOkyH1nlPk7uulCIxHOwEZvLIJ/q/D1nSuo4x1ewbt/Zgr8kyqGDRwjeW3sgpg8yZg
ilzdZtqNgMXSnID3ViCb+AK1aTGcf4oqBUwZhLbuB1OqPzRtnB49xcQJFB2nN9qVAQLrTFle7MNP
y9fwvKOjHNrxUMQ5iJ1cs5nuKe4OChMIHhalm5Ien12Vud5pxrCO3cKe9LtJw73hKJKPVEyf+YL3
GUqj3uoOEB+p6D/Siz2eKemtnOz+HOjycVGsIKmoQUVtKoBQXRlfxjwDxFB8IdYmUENN3nS3BMpN
/EmOsTFMCyhRA1xgZ2Wi+j6O/BGjAZpeK45RoYhG9QVuNF04R4p45Cn2EW2s+VooHlIn9f6lVIyk
ro/GO6Izy6enCErqmXqHP3PeG3Oi6J7JdMe+FB+Zrsfb+sJhUkSmXNkohyJ0ttXA1B10Em8D5XBl
KprToLhOtSI8MR1fxY2FwRH4kw4EygwQtvsYjmiqCFEtqKhcMaOQHQ5wbgkv1OXyYiqyVK0YU6GH
uatNuviqo9djZysWla6oVPICqPI0MEX0FwdqDJ30V5ViWYUzVCunxgKcKNJVUNnjQ0WY+ZGOlfiM
8Vecx1bBsXrFyQo6sz0lvchQts1ql1N5Td9XXYLUmzKaYNPMMO4Wii3PYWgu29lxOFBqFWyu4oLp
KhSxC6PCgKoUi1tP8bzKC9orUZSvfpqq68C2s/08wQDDuQ4KrrLjt9514tdascKKEGpYrvhhkyKJ
CW0wrvQRulijOGN0krSPCbYqf8rJIoKOOVRFAJjMKyz3Wq8r/a1Q3LJaEcximQFJTTIzX+WKcAZy
FNYZVBhd0c+GktYeTUAcUmS0qHeBpM0TvDS9Cpz3GoSapVhq4YyNh45r61DSxbh1FHNtdgrgHmDY
yJFxOtVCU39z3OKxHIzlmVHUvAMHLe7KC8xtQsU4WlorFJPbFdfRoMBvo2LAtYoGByURTZVTgPeJ
SA75VnHjQkWQc2M2RYOh4VUa0vwqUaS50YA5Z/eZvXbRfB4co+0+iPcPDQhf+diBqwt1uHU04u6K
wrWZOju4wmLFtzMU6c4CeWezwTjawVIczJSQY4tAwCTcM966krCcQ9vKdqaRZ81MHpeuoupVrTB/
LFNd+kZK8fKiEqCJ4vA5+NufnKKixkHPS58v1BEQjMAT1basbtENtqPi+tUXxJ/nba0uySFbwWFz
FQewzu6Qw4dXLaD6KlWswERRAwsQE1SKjGKg5QqqoKHAWoEp1qOYnF2p2IOYHXv8NI7hvnYXOGF1
ARWOillYKHrh0pbpjiADBQczY2e/uaBRyepTkhvMG0wVgFOXsmcE4XnDU7jMgFWzFFNopmir+gW8
ijqwXJXaVJ/poRAbCaAVuhsJHcyEUFszj4Yy4Io+lk3qXLT4hdYQcchEK4hG43jSFQM2UzTYgPzW
naUIsW2rYLFLqHV3sermddALLHpa3m1Fl02E5d6K1gY5Wyn6rJq643pQSFrdzexNTk/0s6eItYti
1zaKYpuDs/WWzt7zRFz8OWmH6zak26MYxuTUJhyxOraHp7w3m9tOcXITRczVgji7btO82pSKpysV
WRdyG9PPFtpuOub63lYEXqj15TaCavdjccIeghWkXtOo1cNF8XsVeAa3hwTqC7sNqRNrKt5FmL+l
ov9qEg6wVETgESID29p6ehA9Hz3K9LLG3FNt2gmaMEoUkdNJMYYNh4Z6I5XU1GPjIq2DmLPD6t/v
qH/vDqm3VE9ZH+xiycEyVRxjJl/mphoGOjfmC+i4V8xjxhxbu4aCLKG/U4Mept/GGjbfqNsEJSSP
25hb/KolE7bnQA9WOa0b7w1GUrzOi1G8ZkET7FmZSPR0VD4qNvPSJ9onTHFxrBS5OWe+eyMVzdlS
XGdbEZ4zYPlP4egGW6n4z9EFBU2xAbb3WbO3dP421w3I6EKxo8UFIw23eOHQqejSk0E0giSFwUle
u8Kgqg9405uYqvW+HK2c+sCiF3he0liAfqPTKkuSJHzkJAUKI2E+A4sLM9odhW7Zvoy4pVcT028K
4dqGdBB9O/WX11TpYcgiqpamUaMZl4AI+IrbYSjSfWf1bxatdIpPBwjD7cceuyhb6jhiiNB/ETd4
c8vpvpALbbHLiOHSqIFOFg7HnTp+5EBcHWlYch6HKtWfwcoVn2gl00sT8INDASDqnbNGh8GOyTUj
pWNVt/XQ7chV1It9ZqtVhIDZ9FRYgJHLztzYZRydJhglYM2m3r2tu3q2X1tmGTDuDXefDSNfnDYz
xdhqA7QCFNtdP7Pr2UEQKc9kMLTyrWIBZe/lDYgPHPzrdA7zo6ulDcfdRF+zyUuvZDgXx76JnTc8
O/U3ofoobuGxZ1dOZMnmsUeODnbZkmZLAVKKSBH++85KvgPzaLUnqw4mayOjgYQMh6oUcd2JDbzO
gvImrwQhZrcvoFfHVQMhYC1mvskuNF9wDI97G9+uP+ddf82/nLZe5rCdzCJMvOapR8ZCoNRKa5WG
PGU0h35U9iJPxRJlmwjaxJEniPYQaXF4mpyMsvNCzsBvw/q64ds8Lt24IvE0vpupNx8bT+lApgbq
u6BOFE4h2y1jYbCFFNZcxXBNg23q2POaE3a3d2FzMTBx411rW8KfA/Mup2WORgAtPDBb7Q59QN1Q
k+vxsRPhyZbAu5ifV6cosLv1HDr1t96wM1hY1ryL6yHeJl3rbbRQBJsmzsrNGNBcuiqjlAcZlDaf
9i933zOtwEis5zuL6dWX2VPT7FdpFU8c/VGDvzPYst0X5B9lue//ZsAPas7N8Lr/Zs7/r9xadHE3
/4XcSoT+36qt/5O9f7zn7386w11+5I8zHDYiTBOSRm6EURtCxt/PcK77G9KmjsbJ8YSp5p+6h38T
AjADEV7A+cRxmNX+A1yt66YBtojUsvWf0lL+OQZtY3XnVXBUZKj6K20ikZVutoap7XETsgmIE+xw
vWe2jz8dbP+FbUS5kX6afiqjEjIzZ07+Gi6AXxPBi2ybmcVJ2wPlk49pSd2pQWLnJh8HLf+LCRsf
6K9/C/Ea4pqin3B+/mXSyneRgOU0AhWX826wzw5nQE/G0VzwqlR2zvP43785yoP+6U+isdrSEhA0
sI0Kjv0/T9antLVq6fDEBD5DlR+o1O4EjpZizlKjBMR3AVw/M5c3oFH2Ie1mFq7VmTLNEeN+bYX0
ow4D6lg/0YNVJVCKlYWI3ZvXiI9iiptTDatvVwehtxuXJt7RG0ocWNWazo3M77I083aZ1nRPsrOL
I3tiHgZBHl8HcxfThJBYTNRCWAFzLfJDHIJcrLs2v9M1c/nh4eN9jlKTjFEVnkU/x5sRvrTPMZfB
GlbpMxAN2/WjxOjv9LbPv4gAlDeAGpMnnfDnivaGbGsROCLYQfJLiVF7UdJdVjOL27kUfVDCNY88
GyaEs85orxzZlddN5bIuZ6nxDrlR2wMIqNdLo437es4cHsGTF3Dy1f6XvfNYjhzJuvSrtM0eZdCA
m83MIgKhGEEVZFLkBsasTEIDDi2efj6PrOrJZPVf1dXrXrSqJokICIffe8/5jln92vpFcaKnPN2L
asGeo9cjbwT2f1u9NZtX1FJixPMa4wetkXRgam1fhWM6c4vBW6Zb7xJDNl4iyfS4Yqukq6SyXmWW
pSq9LBWZeRaRijQb9RbhlN9KuuuiAbqIVZMANEar05adPLFoyCziL1mcI6BLSju/JfmDCDX2P9UJ
vzuMWZWw5qustSxMmsA0yV/DiIXZjYQe55bQ5DO5DNjhpnQ+Y6Z0N62hN6+FVw3batK7rT+okLep
couvjUp+i4mAm5tUBhGawGNEsxMu6OLEBDpzcuIyzK9rlSRnWyZD2DJZTvjgyNNpJ9CbLkErxM8l
Kf18rdIebJVORz1h7weVWGfBzD3padR/jVq3+wKHlmi75RJzp6nEO05BG/Am+7Xu8vVokPRRKoky
r9mvukrMY1Z/DDWKpSyLPokWUXmt8vWoi+GIacWE0X0s15VJYJIISeTzZHdMtcYGE6Ty+hA3pm8M
yUN+2PtsqVS/GAUx6Fe3Pocj03g3bu8QAo8GACYSAQUu3wD31XBt0VlnTjN8m1SCoNOAzc1UqmCn
tN1cWecL3OXsFto5cbcqhxBuB+b5zj/XtUg2vbO84LtimrTE5sacl/ZGU5mGo6BLgAWNnEODxMO5
sO/LsXj2LmGIyfdkxO4Sk1heIhPDoSc+0f2epYhv1yQFmIl1kF3iFlFvY8ib8xoPin+JZGQaqvIZ
2ZzoOqY9FdyYMXIgxRFtjcp0pGNGnMtMI+vR/i19wkixgI+P3tzFG3HB1zsXlD14NBr1Dn5tpW4u
y904UPS+TJod+VtvzkzngKuyZVpLzIq/bVP0HDZZFp27jTKYiOchc/hJC4VJdOPWanhdFeQ63UVI
P9mGS9RA8VGESgK6Qj/ivJoyVvQjvUSosRmbSZhPaT9qzraehON99S7g/7iLO+0KFm5EIkBWhJAS
doZos1fNkdmDGIpk1+gly3BVeM5+0JE0emQCNevQMsN5NfYQBJCh0oMne4mxlKPhr3A6y7oazRDF
9TQ5e7PQ8Izgsk3moFiEgeaxIlahrdU/9kKXAQtO219dswz9FX4CiYvZQrzKLCFe4dEFctyjFaW6
L68SFVjdFT3b2gJwHQ87VtRjbdttvUYfg7PHbStKY4K6HSk6KCHoASABx9QAJA19nhr+W82I/WFp
daZyDjwwGQzDWNxPli2/ISX2T3wQhHeZaVdHSQY4lGIX9tKmmUeo0noubnMncd/youbzWflgbMPW
K+41RurASfyCz6a5kv/PUeHdpo9kyNI7TEpZSgiBvxBZHRF1DeWCbYTB4pExJsHcG/x3F/jv7AIt
FGcosP/nofvzt7b7x1PSRMmHqftvv/n71N37xSO/DruzIlDRnOeP/j51NwkrhB7JRvGfZMnfOvq2
/otr6YaOBUGAAHI9+vC/7wa9XwASuWwWyYS3kVf+Leik+1GmZsOnZSOKqp2WPmJLQ22uftAIRrM9
5mUaxYe28Ppj5ZcOCVOmbI/wjRCy2EBzCKXjFcZQHNlRRKQOJUmQ68a4z+JGSzdh2HvbphPNA5pp
jcZfLp4Sv8t3gPFRziS9qI7VhNeZuWVHMlgWOwd8zF6z7dM+JKVIs0fWM9/JHbrIjhsMYiaVTxbT
ni7kFaGDDLfAfDQsZH6EB7YV4WpwmnAt3PSFOegTktLQReXbEqvSDQv60XzeJoOm4+NN+3tkMwZ+
SrUATWU7YpTV8mG9aCFjTBLZ8AouhgyYFw54KrX7JJQpr8ApHfeNVVfXyziXK6LY9eelaYZjaunz
Yyhnazs3LZoX0aLmFYv65nmZEQlLsm6QMGzcuqRbM3cb5+Ihih1nS2Ars3DUNoGn18ZRGMmnCjCQ
yu0iA9ee2QfkcOprRr4ROD9GuYndPWQy9e5C1Ff3IagH6ka3sY1tNfd849zXlkD0IfZWj4R2U2Kz
dec6D/jMlzRUe21XoliZ8JdIWrOee6B9expUJ89mLGv08W3kLyQjmYpwEnhDbK5th4ZxmUeLfeqY
cobILN0O0dDSrcKi20Nd6T7Z7ZymK5ksxkYbzGZtpzN5Gk1bOlwPpz8tvrnvUv01SU2YeXyXTRZ2
T2GJnRNn/ac5m2FRo4P7jGhjvjJi6dF29mOS0WZFzXaYeEbRGc+nRcSbV+XXflrUN1B6gJ6DPI29
lSwq9zbqW/cus7SQIbY3vNLBMu/nGuO7QwjmCe3at860Ikp+MpeJM0iiu2VM26tJEE6SuvjEfWM6
5S6x7zmjGCLVtPDesLoXwh9pU3ZedoiRRUXHsWPLdz+JqKrfyKZsP9NS7N+BDBj3biHxY0a19UD8
OAx3p+xPTkvGwrobCk7ZKIvmujf1z+Nk9zcEm2gbc9S/2WXx2RtH0qwLp6wP2OmAECWWfstO2GgD
gMI+btG4f1w0Il/SIcw3bh3mKlyo74u9bvdOSnhfVeYEa43j5xj3nh4YM0CdTavVLduztEHgwlXe
gIYtNknZDvo9UDE2qXqsn2RNTMR6MmaSZqR5NzrG69KKV70hP5cSdNN4eiH3gjYNGm0vrpvd0HLH
6JHpPuNafYxC+U0nnXvGSp6TTQZGce/kw+DfxrktV6VAvprSqtlHrDln/kKEaqWNyS1Njr4rxsNE
KljLzQwrc91H7Whet6Jdop0fTk207hv5WiSa7M9NN5OGp0Nb0vrwbiDIntoiQ3swWEPQDsTx9bog
ldyKDxnxj/W9uZioF/rQKJC2kVh0ZCafZkAMZZmvJmbh1y2Aro1nVfEBXKexqSXtIheIWWDg1Xi2
m2J2MKsdS93T9mj4Ymi5OTWea7LrDGcSJvV53JZ2mqwiVCgvk2OxJUnr8egnsFPKjlzhcDZ68kFs
4PFN6tyjCMo20s3IrBnZOvhDZq/Tuqiv0sxaAvrypMHaikFiFNH1ODjQhfp0WR7rXHcODrj5a8oE
7WmMgrjPj1DDo6DIW6aSiYooxklYbFN5JDHoBamUG1SYOyEXhcuG6HQJCodAUty/dYK7TiP3owb1
oQeOiiQ4ZO7gs1I19b0lGusRhCJaQJfBDy3AGKe3XGYiLcnGYUyaZa9LKnoqNW88grRMERANn4H1
pCvlCyZX2xPNFlka+5FluMmXaH6niTjw/3reNia1IQcvJfvdFLa/2qFbBy6uFUI1AacAZdD7Q4jp
f11VYXNK8v4zLxaSpLp82JdLzeArDyttWXVyHF2lA+t+NUveNhtU2O0Jx6zYDpHxECGA21taoR8T
wP/rpiS5PfdoOsQLmmTp6yuEcD6CJuUIBYSyN5tSP+gzXqRQwIN0UShvwHTqjOxGkF5Vw0Za6uap
J1vsiMc02Uxmfg7dZV57bUSchMRPDokqUQ3avlrNHjSMQnY25dOQBxgj6kMtDNhhKeOvAHbJXWOQ
8lRNcCWA9szXsYwS0jgmf53lktb5komAwbRxNXd1CCWpPk5FUW/0BeCXUzUTLnE5btC3SgAmFhVE
b8eHZiGjVXRM8Zzmaw0rbNNn45eisPuNbszGBtXJp8po4gOWmGjfj7kVFKF/A6Tk3LWkgVgFNAq/
H5z70U5AFmgkvc/puddb7X6M0zsqNHJaqcR4GvObyLtQSjMiC6YkcnRgDK27dei7BzRdI1j3Q4/Q
y57mT3YGGIA9/mifa5Qv7tWSdnMP2ECPqo3JmxMJ+UXs0unWjPLFvshg3NJf9E0cCrk8FIkutJfx
Ip5JwOEtQaI0NUwKlb6GOWae2xsPs8u8r43oIcuw3aC+WdjKtGRt3gyZ0XBb0RNiSJUyV9ahfHyb
K2PC6t0v9a1ZmVocyLRZni3ZT88FjLIrj5SqY1+X7a6etRHoSeFNhBnO2XCFu3xk6c9xQk9D3O2R
Yy8bo2DFhBnsvs0pTCL2c+kVgI7eWjmmV5z9pU+uCh2cMCpLXGBi3M70ub/WZq/tsMY5d+3s19vR
rw2G+l1KI4KcEcY0FicI6te0jfUoerLnUAYeDE5IOlnLpgMa1V45DSD/LU6/GqkGxhVvt2Ukb0Fa
x4bwi3jTYQEBn2NCBfZp+g36FuEUaSI+FLN03Xo9DM2M/vvcktgU4CwY8A7Ec3/M8REetLp22fiF
ALXopNji1nA0F9B3t9TJNnPAOlS+WJogtnp0b1S6r62DsilALpWC/m7qcyrSsSXQBTJNhSRm1yYh
7RUf8BhQLibydTYN8Elmug8rj+jn5xxSegDI2DgVBOY4qxzl1MtiJfaWpOud1SGbw/7e9fPKL0eA
IBkxPW1lDfsIFCoJOkkbbSyycW/s2U0J4dO8Ol8XGDgPaBf1ZwxC4FsArsdo3Cw/28rZLgdul05f
J03XvbB4LxuLk3QkHOwLwbpw6jwHRApXFBpXnumMaaHhUBV3PVTipnfMdYcQUq5tNy5uSaLxDVxr
MTQuJ76Wzii3Yiy60wjL4ODGPj6nkvbOPSi6PsOnVEI7UVm8gosGYY4pUZADK/w6MSj/LNhzfzJn
1zuGeOxcyDSDd2p1tmZBGBmRuAaiSF7P7L10yGif5xDNuhs5NnGrCylqk6MfGloezRq1jPtqSXsY
160vm31ieawDuSmu6U/O30wtVAr0xHhjPU2uklEzNjNR4y8I76FVZU3hhVuNktUPmD2CqMCnvZ3L
zjoj17U2jsvUrYI9u8nsBK/KBA+Qwn44Lt4w3iCaGc9wCJtVWo7TOnUy+GWZjN9mPDzMj6vKJrCm
6mA5GbLZ1EwD0XEy/7DI39lobuxuzUH3vpqlOZ1kmyw3fr3IBzkaHuZtr0rfq85oH0Wp5y+RQY8R
+EQqrhjNYv5GcXSly7DeetyvR72O3Hv4BSPtP6hL5qJzgIV0XMOz5WZGnMreX3c3jhP2EEaIUGNp
Lsrt6Epnl+YaSXk6e3Ep8vGxatAVagwnAbygwI0ItUnTYrhJPc88skgMAQ8gD4tHrHQ7sPJZWYPz
TKsJDS9SdzPb0AOxsM01/RGVHtzY6VEm7FHyQq/ZQHX5r3HmQrEAEzJuEmxv70NXjV9dQC3+WuZi
uh6w48DTa+xq+9/6/9+p/1G7u3+q5bv5Nv7jFajqj3Og337p99Lf+AX5uEmsg42ilnEIQ4TfSn8P
6byLzp1RJRW5Y1PE/y7msx0Ue+j7dJA0xs+lP10BEM9I8A1GKnC6+IP/93//5AZsP/zvf4AZvauS
smv/z//6OMLwHZc5EEE1jo488A88XGMg+FnnFXwYGAsn66yMnFurGeXNhbzxQ2vkX0yDPk5o1LHw
v4PDBQDFWOwDH3ZodUyRvlEePCb+NwsQnhuk2+Jp5gyciH0Umz8/3s9eeTzKKBNpjpgepnxTKY1+
bmo0mmUCBNE5XmGwEvKM4/JLYXnedJNtHUpQWcjpJt94HN3E/IvR18+G6cvBgQG4OKdp3Ph/QKzT
kGynqiV3c+E98rXIC9y8uTH4p9lYcP+Gi3gKTf2vvvK/OMXsXxjtuQymsHoq5eYPfZyu7dJm9D20
CYUBWSaPu69DWSQQbBO4bpE+/+0DqvGXzuG4e+F1KJLCjwdMUUNJDBgCM1VYHb9rxeJObArf0mjs
D+7rn19T4w/nlder5fomgbacXJByPx+QnYm+RGS/7/tqgg/WE3Ng3i5LzXTCHymosfUmxo3PSxMH
d2acURGWT6WUeJJiN4OHhn7FO3ezyeS/GRyaSlLGLd1lMb2wE/uLu4AGGp/nxxEoDzzmT559m6vJ
w/7h85akWkXs03r8LFZkP2qF6YSAjoEcbGkkEPZZR8YI0TOeqS7bzmFMWkbzWcNPsDfh/LpXSetb
B9K3nLfIahvgaBDRXfryZnUsFt+4obWNaHXAcVVsCG01bgpT5zyA5luMoDdb+uNkXJhAws2FMHJn
Mm60xkNj15PEdpTaPJ2Nzp3uwkQQyLKQIeF88QdLzgGssWnY+FltpscGQfkdVSIJhQmVq9in+qA9
pzmc43PdmA23HCRIUly8dtaYgDJfMYxv3KUUBsjYk3SC3gO5534q5/FU6jH2MYIpxxVhM9hELgtB
Mxc8p9PQghQg2/JOoE7y11NYy9c+NYlBpilxcIesq9dsJ+SrX1gDyrEWwqyoF5YvYisFw6HGefMb
fTrzToaHBJBGvlpxN501wmkfnQ79W7KQAe4wLIQ5NYvp1a06Mpthf9DnhJc7nRGO8U2JKR1X1Ngc
EAJP+IS4De1M74/OW4516IauGeeNTtxjL7hoC2izJ1JznDdXc6czA1exQVbp0CSECeWDz9PwELRD
OJ2/36vwrwnPia1k7K+TjLouT5UxASe6fDXnQba7dhzyZa0Bl46vhAes+JDVWs2+36WnzKaS0Lvn
eGDM7EvW06DLeoLRC5Ky3BW6I/utYn/3GkeSh78GDyIwvj+BxWEvbJcJd8aUUWra5PUeQeRw+fFA
YMLtZzkGg2tySnm65es0pYihoypb6u3QA38keM6wDn1MJD3NLfVdR5t+mh9Vzf5y/u2pc9ZW79ub
OPO8QPgYTMB2Cf3m8jNdGDJ1mfWUdWOJ9xrf9T72uiEYIySTfd1yA8fq8XCBUck9cLYwPBo0r6Ti
gvZBVk++OCtgBcbuDvFBz0jZ19ObrnZb6az8IjOnB6TkOvzCsAK+vc1T5K4h2lI623li6IfR6KAg
0k7WyviqbbtE22GiTMegjrQ5PGNHhSYQVw62jjLGNXEy8csTO2qOX4dZq4c1XcQluRtJsBufW05/
vGvLcti18BEJtyOTkInSoEG6zpKV5gwO57l9lLAFNxMeanSmYt7SuYDZWU+H0artrfRxjwAoJSdz
GPehmKdjF1XTo0tO7RqiFuHcpjbf2PBMqdZi46XVzTqQ8eyu0Isat+yOu/MY1yShduHgfO6owm3u
r3a01hHVw3HwaHXglYsgQemkOa70iv0zkoWvdcuyiUrCu6JD7t5IHSvpCrXjfDIYhHLBJ62tVksa
IbKUS/dVJHGN61froyTg5hZES3dTGQh7aAX7Zy98ssq2KwNDsz+RPYUOv6nfSqypNyntLHtfj5hk
+EGLmw5OO7fUnDntV0hZ/GPW5enMa4572QwxDO1dLeQtrSQQc9tJvC6deCrmmAANosKpC9FRTOcF
4fGTGkXeSIBir3ObTflqyMY3wG3RU+q4LJiVmZEsrafPVPk8WKTIWLhz22SXeMwJfSmUaFmEZcBr
tHp0nWJDSiFCdb4GglELqyAcq0UXz0srjc8FTtnlsMR27x+sokEbsTZkO1G5G2j9MHRaX5ZocNxN
U2ZXOea606jJ6I6cz/gQ+eIRxGb9lHfN21xMavVPjKe2IJwxJYP5ZhJMCbDdYrsSFcDpXgv7cc3m
n0RnMXoPputnXpAM4wEGjTYE1lgba55L74gVjHYVE/DydurNqd8utvlUUGwCy6KgXQ0A6wKawrVH
AqTtoPa2wvKm9DT7S25Y/DwI5q755MTCDL+oYBqahbUMq+2CcxxVbpT1iOPaTDuhhO05dUUoV0vn
RC90vap9Agv51ostPUj5SrgDJPnrsxm2rzDN2YvIzvFP1ggVGegfl7UWokFZjGUaYHYeoRX12/kw
W6l/o02zeGqKKsWakbvtVz2HPeSEDstb5i7cNHXPndJGuh9Ek6ZupR69C1ChyrixgMMlK7ChrOmp
4O8MJp/G7WJxotFsWcDnBetg0SOEWXn+PK4SkLoR8FQU2KvJisTJhc1VBBEWs7e8GZr9HA+sg4MT
te1OaZ8w/MGoT/2KI6e8TIq1RbLlnbQ4vOuMdb67UGQA1CQ7K1zst2VGTbO+LIFe3IcN3lHQKyvl
1o/vurH0y1Uvge9B3NR3Xu7QNW06rf1aWhlvDsNSTBhzqZ03L+f9SGYN63QBWrAJmHiAj8w7x2PH
MFPX7L5/LKN0cIXUccpOAt0Bry8Pa/uxzptmTxk6EbXA3he9gNgYSw6X3UQsTLBIz+BvujbcyLTW
OkLO1xGvQXxrOgOfOikk3xXZAYdEqTt7Z7uWOa1r6eJXKFY5OgeMo6Ov0/JdR5PtXvVZm9ZoFJ35
IUTT+eqC3EO7zOjwRLgt5X2W92nLK8OIHkePoFDWzdw92QiDW9ZFz3jIKw0Nch9r711Ti13cjxhW
+czschLNE0/mNHJbgNLkTV6Lzni00OZiycOBm20bz84WPkmizmiN4WWVO/RVUTv55JMXDUsVPGqu
aJpaXKa+4I7LWy6jZig2SEdvoKFZjm0p2SABCvUnmDFwkjhPbC0fXCvR+gfmEMqYmHy3KdIRF0zj
MykAYvBqrOdkO2eJhrkx9dkto3xWtkfc1dOZvHSUvxdXZAhdMugAuK9GZZosLv5JT1lw0WphqoQ2
vk6U0ZJ/1cFkY77M00Vec/nrMyZXJiDKpDlpIrnSOoybg7Jw2srMydgG9IsyeOb96PA9MH6i4gLd
ghfUxkazxl14H/ks6RboWNTckQH6ABNpM2EnrZSxNFIW0/LiNmUbQhNnQBZvZOxIAJNk71piO0ww
MamKi1+1q4cq4Akc16wK72VTv2v5fCsmPK7c12wMenyvopP6rVPMQzDg/3DbudhPPT5Z9sbhA16p
eZsqFy2G63Ez2fatrRy26GbKe64272Xlv+XNV+zsiydXs7q1j003Evl1n9mYvDhVtzrClE9Sc/vX
Rnl7q6FIMXdEOhtI8Bu58gC7w52FJZidX7kxlUvYufiFrYHQcwRhItXBVHujHfp7LV2+ObXLBbF7
HuGt41hjjI1bzys22tqgcO6EBa1mXGusIDFauRXvK1bDLq3oJ5vEOVtzLa9pTXOTFjGrTeI23JEL
Yz5CIyayTu7mbEyZB7HtDv68jFJVx09VCaopCg4HTYFBC+JjDA7BBqngjSf30rls+odJp6OvNr5/
fpw/VD++j6kPEYND2W9TuP1crYkwpi1adXKfI4KHCor+4LFuG9I37Mmojsz9KF0uy+GfH/cPpT/H
9XTCPMlOsklQ+lB1UZLnVlpNcj+lufvWaYBooKjneHNArDSbqijns+vSqAZYr3a5f350+jYfzy75
oVTFPOB8iI9qirlN6Z4YbgVrC3DAinhi89FXq27qYbpH/i75d10y3bTUzpv0ORb3y0f4LybjL3Tb
NN9Uy+B/Vuyojt3Vt6b9Nn/o2alf+71nZ8FsNJFfKxTF9xbbP3t2zi8w1yzfM3VFgDTpp/2u1jF+
sZBzk3vkYML1uO3+v1oHBiR/jltB3RW4Z92/07KDhvHh/hI6rSXHZ0DpY/fFGfbzU2XWTYkD00Eu
PGhkJJSN1W1IXG6yY8yu/wjjrB4eIgcqcKUncX8Y6A3ex1IbCqACjK6gHg2gUWGwEieP+JJAE9R9
ppzAwkaYJO8Fvbqdl5XWKhI1ROZJG2+izCCGHKlA+DiZSDxQmL4RhLCO+FOPA95QPPAA0ugFPQKw
SVEkUD0z2s/DFv8+A51GsQD70QaD5ae+cW5deHud7PQXkRmpuwI6Y57LEs5N24CUvbCvXMkvjozl
N2iXppuClhoVhWGcwwUNRdFq4h0pMJJBWSlZKmILYuOHFB4VURzyzRoM0IAjKOnFhu99OVHUsIo6
F3/h+idrjaoGwaExwOaFPglnwjAFWouiPyxZaq89q+cXW4exY2CWck5X4LcK8TykSx2tSwV981TU
zwVjjM5r2Rf6tOy7sYX3qoELWgxfZf2lEOZayqT1mFRWD6hBNOicksQkUrcFm4nksy8Corq0176H
jOjjGixWLpKrE7thoe/QZsC7ynDIkHneGy/NBRWWTTp/DS3MdOuzFX1f4hGjqAWpLYsngEagPm8k
eYi7y+eDDAYQ2dShtwF9UzzmjotRYqZbe65XjluEH+WO6n9YV75ctgkD0U3rE3ZRLor47XWJeYp8
g0DMVd9l2XgCZRbH+zAHIL53266xmO97GZvdhUiTVRou2qokFOtqsekwN3aHuSW9gBQj80USreNu
DTmDYedWwYDQFdwLvgQx3bdtwNFxZeMdTDZ0sJ2HCkfgE03d/CGWzfzCbrQ9+Ri/cMciXogts3ED
1BTWVen00RFTTPyczhKkI0UegTBcbJ+YDQqHDlD6UPElYTVqGxI12nLnkJO5YiakRCCC2dOUyuWV
5IR559tI8PPctN5H18L6FSLOrtiKU21SGaRJtmVf0MU3GZ4eBwRDLrdu5bKLXtvfNw5DwyB600VZ
eyYKBbb4MmZr8GikRnU6/meKbsAl2Od2VLXGtslj64logWxX+BCmqXNiwCdTlxT+LjP09qEDjOJ0
eX8qHP0ZwvacrmeQ+cybeoirmyHLr4soXLp1a7juNlHUFVvxVxCMlFfRBcoChbKhaQqppVXMllbR
W4jyKaCUQ3ShhKKEV5SXQvFeFs8l8UvYy1Vsq119BjF/PSpGzMTeYsW+DVmsgl+uRkWTsRVXhtIz
4aZStBnAAFTxeNrU6BgaTa+4NPjc2+tesWomHw9aqfg11I/mZoiHjh/0cDjRmVGwG19xb3IBWDAY
FQ1nUFycUBFyEMenEBuqQzNz6RfF0SkvSJ30gteh1MIHqvM7b8sFwKOBsy33keLy1EIhesbBiDFD
AwojuqpcPmHV0jeL4vrQ/myuFl1WT5rrzDsqZd1ENK9VDNwjCTscMZmhwjw7O6Ddg6C+L4EIjSwU
xqrHxkv3DMrQGMrqPp6W9lnw/S3s74SsHFCtoa53l6i5wt8Vr7XZ7ZdVNpK1wrSfag6nQ4/IK/Yq
Y+2VROA1ZG48ul6kL+spp5im3Zoehw7y7prtN/v31HQZkLrYyBoxTDs0AiX5FcVbpUaaFGjmoQpr
7wa9oPYIKF+BwM14YRQ9kQnglXkn17BBmztiHLIrTyHTL7mFpjuwKrUucO3LylJnXfjOPJdmBqD2
wDQW+GSXp0i6LFqMVnhCR8hlrqazrA5mBVDSm3nDNBWxylPE8owAy7R5HEbzbDjqQF3cqKBklU6Q
D9lyPeoj4PKYtJryhrf9fNNC3pyhwAN/vJDhG99wjv/dLv1bA05abX/qc7t+a9u3X+Oe1JKu/WnH
9P03f9sxuYIdjo/XjYVYwbsUl+T3KaeluCSMhkw1j8OXxUD19y2T+QvbdAvzFEMdW9HI/rllsg2I
2r4Quoc0+SKM/jtbpj9MOTmCLqh3wPj7fLoPYzHwgq5GoxthTpK/4xggt4GezSrx9fH7vvun+eqf
zlM5kslAjNYzti7jAo/+YQDH2Km0l8ngSCbSm0KXn2VZTasxjPu/KDL+1XfiGMIiep2x0kXS/cOR
ok4LF8Q/kr1G1sPj129bStqVWy9PP+yP/8XY9l8cCOo4Vh1aR3ytj8HqA9ZaUTULOXRt9p7l2Xuo
Je8p//mfHMZRY3Ku+B+uUQcygEYFJVuo0YsSfl0DZcRAm03Jf3DquFcFrDncKdSnH6pSFvDCrmK+
0UDo3GlSeqawMv1TU6Z/8aXUX/q5zjZ8F+QxnkRabgqO99N41BvYpXWCCUY8EtRBJ+M8R5NqHT3J
4S+L+j8WvRzMouSlBoEd9HEWS85PxbNZIdhFdRR4LUVvSjQMZsTkTfcVktpm+MEOvvv7t6Lv2paD
8dLDtvrx8XKbqjdzLHd7WSfVQ9/UiN2Elj1pDAT/4vlSJ+wPJxRcnDIs6DpP9c8nFBgBRsUKiZ3W
AzMpejlv2MqGD3//XnR/OMoHYyegDpvNOywVTUwO2RjT01CM5VXZ/Gen7ocjfViZgGbG1VBypDjv
GbhO6dtCfuf633i8Lnn1P586XCaoEVRMs1JFfLjrq7Bw/KKSxV7yXg4k41vEbJI28gJxbSNCDAdY
H41tLRxnr9OuCECliQ1zqfJqqGm1rMeKgYw/4VttMHv+6sVJQcRjaB2Epxvb3sveZx9hRbSAJadw
CxEnLqphLap6VUl+BABcsdEB76573hh7b6qLeyaS5nPmmdXBCdPw81AAhR0LvF6ht2TIyIgYYdDm
E1w5udEaJjAiXjIUKYNA3hy6Li6RuOYl2kavfOi01L7SxTL+ejHNMtfms7tYZecUB9aIoBE8pOfH
FXqrXP+SZjGDKaYB0GyF/VZAmAwycv22FQkFt5G5VEGnAFgwaULFXexRWa1qqyPjLMRrW+vhtElr
5slawxi10Pl2S8HCRYZnt/Y64E2hx+ISYx/a0G7q0adNxrYD0ICQFIHPlV0MyY5RVHU0dLLUfHxg
O1+Q9uvluvkcxaqaj4z0c+RX+ZM7UllBZZWvtVuYkIv4QytvZNQl0fcufCZah6vYU2Y1y5p51ifX
puum2U3+1I6YSAl/wVwGFvhzyKk5xmktb90+fdcNrmmfuuYzwOl3IA/hAxrG6jCqpRHwfHWcc7Oi
i54jOufZFkwrgCtN53RK7AMrercm3jjZDVFurdgGsCXNac8StsIQb2UzI7yJgEKTNhWV7y7ZOjdE
mnIS+xyHMp1W34dLw22fA3Fh2x36JwJVyw2oDL4mU2bKdwLSCqjfjz6FP5J7UFsAYCj5ixqODhEK
ql/f4WxYV0vj5rukNHV5bfSDFIFLV+QlDqUmNkBbWp9MR2JsV65eNieNUcCzr5XOI1MCHHYeWbR8
x3kD1ylc6bpf7+3UEE8VrfNHizDIdO00JHoianaGjDF4PFTbfmK03kzUmoKJWc7sdcpw8lLNMwKO
YJDpqSue2rrhsbP1RVsPNq+4ZRb+rrPkgNUxH2X81JVaNOx6v0zfxIjNgNCY4dqlCIhIqSXK8iIc
GNngvyzNku0c2XcgnrQGNFcqLWehdEGrgQGHwLYV8WLGl0XI9itWiIoMVswIQT467afBY4IapWQZ
XYZT9FT4sE2vWVeubuOrJCJRWyOYsq+cGIBMHZnl1RRG5aaZkFvjZMCHyAwtNPBr8kHwSUb4+jUw
bGMQF25Mp0gA+YrwpqcaV6i3ePX1Fpc39hs/YKoYPjA1IN81llP8rZTC2ZeZS3Qc2s7lZBv9i2zn
YWcVuFJXArI3LRy/vEKQTmwayJdaQ57bQlUDtvWt6xuY2O30QGDuvquGLz2pIldF6ZqbHvTXkVeh
dx/3PJRGycfSjXy4HrpGbKKM59z2u5DGl5c9+0RQHXUxbQkfzdfRMklkpyNDzhUmamqrLld1FnOQ
uzhHGlP2qbi12FRuaxz3G1ylgEMIBV9ZLeke4OadfTGCxDPUe1fafG/z/7F3JttxI1m2/ZVabw4t
mMHQDWri8N5JZysGpQkWRYXQ9z2+vjZc0UhUpCLjjWNSVZkl0ulorpnde84+WfwSNRqQ/yFmnDg2
zp3Rt+JcBIN4jAmnOI4dT1RCQf3Y0ZT39BQ4XJ8v9tNm5jWC0+netDn21karAd8HDKO8UCXOnbBg
uCs9fTFNCmVdUz8s4NZ3cwTZWtb1tPZtMptXzImdO79I6isxdFSyy06L8E3GH3rG1HmKKWJy8TUP
fHRdIOZAfNR6UojhNTTz5eyGgMptdJ5gDsRwTG6MsoWVNBhYRZqsvGmqZV9doE1KRcnDNFQMPVaZ
YF5sc3Ui32VgaXUCJw5VlzTvD23iiF/1gWrVL8+IqaPPwycWnWNzDLaoKpjxD+wk6A+25jkOzG2D
rZ4GDnEapjFTEdtiAb9axfto5ArNNtN7Dv340TTGTh13GMqVzrgTKlv+2JfBwufO86PPlO+u6ag9
Ggqt9eDy0ic9eLAe2BRQJ7NaBTlwUAOd3idXdO2p14iTToruxkmadA9ytN/F4IZ2mRto120d3RiR
AdkrjpubaQTBS7vjl0g3hl+cZHLWDiKgnZoFdEQX5nkeVtlNqdU+Zl5wdXUGXDv8UgRIr2H7v+d9
fqp7nWxNBzJ4GGQEqupGecOYjuhQ1Mw7ivsnzSxIZrBZ9LBbqIMWhWS151Re6Fzuk56hbYx08img
og0TM/qlyFqqKbcz92DL2YsMU2uEweOo3OundOz2CNRUvctDwMoiLEE1NC4uhClNKWbMuJ2KRyR2
Mw9wb3LIh0rHdlja5C4gC2cM3VdzvUpLAyQ9IS4t/SF/qPBCZfJ9k8nsOFRGdkRLjZKncLrqaKRN
B+U5m2S69quxsK3TNMgxm1l8mLlfW9DEUZjJAUAqwXWhtlMR+oXjELsG6h3CvHrnqHroE3izOnTs
HnvxGlvkDMPgCw7F0FmhV8t+LU1rEaIFkOwdu4RHB2WDvk1l6hucctT1ybHxlXstes3bnGYL7kDV
AQRoEPCh6g5r0NCMp/uM2tN8dBI9Qc49pg9DbKAzKRmVs0MAFETYjz31xxwC3ZqcwE/K6ci0ximp
LfZIha19Ky3eLwpHf2easXZN/rpGfLWdYS9XctrxnkpjVcTA/LvUafeyopE8Vv4LptlkYw8y2Uid
MELyIMRzRu7cmX4pieDA2vV1rrCSYNMy5jOva/Aa4CXsVonAJZLaxBiiW9cOEV4AWAGECiQrZVG+
VcDuhNMSerdFyWWuUUXW+6Qb0Ds4k9nvfr7BXlji3+/jCU+6jOigKzGzUW922BDpA9U1eronc5N6
I4f+ug06TPxOzT6hZWt5nhjbkq8KlZjg9hr3cC3NU2tkAfNm9+8Oam9HKs7y99AhQKdpLofdtwc1
Iq94B/h7EM4+dfp0qhNq6mBHL3na3ft0+7Y/vwI/nAxdnN0cDZUS7MfdxWb+rXC2IZ8xC4YSWibS
mpvc7yAs52g+8zy80P2Lw88/7wdYDd8QKzkib4ckCuMHNXS+yCAU+UkUFCIPV1SJAm5l3pfruM4Y
kcJWT0hBuLFMZ7i9LDtDMSMjCeUgtqFA5+InqUlHsep3BJb8XePE+KHNwN+HUH6ZSds6naQ3x5Ny
JAHBIfV9H+JWO3Z9k30Bn8o7NTBMwXETKDbbKQAdbIaxaM+9xV5TIIu5KQUbbXjwL2xl8qMjme9M
kpNnEy0qlRTk9knJyL3K67i+SixEmS3JtOXqkg0V+FRlY+TgypQh8x8MJOUvhqXQidDy7neOJuy7
yRcswP40pk86UtaPl1Uxz4kH84Y5kX9HFhI/QPCXa8GOEvm/hQr1rVI+6AY/ZvWCTLe4lkBpFivy
iQNvMNRzRcTrXmPbyBQtlFuTDEsvqNvjzx+XH87Z7iIgZ5Spc0t4TN88nu1kYXKJRLR3OW/vTBS9
wFWHvysDP3Qs+BQaFdIykEcz+39zz7uo630rL9D3YXfCqkThypEQeZV0OWdYCQPCCcXhmUll//zz
Lyh/vMZsUYyl/7Ngo9Tb4/AkEjCz6RDuFfgVf59ikb+6cD2yjq0xecsmOhXNdJ+wXz1BkEO5gn1r
007Ivzw4AiGUwaCu21XFsMbYBG3JdlIlZIY1aDniIm8+V/4SHLxkxQVfOy7/jvf/Zrxvg0b75j7/
EO/oFXn+62sbvXbtt83qrz/2+3RfvMOAwhDe5sk2SMBgbfqzV21Lk8YSMj1OrQtW45teNR1vWtQ0
uvgjvutV6+8ga1MXaXKDVPuHEY/qstZ816hBaopQANnH0hfXL0/uN51dE4efC/+x3xc5+itJmuMm
nHPXMzEkTlbyCVUd2IVlHJJ3LOigYJrVSLDd0RFkgeut8+j0xHFraZuQvZde9YwwV7ZmQQtml004
BiL9mMiXqVMjXl/sq8og0gaIpbEKOWRsS4STHto11yPT6q70e31N7lK+iom+24jKRjQNG4dts84M
FciOp4P9XMdJ89ynLlxOQs+rspCLvv+TRVL7Os3454lgzlwQPHUo+/pZoHnxZrM3Vpf5UebbTyiu
7mNDfOprPt4yy+e0iNgQt/QxChulgiXvRAjgSuZ8H6sc2w1Ch2eLOMpVuyC7OAqj7Q44pI5ZzgRO
sw917RyCvG03fsOl6V2f9zQzkDEnX2SijSvL4lJeIp71il+a9lwCBdKKr8Bl0J1DFjHn8mv+FZ5D
xsYlicehL9FHhrLYx4ouUJHCtbTIl/Iw9N8NDnu15Sc50uGxdZEozwgqV8HEJShTlBokOs53QZHe
uaS5bLDmc08CUgNNxZqFi5WDa0XItAEpADNv8J4kbI5q9kLtLfIvU06wUmUshx8fuseQTIR1uuzz
/FQTXAf3kZ1OuzHoKXqNHtPuymJucMsxp9B7aOKx2zz6jp/AlrN8r9TSeVvOOrmADlfPaPjQwbQP
MFweLw9JVHF0mVTVrEub50BMxl3Wg3WodfdxcETvSUS8tL7Muz7ijwriRB0Q2btbwRB/jdAcC7Xb
Mtgtl6eIOEWPQQ3JeILkvqKRG2gjsWeRhs5l4sHq0qyEhmGeeZ6/jG6CV1vypxOz/Ikazr2f+U8x
QrVVL7R8PbRO49l9wc8s8SWNAFmA6Wu+1itEH3VTP1/udxYgrO2hFXsIK+dtEPLI2C6al6KC99pZ
TnqkBfaFl5ynGsTmygl5OvFRsQtf3gUOMtP7NOQ/Wk78iU0k93/EQg3uNTp3XC7gA4/TzJ0fKt4T
myPLcYDedB0yvvVcu3m22ah4ls0dxly/DLWt8+VioKXHSKDxT8sk+5RBBtz4ul0dST8zN4RkkDKZ
oOOhCyrusyYuPVkObInAKnrGsuLMGYmszEd1aCFLGKKOcmYIwubkNNpIGDIxiKhBIjhVs9wkNi8l
BO+raOBIxwaQpww+lQerLbl2JC+qoVMInB7AKqjYdAMy4wvQk+iuD83z5fVCwzPvddFJhJgpcegF
s38s7pjpSTdbKzgOR8SOjHpBy27IpeU1TByOn8u91RBnrDQ/v7JwwFBCeARyCCQeyskSOTn3b7YJ
oi/K2t3RCExIbEzdrWWE6XrQeJwvD8DyhPOK30VqznfGRBlze95vNS/Sm+U2tx1G8LbmMQL53276
WPgvZWRqe3OJepxx4Hh5JzTcFSTLxWb0CbU0t0AkX+Ay0MGDr7XRNd7mjD6vJ3NB9jWymCs70sez
OZo7+jeftCCaVpo95Fd+wmkMVU7kdbMOKcTkPS1mU1xNQC22tsVDhlgrv9IaBChzTvnCtk8+BMVB
4EaLRrVzw5QYbG3klwkyTlVjWDSPdYNOjtmsKoloZ7CWic4ylx+jTAezaBobLQ0oigEKJ3/g1hHV
4+78Tt6FBn1FosemXdlSTHB5E/ZT8bX9nj9h6BYAAJnW+8yhgmUIJb/WJumOcnN5afvIIhOPGG1+
d3hr1jwStanu5LSwK33NWZltsSw7NHCmaiy3sIy4f0Wqr8NKz6/oS3AgZRjg4lPZpBNvwOVakzmV
rBEKh7cdkfMgUqxkg02oWWuOSQlcuNd2qvm3qAqytUW+GBSY6ktl81+j0d/w0iPmjqgnSkujrajr
V0fXzE2uicArKvspK1SxSbQQ71h3tguSzY3BCY5TNHKIQAmVCnh9CDxkMqBNyEekwGvU4x8TM81A
srAjsBg7Lufkea7jTxL96BreNttr2tCPZpCk68YZyvh6CpoOUzxt6pWh+yisMd/D14j1iqMJXpjb
MFAWPFCYwCQk1F+bCyAFCHVZWg70smk/WFWlHUu/e9HaovgMufRVRTrNnMAYky9OZWgzWnaCpRqP
F2PYt3ldbN0sGd1yVWuVQXgjZ/0sZk6Fuph5jhSOf+1yZEPcbeRDc+ZY4tiHHKhrtm+nudWep4BQ
9RAQaXrlh66BlAV/nOVVU1JFZxO7F9gleHXafY766Bja1uM3W7HbrzuYb2fjP+z2GfXjAGZCyQEP
uv6bWVfqahIdWN3t7WiadvUcfomWvpiRO49dzVbfbHnrFGer9c8/94ej9vK5i0xSkmBmG/qbmaE7
0VNBYt7txXApdryDRpR8zgcGYGP5j+fYy6fZlrAkJ3tOgG8+bR4CTUVz3u3TiQdk2Qm4CfkUAXkI
X7/Xv4eAvzkELO2in54CHoquDf9n/ZIU7cu3x4DffvC3c4BrvUM2Idi346bHfb+csn87BwhdvdMZ
15Ol4qKusJZR+u+aFfOdq7AOOezRGWYudn4YLm34v/+PkDxUGOh8EWUgfBP80Bsj/s+M+dJ4c0DF
LUwPgBk3CAJOA0hkv+8QuXA9sElW2okWUn9HLDzDRVXD9oTFvrFLllsdHf+9kVp0KQo4JaKfXDZu
ENSCpBgep8TKTkYjadVWrbNnmNabKz+Oc+ZfImY7nYebpA3u2fbvVdKSc82c0FMqfxq65HaQqkWT
FjietjQ4hBWPnt8oF9QMBC2YViBxK3JTH9qcLVRZStubjSA70yRoHlFlhqvGRhw3dTXIWK1bkWX5
PgbOwbyAgu53d5M7tfdxYZm7ajAV2d1xl91H8dwdCdipTiyfxAAwIE52ZIwQGZbm49WEFJgMoJFo
l3huj4pMuG3bdIZH6MRsIcfU9XNtaRLBDYScdU/4SrZiymyEq0nPp/2MiWejl4p9r1mZV3oNSD+V
94ymbSY8riCMRpzgK2frmHzmBcnHpilMJuxvhBvQs848HphiQ5grljhgqqtoqLwgMUCqQPw6zRgu
t7apERcEYQUmv4/QTtnldpQB0sMxhzHtmc0YbKDpP1RA39aEXD8R7iPfD5lpHUYFwS4XhWTqWrnQ
8o3CP6N2lfqGnIiI1OpKC4V+6glMmh/QMydJt4mGwtFek3QUcJCKtNPmbWc1RJKDSWtmTzcLBQpH
tRUeHRP4MC5t5+wGLjLGgZVmBKuIfnSXsdHYS9scdwSo5GxNhLJvOEm19xq7kXY1RRoEk5UzN0aP
hyEyr4C4IP8TY5RsyBOnmra9m+GE61Ry1ghUKbU1LGBUfzv2dGATr4s4xbqEhLSgN2yu+EWN7Xpl
P+ZzfmRu01r1h0L6JumlxMQyXm2KiIgfPHBFHQ93fptkO84/jh3cGPaMR3aLw2TJylBzWbf3LnC6
yXrP1LrRH7R+IrN+o7lxCgNOBlk3guGm1zYisEyswtTH6yHKp7LaVo2fdx7xGOIXdM/j3UAqQ0bn
iZHiFgAXPqFEC0ZwjphlPI1eu7sBvaNBzzajZC1nO5sW99N4jT5XhzvrVp9NslxhulXSv8/TkLB4
KklVrmJAN0++yaj5rMWTFF5WTvoNuFsLgzL7Sd/rqpBRhmgZUE2xCOkBpNommoEHeBwtp4faDxlN
cMIaf0miFGwaLiTjYxUquU6DLLipcIXdWFXk0OQsOXKE2Hd3/AH69axzpMiCin1ITthQxMbs1oJQ
8eSO1UicZCWwhhKgRKgkLTPU4XHsH0JyYrHF2tqwMpvWTvB/jeYaCX47w8/KbW75nGQMhgisWQnI
kZtQb9r7rrfzWyLagx2J7atQ9OaNG/fBo5+W46lMS2kyxQ3mD5eF/t8F8W8WRLk0zr/ZE/3QFrum
S1GQ4fHtYvjbD/22GDruO939fbFbXC2/rYSu+Y7mGYDZC7jm9zUQMK1gXdIlE0K52GD+WAQNiwQD
UBdsgHB8LUvkP1kEGb18PyeiF4BDDekh7yWzO4ZS3y+CNetO1RHXfZx5XwFupYHFsqBiX06r0lL9
Bz3I7LNmmsV9VE75eR7I9aicTBceMO94Izi2PcRtMpPUIsfkJsRYgRBPy+OVa9e70Y2MIzN18l/7
qKzWpoMefVX4rsKfnww2iiUzPPXpUFzpgcsqUcj0islYcmsXS+go6Pidb/v2TkGYayHyQSElGtra
zVFYHxJlWNddw0rEPh6lkdGRAbPKBkcuehrrl6iTWP1t5qneSOyKZ4QdE2VNtkSoFf59AYuaFUYb
xkOnf4JrWbwQx+pcz4nho6geHY69agiQscO/TEA+3gz+SMkTlpvqXkgizGGZR+6TWmqvQ4H30i4j
VAvkSCIHz+pfgxGwNg2iUtxGIUDG1jDqe9WoASIl7icc+THMcoMcJNIjqfRmjHmb2S6z+CmwzoGe
B6emnLVXwmFphDNnlmcQP/lhiqrnnrJyzxnR2iWh078Py7Z9cN2WIChoZPUn5dvBc60liet1ppro
xAVxt6LNOa9QwBwQGjFTJmegPoSmm9ielKJ+qSYcBp5Uwy9EGMPR6vL0Uxq1LWbTqN0K/DSvs07H
M9LrG5Bn5jGp2/JICs98Kn1ov7lpN1t7dDDz1ATyIOiYOllzU4Pk2Y1cNjJcpY7fRhrwVjZGepqE
7aN2yyy+KIZ8Okx+dyWWdkJs6uGOoWz6WORYTZI2Ag825KUhsdgWxSaj+ynWmm+SOxASp9CsIh7A
Q1Wr7rojhLwhMYEmyWoSvb8Nl+D6NJjIABsaDOzpbKD6MTn5AZiVXe2VI4R/wBXNTFBEmN9GFi0w
VU32VVAX89qcJ3QANYm6JRK4K7KIcWYl2aA08H+TPa1MPFlPKOokjOUuUJ+qcQDQmjAUx2Ze86/Q
xO7ncg7sdW+rYA0CGkRTZrp3RIcRj+BomzIk5SHEpGvV5pmlp3/NbSM56DW89CHWQCf2TTeBrwvH
0zy3FrBWt83fu0XsP2uZFWhHv5JVvHHhqn2uBr3BBqUP3X0/D4W/6YH1fGgJYczJ8am6O9Hl1cd6
0qXngnZ7SWqDWNZ+aqf7ZrBTZ6+MZMBT5rjwBuQEVJCEXkUIe8hcBuyr8WT0eniq9FB96izaEiuh
eGg9G+zDvgxy52MMNor0yXHSD/QZ3UdyWguom7HNnk2RPZmuSwjAWyfMsxczCN33dYTeQh/KtVXW
BtIya/rVZGuGTFmIIt/QU82fSVRohJfWcWtzs/L6Q2urGvWEHZcHxy/adabhqGAbZrpXoRzbddnW
d6JBb0p6I+8z0rIKIUKtNk5azigtbIQMPVv9UZXR0l7r0EK11TEphH009WbZdIexw3VQ8Q6CLGWt
Nibb09xS3/Wpiu4lopVdEenJuNbc1ldMOWv9g0xCBGiKitqjk5ug22RRjDe5TIn/M6pzovwuXbmF
0d7XTqS4sHYWs+GIK/bCojUGKpoPqJVdrUNYx1B+7O0JkKDSnGaPJISmiKlPzY3C6/tamDZCrkbE
/e0ERPNInEngrmIOWci7lOq3mhNWHxGoDL9W4C0+wGAU1wZsyGzD6NeZVoZJvorn+kZ1E06un6zp
VdIiCgf2J6gHpSf0kqjtplw7iTucaguyXpZCWbVy+6jKqUVGldNvD5sU81zkH2IONmTAkfg86tlj
gGFs19SgZSODo9aqqaMaMkYy5Z7b9tamwtH3eUZtktHRBFeLgQ8VaxH2kmGKg4VpEZV1J0XcQ956
Cnpa9MusBWm+n2yVJ/qzw1EMymFYG4IRTtdhEL7xR19DGRtbNyIe/C3OmfreylL9Ho9pcEtZZBvu
JPMBY9gTx6P8vmIoBV8R7hPs9dh/AnaQP7MPdAgPxbtHDGaQPJEOJSlSA6+Vw/T7VkeaeIs6t9o2
QWZ6bZQodv5ZwxyGfnBs1gFlmyWPiclEJ1u63bZy7CpeG02WnWNX58+1Em0LWz3kwqRsZBHeSKJI
IVFcVdg2b+axlWRs5/68qufWf1BObR2wxQ2PjHOdCuqvH/5qzNp0g7yxy3atVhVXE7AhMr/K8oEG
tn3A6aW/llGF6Geqzd3YVt0W7BO9ORWPdI8rbd4HApx7DLVkNYq221SwPzm+mtQjgF/zSbazfQij
sEC1F98yk63ZGUvjxi8Ai1BkE/9+mP1DYcXyGm1zUHj5rBbhU1fcBrMd7Zbr+VgXo7hyYxjBlAt7
F1e1dpMkfW9spBzMu9Sdw89+q6J9hCVWW9W0P/kcvZ2O02xPdzKphx2oEffQi655qv2ChDlcTnve
J2sJHStqCEs2LHZmzj2w1WmCTh/nIJYxw1V3A/13IjdiA2i1a4tNaEb6Pq5SddMRqHE92+54aFgY
kRjJ4Qxe+1UvIvdVNIYs2J+b1XPUpeFHHd/doSm0cpcbIf3aqKfU8PiFLNLY0AAzESwAGj9Obn23
GD6WDCzWSSusD7KInBs55bx5Sy93NbipjHbzMKAurWspiwdwWc8RUa5U7JARHvrKqhOenjsy9BDJ
ux8i4kkeTII/qluLwN1mzzi1oqdqWYnpZbGo9CtptRHrmMt4oCK+kPwKOuMuV76QMyecKliPWLAn
ggMtEmZdy/bCnBBrLw6Gu1nIIj61dUpbs2u18NksDTN6wamW50BmEhL0akBBwQKIuYTrCYJDiNor
Ahog3ZFHVoLmsb+G8lXk87H35SiVaPlr3I/yyW07+1EwCz1WJPtVS8RftoT92VVTenaH+ssmCdAi
EZAC+EWREBi31ge7IzLQuKQH0qIB5WN2H2zSafe0ldPbSqSbQWXaFTdHLgonhHNAzL4YzD8ZWJQV
WFl0cc6SLxkhQSqm9s4wGe15HUxn4iBrN0D5bHX1JpvlfBcy7CBFD4kC4Yj/HqH+GyMcTTaJBu0/
cwNOzGTeZHZ//ZHfu4nqHY1Em4E9nTjAhALpwB/dRPkO7YCk6U2/cbHA/dlNpOn3W/uQk9MiA1va
1PANMQuJf3JyEupN1xuRF6Mqzmc0OBG0/UD2rPzWIT9htE6ZLGEQ07cUw9oSrLJQbxrt0oaTPMMo
QElY9c9FPtGcqk2d4S3OZFZCiDuVrmWw0SyjHiHjjrUiHdTvGBp0Rs9sCpryXJ6TkOaqvc3qPlPD
uQV3Fo6rSQJKYZalWW1Ajw4FwFXPFPk14R2mgLKrFtCYPbW84inAU+zxvPflUgA0Z57F1XypCyDT
lyKBwyqedxwBGv0qH0VqkqChs221LxUmrVCS3sZL4akr3/3QsH0Omf4ulQnUwQLFz+vQJ57Vfcbq
rAo+YrLmDREQVDeqH5XOWIqesZS/pMqtD9VSErWlOEa9im9nciC2RTcxC7pU0fhSUYtLdW2XQpvM
WXqIl+ILmLp65uxARRZLcS6o0uk4nR29RkeOEnU68D/86x4LzE20FHgMO2LTLkV/vNT/flkKusuq
oF8WiMtaoS7rRrEsIellNRmWhSXX5ox5GovNSIzBQRIstJuXpcht5HSk+VXVNO7kqK18bHu4jOLo
M8+DeRdfVrUeh/9NmOXObjQtwPjL8jf4bf4YLkvivCyOxbJM9iNILQ+1vLxWZi9/0S6rqrUssIUK
ujUcLBZe27ZhTbAYwxVgXY46pmJC5h2oIvZKgwbs2xiAHZBLzqo+LQu8NmXlFlcmlvBl+VehJLZ9
2RKEzPIfyEf3z92yYSguewe1bCPGbrZ6IbZjD0/AYoTz2/9uE6n68FozZVl2zOwye/EKgJfM62Nc
YorIj5nfDGmxtlu/it2trLV75H3kF6/6ISXZdIPKReiv/1bU/6ai0rD5aUFd/5q+DC/1r9/2pL7+
zO86LRjIilkL4CCUgV/FWL/rtOhKOTaTm6/W4G8oLIb7jgEjGi6X2c2F0PJngSV3E+wwZmQCly59
q39UYF2q9ncSZigsNLkQBQuSPl3dejPoS2KUK2J2q/1kTeFzG7f5cjQ08N6M5HLR0amzdltW023K
tmYB9yF90Wl3E6tdbmOYLCiDjFk8+xFk8FWOBcaLXH34dWwtbdFgxIRg0x9IA+TojsZms0s/Kvb7
RGhG5TbHhrGbDD3AlgNQf8VFjPZY/Ey6XcgSRmLAz2lswrNwOtQ9bF985fmQUY7IThOEG0gwNFDi
ROQidEYMWp/GCrGClRnk249mvONNBV5k1FZ5sGcOTQVBk/c5NoMjRZfjc6U9R2mGSoB6SStihBzi
ymBTLjKy0mlKTgaMcrOxuesJODC1hC/p801FKO+YyMLNIGhjPZmGRiRG3pIqk3zhZB0NK93FC5fr
CNxM0oW2ssKpg62gvaeM3FnGqK8iu71uC+QanUQKIpxHv++uhU8ORTjmDyBYxdXIqB5APzh/6RAF
IJ3sqpiyK+WUzz6aeW8W7UhaXfARGdRhCc1epYZxR8TCx8pEoWMXxcMYa/MHvIX6ujTCcJ04ZUfO
DNKbKCIZyHYfR/Dsvg27JvGt5U+oVpbJr3ar0djZs63fGImmbVs6Cw9B46ZP8BfUk6CVs7vos8Cb
GVuLHO4VEjVOSnr2pZnLWyaT895X2rFVU/VSKFE/YukjPyXygfEZJZtJDsC3mLn2vjNjbzDb6mbq
w/oZM9Cj1UTFrhhBZYpmIpjYT+wNBweBK9hyNnXqvGfN1vALGcN7NNUBHsSCPoIdLMGgrt+9ajp8
Ic+udOOuJcTynEUVIQ6DDEckZGE1b7D6PhiaGDdGzbIK3c24b9LW3TZ0QNYGm3YPkp5YxVEfrcNU
o22TYczZYQtm4xuUQiDjmDCTCNOB3dpbxVmKsTsF5MN326HWzPc2HrSTyiz9o+KLrxviTD0aFDJa
Y7oriq1wap+TFL2b0zBVZnsoYh0IqEmkyBe8fLO2c3Av+V8m1x6uU1kz/wtyBEWpHRn1ClmGV3IS
efi30P83hR49x+Jr/89b51+i5hW5c5R/W+p/+6nfxw/WO1I+pMnE23TspZr+sXt2F0gEagqXpYAi
9t0s3n7HjGHRyfL/uTC3/ij2yzAeNj4zDYuN9xLF/E+K/fd7aQWHwrRNA0Uum0OAeW8xdlLoYdKZ
oXUi/AuBdwZb3RR5vef8DlWyrRsTHcIfF+gvpDJ/9YHoDuBosF7BKuD6fusOSfjWJT0u82SwlK1F
P7AZc4F1WjAb9wEQ9PPPP+9788XXL2gjW9GR4xuIm9+sZbShyP2CNXayi9B6QSIKPjWOxWNj4k/+
+Ud9P9G5fBS3mnsNLB6G2lunTR1Cx+wSoU60p82XyI7rvdnO2DEsGUDmnwHj21DKzv8FjfAvvuVX
vQceGFw3b+0GQ0W8BscbdWpkrA65U7K+kdXGItUHOEV+/j0Fu51v9geXL8oTiHaDYuegLnlzD0e2
yGQFReo0FJwkV3a5kI2HWAd83rc2vo7ciMvwyIAcS/JUh33zDH8courIkNzTSbW6+vlf9OPXh0a4
ZDygK7cwXLyZpTFNpqkL3+3kXED57mI210l92P1/ftZCgzHAbAgenDcPVEA+YhpOk0KAMohzh5nl
s91m4/2F4/7zr7Vcxz/l8st1RmwDWgPxPeN73XwjK4vaEmBn0akTjUZocAznO2Ji/+Zu/tW1owiJ
y4dRpd7cTBT3ymY1VKc5wQ0fsz0D6WphwBVzwujm599ILFfn7VcinEJgjKFb8ENSBvs+AeZKGCeW
vCRbI5MAEOBrsBTSuik/OLD9X5Q18ZJG7ng/hS3QhR4Ow9/8GT8+wTi+KXuMX/k/EFp/X4V8KaTv
W0Q9M2qURyPJibfkfO1clVrDE1q5Gc7nBO7aCu3zQp9fXl6zhKZNBan3P/9r/uoOwGN0ORJwp/Fo
fP/HEHVuAZ4qeXkXfr6u6zgVaaieFN2xzT//KMCh5LbgDjLk2ydqLNk91Gi1TxETuHvXDXhltXSk
1DtEAn9FT/1HYtD3pZ7yrRRSr4U1Kfm4Hx7fMmyLFAsgYxFw+DMuZ7CguZGSdjCAku7zierw86+3
iOW+ebyWj6QvxOEIVMtygxd127erS5nMSjJmcI86eXU75eTwWBt0qvfWoIHyb3zuK/5jrO5OLB8v
MQbZ2BLvoeXwpp3IqvZMecFPLhUEyVMJ53aWIBV8aP7QmEXxdxfJvCyxf74SJgs/RzroUkvMCAe8
t6ctOHexGkk5OzZ41bf6DL2siCxtG4gm6bA2ZBP0StyBdeF7RVxO1kbwy+5qWLPZhnRz/kY/87mR
vhm0THOy9vNIu55xKNwhGCWVRuWlRcP8xxQD7jPytNRLFTrAmS1QM4Slt59rQFcHmy5zvW5iaRwG
GVcfWrJJT06gjGMdcwEvU/PbgJZGvcF+5D61c6hhw3D9SuxFY/KrQffX2OBdAkmYFUYM84MuMqxd
mld8hsOVtppwukV0Rli46sl4WHHkE+cmLJYJvBLA7bFQzzsQUK51HOCNn5o2WOzXtSDM4JL7ksRp
9cEuSfE9ZiKa7gUxp7doC7R+NcOfjT6KCRv6yp4Na2k/O4P/VKUFz16bWC9JJHnaFcGtLxOt/M80
Y5YVuu/Nl4yA8ddy9iXOVbu6ry24y+Zgk5kdoS9eUX+RGQ6uyYIqJiEeNaPiJR0d5wo7AxqIUXFF
fcI0kOVGO98wms9104JQKaR4xKXA9XEH375vGjLSJV3Gz6WruE+ZRcqFGOvmc5IFUq4sBHubuWHU
i0G5dp9AAfGvwFyAo/FzfksWT+JxbrluivjC6uuKmrNSb8tm8Y5OWVjH+wAJOmhm2+bJphmJEgE2
8Gwjf2ZjosX2b8EZEPbGezB0Fh5UXSMahKQ2caZnxVNDtChAdmthihCICzeiLxxmh73uw2Ivl3qp
9Zy/d43qEbXLUfLHYExMsk3dsi5aRcj7V5APD3BxCXQJtWwBupsZkSF+gVt3bU9oxldt4gMXEbnB
s9zHmvtE7Di/1mmxHJD+CXdeOKxFLTKtcTulrMurNjc5MpZGMDM8IonTE1FmvvQFBHlwNK4k1reG
LmlOon4IjFnuZ/TL9loGlvqY930ObiWartOKaXhFnhGHOi0VDvlsen2M0qI/BCnaRQaD44j2YS66
td5wFE7TeTnG46RJVjaSQ5qfJGlmKixAXSeu60Vmw8yRzGdvyufpMaHXsumKsCyPiT6hc+CZDInQ
aPK7tmwwdcT+/7F3JstxI0sW/SI8wxCYtjlnMpPzvIGREoV5DgABfH0f6FWXSaSa7OrevkVVWZlJ
BDMBRIS733tul7+VdiN/eAIuDVGK3TmOvI6Rj0oCsmNTVqbllLFwDXoFkVxqY/XoZGnTblp7dL6p
yTVWQN6LY0njONzoIH4HpBBM1dH3Fduexuo5EjVjYC7YRs+hpYFmh1x9mqkk27oYyR8ZpVtvvXZw
nogFkCTeVdOzQ670wRI5AcNqENNzkdUpgXHmBCWg5zZ6gd0vQaUWzwkRznJV9FG7SvXG3c6HUVro
qp7VKDA71jVnwEXP4WWDNUPOC1NA8KgeXHdEPDIxqqt90kTtZrS78S0Iy2EdabGGkLbMH+O0F1id
C7moCoSTCXEeC+SZL64UvB/xpK0CM4+WXQ/gKSfrLmk87VyoSGf5twJYrQgsqPJnbjZsonTOBQYK
w/QqBFTQqmo4ctL1dlj5R3sF23MgaDvgQiLzgxWAHwJFS+iTGUG5K+D95BvnZXdXpU6N7a5oNx2h
zssi0r9lbls++hl5RLFvqE2rBdaKtrm+9QOZX7ErAX3CjhYdHVEPiyrUuaMunNVj6frMs2VH46OV
PNSaw4nsBZgZjH6T/u6inYN71mUlSStyVMAB27SYJM9BKfJ72OgsSOXkG7cjhBFm6GhV7xu3Q4vr
ddAQgA3ROmKoVuvkYbgB4SCmrZVPgSHUZaZqkEwj9nxJPjGKh84miwWO5UwlyOafZijCetJYsgT9
TH/4maOjKeoosms4wjmki8MeEbz6XWQDFVL0wHc2hs2nijwefjVcbHgksyJjCFuHnOcIOAAzC0qF
dz5qq/yZME2v+jFWvVi0QHxIBnRluy4SMbyR3wCO2E41+4F2lr9vIr/dZVBC6LmpMAYRbCTRa9vL
l6TCOmSLOAyXAR349jGbtE67iScIyjuGuGTBMqdYOhmiXqB19S7RnGkzekV1N6EccJHNieGuxxV0
7YTVDzObHhVOiItUIltjXQWeg66jW4uuMr+HJL98n+J4uAk7lzvHG5+sa8Je/IUI3YEkkggLCA7q
1j04dtyWKzVkiKxb8l7QL3U07XfSV/qZqMvxVLckTDqTiumF5imaPYe7kCw57Pj3WoGIeI0yIDup
phEXUzxlFyhau+s8BlnSlAZZw72WrUkrtV5L3+nPpFORXWkHZkyalmfFS4LsIyJqkRBClcIt1PqB
vUpyTxzGoX+FHzXcDGB8kSZ1+qkh7/Y5HRxgtxB7icdOCoO0kdEKz30xxmgMbIv5y+AT2NWH7YsZ
D9VZ7gJUK2K7O0NcqQULIYH0bQ2WvI3GYbZfKcM0kaEgjiPoNSusWyetwBQWiL2rOAqO6NWmKxnp
5cJHGPLUZSgl1nrbivigYqXspVfiXVt4ATDZc0fpQ4W7rGt3VLnaMSFW4w5Fnemj6e/yYsEATk93
HQ/P+cAO/8Poa6i8VQXggY3wrEjaHBWUHwVEdBuUFxGL2xYpg0HQBycLDfa321+FZo/jrvjpz2pZ
8p5ShWW3GTP7qGKTZdTSsd8s66ovBihITRfABi/Nk3THyV6Mfm14qJ1cwYJoDG+Atrpg42s1Ns0K
pI0QNeTdzJl2befG121u1HedMbb3XjaKda+mdDlBIYOb5AgYSFE0p04nLvZZ4B1LI0CwoeeSfUjO
jdtA6+NsJfiqLvuJOgUhNKAguwziCzSt6k5vBu1kx5I45diqrY2nWUiBCqKgEIm79rAsAUm0245n
90eQReqh8iz5Dcy/+31wsC9t9MrpsGxlBqSgpMzcZhF4VvljmjNyV02ETG+HyuqHHanwsk1yGpNT
3MqDNaioXJQlhoBIYbldoNJq8EQW6BizIVkzWw7kyg85s4fTqNRCj0o3Wtgdxt6zlJ40+n4XyBlc
GQSl4ZRc6KhS9UUAAuai8LNMLohL1a4izeKuZTSQxI70aHg/zA1rFYj/yAggScdy/EqJbf1Evv7d
6vugxJ7jB05vKv5W/toMZduc3XB/NUMN3ZpF1MztmeA7jvilGWro6LQpjkgRgM3xWzPUohlKaQSb
gDryXf4A0QQmniQmcmi90FN7/6QZav/ecLHpEXJ5wkmpw5ES2+97O3UiMk6JRXJsTLLOX0QpkAIU
7MaCAaqvAQ+3hmZIRmKFyzbX9qUZVXYz04WKXTnE+tbR2vF7Y6EGW2p6ZS9VMvYToeqO+1Y3GZlW
eKyaqd4VMnRSirM0G0Zxo7URA+lwPiGZYO0yt2ggZY8hyvV1Ok1J5F/osSbdK85yvWGtAYk01Xhj
/aR2OkMv9afMGjKMu5PQyAhqopIzwSFGvrhUnosar89tUtcXmPFTxQGkL+rKu4lMls0hWdKJBnlm
5EICuEqKKm9v2TUcY+0lwsr0h7imIuu2RdV7WK5aHQTBGQAV/DmTXn+LtLbZuHU1XtpmViDbHIeE
v+qM2gQhGLTA6WeN/x8rxFcvoPhppPufX8CLKP791fv3X/jvOYT+L9sQEBJY7dGo0Xv7ew7hiX/R
N2V+TO/kLyL1355A41++i/MPxq9La4K/9vccwvL+BRWXETGeQQ6vcyvvH5gCP0CcIEUZUHnAjFhw
Sz7whIMBQmRU2PaewJ4qWCGKSa/hEQYHGx3t0hrt9sHHor+hBJo2xqCCgwfb/Qlin7qj0V09CSdp
H3Si+R5CIn++6Ju96ysJfjs2Ing+1Dc0l2ZbyK99JZ9UARzsvtgnvShf7IiTMwLs4ljYirq0jrNx
iy65X7ZVSTTI500tqGG/d7WoUywyUVg2GSt4UFredysjM2PzjWtUycFjXgfWElFe7J9meJjDZN52
j0yKiE2HBu6eKeHHd0bSxM9qKqbv7s+o9WoarUOYhe06hU26lT9D2YkLc65cjt7jUnWktgdzfrtR
WeB+sBISmAq6K4EAaixF3+YXkTnCtnONHlWkV7OVE0zurrpuwiTmkV7GsF1Cu+gTx3yCVwDiljTA
xdR69NfmtPkGB981kQLFpkQIjXFPzsH0ISF5ERJoVAHWnFyv0dgimdW97dQ0uzanmo6H61TFeSMo
abRIY+aNqbrfjVoe4F+bZtCK7Fj83KGHbBg40bKKigiNuRofi2ROUYRRYBztIQmQ+I/ygZYQoItY
J86AAidSPUJsz9kR2DBuhihzcM+Q0AGxDiE+w7362u+05Epv49hYJfjMnrJSd1Zl4eqUwZHy10Nn
NfGmtxSa7phXiRhkL4RtUtcOwbMikrcGTQDQq+7Q7dFckN1OkIS8hgDuRUvDGkAKx8gXNuQ5460u
8AOSrGY7lUE+TDhZZ4VqaAuHYWyiakMsvwCtK/pVlWhih2zJBIEnnGYx2Pajm4we+lqnuExBoyGP
rjGCMOPDAtegyF2EOqRe+CnNppGEU+DX0baTiZChjsx+k+rxhsl0v+JN9fcEfOfXE4GtgCeAYRzg
sCYrpvLuS8Rhbzfl+rT2s0ruxhizxoZKKaTxluBVXNY9/adlXxdzHycxzsArqAMUAuIz8X3svCEa
Krh9dvQmBr2/MEpD2Yu4cPM3hi4kjJoTIojajot84RthHS/YSaEpOG7jJEB7ihuiN8kU7dK4A5+Q
BHTRboyGxJFqUbvgbJeBFVA5JiooDDiOElt8AieDwXyTbE2dfHnkz7mBbg33Bz5ftjf9hDW1iV84
ScOt9gv6kxdt2wSHqZssjDtW0j/Oqb/+cbTN8mXSLAmfnullw1sBu/UbsLskWzW+rKOlQ5pJvJZd
U2jrMvDGEym2xcj26Upj3fXaFN/ggR3HHRZV9mzoIaTxlUWTh6umI9cWgcDAMQD5Lkk2BL0UzTIc
Up3+dBixFcjiyMAxrgCjWOVLW7rW3pgrExQuerkfwbteM8SaF8OIz59OcXGBA9k9B4IKmAQoNFdr
5s8GudrGezkZw7omWKmlqBPtg4ydRCyauOe3V6E77eqS8J+4HKonmhFkJvamjzXFBn6zigZe5DW5
JmjxOl11r3rSUEcmMZLLcz8YyCJj5Fu+NG3mg1+cuTw/l3KfTx5RXoJckcnc30s12RP6bE73WWtp
MeZUlDppu1UB7GGsQIigxhe76xq9Onh9rPMfCm4fuw+9ulAAvTGmoX8sQuaM4G4oDV/wpeU8Os3U
0s+YnPOaapAwvrIvtc3QyThZIDyqtrVnZhdjEcHdhE9l0nIxEnXVxaF5IcqSFysOvOyisbM6XxYh
FluYp32/h94kaZH0MsqPOdHT8Gv4DXh284opLBKr/lzUjZrlUHbQrYq2cZ81ikVSiuIGfxh0pMLA
keSMOtgl3DGLqHaHp9LQynMqHj9fEexTUmjpYh/SXl3jDCpfW0PeWWpw9r3vJ/aWbJ3hqqPvm600
Slgs86Cu8DF4MfAPs8TYK+wk2Bik5Jwiqw9m3uxYHKNsaG7NtFPOgsBO+xuCbQcWlGVEm3JIYc+X
2rSk2lNHQXbzWRD10bFzp6ZdyNrL9goPrA0yvTHOgNvKvW/iFkapHxDDwj4z8ZF94Js+nfeFUefu
zMxqW2/RlSY+DvqNUFxAQuHAMnonaVas47R5Qltgj5gHCbnVPvzn4Pi/qdzoXs6FzP98cDy9xMXb
r0XbX3/jr5Ojg3zbcsBIMC+k0MJK+/fJ0TWQqeiu8G0m4sZvRlr3XwK9i+m5vv6XJPG/5eCCGpAx
J0FvSBUYvvruPzk4/j48hVuHiddizCjgVviwSd6Nr0fUkhi0cdHgtBv9tT2e8C398m1c/nsU9yvd
5eMlZm3FnEo3n3c5Rf9++AuGLtPCOQCNQTQrKVTlEY6Ww1f693f+f7jK/Fv8wsYD+ECXK+IqbvHc
as+leiNn/P93iXfTUTcuBRsjl6DV5upXY7yqp9fPL0FF/27sSxDDrB3F3UylgSr1vaBgtlIlYc9g
0daK5hvYY30gABb8lztwaRvW6jVicNhTWRccLLaNjWottQbDYWxH1Q/buGqae0KcLGMZT22yaqh8
TTvv7RXr83D0MbhuygBIkCVVv8FkGtzAMZpT3KApAQdBdegmbnLWOr1L27B6zsmHTjyvhTRh9Lsu
oS+GI1ZfgOt3WHjc6JRV1bhI665cOBxkzpymS/aRnrlnujc5T1rusodG9hhBX9OcM7B44xImVsuY
wqbdOhMYFvQGs9XUpd2x8/PpDu9uBgY+MpfoSb85Zu4eyLi31h756qvWnYh0NdujAOR1p4oRuh7m
g63WufRxrSbZi1xHINsZYtOmWM1cVRknT2ewRoivWihT9dcWshPc2Z48uhNk9nLycI73NMBOAQiN
HTEEhB6WXXQVJP3wzZf5eNWDeW5h0sHFdsGHbbV4ehvwHz3ikW4S5rbZdOcMtG9Ww2S8NY2aseWt
kD+0mokK3YxM3nMy9qKNIg75qu91ftD8BdvCOJUcioj5kvDJnNF2VnkVyGPmBOCYYhHma+AQbrXk
90tpmEh32WWJBvVcvMlWE0TLyu57Mqk7MZlvfuHbT8oER0oGbfwoU7LF9LHmK2mi2mDfEG8T4Ayf
LK16wkamqwVzcG6CHUwSyDE/L1f8Holy00Pu2+19rOEdZdjhnuWUKqcqHwKEAI2x7dohuhoyM4Gm
aPUrv6mazWB6+pZ9io4J4SAhxckYsNWhYmAQB3jLZsC7gyDMBcyJk26dyO2QeynO6aS/AdjS3cgq
4A83fsuD4cX460J0oXoWgLJE8ceho+zWbN/iwvP5Ohe1ZQRw7iqiGFk7z+XgJ8k+MZ18U2WMYqHF
xAYEDYrQa9EF4dUYzub/okvVApyIfWEyBdlGYahvDdAxrwHyJZ+nRAvOzcFHN5BGrkuAnVFQOASB
uBijxlyNkBuXClz1AYNrfaw117g2iEzcO37lXAY0VLdtFVmXrpGHx0HY90Fe06N3I+Dzyu71XRfV
jonvmzFz15FBu2TSFLxKyJwLrM0kylkMYLblGHk/RJJ6P7QwILsPdv1ZQ3HxGsEJWoddLYzFzHZe
a630iSvy5+8j0FNnZUzqe4a8O1m2vQIVSrwROgNjBPDmm8csDMWtjnZlHYwe4gbmmsbWo3e2tQcx
PHpm0D8X5Gdc6Xmt78gCzxzmeSpexm5MPZODYvpmpLSo67zLzztOVC+NZRWnogv9C2VM1m3myzFl
+oZFXNUksw1mOF5aJLnRwG88ckKa4gWMwnDVjKO6VEkkz1VbO0dDueNcSthnaYUi2qgZlOLVdW6q
kTQBOY0cpwfNA16noxbHdjwvXpkZyKtm0sF9khOS0ptH7b+K6bFv+oDEZhGjR1hEwHJuapw/cFic
dmf0LEKplrdbHg17pWhhbKqRgR0WupB8uyrGYE27Yt3poj7LBmeaQW51dDuBlyfympi/nJcmclaJ
j3GJoJnpwG8b3ppGOR3GdKzPbKq5ZcY8ql4mTqEnxCImwJg4MWxKUEArPPX+3m79ckPxXwIIDbVt
E6VQ8oks5Jnw5q4NpwTYg2PT7LVGnwNaa0yQQQQ9DGASscWmnvnLPpB8D6qcgN+jirkEGl6/DrWE
PlH26VVWCm8bJfq4lKwCz3HsT2ugq+6OsWj/htMJPX3oEWpUGMV2KOMM/biWVC8tlvJXzpsw5zM/
Dn60fpfdj60aLnz8Aoeff9wsHPsmj0SzR2yTE2xsu8PFwPjlApc2qEUPgcSaZ5j+04iiQxAM0ix+
XpLxIh0fp6VJ1Y1zTWRlckZayPbBnRGAvR3xR4mngnUTO+OpmBNkzTY0r0WhgqcE5cA9Qdq4h30S
Sm17CmDiGDpyBALDBwzn5Dx26QEZ4Au0L7nHPOLRyO0SSpCAcjAZZo3L2PTnvtT5+oqI5M/G8OOT
k6r+ZBCU7mMSLtWu1HwsxkhDrX1jWj05zV6fH5LWIErDLR3ZrUifIOCVBnCz0BVzKT9OnRtDtfqj
bPsJMCVmt0VFkM7Srrxi6w5z8vVUdVwWV3RwUBMAOqPpgOHiobitYmcY5npUrj0cF8y5rWbfZVb0
3YdXh5YncW7yxrHPAoOoidCZcxdruoC8/Zq35TTa7AEtpfcDAIttUdTODUJ/Yk1Fg4lYymIbzjG/
zbzZ0d6h4Js1LcMcqYvI0F+Wfgv1F/7qpdWM4sVg8rlm3jUdnECQ28oTvUTEK9e50Iu3hD18b7Y6
re/UQZ0TeuElSSPhhUw6/6ZIAEQ4grjUuKkKJPiW8yg5kErUS2ZwzIYipLLPCXQyA01dSqgsV5Om
92/QrLS7nHyQ5SRpgqxmOuq/71MqFSp+nV9W4VfY6AI1DwGZmE6ClEWGTtQhIWlordkqfiq61rvy
y15tNL2zH6CtiAdYwuIhsavxnJ3K2UR1pK3GOAZMVYlo5wZBeZpCrbkuMcGtzQYPoJZaijBXvnVp
59GqbD0c0am+0YuiZONrkzObafKiLjHEFQyLERXQkVJ2qZ+5NWFUhZ/IfT5KBhB1bizpSAleYtcf
D505ZheBZ4R7I49IYf75LCP4ma58TSBCpkI5m7xYnbttEazzzEWuI0DVL3DXpxfQJfO9Myrn0Q8o
X2WgC3uByd8EAye4/VM9ndCmTiejBn0bDr6VL/UxjVgCDeMapchrk47qnEVh3JtVUFyAwpgI2SUs
dzG21Xivq9K2F8XEuBE1J5wUI/UJXiXyuCOUBitLpG06y0wPokOYngzoAw2SWdZBU6mL2m3Zut0I
H49blxrI5il3YWMZDUIJz4A2wd7U70nsmQZAc211GmRWAOmhCXXblarYELXBlJLWVntmCFNe1CFk
3KYDRRpG2XQaBwNLduAMG2IXNTQDaaHdtrpeNksv7zkxC2vmN7Ns6DhZmoW0sf8w4rXpxPVzj4zx
81YSsXCvdzxOOQq2g+XHxqseivEkcgDHYhj0V0KZTBxcpDQzUoW8G7W8mJC/zANpU9NVk7pIFQYx
rj05NntvNMkqBUNbEfqFqEDBw5p72wWZzle6o3jnCSwux2XA/9wKrYa3QBO3P2JdTxB3peIysYy5
CTzVwY52itjGujXtEy9wtgPqyvkTXbiRwq/k29G5MdF2WXZxfgNLhhx7LyEcqSIURdolaCHLHs3n
sRg90ryL+sbqrZHeWKydhUF/iUAOfpGgmQSt5c2rcbQaAoRElxmLLBmDIx8jXWUEi3CgCxlXeV4z
rKFbm1ukPj1k7UCeicBuumVW6y6ymSg6VJOdLyViRbOaO1Gtk39zC+1bO9kX6NysjamGfD631Xsv
chHBT/HtQPTiEvlRSNZFveWL6OF3iGIVgiTa+Kn3qBXw9PDDokqK2zpYeUMYLmDsyZXuSYRQdiWQ
vkBOYTBvEyvcmYz+vao4qSo4VUUULlP0/GsHgVq8oAXe4YhNkHR1vb1LMQ8j0+tUv1beVN5UwjEn
PHZ63S5yMyISzaku8eJVjwR3oTszx/wJs3T3repd58Y16K6vMg8fU9eP0wExQLoVWdTtNFhwCtx1
LS4BYEyXSeg0N1WIiKbPO5fJgSLgxwGCsMYXGBAiHUVbaBLJpq9TSnJMAYcwMYD4GLJ+9ZspPzN8
zdpNRG74zWooQ2vAJ9upND1ri1eO98aTcgrvZPgdYVgko5RXfZ3giIYoNVwG01ju5RjNCVwIxqRH
2JaZk0a6SH0tItmm4S6uVGC/igiZ1bJHmHAhDJlcFbB9N0x1myen4Xy1ULj1zkfPl/jgIveQirh4
CEZXDxYEiFj3+rxDOkZeIUjwop0qiu4sij1xivJWPhTSsndIsIZDZof92aCN6TcJuyuCCMfNBasZ
XPZulX/PW5dIKccQL6ilSpNXpHIPBn7eYyMjG1wXBTad7UJQ67aYikdNijuLLvg6DdBQAbjoo/NS
G9/S3vUezdIt1oQAeqTZ00W12yxZJj3jF854E1thlEfdotMUdnhoI2dJkiW7pOrJ8HFcndvLbnsY
qSpWZWRN9Cq9VQjlatXG+S3k4UdFNBwhWAnkFPz8q8IfKYqN6qGxEmuVOqDKF7pw625lczLeIjXK
b8s0L49yykyA9AFHqTWJaUFoLZFOe522wyOh5TvKJUd7G0n2rhYDnE8IQ949tBQ8jVXnbaliBhQ7
cXCXWZqEoOJmlxwVkxeFSOwuqdP6seoq5W4rDTknrdg6Bp1Z2oG9SIHEU0zJ4kpYxlAsoSqqZ7TP
Zr/oGNQferN7C1EAM//wME76XnFmcbL9VlS6g017DqvW0vOp7OlS0nJmMJai9x24Vce0r0ge9+tK
nmM4Cc8BvzjkBGRJu/Y8uz4B4giWbZOY17z/32WhI2VmT/MXnWumCyuQ08Ev2+4y1WkyiDCL7lH4
WmxcWOINev1XLXK6V0uj0Z+0w7MY1c3Uma3YuE7Ur7RiMIC0QAKXlWbhM+yyGyANg1xGUd1c2zoW
nGUAiQqxq74BGEnUHk/8jvRfsY1ADxzN1BlZXJoOx3nuU5smZvhqM0cF34TKCnNquGFG5d5S6rCf
hH7+HOQuhtDQf0DDN5zpmIi2/BRzVata3ohYfAdP1Vz0pRxfwynoNz3J3kBdrDE5+SRTbvsG5Y4P
AXNLuo1q6K/wpViB++D2kbiNCTbbJN3MlWyAqA4FZ6oxcvyNDcdJWpF5SQ1yP2svL1Q1OQdmZ/Sa
B+msq6wIXkof3XbWDN4OSHSCBCwAMm5rVDEmbJudauFLhf1QXKNyDTnhald5nsu99Mb8Kog159Kt
9XDlMJw8N6Le+mGEYFXKZKjWDX3+Q1BE3QXj3OiY2al9I8BjF+FynAKte0oKIAMRg4ic5XbdMyBd
TVLpV0HQOTsCDrtlKdNyy5Qsu5GsuItOFdXa93t922QdtCDkrsrVnYMVluNWDs1zBCpsl4QROxYH
wQMLqbbLLb8/cpRzDxBVwnPmdinnX4IROomnmgzI6tWqE+YvyKJrSoA6Sl9L5nj6mVF1AdanIFnR
LUHsDUX+tjM1NULLQmwD0qwJTQJG6lrhei4rJF+FmijNosY/L8Ymuy1yDMZoRPxtFLfAKmhh3Tpm
+4bZulvoUAmWTW01B30iG9WmarAzlCAcqiiS6p7Jq5EmBEr4xppyYqfR4T/w/jOKzJ37PORsLIIy
RO/YZSvaHd9ak8j7EgIC8ZHsr+Mw7BhDoOhl5U6mo93oV5yhHDpntIm0zjO+Edw1nImZDe/UFo0U
JpsXYWDsel8LfkSOZV/aumZetcr/USuh3Ye8enem6WLitduS4aHfKPiFyCAWzNPKLXGI3dqM62IF
xIO8oYIOwOeN0I9dUBPvC6YObFwIG96H8DgqM4te85rdIOjf9RrNuLgqeSbrLfV4/oX18EOL2puv
Rq4qLjhaUu+th66yFeckt9mNZWgv9JZ/xVj01llYZavPP9ifLmWYsxprVkN88NrprVPRfjT4YJEX
3uJdYctAXX5Cdpx+oXyYOdC/OmOwa/pY7EwL7AwWGf9dv9pIbX3MLC5VNEV3TEl92TlNwpGTh3dR
A0velj0P1z//fKaBbI0+nI03991F7TgA31LG7W5M+RZNwb+chpYdNelXyg7AOR8+Hy80IwwXKRwo
md9b/imL/1RVGmnPY2QFiywAq6TVXrJPTTqaGe2Py2o06CBmU3TqcCJ88f3Og4v336+JsE4AQZ2x
Ee8GG1Dzq4hI2Hbn5RoN+IIP6NTD3eff53vpzHwTkbToHoE/zIpc8/cPqQy2C+mbCMwlrVuXsf8c
cmsF55kJvWEaQVr3RHauy4ZD8ueX/tPzgzjJNoHVA/Z9L+dD4KeM0LQIC4c4tYamJUP6KjSCXU3P
UKuEnMCwGAbrzy/7p1efMDXO5txZtFGznOeXSY7VknE02/FBUyTZwcj7O8en5Rci8EZjzvP7+eX+
9EJarDEYjmcK0/vwgbCpdQPqD5drpX1bm/WW4l+ta1SyX6wy79ybDNvme4kKSlCBs9C8dyr6wC//
fS+daQ5r/flsjkH3XUmeTQ1t8ImWMipIb9JfItikOznQiv/84/7poYW+i1AS4ZnwPrw0riXRaOoN
9LVQXNnIak5VyBL7+VX+9KVyC+fxlc7g870vXiAc7kTO0vNzFeiTObvUHxWsTZJqPr/Unz6Q+Gnk
n3Pmkdv9/rikqiv6kWH8Dk9CtjKH8tnxyuf/3zXeLWqxDU+IjRr4nylPk9PgjcmvPr/EHx8Onj+D
m8Pj8cHGihbBGxpTNruKs+uJyEvzYILeWk54/B8jjRWmLnr9ImwYs+Db0sGGQmj//Jf4+OpZOlZp
i3wD3f9oZhYkR1vkPUISMNDOyFIS7W6k9TEjZnefVn6x+vx6H+8d18OFgTzQRpz8/t2rKau8sbLq
XV4oDijOiJzOcL84Snx8FtHfYtm1ae2aszry9wfED0GSN2lW72KCRGeJYbwsq/7oYg744lH8w5X4
EJ4NMMGwLZyp766EwA3wg1fuWNqIldLaM5Crt1WT3H/+tf3hNhFHauoG94qVS8wL9y8rpFPlKVG2
brmbYh1wy4vm4SlIi2VcB1+kPZof91ikq79c6t0eS4/KQRrGpbrep3FfCOyTgysJYPB7WJt9Md2N
BFBs0aQHzaoWdPd1UGtPqGG1NaZNuU6Y/m5xNrYM6Cwa4LmY0oPtJdVBWkrbh0M0nYKMOlDUBdie
kGkRdZVcZybkJHiMmTofyo4O9ohIZ0mbDZWQE09ffFAgeu83c3Zw5nr4w23D+qBdx5ioWT628R0m
P/lAloV+bvTe9eg48UuO8uvQZRnz0yx4alQabtx0pGeinL3j5OvYZjJr1FW6NLu7PKAwkogoizK/
rgao3IivFnmZ1usWQRZqV8tdBA2U2wUOQbSYveketETrlgrB/I7Z9rCS0iOQTaXJihaee0wFWoYk
RYqkWK9xe+BodMkdEBxXfL4tU6NunFr91Q2G4otN6w/PmgmpAQUHexZH/nfPWpD3NaePke8l0dpj
b/jWnruudmHSIK1SgTXsPn+4Px54LAgHwBBhJepIpN+9rjWZFP1Q5eXO96TY02/N1zUQ8aNjVXKL
LFQeI1qvtyL2wy8M9394fTnNzQgStDgfa44mJLoh6pxiR5trfOydwXhGpWXcYnZI3v7xh0TgwWpE
r4N/3h8dmYtSb45dsct7Ms3i3mCIxySIyKukaPZOm8besmXAjkgY3/Q/X6Y4V+GV15H8ISx7B0xw
UzArOXmZu3aOuK2H4jZEo7j0krH5Yj/5+I0CQeN9Ah9DeYWt/veFih5QGxIpM0cLew/jONu8PBIl
GoBa//gx5biBYAphFNXHB+Za1ZYl+VVdhq6gg0Ht0Hi1kgvwtM6GxtP3z+/enz6WxQfDMGMwRX6/
bWHhrwqgznwsO7d2GvECJTNEZjptNuPcP7/YxxdQ6AjY2bjgEnDJ9+8D2pDI6XI+mSZuI0t7qCfv
e6Ks23BwvjiDzO/y7wUNl6IsdfhorPnv8RaYzsj+0BBizCgxi16pX9oZ2Ws9csSiP9Cm/Oo0+ucr
/sxNmgVw7/OMNVG5pNhzxdroSaqvXkqs+VaT1ug5kX5HnfmPUDfzEZzMCOxQP08dXPHdE2m31B0y
cNOd1nUHYjZ3JPNexI7+xWU+Hmzmy1Aa4hbn9PG+odB7uopjfvSu10ztVnMLsa8UO+Lnj8bHpZKr
GDqHDcBMzodEMUWeUQGMKd01Fh0tOj3LLOl+uIVzldSSgbo3YWn4irgx028/PCXzwuECaoLH9R64
EeST9Cn70p2PKWoxZD5tuAJ0yAk2s7b+mWTYjgBUF1op0mjpTiTTFei2t1JhX86YI28GjkXTaM/G
gDRdhVXF4WA+FtSlaZ8hi3PufHNwdqFs7S/W+D/eGOI6KX4M4PnvbwyShChjsgHqf2Akm4x+ctAU
fc7Pb8yfFggbXSUtJeBYH46cuajZRkhyxajmQnAo+52eGree+4/DuOenGZwBqkoHW81/sXcmy3Ej
WdZ+l3+PMjhmLP5NIEYyOFOkpA2MKUqYAcfswNP3h8jMKinEJi17XdZt2dZZJSECAbhfv/ec75xH
ytmY8gnKLFmIlDQRsoTxQTm62r7/bd5agaAO04YDF0yzY7mnP5Wbc6obCmR7hnioReKMIwZRDJGm
bZv/MaTWP6+iOTPai9nKteCYnJ9QPbTzmAp4RacsfF3uXZM4d0UTPr//rd56eZbkP3gF9G9+48ao
FmrRXPHy5Int3WaTYMQW2q8MW6ptE9neNwzn6YFuYfvBVvXWmoci1qKuhgb926GH1qkem9aQ7SPk
8V2pvcxptJXpk0znB17ED6721gPPsYfwaWsJ3Tm/mznf0XUkifHgN7Md2SPuHXAabf3+zTwR0s63
Dm4iIdmWMJE5n62rfm+o3qblvvf6UX9KMKIT3oCILkzNIWc2546fUuFVRJt0w009ldm1nbvmLvbQ
dM6TdBgsp3Itatj9+eihx+j79KPTrXjzzuOQW95M06b++fVBbsJWt8eiYLdRFmOCrn4RnQ9v2PTa
Q+J6z72iO+HKmCFGaSZP2Ti0Bzj4X2MUHbMjuws5FtaBLpK/wp8pAXHwPd6/kW+8a8y0KUEx6vpL
ffjrR8zhTqSJotwGmvIqZ9FhHEdMGRJSUU0v71/rjdshThpjXHk0iM/LGENMmI2BCu3nULzqNBzW
ha2/tBP5FCA10g2t8u6DCuONl04IJnZUNOxYv7X1hyafVBNVfL3U/hwnkRYYqHaYYzTzyjSm+lPd
jPUaNcaw/+fflWQqf+lIUSCer5QWwOuk8VoyYdCH1s7Y0JXOsaQ50SrOoqfJg83//hXf+iUp2WgD
EKgF++Lsl+RdGbsWPMVe0yOiW8SAKqE0u7sROtq+cDhIv3+9N/YcviA1lMnGRrF49gYWYWPhcOXW
qiFicmEBktLrql7DIHL/L5ciwtTETQkP53wTla6VdEXJEU0QPH6Lq4eED7dzLpNeiA+Wr7eeUXNB
+eFDWDr9Z9XvgCSOOI6as0rRP/Zx9d2260eQ3FiKovqOjPruHx+OWMAwXYAcNRifnL+AQjFrM9q5
3JOngMbPHe+bvlmDDXM+uNAbCzMtdTz7Jp1nbBzL7/nTrirnEQVYyBEwj2xsZmrnzfXjB4+Eyd9x
tir/co2zZ4KciSy1LK6BoF+sSMGSFy1pIPdG7xBOnGPPTCJ8kfbYyHXrpNGnamwIvLSZ1WLZJbVK
9KghS6DGFYy1DeFRAsTwlGPg75qL2bLiO8OPVFBOQ/gllMR7Fy3iLE63U4AMlhQe22NIoUPVsLHX
gR9ifH8/kwX5pJfw2bZV0TY7fYAdyAFKRTdprlMdVuSYlFnS3MTKjXeiaadDbiPRHMy4uBq0ZtgT
5/OYVFkbcIezbUGvCO8XQsE94sRiVY2z3ITgdBALZ+OxsmC4jEnab9+/vW89m+zi0BiZHDKnOHs2
HRJOusnh2UQm/FKr7oXYkxvL1LZmUW1CDSPb+9d76w2n5qbYo33PQOjsenY8lbUZTeUef+TSc7oe
jewwduUHxevvLT8gDkwNafwtPD3/7DKWymJSHfxyj4j8TspkMU563+rsE0PoKwQpxLIZX6Om/ODI
ZL59Xbq03FEO1+fnCl8WNeQRm55INc2fY0X2gtdY2h1GFz3foJnhjFPbRbjpsqFe5yUiQa0vWchr
YzjYqPztdNQOpt6TStRZZRAiDOWBkzvmnUyw/fQPWwwc1En9DjJ3jtY+wTb0Xtx5HYnwwcisNvBm
u15lXWqBhZlltEn5POsul9/xfIjb1MtJp1FjvcXRxb8vZjuI2y7duJprPNWm/dFP8dYvDukT4iJj
OH6Q5Zb9tEYkemsXZTaUex2gFdOl1TTqu0yA/H7/yXprLfrpOueFES7UIq/8sdx7NgGBJf2GoIjj
zfsXeWtDdEyX06rBvM05x97qNSbWmtCzPUMnuLbYcjmMP1dZjKa+nT4wnb15MfqVnFkWKsl52es0
LEYl2DP0d07BSXTeDZbcogBFS919hGV9ayFwaPuzW2DZ+634zafJdFJUVPsmbe6M1nXAC03PVd58
7xI0C7HzwZ38jfZAF4PTA0f+pU3KhH/5PX96LuZW5txf6rRU5TEuL0NceHMzHgx68evK1OK9Jesu
UNI37xM9jPdThKkhqpLyyouABvhk/31ysQRhzwgj0l3f/6Xfemz5nU3aSPRvGV//+vGgS7RA/Slz
xlp+N/3oCWf8Q26iI/k/XMf1OCly/F0sc79epx20KZbo8facRCXdnO6lnLRxTeDpBxvpW2UrzSlE
G/ryD/fsPTRJu7JDtJdQ3vYg15C4juVdU9kXqSduCMN5LHL/g0bFWw/wT5c8L1jT2crR6JG9SMrn
Luqr776VI253Lppq+ODMYb71/HIiZUhG+chZ+Oxc1I2eJWflFiwzxvS1i+WPMfGdYIDoGNC+jQJN
anD2WZE3Sb14DTSxKDMbRH/+0D4DrIufw5qAv97AsYCrDZ9R3AGOnP1q7ZV5HpCv4m2VO3pPns2q
uXLAWKzI0lRrQoJpbVbGD300sLNUECul/jWt+mukOJK0sep74g3jqpjMZNMXkwHvTNhs9iQFv/80
vXUX/MWpS4uD5/Z8Og+zoAWrJan85HyAyyUgg1nPtjyx1nH0T+MHF3zrJ16cWQhlXJqt57ddpiKa
aoqhfVL7Grq4vpHbmdPv2ozCPMRDjyb9/a940k6cFYQoZkguM3hdOGae/dKRNuVMSfNi7xSzH8Rj
7zxYsSD/FELMZVzl+ZM0Cm+dWignT3YBL+7yp6IncaND0rfTxhHl+vsf6o37TrGxWKB9jIG/HXl9
Z/KI3TDzfUaEyCZuJueqjCkbp7Rqn9NGzHt0kX+8f03xRhMTVQJdn2XVdn87+0bKnmU48Ea3c4iU
1YysLYJUc9uGTbuDr2WueFJQTtr5xo+aOJiYyeC8sMT6/Q9ivrFWLr5w5BjQtxi0Gb+uYTrSCKfo
kgLfcmoyGll8DYmZz3doq0v7kjvjHroUNTIWq3YV5TSRBRjYYpUABb0dzVHfTlOof44tCm+yDvXP
lMXlLibueHFMZVtEffYOSf53ApVWLNnDBtRPvEErbK0brez2sVO7GxX37tqLLo0qMx8ys1Q3vLaY
0CZehOfY6/2LXHe/6P2UfXAwf+v7MwHDg+4uE/rzxhHtthRsp8n3zzP1ECNL2ysgIc+J0OLt+/f6
rUshvEZrgBudbeNs12ToVNfFsi0RXxqvZe0tbj4lsws/zqPn9691+t3O37Sl+2tyemUbPD/+l5qT
92ORcDgYbJA0oHfB186zJXahrIZ16ebiUsBwve0UiY0QaKI7EMzgIiF87wB/NYfTB/ov9+sj7pfh
OWzX/0YJvAHe+6PBxEjv7E+Q3+H1//8/6sblD/1FcCDq3CSdb5lIg5CyreU/+neCn7XQGJYuNW1k
cxEf/R2FvqD6UD5xVHN9F/kJq/9fgX4I6f4B6osSliXhp0dr2S8Y+9DOdaEHsF399hz3GuJfvEIm
izjBZnNGACd5Z6ZVp5BJBjexJlkckiVfNT5FrWZL6qq95K+2SxJrXniEspZ8/KtmSWo1GjJb1Sm+
tVuSXI1TqCvKP21bzkn/2VoyXxsPPd56MEiC9TsvuTYU6bDZKShWLpmxksIoQCBvXmPotwPkc/VW
H7yCyFq9vO3YOO79UwhtsuTREkc3XiyhVViqGvJq9RrMOI1xzVjVXuXf53SG75FDPWHXnA8oj0m9
XfJvndqe74nVbe5VZIZbc8nJncOOEMLR7FBN+3OgRjNbPCNqg6J/4VRldf7YJ6l6cd0CFVBbIXq3
ZoyNdS3bW5Ry8XMNNnYKdPjwbL6DsfVjVzy4dh3f28pBs65b2Fk0vVTHJhqNo1e3nwryxYHBI8DF
nzqYRqCbcn4suz4LgP7+kWHswc06ZO1ehy16rIn1yhZfUvs1wUqHS5Pf8FOepcU1KVTxVuvi+aLB
VU0cMNvROh88N0jLzPOwnGvJLd5Y1K15dDNmabpFvJSt59jG2u34/l4fq/EIqag/lppIrmNROCw5
xTg9TB2JuRk51khSMuPGaxTKXKMur5Dzj0erLac9laH5Aqqwukh90T1QH2I7LjIt25QG3CeYAYZ3
gMjTX82i1re1cLV1Geblndbp5kM3Wd0XWtn5jwn/56Mx9Mka62x5U7S2RgyFu42Iwf3MvQKTRhaY
f1u3XvEZ3hfsCbxZ67Iz9M1YZvNu1PHewlVVr/XYtjeik9UxRRsZ+ObA8T7lwQEBr/n+N9NM+yao
G0EwOwCzMg84B2VsbGV8V7YDoAPHr7vNxKxyVejVsPVARK7Yfl8GY/AuAeomO8u05bXViCjoS7zC
mjH3HOYjtVVCQ0+L5Dw9Slpc9Oekt9cHJ/+ellF6qyOD45mK5pvMTiXoLDvUvnmV6RWrMGqFv6pH
J1craC/9ZQmwkvULO1ySIagzCzwGgNLtz4ko9GfIRuro+Jm+ia22v0pcSXR7JevhrtGi+UudS2pc
LZfqUtpJ9OhbmX2zoIkaT0a7YXAJe9fb7t4YYshGNhiXVT9QTvNMlqCEqrqfV3Gn7LXTsvus2rHU
xlXiEWpGgg+JkL5oDvaUtvnKg4dMRoOq0WY4TVg8sYzI2wkG7r6Man0z4OvcJJrUr5DnleOuHyRz
EnLJN0081TdFVEQ3TWwZa6d2zK85EfDwv7VGPbdh7EYr5fXTg+NkJulaZc6ImMCZvY2u7KKfCefl
HOCOYTBoOOe3pZz0m5SYE5o7mFuLay3zoidXQNyEYleFMrDqOmQlSTBekab3mgt006veKdSVObt4
uZLMxiMDOBQbw9AS+kKcGMopGDRqbSYw3cECl7WxVYQAY8f2pLozcl08N21Y9kEkjUbW29zh7KWu
GLx7KuGHWxAlxrYZZFQsFtrJ8aKN0vtWfwjbCVzbp8gtZHePDacf9lVN/EV5MUujhQHVeWmh5Noa
jGx8aFIVed+sKAvjMojdXB/tT8WQjlRg8KC0bIssoUtfJ1dKke0Q/zXNn0Of/9YBH9UBZKi8Wwdc
VSX9gV/LgD//zL/pu+z1HBooINnwxQnm+XcZIJwlkpINn8QhRmoGW/bfdQBcXh35E5NmD78HToH/
1AHWv0zHYjbELAxtFCeAf1IX4Mg7qwsoTmi68L/QFolyOW+wybnKiOWZ4hueHqCTuVZoaCVjww7s
2smmvUttj506i2LyZhNTXkVGrgV5EsWvLXmBuLRhN8jA0wE/H+K5BgROAKDzbW4Mf1OUuDdXViGn
Y1WzmD0njGXITJj119SMlL8S+BAxOyEGm9aFRjL6DtdY9QmtqGscoHkMw4Uyk2a8aqRTbtCPANWf
jByL5ORkV5K4qED0YbeyJ+3IOUMmq0Z6GN3TcsZCNzVfwftCujDi/GABOZ2CiebLd1T2PS6E5fzm
eyELIQpIGyqeEydXNFBGgAm9u9eY4RyGqkglTL5S4YjVdkbaG+vK8J/HklBGkja6IigiDOeraZrT
Z2UT6232eNX6SR1jXyT4IGbRCBIPMwFzu6/yVBHTYDY2hs/SwEhHx68NZtKG6R3wy3OX9bkXt4mR
2BfAIdrbVo6pczlCFvzGHZkus9ZPw+aR2fJ86BoLkM+l20QKfFwjiHMZHSV3rPZxvoFeN15V+CcT
K+eoRH6KXm6dGYe7CEYrjjtzz9wYNokK2kwOvXs546JrKIdES42iNiNBdSkxEpxmFf1yUWTCH0Ca
MBd1UPPCc/bIYPQ015WELdvWF0oacd+2kFly2hPqFcudTH/4qWh/cN40RvPaKGlPUyYVodgS3O4S
UyCBi38GH95bq7rAjzdGGfCNspfcqIZFL5hy0FCJ5ZcmwuXsToiq2egJtnwMguMNs+dhpSdJymOp
smo9kUfDzixob6ZZtQHQM29JDch2WRXfiESq+87prWQdarmxTvyGRTWvu+jC8zqXjGmTux0YWOb3
egllkDPvZB9oYzVbctLbl8qQ+TcDW42Ju7x1iLWo53jVebAKVxFnbtj1gDEuWpOsVMuM8ouUqEmx
t8r+a5xaQxfMAK5vl8myjX1eRgxFLP0ySi1yOpSt7QYT87rL5a5yxKs7MQt1V1ad4HCeQVmzROiu
itob+xWGpezSANNJdJXRDmsvc8rDQD10nXRhaqxUl1tHx0vnizKc9RWKnGmd9STMYy3eenohtuS3
XTtxi527t5wjPqKWCUoWfiW5wGfKNg87Cfpqk0FHuOiFKz+l7XwNUcq+W57sm1C0+prjBub4WlyB
yZ8IFSWwxjNxOy4sCWpcU+o/KjQDNxVRRZ8jAlgvm9pivDZk+b7NHUmetBPt0nTIdiFZUeBboXEb
I8NE6TT+Q2SB/HeIJD+Cp32aDf2GnDvSgbTQOWbzYB9lUmv4bNvx2a4rKuQUYzNJAabxBWslDpl+
mqsIwZlu3tPfIkEamMIPzfViQAPcjW02A9jou/wbvXE/ID6JlFmtn2p/lQ2O9SBNWPoweobqm+VN
0aOdWnhNq6yx/+gKhLCl37b8HVI75F5uBCbwlFXdD/lh1J3qIlOwK700TTfhkBJXXUbenmjscDXK
clgKEJVuO5vQqZULF/NSkK7wSIIuOU7cn8dW1Xc81tU9kLGjP8YakRyhv9fcWILZMWv3wmu0xF/R
5PVe8e/Ht37uJRDzqvLVTXQf+gLhUsBjOIlupsrSV5MuDqGT3ndF4x0mc1CkDU32A+hLSQU4Tsbe
780wGLv5k6eDTpmUHbkrl6rtOs0HVvZeN7/CcKCzyhmReA2sOWuFMOuL7Y3+2hRyvq8UgBjLbcbn
LKZfa5tpdQVLGYnr4KpvmiqHzWCY3Y8oYyqY2STAklLY7hRk7c9GORc3s0j8mwGeAsWkTTrrElls
NI2EZjvqCzSBkIa2Ru65rao22mA11V88+qBrC6H7fQrmqwumMTaDOO21FRyC6AfALX1fDqX7xaTb
pSH1JeVtZskJ4m4aSLiI4nFdVqz82GnIgfcG58qogWPyRppbKxLGJ5DJEr+vHV9U8Mpua/zM6450
F+6sH0/fYRx0D0yv6zSojTBet7goyeAVi2Nc1Q7l9WAcZphVfWAZ9feiSMyNUBVwe6i2V0iI0oBo
q+Y4l9V4l4MUoWnmX9UDSpeVO4H4Opi45q9iXdRrYdTp17wdjEfqcHnlSm960EcB9kxzYv/e8lW3
H7xOHSoVJtaqCq2FyZDoN5Si2XPhV/UzqOjmtuzz8ElmYXLZU8XDdfPmTyAppg1CrHQH3miC8gWd
QKfxHq8tvi051By8ugNFPqCSyO0/EUdHXASUonKtJXYZ0HqoNmC6dU5sbmRuXC+sLkocaR2nw3GC
bDUVGbH3wtjgmje5j9342VIuebtD7MAihAscpHU4X4hEON8QyepaUIVlckv6yxg4qe4/E/TB+dia
2ei9Ugd81kZtsnWQbB/dRMrH0B0aDt52Q3sjCr3Egvmhjn2NFb7lRFr+qcn4b3H8QXFMwbgYYv73
JtnzSxsnZdRV5c9tsr/+2N/1MUUwQggKWVxJJrUujf6/62PD+hdiAlSIpFP8Whrzs/uIzvFcn5j6
f7fI7H/hN1mUevRPLFrj/6g0/rXxa3mLwBPpFwNTZAWI9s+kWDMMnV5re1SkQ17MQZmo/q6h6+ys
mOW3H3gFf50Vni4Gi3+ZH/nYwPC1/drQj2xl5QRLWUSqTITmWZXxOC2RUn9mQCFKlF8ijhAv/kCO
3E+/ye2fLcCfSatvXnpxMHmLv5Ob+uulEy0TqquEdTf7ikv7jQZdaRoxsru9g67eU3SXSDkjJKsN
Z+Bj719++ev/05dcvjmTaCKPkZ+h1xLnlzfMJIJxlZt3hL9nSeBpAyFbetfP8iKplsupwvM+UI2c
qdH/uiiPCgNxQY7C+awZIlnYR9I37myjNB5LrI0Ho3Dmestg2n+SnU28YAINe9WLntFO3PXdK3pY
AEqaw32o4VXvpBuRudVqTRRuZnr0L/TAyOMioE0Xl4MMSTBN5mrJwpQC8pdCHWp+oAb7dQj259dA
HMExEOGZjv3y15/OGz2zR+xkkCFFfl/W51ifck5UdK6UeCSbpLpUGZGH7/9iHIB/+8VgGvqO6/Fi
8H9/vaqj6TQS7UbcpWIQjyVQ9R3w9/iHnlKvTGJW9/YJrOYSOYfVu/8o8vn3F9NFrYhHgkBrnpvz
dwWCJ+F1kJfuHM0hX3R5YaYlzToaavHBkPts4ne6wwhoeLOWGaNL4+bX7wqbCMiM3os7nGPqXiPi
INsOYEHzVWgSNakyi+6g7ixvp07smnRHXpYTEy8FcPbBz/3WF0f3x2rJWc/87ak1qGz8Wg/1u76r
eUksYuWqo9EVRMwlJXS193/mt14Sdxkvnv4Hh9TZxEDIlAAcczDuToGa5QQ3LbAiVV32rl5dFg2h
1+YSJVzXCU85GFtxXQw+ualTKmgainSuLjUgZvdRbRMikWHFOqLC8jeio40exwNRlOWU8pbZHk5e
Bmrs5dv3v8RJwHq2vLgLE1kXbBWMVM5ekZSE6t6bfAE3JmW2MLtNsz89Nwpm7pclKDHIvZF1j3Lr
SHSZv4nIeksCzCj1XlKrEN2VYf3YzeNM/qII9fbVa3R1//7nfGMVdCFu4Myw+LC/mfw1ZfQDKkRx
Z88uN+R0m4Vs5Behh+KxzpuPnuxlB/3lLV6G2BibULUvmfD0O399souOFEQ9m9q7ccl7tTuCPKFh
L/8wyTqkzle3jekQl0S4Kj5DIqvjcjWOk/+QEP/AULiculcTPOJtqrMCkBMnvySMNY/ElhBgu9yi
ll2DyjeJ/SMJg9XlhMT6qGmJdWD8Ia5JL/vIZvSnQPrn35vNevF/mjy5qBV+04vNaDw5rUzRXcWf
Cnw5zc06dbX0pjbzqeMMEA9jkAJi7taGrcG7SYYijBndRMQS5PzdOhmg0qcBYAwbot7c7QDRcZl3
tz18QcQXkPxCkMdrwHo+Wt941D5JrYjAyblVRRpIBJ0WbgHE3jW5QLwZnE05diLowvubwryyGGDc
oUGOL722SI9IJ6prYAduvfaqRu9XkgbbZzG5GfkcU/5Nz1qxZmxEmqAxzTM0ZzXEr5NNeuwFULZy
nXTs3xe6j60QNl7K2YQ4tyJQMdmNK4uA0rXtkk7A8cvV5FNf5um4BhDlPvgnIHedRkC2GmOoSaq0
IzT1PuiMJnA6w/uDHOPGC0rwa9l+VnPHoK3vIbYa9ZRoB+iT1tGIetJk5QBcnKnSA+GGgtA4Rl/N
HeM1YTHrIDc2qFsDX1cBT1je0jLMm0D5VgyOLyWIN4p7tt2MZ8SdaDWSBwFWnrH7iJgyJ+TQxY3P
pwN+9NIy0UiC0mO1oQRkIR4ku0CbwIwgd5cZ5Do0yRL02jC36FClubt0DrKenVnEzI6Cuex1V4KF
goN05ZhVfdQU0vgtsOgi5rScKO9gRUl8PWR+980rM6daRUas7/SEyAQ4mNF1Y1gEufjgAGsijkdd
nz+L1ksuGBMp0iM844+pq6oAeWm7Q78Sbo3ZrL4Wfmt/Rmdnr2pHxq88KOp71Idpt5rjqFwvIEkZ
xCGM1SaS9roQ7hDwYBU68YFhqZS3mgiRWHlV92rVoNQU8x35qNlekl0Opddm1gXqRSBSLh0AGLaY
1sh1Xhdu4WkoUyeSLTkQ0VoOl7mvMEbDlgEIPk2Akp20CUSdR38PVmE8MJGBX4ateD3VU+GBQF2K
n9lW91WWcadLbagu9QgPEau9RrK1N7rmpoXLReIxQqRPSkPTvTrlqRYoHftgcH3WFb9irUgmnspV
7EGq3FpMVczAp7n0xW9wMAeOwPq+outBJLzeeOuRxgdWwKjlp8ca/KWBa37Xu95MJ21yrJfQRj0G
mZt6tcsBGKfFaL/AKfOfRsMganqOrYMD++6oWaxDrlXQlYZa2q5q3lAvKPCv0oOqbT4cJ47qkrKO
mbIzeOtsKqrLrMyMx1q3l/8Svvlj1w2szyxnIewgyyc4RoiOfxPNiu80LLnahq7zL2Y3q7KtZ3Nz
GoOdetWRhdsyFxXpdc9gygfIzqeK6HgefbdS9wh+2NQTjRX1tEZSw3nH0GYTddO62RPd3L7S/uVW
+o0lHtu2XzJelk9b9H2Urkxw8bcVZacBeC+ZbutTLZLljtXclEXW4BwbxDWiLHE9WFSGkzGKx0HM
Pu3xdLrvE44bJkiFxzQ02J47UnrX01I9MqK1IflOfCleSa6UxUP7CupV3dMbbl+HBvg1PCqqTz0j
0tujP7zBOUTUds5uW/tR/YXQWqpflbTT/alQmDMykC9g2zsvSAK849LI+EIn1d8ow0tf0bOABEyQ
YB2qWtOviR7SAgZ5+nVLA7g68hjx2xnLpy2rmo2nrRqM6XwiPdUpwivydjagHOWXEAJDgrfAID89
RHHz4rQzKTxDRbbloW4bPvnAnxnwW+IlgMcOtDc4FTj9Uqos3cHXPw8/zCu4aamfFuscGD0pWVpW
pytX0ky+Gu3JO8Yg+cloMpt8x7bDB5QGaDWA2CUQXFmI8I9ci7l4eXqF8A3SEhxUs5RB7Dzduhnv
PGski9An6JcThEdxx/8Li4QNuLRs1jYmxuaB8KRkJ+jm82CSII8Sa7ymq+ke+DrVpTlozn0y9XAk
tTjn0zJcXzg37Ljd8nieosb1iInyKoNr32xS+nJgRtOpv5JjhAy4gBFOleYwr8dRPXvmBi0WH4YM
IuCAUCb5J3aiJzUk7iOMeRjPXa0nO9PweUbyOLdf4mLknipZ8P1Pi0CWm+p+SkruSp4l/pG0ApgQ
Pm+YdJbLFyPx5Ony1uedkF9SiJ6XfsSvSrlf74lf41cFVuutczZy7sNICco8N3zS4gUDP0XOyynq
PoN0XkCZmwlVj4j2ODZNyyc5PYmWYg5xOSYsAbaAW72BV8PiY0V11N76BB7R/oPcTP5abbE0GVUI
Ywas91PSzcyqOo6j7WZ2Oooiw+upgQx47w8kFNgvDMfFo6F5nAH8lGOIpTzxOKKFYQxsTAIyZpj6
BMMnvvxC0DEvei1GdXv6huxE1MiLk4aItSbZnQ6886jJLzNq6Ufgs8YjE/hMX5EHIB77mn9JfDU/
C1IKdTsDhcj/rBhP2+Y0I4tZy1wzD6YX891nW/rH0vC0FcOrYt0QG3B/umuNHJS/TkcYtutm+Tix
w7fIktB6kX3H+wr8FmZzVvJazZMZrl1zNrc9yClvZdNze4UJyssFMIrVMW4bksJQVjPPK7NQ3cdJ
6Jibkax6gsrsvNjYoAjte9WMpGqRJgFZEi69/WKpZWXhv+0/lUrn2Moc6JBBfa6gOXpjflGgoig2
eR8b9QPicbrGRDpwo1HwiGsMOsvap3Cn7qpIsMhTikTLkdzqOK/ERVddnm7An2vRcnAfUoN1YVlY
m8hlxzk9uyEDNEQHnWz2yk2mP1CQhnen59My+nCX0gjYkeBpZVdu7/GIeHrf7C07Gy7iaGq8vx6I
Yiy8H9IdsiEomqHZA+bwN/kk7ZfIoZdyeiocCC0zw5tQXDtWyYtcl+I6tZduQ9YuAVwOJhWiw+2S
lYgAUaLCa4MmRGOnyQxhkC+koRGUaDlJBW6skf9sohCC6ysMcS0svgKPHASS2KnG9dI+9wI3rNlh
Fv/OtpI8NH1asdqjbLjB1AMxPJ55qHVNEIoGKrPZn1ZAK+vIGq9Cl5vdwclj++5S7pLpjrw2ywbE
2DMypzGQQ8eiUEXNEG5rzfNZrvrl06Z9x2tm1hPXRcqj7ovJasg056j25KuJws+O+N79BPuAIZbV
aaiIGyVwBoLpexjI01L7rh9KBndtSsYanHxx3ehkfnNo7LhClFQ87TrJzM1jZ/cUIZGW+U/6KJnN
SLV8X9cfb63ecB96TxU3hmkTnxoyevDTdo8NUWfIyMo+ZlH6IzJbBtpGHTKJ5UgdDJXJC0yg7H2a
SHakKRnRZtDy9KlQJucpSyFP2Akm7FVlj7MiTCY1YbsTVAYrlDAOwnPQ1EmZXpkWI9WAXbM4cLJX
+1JIOF1k4JRXYUWms69y6gXHwPVmUWQuQXFG522Uajv9ol4W/wtUvzQiISdw0O6tihMM+e4HrTLo
wtBl64M6J9LzIUphyARNIflnzaAOk6wNXZ0O4MjUCOYZWTesS/VAjYOsXt3Xsafus6ijwluS6ft6
5J1ZDsoZ0NrL0VwgsH5cl+FKb/h44ezSbDIq6gOL9Eowq6fNJIxZt2cbg933ihqT3cWX6GiWPVxo
afgUeiFP0OlgGOlRKS/yPJUseR1rWuUoN2QIqgDqxZV/BNNjHUbpi2s01/4TgQrMBOfJWztmRiob
j5O5XWSBatvg0N33RcRqNTuJ8Thw5eC0bvpMAm9n7KjmZqpL3ol8qTdl6HtHpl9JsQ4l7atRWRIY
NTDkqmPda2peIaxbFKmhll1olb11omVlnueKHYizXbw37Dj5bg2O3l6CPuON6zSd5Pes9o9E/C0V
Rk2PRGNnLjLwjgfXJWDkwIGNsUzL+Wbl9X2zq7q23+aIQjzOKp39ojP/f/Q8QcvO9lmV6PNwS9xU
Y9sIQ4OTRMGU9doZJucxpmO9nmviBxF/8T7M0bIcnEpmzB8/HGLrsK6Vhb6NssL1Ns7UGVuuHD/G
Ta8+qdiZjzGx8p9kH2XrljeE1ZnTzrxlQ+wZ+DmFbgSTJbXbBjmGCiinS29jNqbaG5Gtfeulab+m
fj9/JxBm+FHlqqXcHvNoRV1lwMZt9aOgKNvlNFc+W3zcZt2HRJyv6rpM6w3BhvWFbarkGv0aQOzU
SZ6RQkUPCOYHFQCuYVTd2voOi/V07Zsy/ATSKvtW1RN/k13qSUulXPrR7VxqnFhzPRpF4HZ6k64a
f3C+nLoz/53wfDDhYeqxSNT/9wnPVVKW39uqOxNAnf7UXwMez//XkqVLk5plC4DFT/HjvvsvpM7Q
YDys/ThUHa71HwEUFnGTFtXi+zNsl8br31Me818LmdZmakTz9ySf/gfCaGQrZ35nncMlYnsXFx4f
EFbSWSfMjDO/wPqpX5a6VsV1HwjLYbYtyhD4n1Byk1lmVyEXGoipUtiZASLLzoTTnCMULkj5XEkS
Lq7UFP4Pe2e2HLexrelX6RfACQyJKaKjLwAUamIVixRJUbpBkJSIeR4SwNP3B3uf05a3w+4T0Zft
G1uiSRaAROZa//oH4dYbBLN+nddCiBfNxdopkL32TqccP5fzaPtpbJlfJyGGC9bYw21FchGFaZ1h
JVCzxi+x5IswkWe32StZgk0P+bHsAySBwg95KLrBeFekiJYzjQ6YAIkDw92UuaJ6NvJotO96ojtU
gr4sOZZQr4wt4QuPrkrveY+tWvXcDMXQ0mN4lfdLYHQqk3LbGL/hriATCBNTqVxyIzVXr+1QR4c5
z/YLPX1J1rFe1TkClyh91iBxeozNK9IX0myyjgKpyQ/kXe0Xi9P22NtDsqf/IUzKXXbEP4Gpqi0g
2zTp+j7T06clN/KbldlRRo+4GJfFJlA2GOB7kYdjoM3ugHR3g6a8AbPDjVVp7Y9dbytAOK6xw2HO
nf3JYQ6/JnZrUvEp/aOmFuZlck2K+2G0teNI+1Cfh9WNXtbSsb80thk9dcMCO7mLBoN6o2/M4lz0
gu2dLIXsdZJdAqFYt/0clj73oJm8FlrUyXLr4jw0MLdxrsZQV7f6SIWItsgz86HY8ZW4SXZ2aq2P
bRULkuk5rzlENdCWAeq6RzeHPkmu8HsoEOCbRS1EnCWKDqIu9ddmNZaSkBFlfXILG/RqiKWdHoSi
OsULPhRj9RxvtsbqbqyEPis7/Lphn+z1MVvU/pjEJrG9ZVaYqfYW92sX8+QI4zARQe/KXvh624gr
ETxyN6sRnB230qD7r1jpR9bOTeho83yLpk+h54MbwlxJLHdAXDQQIbo5HYJ7mLrcFdjQ+93sgMoo
9lMOV7g09WM8dheaYFztJWnEaU0I69qi+ibRYiZ40M4rTuy8f1aU5GFGRe51/JoQ2IT4umkB55Yk
VtlpFEYTbAYc/8k4Q028Wm1215aKylEn8nCIWv3kIkCiVtb6Xa+gAy7FnJ7EWNShdOr0rBTLelRb
Xk3dKvRn8pe+V4MjaLigshAXpvgCb/eQIOlh4AwysmOfync6r+K0YUvn1rLHYCVledc1y54AJ78X
zRgKkNc8V9ogLZXKj1vFVbxGyxLyZJKf5tq+2oCNRE3UDdpyFRBVdLnjq8KRgTsu8ZZajnY5RVne
YtkzpAqpTXVKFLJuEhbbZdqNT5+dM5iM8NpoRI5QNsefTdEsxF0b3BxetgO5M0FuN5DM4nWAM9we
K2l+oSV+JPHubtWivduN6haR9wRDb1+rvXuyY/nYu+kRbo0eOOqyizPufozZpDOJ575t984yXzK8
68kWHimpmoL0rWgF04nEi2Wggyc3oA+0svhZCLUjDEaSXUZOyRfO4As8cM13B3ID2sFkE0ydi9jS
rCAwz8RduRq9kS4eyMmqduXcVb7tTpK11SBV5HlYe70ve19JXPKpu+Jjhe3itbhLn8i7wUCzw6Qb
w8jsmtB8HEYHERZvhfYQJ+3DRC6E4nBRa11dZ0dkb8W2m+VjZDeek/XKuWl08ZjqrXWqm4GIco0E
7gZ8/xvhSq+ESU5EwM2fyVBqh9juMXpN28LDMwsnCiVyT+MCTadnW38YSEwB5LPcY57Zj5HVPchp
UEO2CedcZ4q0YVBaw1f2lTHQQQeBHIwhu2bMdfx2yIe9yoMKVfj1VwJ3k0djnt1LN6uPa6cMhICR
CxPr5Fa64z0cmJDYAFLZssbGQ69/7K2K3SVJvGhUszAzcoOPV4M1ifSaG8kGEOLyCXa7T7PhqQCy
DvVyjb7IXF4apQVqJ4zlmSnIsxmDWhfK9Nav7it14lEfTfoxbWzww0CAkOgyxCflWFvZ3tUz+lyw
kOtGMtxLp/uokOrsTIKdN9HvU4Ml3pbljfy2TIrpbLZSRUZiPI5uc1f0yQvikdXTi3WnIh1nDtLs
LMXdMrZ73xCmn297aaM4N6c39j1am8eZRwe9HhqVzzbqfM+jWHstsMUOOsPmVVNE5MHFu9gLJLI2
P9mOPoTm1OpnAsodWhrYgISD14mfL4VDOzOux6QeDshQT1Ma5fuhUFM/drFhSid0SnVOsxC5tudI
sFz4mKP4IFYJ/cqAweAVKAVGRikU0NyuvRRjqsAsmwjcy8zkHW8+4Ut9hG3YcibI4lkT06EiA8yd
Vg7WzAVahRVGPOi1Te3yY5qrg+ssr5mdF7uJ6wEKqHMfoW96nhbapA5OJjMRbFxjQumuM3FEE0mB
LXTiNdHOZmrG4aIYi9ePsfEtqseGVFeNYCGlI0Fu55BbTmqJUd1iZepJgeoSyx8415oUl4alJrxK
07QmhFk7MrapIhA1ncz1UU0ZZyuU2HI7nmUc1JbrKY55lSoWFUpVVPdqDFgUiKVgNIK+Mxsfq0xx
jm6fr6d5Mp7FrDbvmKyQwxSVZGSGhPkZWzCfhuuOEPUyHThn9d00uB8QvW9aYoO8CDk89mZ1Q2Wi
+G1OfAh8gfscJWffGV04znAo29X66vTo2Oc0P+mKNuw0Li/Qq6L9zvYqDlJboreNZb2T6O2P+APr
u6yekr1VWKSFEa8E9Uxwsf30zY0xc6hUR7kQW5K/NC4sXdTozqeFEVkwmg2NXGIUb7VjL19sqVhe
PjrfjJxJSemU9gu9XBrAPVWhhCbZUxVXKnQgdVP/oq41jLkOZrG9RDywDZYy8rB1UjZkRBm7uOvL
XZn9aLr8fVEV+5Eebfpq9Awa3TG5FmpuBgv6eZJ0oYz4Too5k782nfAatSvOPT3oIWP8Ro1QxRdN
Lw5DHuVIXuxmN44uPNGSLD+222R8IK/FOay21X5VVvdAHMD8NPXw3QkphJ7prnl6Vw3DjzZ3Ptid
i7Bl6BeQdTo+w1Y+W5Xh7hu3WwJTKukuaiwOCNT9AZLryU9MXa18pc70K5wWjLF1s70DWqUPG/rl
rhTSPchamwM7aT+KGItTgkpT7dbQcH9hg+yBhEaDqEhrkEmxFwx3QlGKnMOrV6pvLeHT5xiAOCyo
BYFyOmPxa4fhDhlqi/GlTAztvSpM6534KDrKdUtbjBIi1rWCgmHknuuAJOCeyOBEOZ3scVW8dFSD
ytDvIxoVg/e26khCTtwiKKk8/MRJp5jxZKSVMjl3o7TDvJziL65CIapdKLT8sppeoMYfLV3+qCPL
2vca2VqErXvl0Mw7EmKtY1QRN7XSwDMbUvc8uRN8YTLa0qkJirrOvFmM36cBMqS+NuCkTWQEZlED
9kQtZ2BeHxJRMWmKmsFrHK04GAPuqUmXTaeKROeoM65ZkhnPqbC6fdFYzjlNgNCzATZzbjN8XZOw
IAb6EZm32Kva+4jCLRyyqMZRO3rW4q70ilaH+i6MwEoaDJzMznOYPp86a6l2doutQsXaK5H8IX3T
Nb9WqsZPBfRywCG2FGjrBARMXs+42Fnz5Lt0sVmmyA+JbVaIrWue57qqd7j7Np6Zlmd8t5cAG78y
oF1hxj4ohKzFdsO5WNTHuhaPLgZ5eys2PopqfK6bxbxXLDJvS3oVfTCXcJaV8LtmCBqxkG3UmN0F
ndgUdquiv2DizzgC0P95HiDbMsviuFtIQMg0mLxGjcl5gkbK07OafClCosu2mcO6p65L6yj9kXda
QHYs2ZEpK30uLEjSuEFZsxM921px1yajuHbCHcDFqk8K4J75V7/b2C1+ouTQ7MV0Pyd9ggvDWD53
CDiCQoxxyAzB3Qmsayi8HdQmSlZc8pgNZpF5Gbqq2V4tJ3pX+w5TIUzB9xD854d2sZXQ7S0N0YNN
5aM17r3aZNdqXkYmi7Vfgnf6a9/lXiLU5apn7knB4xP0qzZ8e5omD2WxvHMM+0dNz1FoyjfdWd/i
xkIL2493tLoLNyMPZbEywM+n3aoo+yL5VJwWM0trQ276rDkg17nhOn6u5oQtMmkdH/2jGiISqqlZ
O2NvDNNer01EK1l2JiKDQzRTT2ruPEM3wAkhXd9me/yAaPde1znrpzYgLl3sOnqup5UUz7mKvyuK
juWsKI5guasfG/bd6jqvTlMHnevW+5wD0iMXtLkCgWXECKnanRDNQ4afmK+ACPsQBXuAcydWr3lU
MwleldtotZDr83JeORayiMvlNGiBt5skxBCpP3as4O9Ll/w04KATliURLhh6D3lDFNgkJWb5ragz
/LhSJJd4TuoIHWegYIq8urMDPekqwpJ0WNbKDFkxs/J9lipx5zd6pyZ+nQ/NN6arqT/LCYGI2bTP
cnSK4wT75EhlnR+hh1R7BC0ihKESn6U6WiF5O08LWB5hoO6964zZrWI2/2mm/Xhek9Q6NQbRRoif
8tPInDc0peieRLXgltLpb/Tx2SWvBE1+rN6vazz5EHHiO2O2DX+EcnoBhRO7dp3nvVHP2HWQvxZO
tlDCAd5U0KWwDIyqYsphiCCeUYGVJIqRmThs2VSL4lUGQRICv2ALVcgOSVV0b0Hl2oRF7045ul6p
2292XHDHKGyJdMZqqMuWIyZsWP3J6aqVNaVFn9icx+531G9p0Dq2EWQlEiOlgT0uqC1RSvHje1cS
vU2jReYYy7WUIZ4PuGcRXVnPqCaSWi2O1I5Hu6wyvyhK5LrgSDt2dMRhpVntGDPuM7zVaKicxxGS
wp52GNQFOP8b1A7S0CKh5heOa04iScdwXXr3jMWM4zUY4AV6BCkdz3NfmWhBakj3kFN61bPiIj1A
ttD8riMUlNBh9Tzk7XDqa+OzXccLNsbkFNNf6Gt61djdd8gPylvW8RjrLc/OzfWdVhTSV6SiwXVJ
hyBvHeUsRYbsiyTkvC4vsWW/1I4LgSTXWn9uWP79PIeVpu5JP5iIJkOx1mDvhjYv5Uc5o+6l6fBz
rZsHqx4uS0PUardEwQoLH6RhS580Kr9UEOjJIeHykMRZRu+rycyubKrRASsXDOXzxqRwWU6SN9Uf
N08ZdRzYI/Hiw3R5ep/s7D21TRxN2xvEo/nIUF8PaCPPbNEv+KNUIYnfO9otVjI0Jn+YehRKWqpe
sVnX9w5UP8tdOXjFYBy7RnuEQXJ0snG3Tlbut61WuTQ7a/W1FQrQiZTSCQHvn9g7H3Xy07kiZFn5
b9mtjvTjjpYQCB6IvvFGUAFIeqk8QS+hlhPVezXU7kMWKzxIx8S4vk0CazYQuGjihs30gHWQpgdG
r4ZDb9qeIAQRb5faVAKrQNFEk5M9QRH76WjttV/1c+5YbxDQCYl/G7RyPw7OJ0oJIiuddNnhDoy6
vnSDNqtQITYZMP302QybpEfJvyetkuxaJookijCB0omtLFYHvGTN3DioKvCARENOxq6Fm1F26xI2
aL8fO2v2G2Ig78tx0k8KdX3D1AW3bDnRmE8tdK1+5CRvJpTcrtq0u6pHyBckg+3J1jozNTsza0U+
McNumPNiDEFyYszZ0UEyeIB7RlxoO97hedbtRa8XLkMAeF5p0UY3h11tQNWpdSbB5YQeOx4yaGt4
UoRV9mHp9MoSdkouO9/QEuA2iz4BHlCrj2mYCVdrda/iHpkRSko8oRf1bsRp5b3PZzsf7iLN7UEt
fueV/7/G7Pc/6+tb+bP/n9sP/qC4YJ9Lhv/16x/73/8c/6w3I5Bf/rCrhnRYHsaf3fL4sydT+D+x
6O3//L/94r9MRP4JjRcA1H+Hxt/nxRvMvl/B+N+/6V9gvCv+AwUw7GEdVjOKXxdO73+qLdTNe8Sy
bBO+7CZ34Ev/AuMNe/vKFk2zEc3/C4g3jP/Alg9XHAsC//Z9zn9HiWyaf1Iia1jDQoZDBsEn0GB4
/4lr3U05NGBLa0+MgVHd05QMyTSERjk4D2ZSJfXRdGOFyTi2DOaOwNGRlnUwQZhtS4eZMitds7LD
lQTOM4jFE+IJHV9xdsA8sttgVaiBu9T+Zq5WdUq0GDBXZnrgKjkZNOhHy5M+R4xgcxdl15RVd1nT
KvW3Kmnqy7SMzbovF43NF8ukeE10EBOgYvfblGIFfUD/vM0ymU8BIM+jc1sYagR2nSZ3mV4PYmdY
uBb4btw46ds0KMnriJikPNRdTTBMgwbTuhtMNRniUClKVfijmqeg8QDNzGyv2M9jBxVCtVmba933
XG4y9x2pajCoRXSAk2J0847iUFXKU7XFsjDh1SOORDSfiG2vjr5GI2HZBfezhe9XjnITK7iqDMZp
sjVfSyJN/ZASn9x1lyepKQG3EeuuYBtZTZ9ZjhTci2eNFXP/ytHZUefBFUx6Md5qMbnC2UKsoOYw
VhofDqOOHztF4Viv2Y81WpbexFCkjBczmHAVFAzaxRSTdjpH3dUuyWJW6cpuKtJbb6XxYnMTwIh9
Uh1Jspr2OLvpX3LFGlOP3Xr1JlwlHrQCWM2C5/uG0DjfISIuYHstCVHkfRviJJPfoZE09nUvSpqN
Ydzn1dQO5A3XFgHfxXh0GDjaI21SWRLJblhJfG/qLkBKUswBjss5yjeYLZkV1/h+udFDV8rya1Qp
A3zeiNphVabmnoT3Z47t+MGI2/7GAW0/oHmcviUllNDY1WiwmmR+YD3U4TLV6UvRz9Gt0OsFmWSj
6L4cQQojW4+gcaT21XXz6CWBwHBgWqvcKzOQsNejzaFk64y7yIoKxkNKugYaGunlpdl6DGiG1nNr
adUXFNhAcxxb+OyaGTWPj1zann1MUtdj1emWBZcDNGKEh3yUM5u+LHC0JvrUOLsrAlNPa0z5xN7d
wzhtmIsEI/r9T00KEjYMG9qAF5MGs+MMg+FFeXnr0tU+dtJ8ylo76LNRGJ6g+LzTlgYHFtggRUWC
0Tjdj1jYn7V5ronRcEdvyIC0vLHou4eksKqXjpNrP1GPvUs9+aq13eRD7HROPOlytzT07uTLE5C0
FPNDZPXJiZq3e4o1Y30djbWktZKz/pFBpT4ra2VnjJwNfNuL2Q3Jkfs5uUSja6ba7pA6w8PheP/i
5s74qlpZ8XXJ1/SrIYd0sz9w8q8tQ2YKUt4wSxkwHbbRLdJeDWHaIMmvqRRKJy32SKqX+wrrtZOc
qVw91AS4BvC9yr1GhjFQBJHhHlYM6a2Ksvk0K83c+XWcG6xiimwcj2dIr4NCbLzSLrtajo0vI+TM
3JcBAS6GnbGiUu/18gS3twqQ7eovwlaM+0HpntO1+5I1iv1jNrFz8FRScEldl0xlfb1Zsycbsca5
xDvoTh0EA4qsh8yVxkdX9PZlkV3LqzH2X1Y0zAFJsPWHNeKP0si1vhmRu77DCOlaT1NAiN1SNjA1
YvEcJ2C4Vkt35MmypSyDD39B6jV+GyieKmTCPjwtOtNc01YfbscJzlz81hMY87MAN/X7qb2DXCV3
piXnIJlGBMBJlB4MjHEpMRAb3BFR4QSCWo8ef9CBbXORkLHVzkrY1Zi9Uew49UOe9RvKOWiQrUYI
EVOfQlZhSgn7DSYiMi0dPutjLQX0wzyWxpdpiJz3XJbwYMZ0hCjzG2k1ipLlUSgQL+upMt+oqCAZ
WhGMpWXYqOajCnUqZjBMoekkDJikwN3GhWu1aEp/tWMmPV48GrCuDJMmoE+TY106U+oRKQoDWdPr
a5/iYO1Ks/YHdcYg2akeNWktx1iJcBLGS8iPs6g/mrhS7QcovXfKoAPYOQ0OMHVnftaK+JE2rX4H
PbxH6NyWi1e42a6F1MNLjkYYwbpzcY08v0PHa2Vetn4kqt7iHbWJD+b5uVa7LxRwqu9omBRWERSe
dLSSMNU0E5b76j60WlfvkLohoha97A+wQq9FPsVU9mkUdFWnfU1bU+wzbJpC3vePjASXx1bvpZ+A
6jzFtsYOknTNScL83RFTbhYXs8Y2yeyrCVMVNT5gUcqkxyoZUwkcHR5YuWVQqZC10K11P9q5p6bX
G62g7BHOC0aL4sQnXAId8Tw5yI3ZeEVulrcyUoAKdfi8GrZQvtqTuk6jlt4hzbMxDa3q/TDOY0BX
MnxDSJ4EhVOTtGfn34dee8+2CLaV4/GOsVSMl1Evkxv5wSVGDnUezGUCFcaY+08NX67dqC3jlwzF
+24SstvVmzGucJiAwPWMvpDJ1V8t1R720jVaPgUuCVOcGWQ0r+42VUXsAesxUY5yPDNtTHyzYvao
iuJ7O8sxjKWT/2BMre0YPfBcHed74hQ/uzztj4bCca/aRN+0Jv8VmbbrLUgDD1M6qEcV+nWAMk0P
9SHV7jAkyD7czDHZOxNlD5kQJTySiIcMGvpJ77M0bAbiGUcKkt3YFu7BgJMf2jOVFx7k5j7Xk+mc
ljXtXzE3W7qCogQqxo60ovVEzlNffQymhKcEMp+OMRgvueIHORmMbszLKmRzqESZeyoyy7DWzI9W
bR7G0aF0wNTMx9lkzxatQKtA7JKCSSWJlRK7tVJhFPgV5Gp9tZvuwd7A9b5Ff1ViFIOGPIAM/ugo
Q37K6jUOMV9l8IM3vwdjj1x6bLP6tYjDSBQXo1SUR7ef5b6wRvcgliwOVqN8UPLqRiOQhGjnYOoD
cfpWsTwQTqgFuN4V+x4XMWzgMRoTcQ3ZNRm1fTUZIFSKbdwroBAee7v9NAg9JeMuqiHzaz/bCJ9N
zLGw2SzhXuhpY3KQ5eBnlTESoKK5H2m5tDtbYfmBQB6seapQMQJWwb1KvMkcNR/YdDzOZeceMA5T
4DeuzqmkAyFw5ruI7Of/z2z6rSP7p17Kxjnp73qpx6T+8fN/HPvirfrxR/W6/vs3/qufsrX/0LZu
CQdS3HE3KtN/9VN8CWs4sbGLEJL/0eNRxxBKo8FCXr7Rof7QUQl+HOI/DZcoKqb/Tjdl/Kbf+z9C
uC2zbPNHFQafgc9l/NnmuqXR7kow1IPCq4qjfVJT5rA37GIHtl+qm6+ynKYLzo0pNN3mlUCJrQC3
r3o9FhT7a5IHDUUzb0VZ3XDTfzEjldlfU0BaqQWGwyst1rHTbJQQi2KH2QKJ0unta1NMwO2zdstm
2b3BZb1YkndRkftoaKJg6EzXH2VpUn6PjkdL9jmqY3otuY9+azeVN6LpAK0FF5lBKbxUXc+1q94s
rTc8t5Nv9Sxn+JbdbhGkQ3RD+tkXWR6UxBxsXtBX25j3EmKh38TVp5tXF6lNj9FsJoRZQOTQ8wum
MDeRQaFiDuFzcHpzkr4tzVAHdbt+mOwtxaR9kIH02i59yCYI0ZqxE37V4gATx/IY+bm7Gj08HBgH
Bqjxmk/Fm62uGnbx8lHt8st2B4Zy3MqX4jNrELD0+AOFyBDpMkqZk1pq887L6Sk25OPW+vpkJcXH
rnA/ZJS7ey0RaHbwexr1+rhuMhZF9twYVQUnRWyWjDpD//nJomiRjXhNjPwUzwUc1uytXs0rKDyV
iyX6neCCpEg/GQPeRMGzWoyBiV/DyEzkpxUVCMz3hANPpxYF00dpmHRY8ZgdsytdJTcCcqg/bpqv
oQHlipXtXiblG6eh9DgVmJfLevG339UI/gelXW+yV2+Dju9fsp41J95wVBV1Va34BHV9GqjTUWGk
lzyfzzoP5+DULthoyhVCFniB3M/JM1gFDk2wtGCq4RGeOlmQuGK9gwt/opV56QRU7cScn0rVDOal
kkgWuiEgofKtmlAhQe7AZXE9T3qcMgfqoEu09ms6q+9Oa9y7MtV8AjvDBSh/NSH0t/P0tLbmgcyT
gYVqHOKSZ7QRsPx8mJhZjOsZkUWyk0yscZjUjJNrsxJQRtJS6qXhwXx9qWLtw6WJ8Da6Cywu8sjt
6antRgQAxWeJ7tDHHAgzsHJ+MlAlerg8NFQwNZ40lpL4mgZZ7rf7rlUWnaB4rWHNhpYwr5CgbE4t
vo/rBAKwWYqG9Zra3cJpwnJUtPnaUCh/x//T9e0sWfBrjqYHA71TUMxxRMVI2b64w3RooVGQnmdO
xx7rz+M8Kcp9niwFQ4KmvK+UZglVeB2nErmcryuF8TFo/fdl6qw7zcmbmFVTpy2G0HSwWeCWrRHY
+SrfIrtm9Eb/X1j7jBiel7xCpDbTuQergInEoIDRSBJdUdl8p3Oa/HwudvS55FYbadAMSwdIOida
0BFgxwiC9KeTUw+ZZ9ntFQ3VrapxmcFU5qVWqCmBPinHRmR/1QJHpdKZrEKd3BVWi6MmMHizulZY
cigHVInRTRswXwOjaMFZ9Y9aqxummSUSlkmFkqFroWFzQPMpIg+5XOS1ACPBrAvnXqj2uJ83fcCS
26+2Yl1HvZXHaOo+FdmdhZX/Q8Lwr7rwbRd3daQ8luDVB2H7Td7+h8yGNINLmUnmwmJihmmM7eBH
znxNzZaEYM36HTMF2QS6/AsrkF814b//NpcDbUsyFuTF/IkJ6wo5VtZiV9T7Ux1UGnyLwkiw32JD
/8Nh+he/6VfTkd9+E/AjhSxiyL+wzZe2PRsZntYHfcjf3IjdcNuOMyyofFgjPaW8XNR/8AL41bfi
X79zS+glFdXd/v2r4j02KjdBFgwThtHJzuynJ8ZgBbZLUEgUpDTb9ZLofO56dre/v1zjTxzj7Tka
BpmLeKgxKPldtv6H54gjnVyzxdkSqToGXjSFtyWy0CoxPALozw+qO3/InqE2+XHTKZtg5nb43aEX
XT4SdNxxtZ7JquXUNcyD62JbgJntTnck83W2bzDaTcvLWq2zS2V1YWlOj3MZv6hmUjLvEFfmj4o/
1wQxmCaiZQhGlo9wawn+/kr/YgkRPaPiR2JpfxFPoBcpmj5dVIdEh9RRqzfVXW/lCnrwD7/nr+4o
VhhbabURxf+MFrtSc2a+yFp1EZ4yGrsttBE75H+QIy03C3onvwyxVj4U03JDGlA+JEzufLHGn+3E
vryVKllOAaHp8zlWsJ5z5fikuNbV6KZ94rDdm01a+nEMR7Gd9fk1NvVlX8Z6s5vTBdMstesfq3x+
mTuO/VFPxWlInXInLSRaKLs+oxRuXYXy0YMtW+8ZqX5G9frixGO4Dj2Hd2McksU8JEkFKQ3CHtyG
+ZzbSuHr43qzl9bwdJ2f7TrK987MF9/WqLH+/kb+xQ4Dsu9gpE9KiW7+2SBjpRlhzmYQYIGCYisn
ZnY2kFbLQ71/+PvfRYX9B8+J399AkykzTwt/839zFOn0JYXXTL4OurlH0acnAs7/YcP8zZbp17qX
oAVNF0wriNjC0fTXtzxN2hySn1odandqwj5lYCyi9WPb6VMI1vuhi065Lg6uol9l5ELYrgrSXKOv
fZa9Q2ypPL2c4MQUmXHAY5dD1mV3wgnkomnx52pJPM2ilABQw0LfZpIWNaprf1ek1m5ymmdn4K+t
3omP6GvQd5nULZpmDCix2ibUOx0Ci9vq+3GG4qPq6acJVki8e36Z5vyUm/HiO1ZGgapJql+t8asq
Sf1JHR7rSk92wlj/ITJG/MUby7Mga4AwBULl/mynU+nNMNdLWR20gkZhQlvsp/iRe7qSc80JdwCh
YRYUi3MtTavxo75j1qqV90PGWo7yCqCoGkMZrdIbLK0OxkR9lVljwDW2AVgn64oswWKUbMLh1TMA
RnaippZ1YGfLC4LOj5WxOgqBL7NBdYgpRep3yrzPE/VloRBjBJs0e6OQe7eRj7FpjV4Ggu2Jho2v
t4h5cRVsCMuocPe6ub64TTdd/n7h/sVLwpmx/YO7GN2b/uuiknELdUASqSWdKqDEmT1b8nEEbh1R
80+J8nAu//09cTiF2daQqzj/9k62wlgMvCqhT+h9hRC7h+IRZaeIk8rVeD5rzZJEDscMRGebyjIq
wLi4WDkFINQQy6srF9JWObU718KvOt1A5GpxmLhqd8AN97hE9H7iUu3PVW0ERtN/oNR+nIvlXNrb
Ycwyi438LZJblSrhJa/qpR2rIJtr3adchceZObDxzetv7eUqZiNgYqT7bod1K5ClnzVyQm03Dky4
h+Q4b9YMWxOEk0UdyCHHFXCUT+lAI+mQLe+vLa2euUrEGRhsLgJbS2N60nPt1irpCV9N8GeI+agy
F0YeY6CU/E00bQuyGXGFF12/216jfjavtS2frHhrIEzks47FrL1oqZbUKLvMQK4BwFK/6xTztc1g
dlaoCu6QjHx0wxCgmqFVKNJLin+375LI7YtCvOJ08CgNgQSmNg9TVZ6UKTutZdsy0eYFHobiRFO8
J1ATn/d4YmHydlhyuBSa+T3BRv2UaybA9BQYerf4W2PE1CXdyxaMmeyGazGIV72DKvcPK/cvXm9q
HZNBnskIF8nUr0u3WLBL1YVJZo29fGBz/9irnHsTbRZMyCzY6q/fWu16cDWYQFR6v73zVTKEi4S4
QTrER9WWRpAPpLu6uRs40/9m70yW40ayLv0qbb1HmsMxL3oTcwSDU5AiJW5gTErCPDlmPP3/IZhZ
pQxlUZZtvWmz2pRlVRYJBgJw93vvOd9BjI3+BJE27kXy3od23KV6rVGgJRmmIDNaEy8dvAGP8a5L
5YUoNtgXaXHhQ2ctX04OHGCNNSZuxqfO4LgllFEuGY+0yyFAfZ26nKwDCkP2w9Ao+EKg3O6dGDpq
xwpKxMNJuZSkOMqvu7Y9mRaUsSK1h3WkEmNV9dMV8BhIFsQSZbo2AbYf3yA/lJgbmpNDdbBLIhsO
BvVT2rSPBkCq+TTfOH/ur/+vdQjX0Zsq6uJ781flwVlN8G9Zwv9PagVdn8lwH3kH38jqff0LG5K+
2PxDf1oH5W84CT0GKFDmzuKDf3XXPPGbKViSf0xX+dM66P4GfIKqwiaXi1LmxwwV/TfAdTTDAFf+
0ZX7U67xR82C0uM/Vkv6X/F7liQ0l6AeAyGMy8YpLlOIGEINTZXW+lVemjO1sAsy7OrKIifCD0VO
hGARwpA5xomu9Z+iIQfPVxI+x2DIAwngRF0uYewK0q7pZ8X22abHYhNfBZJ3BzNRjs+9ymsc/j/c
6b8pvy72M05F/MHuXHi55BrJy7/crds+JZpOXZ3ZE/pMV7H62DuOnSNuem1k1vXxBQEy/3VP45Iw
2Kh8kFe7Nt/mxblMi1Kj1NoiuLJt71g0mFGW9NjI0oxNABxIDSqt2ulKwAEi7LjCBGwiTtx5dgtT
wApCvdj7DhLdxcTgBgCR7bfTVja8uG4OKGZd5CAAiUgHICGhRW1NtNhXcT2jUwKyU7qFnsyDvEpV
eOitocULHqArjt8RdelUuSupT9YrRoqihgDicikv9LtgrXAoZiu8BQjKeltjhGjzjVTLDAd3u/ER
P12Ps/Vcccyrlr0B/kQZEFpGUwOEMDUwV5RbYOl2AsBka1LywFohnMSSj+kO7UkYyEddZ5bPIajm
s9Uqrr6cCR2Bjfx+McjIRTJvga2QuBYmSDiyChEdZ/xF3gxSGSc9HD6pygoxa1Wwzx9lDHv4Sham
I2+Is0VUbDujXX6WRpuHh4YaF6lmDSFDY/PoTpPK5aNm0C97Ll190F4M2XDnonqmYgCzGgqUejPd
pFMJP8Sgg0unyM0CvK8Jf52M2RSXwwQRmX5ZHId3PrMwTiLwdMKVSboOi3jCUDXuZ77SaHtPXav4
cQo5hTQ8su9Du+VXi7riJr0jomyzaUCS93lX7swJwCLM4ATqkRXNtAyog6AfBqupJoTv4MqXHWBV
/YoAQWAJ0/yVOPPN8TgW8P3NmDuv0mYsJxp0ZznhdLkOqcvvNcQ7wyIeeHmJBNDdFURDbCa1GnkJ
U0/nr1QEczuropMpWkqHoB2rwu0nGWE+wklrbjTLG5C1xr5ZM+xvi9cgxgw3gqV50hDX3PRdmd4Z
RhK8MjOOdmBBTRf3Te685kHSPZcG8MyNDvz5KuzFcEdXuHHhV/fc8QzayYg0ycbTamHVf9LIEG7u
3xE3FrlNnALVzDEBbGOrW9EMFol0cDUIuMnaytDRZ1DoT7QdeCLlW58NfHeRUZr99xHoT/mFf8zi
70TUDqcoE/pjbM/N5uKM3JJ005Zh4THilvM3n2KBpDT0e77bBCRitp4c2gncGV4uJ855KRPO9v6m
Rm5dfz4zmSg+eRG0yeEGR5LScnsGS1hyQmfiI2PaBV0M/OIMnuJQXO3oGQNjMvARBQuHeUS2fqem
6LxtdFuHmPuCS4TB9XlGn4eJVI/JhJL9SWudqTo2Umnqbhw8/hKOQCy/Uwa7EOMEI8QTMHYwL5mm
UEB18CmmzmSBmMaMe8kZkHs5iB6kgufNHYNS4OJF6JMOG5NVJTyUlYNi4PwgJxT1uAmANKiV3c0v
RaNMfsvQG6yhZ45v1Go6+gLdDe3PQ4pMl6Qaj4XCDfSkeHOMXr8JofSDxkhnqosGh2TYOX6g4hel
qz7ARdEGoBZ9t0meFSuEHi7p9Frqtsjy3EYogXQARF4agLjivMxvEjxOh7py+M6bGR0ZN5MxPLut
XyXfLCeXiAHMsQKSAzpUytuM/WeqFviIzxYW6SJBLgpbiH0oDeRfNLTo8Gukfr9EA7bQKApcnD/C
+2x1rb8sJv3BIT6+XyLwbj+NxaitUUWHqN9KjH5tEO6N1PNhDlI3L7KIgg35Hyqw0MmsnVb39py2
HXPMf0ZS0tI2Ki07jwk1Gv2cRabYl6UrnmqaEksjEy9ajqCiydME7zVG4CjsB3enJzL4Pa1959sc
8bXIdZXfNql9bBG3jOskVQOqaCd4sYwOGyqb1KoAmXVyKz9/0RllbCSaBH/pTMylROMo0ExjsnTK
ZO7BTEl6jXQl/STj2kFyUjebiSHwAlbbsMxVMK07VDG3XTplR8vs2jX+oZR2k6QNj7ProTPTu94R
Q7xVVW1uqhHauogLZE5RET2Afko/YYGpgw02vvzosYGt0qSaDqnmgZAzzGgBKzWvF6njsOx1RvHI
plN+zq2sDFdEhOSkLYjiObTt+dZmRAK4tgXnHCcz0wDUzoyRu2wV+E79PVKOWoFYMndyigNcIFLi
SK0dcxUKehGLYeQ4sKrhQV5VdVZs3bQa8dAAr9s7IXFGgQX4F5fzVpD+uFJ8xs9xokq6FRIIQD76
erceM6e9qRrTf/BKmmegAPED0llbolibXKInbftGC5uKuYw17shcHvco4T3yU5N+PdZKUR+Z4Gza
Md6FeW0/dvjUvwpc4VfQaunQklGS/qJQ+ukwR7YpTF0HCDd0CRJW/1onVUVmuHFa+oehAaDExCJd
in4m9pFJhVlCMPvyecv/WUeMU5FDbUbyDjk+MMt/ik33QReEveUdUM2AsTMjFoaygXO2/Pj8dVEF
nq9jO1yFrhvBQeLi9NWFhd3WXuAfzGQ+YThCsWbn8L6tYaby/POLOUJg+eGAzBD84lbqvMNawCHw
cBZVFQUExjq06bRHrbf++FI/H2RpWxHMwVlcEMl6SQ+vAs8ptUHYB+Zb+s05os0id3lZu/Rg6zkY
+B9fb+aU6Dwm5z7mxYREx6Jf5GlmHSbmV0/vW1AeItVFyFNzGnnnkH58zfl2/dDR5Lvjw80Z0tIw
+fIuD+tjFpiNpxoTix6BNAtHm/GSLKjswPkg2QOxcbAfaRkkW8bmMdvHx3/A/HBc/AEWowtyrEnL
lj/BiYvcrMSQJvahfScJMvYfdBhR/xdXYTriQUKzJJXJX1/AFPxeTgKMfSDoQYGMA40GJuNX7e6/
+ywUlKRqAaPlxbu4it0YssIOaB88EgVXNv3o5Vlj+PFn+ZvHko6qIQyXaody8+IxSeYstzIi6lv6
9HgiFfLOvTP1zzBE/KLd9IuS7uf1izWd1YSPZRr808UHywnuHPvUNmFW+fZnvXVxd4iOowhgDG8N
kWxWSNUz+/Ljj/rzysKIkkm3zqdFTX75UT3Zo88oLXlIsCCv/WLWCNjznCqGbvrxpf7mI/JwML/j
DE4O9eVi6WD15FKZPAwKv+uYwcqaUGp9SU0emGSu4Ib5qfn4on/3+cBI4waigWZbl1EBnYhyI/Rs
/cA0We3yzDT2qXDDLYUOX+rH17qgldNRmGMtHIt01nP861nU88OYsAhd5QrWkwP4UI8MTz2zaIo6
Ij2RlqpuCqAbiKhH+KxIa6gqOGvVN13VDf7G1GqT4qKwXtMA7i25qiDR3ClPwzuCocr0F7fl5yfc
Q1wEMokVyaZBc7Gh5DR7YQb7POGAXY1l5EdAOweN/bKLTR612ONY/4u78/O76wmHt4rtGbol/P+/
rhABCUQSdjGPuKtx1h1ggZSLZhgaiOzwl0GK+PPzHkf6TdWm1Zeusyad+EbI/dCnYbhXQUvGA6ek
aNuMmMVXH/+Bf3dPXItuEC8Dq6S8eOtFhTGlc3nrs8nl0C2s+AVUgXGoUyOHoVKhZPz4gj89mzYz
Zd6GWR1Af+XyglVUz4f+cTp0Juy6WsQ09M+sO3Z2qvF/fjH6RgYeIQQJP+0C7iQ9QQgS1N6AYSsh
s95R1C5VjiVKqqSPL/bTV80nQ8DGJNmYd7zLoRRBsnoJXWk82IiQbI6vDU8WLyJV4scXukg54JWz
WS7nwwNjZLb0y5MR+oZosEun5wShwvrunYGpgeRLPvm44eqrMu7ohJgBaPuwD7OBisQx1KKaAatD
AVYzjBL6BBqZiUAx9QkIogM78QzE9+h6wYOEAkZ5XiUUx70MxrsmL7wi+8Xi8fPDQJ4JMlMcVJYh
fjoKRcx3Sier64OcQYl9DlwflkG0DQQs9Y9v2k8Pum2hoLBNMitp6RmXaz4DGtl0Q6gOauYPu/KM
k5yRy5qEpGnmwy/7h/Pu9cMRhD48HmTJq++4eDN++pZAFxk4QSzzYFeD+c22ZXdQJsTYc0PEdmq6
OtWUWp/wBstfvGTy8hFhOi4ReNqE0wjooOwBf113zNRvIrOP4gPCLAgCKxxKkKy2ow1rAuPOgJXA
1pME/TUeyfrmDPXNDRVEqFtGjAgwCcaTaDO6iFMy92sq5cyFRYtlBrIMz5HK7Dretvx+lAqjlvOb
+gidhxYkMY1L10AeT/beE1RatjuNzWA7wqUoD+/sbWnXw53VD7TGaj+h74ezgY0+qrrAWblBj+LR
ErPNDVhMdt/TbbhRdqNtBzOy74qRAcm2cHLGfl2TTwvhVFIcaUsD+agdC2N3aKqS6A4Tl5iTllO/
KsZqooCeokPvoqEzu9QihqvF/EnMcVtFxEksCtH1xatBbm7BOwOIf1q2qPn1r71yQXjHGn5k5msg
p9c64d7hXYeANEAcXU3FHnkcTW9PeX64s7uEqiivJv7tGXp5Pnx2CUaaDW5vNpuqtMsvIUiQ8Tvd
ctzQCaQLCvdRkWE951MOp3KYsvDOQNAOBSKouua+Nmq+EEn4JDJ+PSuTUzGh34SP3OjVBrM8TFRB
ZAnk3iI5OaVO3Est+BS9EVvTN4Oht3mtKn1uRfUpX/MgIn7wnKRh9fy5D3M8KQhxGZvHPxjjZUtv
LgKrO2xs/NkZiXkjnSsmYzTC3WwEmIzZnN+IHcPXf596I99XQ9xqDyjtuHSVTOxanoD/RrhcatTy
Ngcx0Jz0SCNvIuFxCe+oVwu1xHndl8szSb7rVO2Q8Qi6HpxMDrf1jJm1poAnKM87CgnpIJglusPX
+304aKj+m0HvohuoaPS0SNerp+2QUsOiavfoMgatwHSl58zyt25k8YDlIRqkGy1S7A3ncwA9e56+
KbBpNUAipm+m244xXpHxPpBGMY3F8B3Zu3/nTh2g1nMLzkpb/hgjHPRHM5bWa+SHob+u2xo3wftr
ZeNb5wnlnSFwIHZfcyuayccWHF590MNoR7eX3rxEmd8ulW3xFFWuTWUGlZz7Kuu5Z27Edfv7GBVM
qIeIPvz7aEZ35zQBYz5IBCZnO7cgcCvT47kTq2jPL8qZNTvokFrnjHXCBHCgqruQ3pVztBzmEYtE
RLAJCjeBDZt5Aa9pVmpMGtLR5Maafmcam9hDjHpf5xV/iC7oneAklwiJyEkfXohzMjSgZI6VJCe3
YLR6bQ143+04hoECnycav5HmwCMbu4x1iVsqAZ2HI2djPHR672Tsx4wBwmIR0q7gWTGZ5syskMZw
njmYJ8TPI+sFAr1Iow6XCHDZaZ54EzAeH4iipVs/pjQlN3TQJpeWBPbSAwmSA602OuSNS4NsalHG
vO/4/52T/sKJwOFtLnX/85x0T7M9L6L6RxfCHz/055zUgYhKd4Ct8d1twO/7w9Xt6b9Z1C2clmmM
4Th2kZr8OSeV/Csbf5zJezdPMJ1/O7vJ5LMdh0C4P1wN8p94EThEXezeLr0tg8Er4XZzcJXHlcof
yprI5ilCIBAehkqng9mXBXGP8QiXoHLgII6DbuLOir0H2q3w95CVRP5SdK6FdbZuimqn9Mz3ly4T
/sM0Oaa/JqV5lhvxWN63BuyoLTz/UbuH6a2eqxwU6bIrjSBeMskEldDJujtiH2XZSX0LUEabiclc
AFCzj15sOwU592raT/rUmLPZGR12yhlv3ekx4a9GX/iHugYXvTBdDeZTPDpvbjrnf7pesA4mEnAB
38O+WoIrxnCtB70pj56EslF7mX2NS5DM3q491anUNjTwCXQhs1jAfrL16KGM4/F+CEVzQzc1O2Ux
GalrZyhQgsfuEFiL3CJpBdNmeUqtstvy66u1PhXjLuhpsslSRVd66G6HiKHHIiyiYmPlqDtlHSbc
THZ/nSmZX23MxpHPKS4Qpj8qfUD3eOZ+vgTdCCaFyJ1VPhnGXQtCidzrkY6wLskEmGqIy7az1kjq
JdJBY5CFRPHGyPuTJUD5WWmq0kVJEN2b7ctyazqQiBTniSv2RvT79lCdZskItx1BwDWruXnThzlk
deA97RGuVQUI48YvVfY97mwczok5MsGKXNgeTn2i/nyzfL+A66H7SwTyFY0M/iO0pmeWtxkWn+XL
MrUOHDjYjCMvf4gVzX1j8IYrg7P9XQR69r5Mwt85c4SvVmEDv0VekgoLwlkLNJptxWTIV2r3XTFk
D6mC+4Jys76RBqlFzQyV8r3kXqUxs74haWFHRfWnZECzadZyuBmjOluV2FXWusVfqnGSWYnODx4n
19FgbrFYt2wahcevjWPitMpSvzLCShxG0X5N+f+zpZrpvdNRsK/GwfdOTmSV9y4W+cWE/dpflME0
3aDUbJBWddo2EUOxnbQ2PwnJE81e1BwlcXRXI1iQUhmg3njsrwtQJ1+YD1rRWmuakERxZPUllpQK
Wl1nrqokwaIBWX6jVe0VVVl9EKF93SEQgj1p51AECjdeuuzpOyOfnT3MYboVUeoZmRZas7Sn5knT
0k1YTycIKGLjO1dm5w1I6vPPYw/FKDQUlrn0SR+Vt0Kse9JxotKRKt/q0nH2WVw8jQZ9DXbBl8xR
6SaJODcvs0heWWaPLnv+psavWoDtttBx3U+teDbbGf47ev4OnZl23RMuufbbMqBTb35hMaxvZZkN
G61WBTPLwNqPTF6eTFvrl0Ps1KgFUTFC+eW10g6OH1rknMkvgDurNbgE4GocgvdxfZia6NhkDZi5
hjlqHt3kPrwpmlMLTZnZKmMUiRmkjNBtx8PSxIl8cn0jvS9dK9h3MbcZdwwzaM8e7rMhnbZ5k8hV
WZZqOwH9ujZVdxiV0e/VaPqwovW6v+/N5glnjbbDCg6D0WQgwwsGwaAXD1AXzRS8jK5kjIS8N7Ij
PZ8biPa/E0ZlrW178h5jYyzxOXGih2vn38GniG6tsH7NzdLcWzQnFxOMYLvk5LgIYbu81IqPLLKw
XAF/lVdBmmcbNN480iJIQUqaKSkWYXoHuWDCdcJ6lwKuKGb6xMvU4ujofNZnlFjNMRqH8cUbB3BS
WSSqh0oND7nAiRG4ecbIMkTZ13lpW94FKCr2RtkT/lyS5Yabl+jMRT3FDPwSIqwINWzSVVHm3qmJ
ne9lIYD94Kra9HhiW/If9AgDk91gVLfzDFiRicOD+MGitWJS1CJbY6IeThtXNtlmDKuBV5zDL1DQ
J5Kxat3cjV3eHLJchC17i1a9JVpcYEQ141ZgR+mlfZtwlkZuilFgBwgyno4D+RX3tBmLBwNmn8MM
nEdvr5rO+lyTiX4Ip2zEq45K//eGpz9a6m0FWFDXfAebPI2GE40DkLVYStShkMI9VKM/I7hwe+78
qtlDnA1uQzAWD64WA1UDqelsw4Tsa6iNffildDFZddLMdjokm1eaKALylqvimHSCxjwGhtKJjDZL
pG1T3/r7roR22RsdZDhjmLT7kqX9e56YpEEwb+ivm66umZTLiix3exwU2t6cXIbYao1hYQ5T+yx8
o3qtlIi+sCcH4KOy9roGtXDrd5b3fZ4DThyvfeOkEXzyrCETuMlIPMDNkn4jX8v+auUeMdZRaECY
a60uXQeeGe2tottnrLYMa3Q5cupULvAin7uIojV0n1qIQcfUrtOvWiwgFGatBL5nAzO9x4dnP7GP
eGvqumBD1pEkJdpxSn+pJ3qIiS4ahrckijyTxQjBCS7A7m5wQK4vQIxqdxhravJ7jEx9iTkf3xjp
DKno/MZ0ltLLpr3XVslXIq+TU9nnDynJZnIZTbm/TyihV3oS8rKWRVPdTpUBfBeTvAtnro58GBU0
yq7LNOy/WP3Yf/PdsHqhe9dtIgKSYDsTGuYthmrUDkqPu7vcYr1ZGLA93kwx1rejynFWGbSgdq0z
Mot0tL588YIBBvAIw2Vf6g2EgTiKq3HhOVn8DGHUNClXjObEYZ1CXBsM4IJNme555yIaC1KUI3kO
AxraJPTWhqPEF0QIvrnOI5EMK73TrG2bmtHJ90qxrQywXTlsEOAZUJW3LM/QdS29y5ZGIp3j2DfV
QQ8be2WXpoBZ2tarFMPNYu4OLAdXwZkTVgVuSjZr0D2eudDr8l5v6wbgpEWmkNZhkHZ8THADsFNg
8XASF1maqy+JioFWRQEkL0hVdfE5GWWZrxvTGysqsGr6ZnOAuvZFXyKlhQEahN4naHrZK4KVYmNg
WEtXLPFwhEfQxNqyR7P6GFvDKPaRI5xrbzKdl47CdVeG5RgsCbSYyLFBcv27A/r9qvF148lrwhB2
bGYMJt2ajt5jIYtd4A78YzKheNrFBrZLN/GrbjnIUH/tvE4uy9wqXwLTb+4tr4EhEw9SfGknDpDr
QPQtz5Koyf/IHf0rJoAqXvuZHWh422L/c+Q1+ScM9na9MfJwuGrrdiSrCF76imkAcjPHSPZkNd6J
qY0+V7lzE4zdirwqQH8uMHi3heUwNt4900Jx0zpmAHcmc6KV5ZXy1k45G7og0LeVzcGCGrAzf/ec
SaKjL8rgKTdHYGdx1gM71jXaEku9hmDvke9xUzdyWvfwg/YyTrvtZFrNaiqNdNMK0R6hcKxtvMbf
QmDXaglJwvlmUynjba3zcAUVW30KKI9/t83C33SFMJBLm95UL0tlttehHGjRcMyqqURpJeM2CGJz
ESQmoFxAJvmCQA8SFsgyY2kx+mtSucLn1B/ADsBLgldhadQHfntU5eDN3TKoqAnW52UgOCNmUM7c
KdNqQAEVhPEIe8ECn2vyucadpqiS+y4kfcpq/HWJNGlN9Px0NbefDz0z+yOfMD1KM4re/ClqMBE2
zQ7lebcJvLk3kwbGSibTM9lGPcERUlevgVE5d0ZVad90Ean9ufT7b5X8iyqZeYqUH1XJT99UVuTN
j0XyHz/zb6u+6RjzvEToVAw47P9VJDskiuCBEg5fqE0c7o85JNZv/A/I2KVDzW0ym/tXkWzK3xh/
0QdH0uridaN+vhAPfyQmvhx4MIvGYIIEZRYUI5Wd//0PJbKrd+0UFS42aEYPiyyEsYfm3fjFjOCy
je7aOuMiVCAuNhbuxPzvf7iK33aVNIrA37UxIWMkHzJkdAe/ICGBHlxGf26PEpZGcYFs9T1E5z/K
pefv6y89/PniII44j3DbGFRffEQUIPCcE9fbBcSkJBtHEUHSDTrXtURyinWJatLLSm9R55Gxqqcx
+jZoCKLWtrKNFTo2DuAM97ZNh2vTQC58aJMivK3dGPlyTGG/xLJbrusgmK7b2vFPmZ32qx8eqrv3
icP/Ir7jruBwWf+f//23H4KxB5A6DBU8SBd3UCizBKAGUhuQqlwPZjFtQGqabC39+KkyBAwvPUGO
rGXYmnWBwqb3YABYBdizZcMo8s7OGd8WNWxq0RGGCoh0glOWpPsB88XG7Xr9MYta3Bf5hOMZXOc/
nGgjv0aVw0AFwh7yI/tyalibRtvSHPZ2aED7FSP1dDEwR9g6Rfz947t1MSd6v5KLBp8gddf6SVNl
oQDOSp0rdejMsd1WfHm2Wx1UY1T3wsJf8/H1Ll6i8/UYEbvmLHRClDA/gT883lKvyczDdLLrgkjd
s6Igxm2DXwWjXwza5qsgZUeH6tBWQ5NzMeb1FMtF2msu7iwGyezd30vDi3ZJ7T5+/HHk37yuCJYF
C9O8Lvy0KMQBwz6qEBepnp7uJ6eW69DjmRlHvrgxo4mDWccmeK9oktPYWe6xTG14dbHun8IWxzBC
x+pejTbNa7uz6kUJhbUDOWZMu2DWuhVpPm4jns1PTIqIozMmwf4fkFEDtD/gIkNp0tJwodzUDJme
e3uKdh9/yPdp4Y+zPSoUMU/MHbIyZlHORXfQp6OP3lcNux5QEunBBU6fwK/3BFckmyKpqdHJxxs4
wKwshJykBTrxLs3idtPpZbNJSqVuShi4sygU7w8iqWddJtGN5Y3mi8Mk7Nmq7LXSe/mgAylIYRGn
wHsh6D1KkXgbNPOAhTsE9MQwy1WOSn8Lk5GzefDCcpbs7MayaM9IjF8RsaTsLmSklr5cG4Ed7aC8
gaeHdL4Opalva6NwH+FdxXsmXACt9CoEDRH4byEbzzJDfbc3y6m7LUlGIJObbiax82gTOh+mVElh
B0WjbJd2a4Mub3SggwmIyKemzvGw0Y7JCeK95Ug3fh0hKiIaDpt1kDTG1vLNGOOCDa4Khq+90pzJ
vCfMQDwyvcmenSBMvpd6yDAuEd444tQLGVr1nMewC4bDZ8fNk5WTSbWzPC/dx2M8HCdiATg64phr
3Cj3FmhL+9u2yavfc3KGXlE8rAnPjkmtTr5pieZeIzrXYCZFwVpz1CHLbP5qkJ4MwbyZL5HfFH7J
QHTIsZUGiiOp5uRb+ObH+X6uChIBlwgDNAgAEN/0zPhCiGVPFRqKPVF22dH0y/GTliYEkev0cG/0
VmMeRJiSXAv2lyUHWAMquefu28k0XhWAwLuY+5TvG9F6y8qpjcfE3MD05InokBAjkDdeC0x4mySU
Gk7IgSK0kLn6lI/kwRQJ8KjOh5BcD0Ww68d2E4bGvfSzds3a1u2blI7BiBHIxaovvxqK71zZenk/
KjTDPoxmre8SgJdpSwJewoEzaxhMCXGA6IxSO6Byi70hoLETXBMh8BJSqOzCphEnX5/Gdazs5xGP
nkTrvepVHaOhxTvRWL67MZTSj87Q9gA/E28BVX1YntPCW8TUi6YTPix4LWSJamdt9pm6VQxXGkDU
bQJlcQkZ2/8CFX3kj0FCFNI/XIaJAZVYiYpKh83IoSfcJBsU3zbuzz6KVm1gy62qCdchQrU4Nloh
lmqwRpwdtbhvo9px8ZoiecXeHJe3UyH4hvRar67GUTf3YT6kO92IxM4peF1sbSxgFVINTUm7liAf
FyhiaVA1IZE2Is7fKFSCz7Gvt1/nOf9no1P9IXPdbp90pFN1QWkeFV6DLakt/hJGUbdvdd4vbUyg
9KVYMAy01jTd93lEvVOt9MomhUMEGcDYafhkdiLfGEKGhFfDQjPTwlziioAGYOAp1O0qP0ZztHcu
MoAAgFiOmByS8tzWPlAsJyu7oFDTbJcApFokGz/uxu9do/riRoxBSswkh4KpGwXpvpKmAQi4VRSw
c5AwS26saMs1k3KJUQhBhYObZN2rMQEyL8arqRH18+T15i3KLkGXWVTtKvEbyBECDNs34oyIl0rF
RK5YrN5CZwg28MSdpzBqciKnHP1RE5wvEBeHt3R6OZ10HPnIup455l7MX0eqQ8XkUHCYEXZySgOz
+hwTMbRKBIP+9zhyiyCsNNGZuZoVEZpgDp+Ir0z3DPrrr5MWil0aY3yJFR+yok99bUM9P0yQenbj
aJQ3RjiRAFYjhRxhUsLcMawECAaRNZ7q+OSQbm89kfX04g25ptMq16ZlBrcTDR3qbXPiZ6SX1s/M
4i2moFg2+qT1xLbrGj6SZuvBgvnmFCybJLbWhhdat3TcyPZBDbBFTz3tgPSnS88h84OzirUsfTq4
nCPVobN5XnWK+e+cgbunqFOs6/irDjEjGlCnlim3usiqLcRX66pRhXYauUC40mhNLSbfYbZsjaH1
0qNUAqFvh81JODTQfFzNJyVktVJOqH8WrnWF/TreOl1VbGsSuvDWoqm8sgYB6JFFQVetcQM/j0wA
mpWEh0p72aVxuCkMP5z9bY+6P4NimyaCftVbaycSd8rPvY5EiqDbqrIbwy23n6BMEg6q8Mg0l/ZE
PNLmbYYcNmWTKUGUklT+0fMz2gDmMNaY6RgzhDdDLwc6X+ft/b8F6y8KVilMl4PMfx7rXr+q8Se4
3PsP/VmxUnsi6EVvh+AJce2PcDlCNak/mKlClKE7yhH1T1a3R1UqOdl7DDnRzgnESn8EZxrOb3A3
iNazidWk2uVf/YOC9fJs74EE5+BGNSc8j/P2RTWXizYGiZZMOyfQiYpE2pAfg4GTZKYPALLhy/zD
wz0XxJ7hApXhL3fNy8qLCB6y+yZ73GH/4nCvdd3yrOT84Uv4mwLvEhLEVbCjcao3EXLq8rI4aqxa
dOgnhvdqhTeiuk8KEMQRHfW10Pp5K2PNNatYO9W9M3z6+PIM7C+qZE/Qg5AU6Ig6+Y4vRc6UZkQR
jQ7hfqmN42zo5+XbYYntwKocaTWqwxAPyFpGcrl12BgGS6QqccYuayqxB3oIrIaF747XgEwxlAU6
eTvu1CdgzhL+vxxYEMIYqYblbShjOydhrJ6LU3dEPtWMyQldTbKaBncijciaodR2dchsq/rsR9W4
9ckHRQsT6EwAC5rfTGOlwwJbDchUDFneqD7BfzrQUGgM1tueTvsr1lFSsOqCrTFEJbthzNk9pS3V
Rx0POREAMG8Qt7j6sufwdQx9UbyEhCV+0QPBD/ZD5B1rIDzAMGz/5HXgwlddXZIIzq1C6hpAt9FB
Y5kmxz/wCzUaIaol0rrkIyJpiA8DrQKrmnKsZh51EyJpZtYOZWKRUp1Cg+0ZrDbsBbUdTtf45aKd
P29Jhs9UJ2lldV9nDZta6wxbu6IcO29TWH67p1hk3VMVT/YD3w7bWc1mmkuIUi2j77cRmdESIC7P
UJ+PEOv94gvIGL6ZqszFzu493qEeKo3R5N7RRmi0qyq2IxDQ4yeh+JFRqPrZLlz36A/kYldBoz9i
la2f46bPjzPT6ZiRTtasvLgy44WZ9Yyc7XbCVJ2mNERKdkI8tHJdVJJ5hh16bPiBTUpkod5Mn/8a
JBRogIflBJd34CSTm231NtS8zq7WjFs7atN94fLljs5cFbYI0Ve1kaucYzcHgXJuZzQTuzp5MqSg
635yCnodmD7Dj5v/Ye9MliNXsvT8LtpDhnlYaBMIxEQG5yST3MCSmUkMjsEdowNPrw+sltRdLesy
7bWrrtuXRUYA7uf8o4taNa6QQ/0VJhNCg8OStkHT5NCwWiyFanqls2+9RmriR3EVH2XNaGRp/uJo
Nij/EdvLbiiKoTKGKReoPfHdMtoNEUaASQgexSlvmIcEu9tS2C5FNXwT38OO29CgWZPyVe8remy+
KHqXv4Iq8mjnScuSShmD/a/N0/TJN1P1G+BnvTZzvvywZ1zcDWouwCfmHlJjhz/MEdYLPi0EZVm1
Hr6njD7jeyzH7aPeHtGq0dPfpeOvX+EuMPCvfBOu3y5H1+L578SEhjML0kvVi/fZ6MdLXnT1fRZ+
saKwnhdGzXzXp7V9znvvw7QX9dNO0/EVXT//gFye4mibWJtcYoNxI09/Ya3kHZ2EPJS48IjW44vy
A2M4wJPJe1k77n00zN79iDvvpSl6+T56fvthIJLDviuo/bbBAJ3aI4LNMbxnHaIl3hllGMVhg4iT
2lnWz8KhBCjqIrH//uPCnJeAIgLjSS+ygcgpyhUefunfZG8AR7SDRbonvcGxRXj2RVdlTdiiSblv
C9iKhVUXR08X3W8wC8LGyQqmHXnJQ/UTlW10W5oLMJpvw2QNPhVQ9lsosGL771PL8vi76Eb3vbCa
WmSgS2tDLuewGk1CUOpMBY9iGrvMmTO6Tw4NvTviBJcfVrgMMUY4tAaWpzHeU2Jy4Dn0zN1gE/m/
o6Gdo2ls7sY2wsnLE3ZxDfHAEG480jf0ZHjjnVvL+hDmgfe4dh5nJ0F2d52XPadeelcbRCASepSd
MrzN59oWP3rPtZKxSvGEussn8WBjgkH0D8tmfTaa7Pcyuvk5X32GMEo4b1s6JRJ4cI2QF9OvhZaR
+IL+hqAJjMx4Pi56JYIFKUUQIxKE4pFZceeu7nI1Iua/uGPSpgrzYghCm2lvQc8ro1SdMQ9Ue9vQ
9OCaSIrqQkwthFv1lcmV3dXxmuAIoQos4DZPSxMUiV0b0U2ZZ/La++V88HNeWFVSJFMsKXV3ERFX
67IN5tZE/HRjTKc6IANUDk5Ifj2DqnRYpaeGkTdnICZAsjZvZq+ITqRFP+Pdjg4ozPtb6n6cKrH5
7NGDzLMfeyoisaVe+Q53GX1cJ1sWwcG35o+mTbvbkXaauGFvOmdzZGFwjnyy7lOfuO20/+2080hT
RMadB9wYHiYsGTs4piEpG189AVBbO2sQ/SGbRkz/OZT/Lgr1R+hNJVGahJE2OqPZrhLinWbuNoh9
7S9HGvyQFQc+afSRF+ZxgJKTCREYk+ksPLjoeoOz5HyFDeUQQS4iJOij5L26ulUvb+Y1XRP4fhpX
tez3Tp7zVvVJlgkFt8gTSMK8d5F+p3+g+i1jcIQpDnsSp6q9Mxntxer89ZdEsXS2l3p9kaVsMzi6
6KRXLzrXY7o8FMJZ91M6qouoJTiSXdU87gI56ZyJBNzXfQx6l17QdLFG4Je5ZosMD8qY6gQH+7qb
PWfZU+Ne/gx8on5Dc6F2K12m3RjRlqpy8uPHjEA9iyoC2MH5XBRUXCIbn/aZkUWvFZ72Y1XwxIPY
5VuzRprgwHev2B0wMVO29lQPmrxctS6XJQSA2bkezdOJ8uEPiQG5y9M1uI30wOrjzjP7VLUJ6mo3
F1fZr9ZZ5nVAwHjudzfUUDvvI7I/ikS8OdjSGKr+JkdKHsalVZp/Zb3Jz9yg8TWSfXCBVakoltj+
UdpX3jtdIcAZLJ/lrTtkJGA5pW9erd6d1mxnNVbmvdOjYJ7mXCD5MfGLA8dr1LxB7k2fbWkR4V/N
21wg1SMupGrvq4nmw3CqaaHWFehSClQZ8PjV+bkDuLjFdAi8QLdiX4G8ecUJUp/Y/xKr4P1iU32w
5o38tFFs9HEnF8pDCc0lSooR6XsnryprPZVej0nchu8IG4n3qUgReiPyh1MxQUtJ5OAU/mqqKtxL
LFpPUgTbOyAYE4LUJIE582AkgpxsQ5VL734tCuPJaCXJK1Ph5FufGIBfxsIa1wx5pHf4Wn5qOa4y
yT2+pG/gYhmZCv8xfKnCJjTCWvo/sgxKclTQGjEnE8iGKB5pRsIY6j9roRjLtoGxSezJBQDI7epM
uk5zW3XrenJN+KB6QyaGbjMy1ZKc1X3u9VzuZEoaT82GOxQ28pisZtJA4ijvaGTefotI/XSMDeVO
ldoOZUQ4XwSUhTsgH8aTSCnrgWOw+eNIv532RubTqsWYeKF1EqNE3fHr0CqyHHPLQB1UmHx3ljLC
Jib7YTlmtU9W9FTy94/TvM8y7vKWYetd9nAY/bKNv5HfvgeDrs6UIJi7LUfkJaz18hUusiDqiwbO
hgbVnVXMNKpQhYVtARF2dQYZVY//9RJh/d92CES9iG4R8SIL/icepLMj0WaZMZDjCpCRRhyGjMNB
E6tSdY/VNtGsDnbJiS/mo1/wtzcYFlIcAt6/Wmisf+Ywtn1m+02gTjGEk7r0HzmZsXXaGtnGcHIL
Jn/kgqN3/41yZcOcXhaXgTCP+GQxFZHBlbV1Uvaec1qH9iMDcnkyGkddemdabppZqp/U37r3U2Hr
HzMT9+FffHAsx/+Botx+2dDaHGfQVXAR//TLhkEogslw+hOVQeamX/CfF8mLZlL0fm9QZr/nKuIB
Q1ppvZBxEe5N7qmLINPuVymZmwN6Df5F9uD3yvnv+REsoXAj+Ij5pQL3Py2+GUokOyqy/oSWSmGZ
iZyUcNNR3a4zrUhdN+ZECFGyvTgOF086MkGVEqotoEma6JcJbhXc7uJU/noihLH9I4sqeAx90E5y
SNZTanTkrauB0pb/+uMkrfA/fZ6BY4eAFyzVjh/8M9/skRAvK/plTlpxpy1BISkqqaPl0C40UMqi
Ab3MneBrsumHLkIHFapl/wpL+TY3mZMUHuOS4aGlHWVNCVdnu++TlM2VJE9xY5q182G7ItdXmclm
uulgzc8pVqy9SQbLoSBs61hzlBARW3j3ppXLpCP1hZjDOrplgFwPjcaQ4uZM84hDsDVtJ4ztjsbT
lHX+M8XKy1dNtahH5b0LMeZQCMLQ4jP3zm11HkcOsDzF6LRjWWYvQbRCVTgaeEQrWc1J/D2r62ZV
j7RVb2dKtI3tgoE+qqHjXLPwn11HyAT4XVLlTklMOSpmUAvIIaMt9JU+04yWG8+uPjqHkrDLUK3B
dKtSgmHegOMzrqR+IBkIB5WJwYrYGYS6Tjk6XezZFApRZEmSpP3apq6165UjxTnwKcg4C0aafbpu
/0XKQJ/uTXR4fpwWvhXSOs7EfYMFuP8TVI6W3MbM9JSb0sFJSw5/cdZEbaI5hHMKQhjlA4wxOwNP
U/xN9rJ9c8SiVXzDlYoWvbG8uKe0votpCF6v3w7uMHfl51JSFt4VQ3EcUSruTTHzRK4DC0Xe+OPr
UFQfAfLleNWWfA/nioDwbikmlko+u0jgP8MSwIfPpWM8dei7zxYXx6NwthQ2kXPohd5Av6wXtr/o
BW5/uTh/mffJPSE+ge/TGcJuC6sKbxd0yTuaCfBHVU3/BtPWv2kN7G3Sc/kxbLtdkxMuAYUzzbG7
VnpCx09ti0W/5xluhq2lCRyQ9SJ4hJ0dX01rtBMilNpf3oZ+my4blrTYnunQWbkBhtbq3+wNxMf3
IIkfLIibT11OkyFt6JQJBzaj1EW4D8O48o705ohuQ1v8w8Fc1e/vDI+whsLv2Q7pWwZyb3LuRCUV
qBwENVLDaLtCcwI+D94SAADREv5zXoLw1pqBWXpJLCNOsO5SEP1962d8cB0X6LFBAUzvNrXXIYIS
jAQLbPeGAEUh62YtwIeCgjU5nJv1K+QtXZMixJ8o/Pph0vR3DePAug3Pf2810AO4Uf3YcvmhjbEN
zttvrd0IECuEVqUOq9q+A2euztb2qurtfDchLfYSsOTDU3o86K4uKQkwoUtGevd+LNvySpw/C3yu
XTQF1EzOcVsyinzfxZKCdlJAM5sWBSfkUWXoBddxQO4BVvnraPi8waK2XPXGnn8/hiiMGSSyRpkn
TVfl9ZsHd/pFPX4jPo3D41OT7xP7FsiJqtmCq8YqTqgn65jgyvB2hMrFQwY8YGQGH4Or2GwBHLcA
H4C8tQgXWGsAoTnPv7pwXa4rr1tDbXXGMDJjvyMcCvTKlFo8KenqmrIFCD4EFrAfbaAf1DgBzjUD
X3E2U4SrV/4ik8QEQJyVV7AlVe3FhosA/hMmdMdotAneGOAMgLs5aWremEzX3r0tfO+ZgccklNCf
+rcBwrHhDBPq5+q4AGXeMKvfWQni0pvD8qMxeM1Tu6vOxsYkQY9wrLHRp5dvpMYgZ2JL1m66GHco
P6kmYPSgIKQTx+J//hu/+b4ktYACa7ZsGPJM/pqoUBiXA4Ovr6oZlr6ptH88mgXQpcRiem5adA2m
VTW3cmPSFLKT23Do1c/WAkOz+gxMbdxm5bl28vvJZdNCBDhwuBskIrRV1H7ojGEHcjO6nQPO2XbG
RIKRRHW/zYZm+1mI0Up61qek9xnPh5J3enueVbcdw33a9jdogUEkowJuDfMe/zqX6HJToLt6yTfU
m7lkuwVY0D6skEfCXcf+z6jS9ldupdl9QJEk3rrt+REkwbHqAEb6/DkoSavz93gbbpKgTDTiqYY7
Pqwu16QfWPbL991gbTwh8R75fcCRD+4EiIp8170Pvms5ojkKb1XEGKIWYb/AJU5xVLvgZy2TsMs6
HOd+ab1I3yHJa+SLjACIz0tlNrcr4YC3ns0Qi324TZDAyvceaxSxqUQO7+uZ9jvbzabXZWZMlgJ8
zmwrggM3kRIF3d1PdE04cf0KwxRkdvwNCU4DoGVoIzfJmhzhsmb87DlNZMyaQwpjqHlCWs1wAmW9
q3mxj4PjgIK2FS/FQvLSB74pAOoZzNgpUlaFgcHZ8WHeEKXA2dItSF71dsxqVCxHkKPlpmvd7I2t
fpG7xa63fYLCxYvuHP3QAdr8wHqyngykuQs92RMfpsnxlk+8RyJyuLX8SbLjOTxrhpk+6Rm8zK50
XZwb11OXWVaAiNtRuckNE0Jnxf0a2iTXoq4F9TL6xFER90MOZMI72YFON0OwXMmmsV5QiI5/gybV
R2rPkXQw4BGhEbGESJjaTzoCGDkUNVbnsuElI0omv7eD5mOaPD61b8e4Hea8KpPgMyDunG1omtVP
phKks6NeUi5ls42YW0avINDT5JCdFeNE26ZMkMu07KeRL3wJxXqFZ0yfvv/P7xdzqUuuGMMau9/e
zJ0quVTOiAD0g7bp+a1zJHiEd/NCF0yVWeBxyEweTzaWgxVvqFesV+mvbGRzsBx0L75Gd239hEAS
/r4NKA56+eHabKbIrclx0YqVTNrreARI4C9G/lOV82kM3fe1y1A/f+vGAFSSkWZ5KgDbMbwM6dD+
Qxz5/6nKf0FVOg6lU/9ust+ai/+tkXirRv4f/+3lr/7V/wdl7T/+jX/jKSMHIylXC1pYTKMB1Nn/
Vtbikv/vcD5bmhNStTDcFG7/i6j0oTB9/tHGHZooKv+P/dT2/nvobDmx0J6sXBvx+f9AVKLM+yfl
KSHqsPQbrefyC2Fq2Ui/f6cLNAfqY1XbmudZ2d3bZLjBrq+W36G2KzrJDapADYv+YNoInoI5vPa9
nH76U6meZWs8K9iXC4GlYHphsF7ddjTOCyNEepxa3PZjo4xfY4CHFATAVCc3TJnhPM/O+ocm8Bbn
0XULYde0gVZWgMe0C+07lBFm+6OvFJmLJD6urXOUYpDyGsrODMoYQciqEWpF01DjU03poz+sa2YG
E+BO16kfnIzs6rugqSvrkkfaJwSBtt8hYcBw+0Neuba8DAixMAPiVWdFI59vIQikYAy0LgC19qu7
ZL0iR54CHA5XN9XhERn04p1H4Ci0Q2IpqD5PF8MYSc8NxKT2eeux6DZp+Cfzy83db/cahLrL2YGo
r+pRJDzrtSvlfuBX6I+CuPgbBKKI/UdUczdpiTQHBUPg9YeJlNgpWRnWSIBvyxPCP/mum4LoiKpx
hhM22DCZQaHeUTZib3Gy/FT0xCXCafFljeVV2U17Ku35tWxp+IUMQ/2P6/4k5iwnZKPO8rdCF6RG
LFNxDkJ9bd2OfNVxfAO2aWKqVR+cWtPb3EwRZ1jm/x50Ou+6cX5fAdliG7hQaOecafGqicbYLZFV
XhDVfmZF2yVOKsbnNRxhy1aDIng+Uno0WigBOR/7IKeu2W6OxLU8ofN99Sv7q62K4WZF27aLRHa3
5orI2HF4b+v+UkNrnMRQSHpZnT1hFfauX+iYldK0Dh11WnlWtzthi1dpGoiwOgY6UU9/KT30r7VP
jMIc0WhM9yUczbgVI4ASiGUUHKosfhpFlF06/h4bmIYthZVxMT7c4hbqruHAPE0qlXmmr7pgKeYY
H5l34rVX4Sf1qNOxnrziEy5Pc4MuS8JyYTxlEugV2dpfKOj23jOGZ28oMPvVS4Wkry4oepTFqRF0
DY+FSaxDu3gGZubxMBCbduZcyA8dWNUBOM+NWd+i4+TPf1tP1Ochp4st5ezYoaIpmhiy6LOlojKe
vKYGNQcZRjDU79vWqdGLYxf1VsNnqMdcRhUr2LWtXyyvQXRViVfyLM7r2szMAFIx0Rpv3pIC0gld
XnJFHZ1Ba9mXM3rdx7gGoMd0KogZpLyflM+Fupjitp4E/lh/4I0fu1DtHXc1vtrBp6NnCnHm71q0
C9m+K6cVqxVtVydbmOPTYqGhe65cIR+g/euGMilayGRo+wdy7cMkDQjljK1qLF96vx7iwWSZPBZl
a1+aMeu4HtlP1Z4Hi7Ji6hh+E2zlxGY6TQ/0QlnxNPFYZNFUsUVpvfxhXTDNJAvc5TIORXOyGbTm
6DjwaOnYWHxTx4rfFhKgn4cvSylks9mcyoOvxzEnELjHrBXOkVpBJ5Sc7+in6N9hsebJxhnJYIoL
zLzB01UfqSaXcU7c9NG0KcxSgpt7KX2Ap5ZTAjlR3JoZjZjONO4cCahuSuUk9AlvSVxpsbPD9SfW
/+gVXEjfVaXxi1fqzV4LOOJKtEmthstgKJcoLebjrrLLm8Yo/qR92O0LSKHXuiuhJHwmlKvNnIt4
eCTylm4S60HV6Q+qiQXVmsSJ3Up0fRcrok0+cKbbiSLiJ9eJjGfh9gHaSq/YZyJS8VpHmMFJrOU1
nrUNg8yCfVgImbn66dImTB39PhuG4a7q8zbh5zSE/5rLsdveWvqX/Ec2KwfelbBmQ1X5MaimB8rb
CxKt+9Nsmbm9S7euTxWugHOp3zzOzvJOWJNHxVcd/e7s/jHQbj7veiCMEwjATx9QhRJE00hsZzq7
bMlUupNMvxuQP9Mo5LpJaQzGzTJ6Of4BOkwbc40S2epit2ThVoVqcR6Ey10xh4yphjldlwKrVLOM
AYUa2t7pvuTVCuwxgRLOjnnkElA722EclZuV1uqOi5FRiuMMV4yRZGc7cKqbAj82EZadiQbydv7c
eYhN5qeRqLCdIKk7abcCWP626KQ0qoBF4ZTFFR+3ljZxrEf172UrkzU3U/u4FczKXqh9+d06S4NX
/xIVZQQKQuWH2lzP/aDOkRERx23IL62CH3URtAn6yPFg9pKIrSUi0NylGw6VKUQGBXsQoerPxJRb
Del4Y8HK4Ir1VIxdsbmnRci8tTVfbGMu5WEuKNJdSY48gfyx2ksM1FNDN1OYEaTAarvsRlFWFAQJ
zjvlf0DsL4jnqOvNxfABASNuPJmmO2tBqJ0687Ij5AeJbjX1x35r+2W//Br9KjpouX5kkp8qvnuB
keil15T11iY+j6NfRNnn5pyIzWoAnBJ2GueYKfCChxOXu02Ft5m906r7JSP11wUkO1QeA8Ok3bca
QDiuRa+g4/hRa+d2O0n18ReMObUsPU2ZLocoU/icP7ReVT5GdivP5ncDsqChcqYYeaxTc89h2nJq
F9NbuLRcGIPzXLDT03Og8UTrkHPdL6pPe2tdrrf+5dGt/UM5BUtMO25zoAKlvqVMZ06GZXXBBZfP
Pk8X4jj8YDdH/A5QayIxIxW+oplZHwQAKx/oGtGblQcjCuVZSH79CVnnO6+9GK4oXsIXFXj8u465
PHcYnJFJzTGuj+xxxKb7gJOvfA9K/9nzfbCgKrtz7bY/OazMDtIIqAavT/mg8yJ3f0QIKWPt+R38
a5i4a+rbseqDjG96mqk039q1C3+KrDhrbXzMAJ77he95Z0urvZ8IDDmZqw5OgfbCj1n0uD1p9S5l
OtwTC2KUyQSIeyohxe+92p+I7QCf4GSVAxBrDttuTxGIn+fxRJj1kwoj72lezN6MOTUNRgzi0mPP
7auvvkMUt72oGd8p6bvtbgk6/0iOhMcr09A5diIzch3jEXZjj+r5mabOMQ4G8xYDRvmzJwrms8nU
pZohWVHf5lmsMucPKlbvuSEs/zdF9EYdr2QbbGHfoz7LeWt9L0RejnsE3vq3ufXDy3akKX7u1Jmw
++A65UZ1jBr/gbCIG/jyIdhPXAf6RKpYyePsT8GfNAvqOLf7ABmKV7x5snOv1lh4+66eq4Q0f6pa
W7mCiqqgTtrBaZ86wKciXvgo7rRg2aW7h9CYYJAjFc5dONRYx/rlvgmL6phZXUnsxDwcyO21E8nv
dRw63ziWHg0wRxVUxRunmXjjiht/VrM2n0U5pGiCg+JsejMTb6r8i2omxAAFTXBit1BZi96moJRw
MjYCcgV0oTKMFyI3Z5FAoZC8gjMYMFhbAhyzkXt/ysxkNfvucVj18GaG6/jHI57iFPZtdNOW5XCP
W7n70TpeJ3j/2nLYO8rfi3rboZmu1ldyfuu2ZH3o55fM4oSN2ZPGaL9G0sGpW8llSoqS94EgbHfr
QyDf5sechqv/MxM0SOwn7HxMP6Mb8SJ2eiADzddZ4grXv/PJMiHiYvYNhpXxuVobYvP6vDGuSJaK
dwTBzaFLw9rd1ysYEP5vc1+STI84x8XcsevruSYMQKePE/+vBOhzvGK0fZ5rZmMCrcbPpm4IP8kD
ykqHNSOnm5G0aiaF/ph04heahag/MwP7OIe1uC3bXh0WwjUgXlQVS2OtwGU76R1mq5kfK9frur23
4uQuaRZKptIab+tmHXeuXTaY43X2YEN4YMMOyq6911muvT1GeVP5Ig5xvjEskJAeLX24g6uxZf+H
cbMIx2wnAjW7z+2QEeTHMba0IXbEU4mcLNrN5TKtN5V2jZhUPiupyEzr9k6fc45qWgAYnXznNOS+
92YD8FFqChcTnDrBu/gZ+SFMikGgym0xTQRU8Ah3ZWKTwrf3bSiOWBjBzOmDkvx2Ggx5IpfbetJq
YBeAcj6uMCr7iRDAiwJ4OxP/UMLLOsUt+q4iTu0x+KrBtsAr0cXvuqIbyqOu5UsvorR4twjfjms3
ItaB9xEkdl29vQ/o8rcNZXbyx5oRHATRiFXRBa9rOZtJ4XM6J1FfiUNv9+sveLX+BniOgmb24zYg
EKDlx15WWw2PUhbyJ1h7/TTPCFZW0hhiu3bl3sstR2JHqx3sSFhYsX0wHShyErWYsFt1ZXvnumqL
vLPcHz1TZEJ0a4RE3yqTjLuO4Zykfm13A3qp4GzA6O1bFvenISuiQ0cW3y/P1e6pFh2tEYKTCawM
MKlo82OROdO+a4HwHUow+Hr7fP6sIujRCi2go/PoD9TAPfEUpAUNJtok215OqDgVo9SY3RL3HmrY
OXdOeG7UQUbaS8BP2W94KM2dVRZ0/qZ1npBfk7ONGOIDJQ15NAQwQBanzt6YuUma2W9w1FZEQYFq
L7TcE/8J80a1chQY94OzLmQA5KdR0yhAjFATexlJkUzgxnfCSv5XSt+9UpRQcNAqEkFag3e35+Af
JQRqleNp6KjD6AS6KMqqlsd8MKO7SSPwKZvCPwnwx8SuTA7Mvm0vhWk9hGE97foeAxP8YPYLcL7c
Ny2mIgY7Fd5R6NHFujZFYlUkpJRV5LxnGHh3ztyjrK2LvH6nyuNdOQF5MlN4dL2N6mvl9IcIoh5L
vbmelxqqwGLxJArGG0Zq5ciNWQT5OmWQEROxVr+8yMkTDHQoGBv9U4YsEVm4X1b1By/Zz76ctudt
NNsEf5lod9pB/RfCkdEoml7ohfZ+4VlCq5GZPhGMi2XGRqPLKulIVhozsi1uW79seFr6AMOGIMeD
Jo5b8gvEA/iDae5HV49hMmHHIdGAeRtJkE2QDvAPile5iUSqZJ0hVrIyNP/ODStaOZTI2txh3M+G
sh/RB4MIyO73kOvhEhCtscMfGFwQ4O/zfJHnUPqKC9igODeop8dV5NkhK9Qn+xqjGPFByKvgZ87N
SHUOBG+/vE3DJlae5quDEuWVUeqlMJSKg24IbnLfmWOlVwZH5FTpvKp+l49GB9o7fkSWus7W4uzI
XXhtDI68cnLxjvhdGCPkCt9IUax3juqaPSFwEKRw/y9rK4heW4V90yz5bWE074MM+tPS58+41r7w
DTP/LUxHDYz6c97a784m86Q0w/3TeyQtmhn9tdKoXzXKky+Jmgqqogn9YQfqwfCNTCgnN6p+QmtJ
2EqblUj0ZJh+TOaIEk1PE6a/aJmflEWEGcFYaQrsNMzzwUN9WDD81xY7jvaOYnSiJ6zamFekQ2QX
f14aEJ7R5YPBm0AljCm6CxU6u3ktMs2qkyIU48+54gGijMN3AQksYbRbf0dhoVJfqybB82P1yWjm
8s5GC3LmP/CPRBN+2Zn95JYth0dY5JfN2XVZPC5Xy5l/p0KO6ijoZkm0PyI4C7D5eZW+rEUgeNWt
V+KYsDpu6VSjvWGBMI+UbI/BLrB8HLceCVJpYXlbQaUbQ+5xJPgasvJUtuMpmNRHFq4XzQMfV4U0
zyIzrmnUM+vQNJSUKrjAFw4HBIpBEgi/ukgP+E9FZk9MGeEgTKZ2nLrqtsumx6js/5jo7TEcLh71
fM0jMuBmDzATwF4Q/xYYQ35kdwFAJBrjfrbdt8Jye6JPDInJ0KeNlshqZJuSJqa2tk6aGJJ95439
uUGnA3IB+G4K74+kQfVxNExguHQu6AlaPkRmgZwNi3MIRFfsysH5TL3Jep5D1DO+RgxCc3E7//X6
YHrm7MPd63tdHJhqvHQKMAqtTYzRyb2SB2SAsxQF/Ao8MFVgzdUdqj5GtOBS5V3M0ZjgPqkDGOFc
XBT3I0QgTk6MA796q23fyXx26r0w1vW3sPNUx9YijF+tX3fwPQglSi48sneCQJ9CUXa3gWBFCqKw
zJEzZ5fOcLPEqZflkzmLVyuT9a+itML7lnqfK4a98bdR+F9ZZ8EyRbnRXxQw9OOqXZyIJAKQSodK
8keovfHBtnN3vduKgOVuDihWAQWtUXYMjtyvWz+51RZWsPdFoSFDCgjUYiXFq5A4Il0zNe4salin
2OMyOBXp9LJk3g8mBO9ZpVl7yNQynHgPlsTverieKHydCSneybyxnzOzknGfO/eh1ae/ar3FJSCw
jy2cRMW+Ykk3bmaboea2aoBWFV7oG2aIQR8yn/i0riz88eI2nD87f8Cse8xSGlABiap8N4OFMdPU
yGoblhvGO6ghD6Vs27120lU3SuHVJJUwiMzdaILxLbKkhJ5z4d1vdeTcEXRsvkz8AH8fqnF9G8WA
PoNYXkAjAGo4e5y4V2eU423A06NiU87DcVZNcbtKctT2XFg4AboxY2IimYg+ZwLbuOa3SYhT5r0W
fvDhdnnIqz2Ww0mGpKMqQyuG1tANm11mVIh3Qkc/e6McAJ9MIf0daxgSJdtA1mr32R8vz8oMc3ia
6T2Y2vK0iEmL2OFFI5VYL2Ru9SzeGHQqmHWzlvvJkV8z43UCRfCI8qTcrb2P75dEnL0nx/mYFSnC
0Wyy38qSCXyPVLxmX/esh161hHhVagqfetJamXi7rH2oVoN4LbcYLw604ohEOgqvlJQNbwKS8g63
ynJEO2ph75h657Gnf/0JDTPrC/Ke6IYkIftzqQpxQbg2Pdu2AxiqyewpMIBzrO5qL2wI++0xN2Ls
JPIwmF1urHEGFdw5HXWxdyD8A/dJ1DkVbe324h0Gf/b4pmuyjAaSe/Za9A9r1uND8ReJlRIY6sVc
g+xSuhyVpBsuX5WsrfeUdriMm2KgoROAiWpgNG5EDxTqbfS99jAb3LpZ63KZ8UjtWXaKxMxIyZbG
HJoIOeqbLtXBeZrNIZG9L26l1dCRJALLvG2hq38MZUNHk6+Lep8bM3poEsM5TgYi0ISSdzQzh6c6
t7Kkn1Z5xLzsxoiheEqMbh6uIUXiP0FvDS6xWb6YzHe36OTmwzgw/QNnBqA0Rv605CVCbcwtgPYt
GWyyr6/jEP02JstKOJzSk5+Tl2Qsq3WNJl4Np6THuVDOuc2t8KHRvj7PizddfAz7845Ugr07sHWM
TIwY3Ibu0ufReDWoeLslPuGzCbWV0PVh/k/2zms5biTruq/yvwA6YBImbwvlaYpOJKUbBOXgXcLj
6f8FtqZHKuoTY+Z6LrqjjUhUwSROnrP32tvEm15C9Lk+Gjh2BtDpopUR5PTK1PSIgDEAsWJEGyar
4Ei40ZluV40P6cM8pE1Jz6ZMi4kAQQ96mzUaa8cAU9ra5AFr+qw+xhluALYKeHjVSKi1azTdjeeS
9Eahl2Xob80+uxvtKF5PCEjWiZ2WRHLNfXqpuTVIZsY39FhJx5zKaAvEHKVEOV/b6cx/1wP42+N0
GlqSEcw+fZSN+Wwhxl3bmDhi8ocJEBlfZKGclQwZeAxDFK4bLdPXBYnlW9NIxX4Q+U6Eyd3sQaQs
wfSQB6ujiAnnE1R/AMdJ/VQ1dXLjhB0qRxOeYt3u+ln0nzTsab5pac+M7/WtPlMhj7WGV7jnRT16
3UuOvPd26OrbrjSzCfW3x6vdWDaCUaadwOtMPhLe6FCjkoKbrX0VmttdLeCAlWL9XxGUBtFMSPGM
8QaxfT5eolwcDyqrn15nsf8bW78ztjYxR/9xbH39rX/5+vLz3PrHj/yYW7PP/EtnWo2zlgcHpgtq
3x/YZGMR4f6bk/zqPKVfIFC4ugbT4385anHoLnRlxtTCZBBCnst/Mqg2z+THugMWicPQN4dTZb6J
cIhaMfaFqqwrN2hcRDYCbKllaCTwsQnlKSNuGiJLeXQMWRuwUGt656y1m8Hxsl1nNvUluvLOfCYG
NGXjnkGzq8feEr5Z1bRGOiWmR6sX/XOb5mrdhhPap2oyR1/2Xo9voKUhNToY6Xas+cZdRzv2Y9EH
/WkGxD8i1ymGjidcEevOGGvYxrlI9y5WFTz5KUMet5ranQPTv6TwSHg7opQnmV2bEN2IaXKdbTR6
Q7iXwphpKaaJ/hnbHHr4bErTr7Cg61Mc2j29XUIqTyB/8aYzKeK7Y7oiZTsZ49Q9lJMS83Y2urHa
NRN7XXozdmUeafBONzVirulA+CXZ1nk+jcD1+ICEUgTMaPGroqG+Nb2qvJUiCe/mJO1PdTYAFiTg
fU28hxcScF/2u2RQ7j6XWVH7CZCncB+PKGCU16XFWhM01qorUIgfmNm37kzRjGG1rfeBYccdIeBm
aLk7zya+lzWY/bEOkTBXhe6z0RivIRXkhQGtqtcOgjqVIOwqrCN2OA7lSJEio8y0bHxqKmbo1l2P
EmylLKAiKw8wdj9ep3UvJOmNWazkCh+QyreVV/Hm6ixhOaFva1ESnAIQsls4qiBlfbtpLfTI6Abd
9pJozj5ah7UO+XqvN4MRXJgKgCdDlqZfbhyUUfNIyMFWGxkyrqjuhqw/tm3XVfo1lhCKepa5pkGl
kOPqMYfGeA6DyDTnj2OcTYX6imiwzXMwBfOcBX/bG/634L2z4AGgW1KV/2+kwKH4Gr8Uv6x4P37m
x4rnib9c7GkA5nQc7q8wux8Lnuf9hUQfwwM+jUVwY/6bKCCMv1zit1kDcXAI7kDkPf9a/9y/XP7H
8mM/8PL/yfonIOb9ar/AemHwKRY6H1QrVtRfdTqsYFE8Ez9xCKx5pDWe0TVKgoD7OtaZeaFdNFFc
N9PsN92iFE1D07h0IpVfzQ6qad8weHgCPe6/up2Rn+ZgLD5JPZmWCXmKoY2fytdjGcBxLObiU24H
aLsdwzypeKCDQcPcuoK05c1+muRhvmlk5uxix7t3ST2+U2PXn/T+JS8VGB/g6o/oFdVHkp2XXI0+
K4i+1SukVFlLSlBMROe80qzQDNajLGDpWq1Ll44OUfo5gmQZUlIvukQCQAKcgVN8SMd6hIKZUe6F
IMCtbacHs1jbitywDa4dF6y6JRNjRVPe2tWoRKlVoiC6tBK39zZAW2N3kRk5Fk1msmWrpiLlEZ34
dddMmAMs/HGhbIYvNASLj0wNsagD9EW8OqTsUKqEdGIe4lWMMXyV1/C1uryCRGXq/hh7w/Vsj+WN
bU0lPXJvrJmZoYPeZSzK1x5CmluRWfOWVwBWKsJC3YE+O5lHfl90auWIaTeYsXtj1A3e2sTKsZcj
WrDG3Lshbqg6BLx97q1paNYxzcqNGCYLIwCJMfRg0+Jot+iNkmnuLrxxiNFzQBQ69sShpECUbGbC
sV27l56em4WvtCl7tPKqu+9ECk24M9i60n4ynmnXBM903ZfhFo2Vgjnl5TCbCegw4PblPIklz2e+
JBqle8rSqaK1InN1OQSqvojYyX7HAD0nK1DLGipWmsHojIsMQYxcuqroJjAHGW5/BdJdGUjCuvSl
nuhShs1Y2+z4cnKfTEhJn9jywasaMKyhaKyt8KbwZGFAfZjiu6hKrSeTNPlbOdscjZGJusfWkGy7
OhIXhpkglI26MtozOQ8JUCirtdn29Z63dn8XRjni4jwZP2IwVkd2qPLboAZXbR2dLElgN5gmNgNm
yDvCD+bBb9qw1J6T0HJuUCosQ28v0IqVJLb1i6hKdtcdaCgItnOO+7U1fETvxQPXMaU71kQ37pg0
V40xRUdXMc/cGOVQg3AoxFpzkLQvM6TywbNq/RSSPNKstZr/b5ShuOI91jGsxyF2jXMCpD5saZ7y
55GhADvILCTskNMz4jGqjrJHBFEdS5yZLVkkskdrcsdkbdSzy0J/DSgxG62d9/nQDbAFZnS708DU
+RjZUbKvB+fG8Jh+V8KdfQTGhDAIJe8xprv9phm77GMQyGlFFxyCsMsEraHXa5Z+kTMh7Tp6A6uJ
XHCkclPtR4CTr0VFWd8ysNnBA7GBljWZD4wg3MigTzceampf8bzcBc3I1op5UPYBgRnIdqdr9eTG
jZH4yjU4uE6/F3MzLE10/JA2rcla2w+dehRgpG81oJnpGunycLDAxfchki/smmqXLyz5bKHKV10+
3ULqNw+YS+oVEJDwgBU/ux2Upe6yH2z6eBtYMtu4FRfSAoCULyx7AHXXiALJxGDro7fxZZ8cqyHm
N1lavesWIr6MzY/Owsi3E+2YMNXt6pKhCO0kfs1C1K8b8RjhLz4EC2/f4LRs6aI1p1gXH+VC5R9m
S+IKh9SP/DDYh8tqPXX6U7F0TIOF7J9OX1XTX7Qz5zBo9YvkNQTAkCnbsyb6ML4mBBAV4Ll0MXPC
A2yu2IbMizt9IlcgIGAgtNTJGZLkpiV6QAQ0SPF9uEsmQa6X93hb81U+uq0/LOEFTHH7tfmaaEAh
6e1hNKX+tAQe0DxZsg9IQSAGvjkqi8boEpAwSa/fIcERa6OZsG0LZK9rV6bRUaG3ivl61fwxwtt7
JcdBbJ3BWJncRojGwOLTNweI9hrXgN55p9mFthPQnqkC2RRPrwkPTWngPF9iH2qkmnfWrFLKtLjN
btMlIMKR6qtbEg6ZxqFxgVSp3hCe7eV+xUBmWWZrKly0MuGDq6twbRt2uabsB/GwhFOETjhdZ0tg
BUIp9WFGV+drKAuumYje2kqreSSIulB935AmQPyFyrP8vs+C4NZewjHEEpNhl/pEtd1fSPjba1Tr
0Us2Bi/REq9hVu5wYy6RG7GianWWGI5uCeRoLefYLBEdaDZZ+TX9yW4gvFGkwmdOxsCX9HugKLtf
BvDad55G42NGxL61plluO6w2350mKK7nYdMsgSFDK8gOUdAKrlljtMukjckWqdkd3dkMyNb1Ej1i
LSEk9hJHIscm+iJeM0pk2TS+m3Z33ITZtQTpcJPYAdKlJd4kXoJODEO/cQWmuSXy45AvcSgZm/21
1i0RKYPxye4VjGhDS+9zSSfdbl3zqS1FvW0QGBjcGa+ZKz0zKgPn+RYWCfMO23J2GKziC414kyOz
/WmPcGE8OC2vyDGdnYOWGY7xt/3yf3Xye3UyoZF/rJPB3an4184A13X5mX/VyTqNARO+L40B/GgQ
tv7pDHjuImh3QGAapkES6QKE/pei3aAbsES6WfwyHcvzvwtlU/xlI7tBAc+eylnw0/9JofzGUg0f
j8XUsAGAOYu/5NcyOUTAQsuLuZFpdmFLvIkE6CRMbHyCmRkmZFsVuJYQJ+KuJYr3pz3Fzd/G458R
yHzB6ic7MiBuyFSLSRptvk2z4qxIr+twlpAmacEjDN64U+5sjNjM1lSf+f6/OJT0bPYegoSqc+SX
shKaqAwAAefgHctMRALIMHCeeEb9X3wrTqXEpWxw0c9DtmdjTJEzi5ZyFjMroTlg++AU+e3odn8j
8f5PEPYZYuz1BC75sIL+lWm9iaBGSd6lqPVaoCIBEMLJvC1U53wfe2eNWzHxWbk0+itB6lc6iuc/
n1LuwTdXz7KhnS93sYGQ7td7p2W/EFhV2+60UjjoGsZoUxjMDf98lLf3iG1yX5IgJhxzgU3/epQm
9HhJ1EG3U2DqFPdmgSLERrHZb5Iqfzea9mzfyBm1TYNny7SArejOOYvOrnveREYL+GViGxel6hu2
9O8eMAGqufzCCZJq9ecv+PY02iZ9OnwlnrGYSs4Y0EGUJgOpnN2OlF/8rAGu4ErHEP3noyyn6ddH
jaNgV8FQS3SavbQ7f/atiC5gQ8sWameBhFtZmnaJsew0ga0DjUoO35+P9ruz+PPRzi4asW5hHZLA
uAP7ahCOhjC8Z5BWJa86F1irKk0///mQJgvpm2+IxQdUIS1YbsizpWyKSGsYyDvawbEWJ1EKqjh9
0XSWs7fvypDUyvrO7SfPr+mFfWX86DH6tvZI48tdD5Zm040mlo3Brb6Mo4UzBzL4ygza+n5W9BVd
VI5GCuTgz5/b+M31t3ThgotgiLY4mH69Ml4TOmaJDnwXD2wxV4LpkLsaR7vfaBrkiJjNqV95eCYt
zh56nFF8Ygg23nSGV127xAMxKArlycDV8s4Dbv/2o7E+L0+4zV9nHy2hZ5HOdtbuxjbamFTta7I4
FtW/08InC5sPYwyLQR8cSbgSGsDjWDD5BjcGpjgf0aUCxIW5CuymnvBPWAbEGMzojEWJLr4IO1Nd
m86sHeaUsVzdt7RNXbvy61bJx26INboiHjWdFde+YiiyBVKJKMhS3qYrx2ObKjZ5Wtb5pPzhTc/s
i0ikH7rBa66JfSOz1ZrhAcDeRXLTntBXzfs6puE80V1YESwcXOrRpD9pqqZJW6SaH5D6mk7WXeuh
aJK0WPYtDNYTv7nY/vmqv31AQMNSGPDUY11z3bObFRye3dnDctGb6FpLmfbGnn4w4vGhmwPciR0u
y//iiCRLELdtM4yXZ0eUauw9OaftTgXBwWjoAhnhF1mIS2URB5pK5/nPx3u7boMYYbUx8PJJSp+z
Za3BSFJwbdpdMmXEI/ViOIBjtzYe9or1nw/19jb1YEA7pg5mRbes8zSIsAO4NfQlb0Gvty9I3zIO
oLvcd07gb48CMoUyxbIszuGvz2mOcCJvB06g5iid0G542HsCubybP3+Zc9AJbyC+jWcYHtUisonz
vPI01mbDqSRix9Eo17TcUcCOeYj0EieJYJpDScGND+EUVYn3pDBZlExt31uWzgZIrx+DEsYgkMRe
dJRn16+uSzHHvdvsxJi5tHhktg2GpN2KoSVNEcuSOBjFKNHTlN+ycnDv0PujQ8A2dZXPs3VkhBu8
cwXOh1p/fyaXlHCYpsRmnFccodA0LYisZleEXXHQFYoknf7MXLT1ddCAukfpDxDR5lHOam06dejW
fSfWzbX0UBO7RfYtAyl7nXojQpnhU5fAlqvjtrqfCuSGFW3MPVnDQNCn7FrT2/dCJX7/BaSBo4aS
nud/eYf95B4NDCXzyRs4qSQ+hcqt2JOK8EPEKuZXtZusgwYxYu46LW8slR+naH7xYvehUY48dPhB
/BHU2SbCkH1bzi6tMDF/m+2gOFpeJLdDFU7rIU2AzydtBgoFPc07d+dy2X+tI8AZ/fQNzp6CAUyZ
gFkFM1ZLwmMwy+KIexSeu6av21ixyHcO4U+JfsCjB7alQp32549g/fbOlExKGZeaIIjP3krexFoy
ISDbJVpEy6fLPPszZdWy2SZMUOrgGfrxyTWN6Euj/LbrQx8PHPFRS9+nD5utiZ4Vsj7W3SE2INdh
VsJ8xgF3o032HdM849tUGAZLpXtPVNbG1pNy7WjyqfIStTd6W7/UbCPbA61/cXv93pk4EJiuzq8G
2bxHK35bunkOu0FB2g6ZN+yWfr1pbNOj05ywINRJ9lQEUL+Bvmgzutxytq136sTfLNsONTA7T+Hy
i88xSyi3nUKx6OyqsPiOwJ34OAOcIeF98p0jeW/vJI5ElLAERAVD+qxGRGvWocyyuZNU+JASZPtE
rjt8/3xiN2FP8GZXuqN5RyhM0Tu30G/evoCwsQZZFi8mCu9fzygqcBzOid7Qkpw+Bq13Q5zfnS6C
75nbfmbL67zzgnqtPc+eGke3sa0bJhtu53xNl73WjHHMLcs2vLgDqHRt4vteT0XU+1Y/f9OD/IFU
djKKp4riRngxJIkQiSzVyp+fnt/eTDY8atd8nd2dLeukAfV21PP8Dh6JeXpF0p5g7oNLBwYkve3v
fz7cb16aDj55LrPB3vuNDMGRSRrmZO+RM6PGHdr8gH6cF72zR/zt+SX2RXAncXpf54o/r6tJQ7iJ
Iapmxx5Z+cAi8T0UifSdwNMOQwPAKmQ8gHoAXfYQANqjG0DHt9cu5tl5b418uyn3UF9QLaMIcT3m
j7/eXQR72HPU4Faw+lbfRKEbbhs1X0HKCP0wNzQfXReKWJfgkTIlHvTPZ9z43RNMNcTJpm73xPm9
1sIiNK1Cx2dpiOhz5SrNRloZtqcG0TB6CKd0HJ+4asYI2iThE/VOndlrPaloQua1G6X+oE0DbiyL
8EiTUb2BtYB0hj9/zt98TE86jsMa41LnoHf55VUYaST8kgVd75wxUFu4Hv1GNLXEF0u+8H98KMn6
iSwUwR5J5GePOzJbvNrKrXctBqDvguHm7VxEuSLxVf8vvtYC2UMBtLTU3qxqVQEDt/JEvbNNgOAS
nQ+AOje4SFTLtP2fgfzN36vHz82z3yxiHIm2CCWiS1Pr7DVIhmKI4JsjxRZm8aAtqvs8rKHq6M28
0kdgD6KMpneWj99ctVeJk0BDC+rjnGoYhnoBKNuud5MJdCq3x4ERb26uCado3jkUk/q3bwgqDTQB
rsQBwIr16y3ipQAywtngFhFwlrbONLVImSMxzGs7Dwomk6ox1w41eebXVj/AlUW7O25wUVr5be7Z
PFxE4M6SWRJTXLPqQY0rEBYdcBzoOqTD19FLOdjaFUgvOBJhlDFFb0BwEezIV7J8xMcenN6efj2K
eR3EH7MGuYsnhEsbGBAR89s0glbfkauF/pkZyTYxctLQLVlF5jPwrDgnw5JmCaIodjDRxRgpeAoq
TlUEtqM0poX5Je1dFBu52Gh6ZRzxzI3armHM3FzbedF5iNUBbt8SV5oVW/5dG7b5oJp0XDFbREZU
pCTbXHkuMS3rzrZKprt2nd33mnSCoyq0cm8ojEkYG5SpkJfjd0ejvViBRJkQkYXrzPe6EoTdhOI9
3OQVypvLpGc7GfuOJOl41zSkn65hm03juuxhHlyQhBno9B3yihRqfIcUVzGykxe3CeiXuEE7+rMn
SnWPqZ7gYWJekulmADJ+X8QCa9ak1dK900uEUptu6sPuQBE7bmtvlPFWFKFDpsiSVO434PB2heIV
tcmCpf2na2BJVzWq5A9JhN0PCiMjmkZgbF4lVWXvc6+7pc+77Xq7egoqM3smKVm/awuHaS7j7D10
wWzBKp2I9dkWdbMdwfvdBVi1exGFm3SGQoUWlsGUTPNt2PVHsKHY06rmJUnhONgdWgwAYdY2t6yv
wtKGTY+2nM+g3J3TYIWTInZ2ZJNiTBlw10FfCi8aUY2f3RbQkugmTPNu/zLXDllgpCljuJ6A7mWP
hGVsHM2pbxa1wMbQixgzM36YTo+NCy/Poitr4HqwW0CFEgeP42zZO1szbuMY62eE2uMApjUlmzzt
KCoa6N68JdZN4863aTYSNiDaFYYAm7+lp5TuEiNGcgnG0VzPeoqFqWV2nERB76duml8MFhpuruwN
kQh3uRaNG2PwIhgyaib1CWV1YE7m4jUkZirMqk+F1+iXReRiyGpxpI56q74D3C98re2rNaq3jHjA
0ka+KlECQ646WDoj4gaK4IYmxdE0xi2DS2Ob2tNzrnf1cxEHe5gi93E3PdtjUGwGXS5sleA5dxaW
AHFe3qHvmJH1GujZ2dYeUukt3DAIj05Yehs9gaMGYBkSRSLRKLNvuIuV1t/UoUIX34HFG6zmsiUI
Y8VgE9iBVnxr6qHawymIYcXk+b7IkWyIBgX9FA9Ik9dpDyd+gqIHGd1ia24yKkV+Q/juQ1p6YGNM
bp6nnFyVce3W7CN4mbJIJCFQmIpzf10P3GVkRmOuTI2D3oXTRsMOA5989i74B6CYPBCbAG711Fx6
0xAOzccpUm6DF5RB6gB7tzHVR82wtqAxF7m5yWfeuZpZfhndOa32VooRbk2mN7ifqTQANWrEnCdI
2z0sTRk4HO1Ie1ZHK1TW8V4pztSqTYtsPaPseYjo6t+YWWI+BHmRxochcdTGljHgZpAOW/z8qGEY
Qo/kDjT6Z0IPqCelbCviMvTsAsQ2BrfGC51NNoWln8Bsty7HsXHuYckG3yXN/Q7DkQPhpQp6fT1P
HtF5vZd/V9UCD5zyxvhUjK5as0WzT7Iwq48Mgwesxs20a6lYHrxJJB/xKHTcjNmI4xtM8Vyyn47H
AjKMAMBGF44xSLKEhbR9x50QWbJ+xjJYf6krkW7TUauf3ZpkwkQx/D9Y4xJThl/8yS5r5vtuOeC4
DWxiMbq54eF4ZcilOpC10IHPmFBwHbp6iayghbxhVyrVFgJrn5PtV/Ln2xjQ3cJZnTfILskykHBS
YpAmAixQzmjwUBVRttyD2nAkSyu61/Mow1mtOnPbcDq1R4Kv+YpulYI+IhGAjwqN/bE3iWy7CtG1
nWIPCnOpA0QtW2B6Ag3FobIARr/STfsWt9iKSqQ+OlUUnZANwRRkMLmhcUYioeJR3RRljhgWQ+l2
KLHl7lAYhycQSb2LLoAcLB4i+MkBV5cm/EKGl5ACo6j6rGDc3opZGQ9NzPmOk3TazRP4PC/ipGpo
hXGMQFKtbFV9tpcdpl84M0r7tIYAx5mN9zbGY5a9brwxFCy4yoCWOPcNyEtyy59JVFziJVwopUaI
XXfuIk5rXeSAABeCdifb5qscGvsk5lobVn0pw9MY2zEGKQft7tc5ISRn5A08WBCsLXSq06XBaxm5
rUxCX4u8usYdtDBpPZBHOJdK3XiojMk+xXYZfCDpJLx27K785ODzXrekTC7xGXNA8q1HEWl3pI2F
4HWOk9LBosO5ulA5X15IAIGeBsERv0+M2YOfBrsUnjpZ44SIPJsKvEAUfhKIFA8qDeB2tpImzjpO
oVoDiOUPvKaPhOGAsDiZGdeuZp5z2ligZaeJprXn9mBKQ2H7QTABPcWxxF3eRRXElcS07+M86h9F
2QIPHUo+ZLbE5Hqtql6sJHLuNTmTZVmRVHKaHPTEq0YU6jmr5/HGc5ruUV/oofFyuREYepf2Egpa
LxhNPJHTlihivLUUGdFJNJw1LG/TDbSe6bs+l3A6RxghCBS94M7MEzJn9Ag0rDXwG8s5vaNkHz+8
0oExzArtOCta4hstx9zjVrT5/KCDi7yi34K9rkAiVPiOVroYIkCCaH6sQRwUEVsuyCS4vg9538NX
izrupBk7MkuvI7jTWLOiU5YmpYE3fi5vNCuhidtP2WKZbSAgHsgZgBEpm/Z76WnsmXo9T5CnDfV3
/FbG4yu7tUee/A2cW4dGxiTPidVi/l6aSaV8xyymFIOb3X0zvQ7sVdC73PtVxWkBT0PKEjIhA/Ui
Je/DbGbanWx1VjPX6b8hGqpvwfTS+K/JW2khTX4cExxdRuuFJ/IowFgu0b9x41kH1jGpNpPH811o
YftUx3Gh3yoNZFrPhjK3UbWXnDy0u1fsiYNt1QWKRQyXAH3T1uoYCFvep7nx2usgr8Jdn2X9Xjgk
D9e8Ni8tJdIO8lgY3ziiqbZVIZoPquoD3CjRd/R9/CfUoNU66CvrM3JJeyuqbPYrMSG9sSCt2P0i
UgmrYcVEU6zTVvEctpgf74xcjTcUIQOpQEnwaBIR6Gdaed9KcdW7LImjrkOSboE1DJ1MruHmH/Uu
6o9JXikOmzonfciN6wjD9M6xyK8F2KtdjY5WnQiKDO6dwCwPcowRw7RxPpO9wLCxNmz9YMftsZ+m
jBzCrr/Sw0FdFgTVHgE04ckxLUpAyfiPFuqLtKP6kLrFeJeWvfW1z8Sxxv3OkubxNwtKXYGC3h9b
cTGOiXii3iZ0Awf7Zzksc6ay3UZ0lg+AWl2mZQQj7PuknJ5Qm4Z3OuDSrTtWe0JZ6zWkW8SDcV3u
vWF+of+Xf0xzF0OYW3KSTEyjLPTscHx3mqAFJGnaHFJNBxQWaPophZawbdATXuRBN65FZua3/INL
Uz7QHroajJk1yPCuazhIZwfuTaeTTUNjmtwANxAvMpbOo9O02T6O3ceR9CnQ2QsnU6eUW+Uxcucy
HqIr0rQW1JK5qKmNz5EeDNve0/Rdaxrz2os7az0Q5UW3l4DaAQ7RJpwm54LiQjwlwt4VqH23PE4s
wGXC7jR0armTmZTfIaGZTyQDG9cylzOqhVw8VNGYkOkjxdZm7eKrNdmjYbvu7dRzlewe+evWpS7E
l6nCTTiO1beZURMkhrCNr1FPBvdxkaHRJmGjYlmrJmyvedL4RJQpnwECCBYsa50L0wcEbfKSTGN6
DIdi36Z1hjINIVhJZO0tWO2nlgilLY/iNrbmhEINrzSgte46F3bwAbIYZYbotylLYLKqvDa+83Q1
r9Pc8i6aaaHN6RFJFzBlU0vZp7yyy9KPCJthaJHBOpjK/sqxNV47uUc8EED44liFY3LKEmuxliZ4
HlZKFWxLMy3hMWKG1l9JBM7PuSmcnW3QgKe1VvLGmitaGl2sjTcysOrLiWY2uzoX3skKwV0KVTnW
74gFOKoEk3LQtyi2m/Qq4ypfNMUAyFKUBOAy4FkVQ9Ne0vedVmBL9saoyWfJzJR9zosiPdLPYR37
dUX0ReIWEdlMfWs8j2hgD6XpfjZm51uAwfETFWv2KWvykkWr0T64ma1tIbiFm9bt8tvJoWLJ4MUz
9JbtjNU1iCrKoXHfm3kfHzUCeMS6d/UGKBKpYrxjiL46aSTQwFmc3PJE+wbxqAlXhjQZNNAz96id
fMrBzt6atZffOjF95FU8sYAm0dB+zRoTclGTRF/rQJ+XICF+YY0K4Gjj7LmfQH8Oz4qKh+sWs8nJ
4Q/zltAcwuwrjzcKhqSPvC3pnc2ZAS0ipCF5KIPYfKA+Zmea5pE4hunYfAXs1X5tuoYmQjN1+fdU
FHQVmrkNPumgYD6neA2CVSmmEYvuGHwyU8UmXASxRrDMHDRfNRs2AsCBXrrEmtrFfQa+gYsUjUO5
dcO2L7dCDnQ0OriTySoyOwqcssjK+wipuE2NWQafUG7yM7Ia4S24iUzttSh0bqPCAtqx7hs+5Sax
kUutC1RaLpuYkYMmsSiai3i2W/aNetEbUCPQ8YZbild+86x5Y3kQA+3HdSTkpO20aSkB8PzzldhM
Aa+HHVqsieKhaM0CaKYrDb6B42djB79B9RFe7I4IewS7dv7d7HBTLPnJQIQGTHaf/j6ZNo5ZnNuM
J2P4kTrKNNeYx3LFfqLcEWgZ+lbtNKlPL4hTD2i2uLfRjxXkBiW0e1AW4KQu0jHdVwZdoJNZo27d
Qjq3LybU4/f2gKKCS8i8dVHP8/1S16YfogA2JBcNKgZolRPCD9y2bf+9d+iNrjrTrqIrRzOih3Tq
zV3RFcVTbkj3NiU7JvArcCQPQ1Q1036kDR+cRMeX3pu9zmekKudTx0XAxXMm3PPM/+Cm+VwTnl16
/9G0pi/DWey1lj8/F2bzNWb3QkzrQEU8NX3zLQa8BierUzUDDAk5ZKenMc67TOf5ATlkk+Fb0P87
DhhHdBjHLRWdHYkqwaGiaKLgQMkSFpcYPzjPFBtuXsK8vyCI6gCrCq9DVmXO45ydot7SiXqhhMzc
wmxXwGCjDwYQxU2dlfqRmbTaD3ln3eahN16iZYof5zkaPgwmmPDXfuf/NKjvaFBxmi5A439aw2+Y
ytffhv+3f8krHE3q25lHdfnJH0pUV//LQVVgIL569WT9sGu55l/2Igjx6Iz/bdj6R4Uq7L8sPEvM
e4l6FYjGGFf/sGsJ8y+Up/i7mGQjEaCH8Z+oUM+mRMTbuvwihhWL/fWtOFNocMUWIvI+LUg5t3Bg
rUwnfPzppPymX37Wuv77IBJtGI15ZGLnApi27LUKeRxs+NQEVuA29IHcZWubivadgcPZBOj1UILT
soBuXf3NBKjMAxInQmvej7SIVjGchAsQCcAcywoiMTL8fW4ojSgnYMQSIOI7h39zOhkzMtSUrmEs
2o1zmYSZzURoOGa9B4D+YObukxc36z+fzLMxIvZBDmFLk5kK141p06+teYUtirXCqPe2MTyMtvUI
eQwmFOP6FVki3KX/3M6/uXKoPH+dBCyHo30GypehvEeU7Zluwgpr4ZA90uzFQOOBfh/ldym1/Jja
QX7MevFBBENNtkVYA91YGuD5qqa/qFYgvvAnN7yiGfOH8CwiEmkPOAEk6TJlD6gVjiflQ9NIyjuz
Nti15IRxqESSr5fk1mcsVruwZ1tYCI91eGF+PU6NrEDgym4hwhTWdVQD1rOi1Fp3oHAepyRQl7FD
W31lma6K1vR58gfHzsInglFA+uTKuoW1Yp9sAFV3SwFI35lNGhrs8Loj6BCXvwzWJdFMVOt2jX1u
ng8AJa6QrPRbK2eM5WZ3ZSy+OLN3CwAu9wF65sdKHz8x6oQKTboJeUf8TrLoKEirGejQgrVRhbGG
yDF8U5GsDy5hVNXkaOtYgqEWJiFJQzk41wggU1+ytz7iP350SWE9JgTBL0DLanEffcOsIx9GMtHX
k5Ek17Osw4fWEQTVeqmvyz5cuyXjQ3JRe1JKsmCT6GN0VSCOYDsPgZFu5oUNfyvdDEqDuRwOUygP
rZd0dH8hvDwg8KW68GxSIVHAXFYgvvWLggGyAVVaKeeDgN7wFKW9OhHmwe+BWWw+lEbaX2Qq7vYM
6QilUOr/s3cmy3Ej2bb9lfsDKAPgcDTTaBnsxS4lTmCkqEQPuDt6fP1boPJWpqh6ktX81qBkKUqK
CITDcfycvdfuqKFIYb6IK4hATWmDNCMkgfFJxBKpIDpAc5/pTNagMGbabUNW2rRKiK2bBw3nOM3c
/gumUe0kW3t2Li0AJA8ZgMV9nTVoWzk379K1DFnFJNFpsQhEJ9bIfFJLbW4591/iBBNf9BJ2D2jq
izNtpc6VMwn/rMKnRtnuM6fo6ulYV+ILgmM5bwrOr4c8ENOZ12bRJ9tP8iPxV+ZqSazmlpHFzm37
+SqZGkyFEUmOBzMSIdf4MuEw6ZMY70yS6J3I6y+I9CMNBQvSbRa0BxTbKJnjLsBQ6CTPBCalJ/7a
H9OQnFN2rEyA8RNpgY/MTGknDznWooo8rA4qyiZLh3ZD+Y6NLB4d/EuZfebYqjwDvOidpGr1xQyr
D91GIpubaua5wYrGnrux4sT+JGI9v7RWA5eKm+ZySHLrAmqiexRTlJKThJEJZhehiEWsg522Na+W
FKLhfkEJu20ItjrEKp3PJyuMv0Bw5XQVJhEIoXi8mHKUO0HTj4yrrPTYDlDnq6KyNozpE2RzPdWN
JPhG+OUIfjB1LgEGhYc49yOSLKCtVAUeByo8wNHij8hZZtp5nX2XTbNN8SZIjoovrbBM7gvathsn
4EqLbDnvmFFuBxiCBN1Y3S4mZWWnQwpmf8mvrFarT7mGw1Lr5S0jpTOE+VnMmzBOhlNMdQth3P40
zXDMp4ajvgXDv2HcdlxIptgmdH4ejWMFcMnbEaSxNs2hdxvx0g6cKJtU+ZgND1ol4kFKFW1rpzD1
ibFSe9tbSrywb4enrBrFkcQyxmRDSoBi2vMNSZyC13FZoEEQsZofGycsL9mQlpMzMVtRrvximrHd
IGmxNmMYN9tSxS6HgfSSeKFjygNgUw320IFIoVotcXFet0xhysF95AzEoQy9+TYJzblnQguxnYXy
F/AnveriWzxF+RYA3T7oXe+ltz0Fu0EMN8prYWZyWA53bAn+TcYh/DLygcb5lWsAWGfFrhmX8TO9
EVh1JB2zk0T5PG9LnxsIv/KU/xnlVvmHM2r7IQ4W7xOndn8nSqi7yPdhD1FtC0jaabf3a9aXAzPn
jQaxdVNo/Hot2cSFCfIn2t312RxlsIq1QWHsgIuE3sDuUYYaQMYSeJfkh416A75nuKna0DpzqGy2
WgdfA8RM3WaI+N51LPNTmIfBQ9lODo2QDOCiCw0nGOYMrDupyQ5pBmfkJDQXzdSjP+ykvPE5Z52l
VpI8h3JfJSRRl3PK5acP/uiwcxHEFoUHLlL5IAhK3UrbodNhdYV779HI98eq+oP4de8ZJ0h67ZP3
+kdbix3+chjtdCvNde+o7lBUOSuPYNEzr+CcW/osMh6ef3KUhS2uDQl1SdyeeD6OpyEX7Bl6agL/
onMqYBk7t2z773XF/xX534v8r01fd2a++0aqQ/1Dqb7KN/5dE/1U4j+SVfHt7X/uu5fuW/vT3/ur
wPf9f1GoC5+yHH/YPyE0SCf+JUlNgcuwhqH4IQqYv5xmgfMv1CqBWDValHT/LvCd8F8Ron+023hv
OL26wX9T4H/QbK6v6LjkliJeDHz21Y9Or9LJqTvGQn6jkdj10d5VnmJGZ6shW56k7FXx4lkGCUat
gTKsnkloUDx9m9h+TWrjwZlj/4ePifhk7pnKWzUW9agq26tSVsqa6XxPch0udfkEN9j3aaBtE3Qz
zrdgaub+rkynoHwh9kzFXwXpl/514qOPFZuKZGzeisdwqrpJHUK+6l1SShi80LpkVV06wUx5t0/A
Sc4XbiXq/E+rHdYR4z++0v9Q5v5Y5MLCtiNuW+ljCODrc+21rP+HODhwqqxP/TT8Fo9Nnesz8lpK
76z0hhZ+zNLS3By3xNeV2Z+c9DM3Pvz65T+I6Hh9lNWrbE0grgbQ9fGAxIgsbBHzZW+5QwZVtu2A
SwuapZFr6fxgaF6bbgcyM/GQC3oWKONbmjVz67I7Lv4ozjFL1NRBTaOFoaErQ83Pfv0mWZDqH0JK
G8URsjqOVIRrc5j9KBot/FSzNKzhGoGdxZtbwEb4z6qVdQ8XD1b1b5SF/+n15OrOWf+HWu3DOSeg
ubz6xPrrpTJyPTYm4PI2NhupbMDWZMlvRF0fXw/H4Oo+w8MkbBvB74c1IMYY8MiQ5ddxngzWfV3k
M+r1oCgJsK/xkvORf31BfzzI8cHwMnichlH6ezg1gg8aqynNLBdBkvXmW2bgpRLK20AfkIx0mI9q
0/n+cyHtuPuNc/HDYl9fF2IZfQdE/aj5P76ugpMdNJYg/WfmJvY3A3Vk+zn1YrdO6GFlfXZTxym2
qE2aNq7r/+Zj/3hCXz92sNrtQsTHVKFsSj/ea5ChMosDiXizgjIgBUWOCPpe2Jms7tTQqSyvM8tp
HMBMeu7vgfHbzHtpwJRclF9/AT9+47wTieeLsQHGNRywP/UKOuwJ+Yw26ythJrU0x0arKkYIEldt
NB9JNp/4Vn79kj9/+JAGiIffzOb4Hn20dqSk+ZasK/Pm+SPb5mF2/MUpDtKMGOEhRsWe/2yA1bHe
W7xL/jNW/cFEK3HZVuNvFoIjfril1wvAdJdth50PY4cIP9xiCQwUGanOeqWgCyqLGMN03WGqqUlb
WgpjjtVkm1XguRSkDlfwrmRmp/19pfyceAjLMfV9VCE1qXdaNsa9Y3hQt6+/vmY/qtU9WimY9AgX
k07AQ/Enj1EPGB8N4jK9TkydWAQgiG0ulk0lCgZ9MkQs3CsX+go3TTc26y8Z4+v/9mI5jh8wUrDx
f2Pb5lnx47oNtdt2c+s3rzWzlBW+yuMA1OMw290sL0QseZC2CQi1lyqHC1FuwWkaR56hQLAGJHMw
1d8fpRhLmMGSGDhceNiVaR/8+nKtJLt/bNTr9Vr9z0jsQ9AVxGN80NxOYqxVhC7qtY1d3yKJuwNB
1t/qhVwqsjj0rHlznGwGftbMumrmHQGCs3U/KhWf2siUyDIwEtnzRZXquovBntt+TLiLtK3yziec
a6FJLUAyuIxx8tmpz4mqAXa2LTjyoub4zQdaW0x/P3nYqcgqBie1GjAQ8LNYf7zyrMxaD/WgnhkR
yJwcVNpVLMU47kGYbp01SREu8/x99yx7j5/179sJLYuQH00j8ApNv1/8/ob2Pu7iuAqo7iTSARf3
60/LghFHW8Vpo56V4S7Se9EWoXeFAwbBqqBVwOWAI1MuT1U6Ac8DwmPIcNyy4Y/+XaKX2DozFYKK
J2P1rX8dZv5acTHZrMoIerZcv56mFRFLaB4COdwpBorL04I/lO6CXZZrFZBx9fmCmjpK+U0xG0q7
sJomvjsh85lf2sVGI7NTsmWQ6yOW4m8VU5JRsen3l49CZCPjJmzeYXFQTW3eOWjxtdjqlKyKF7Rj
tVaHaDDOcO+JZukuDaIZDi9lZdxqayVxNZ0lHtXKlzqsY++JU6rDIgvChMJt0HVDzffrtfFxC+fq
v4vYw9ULT8P1w9IgNqKms6jKZ+KiWmR1E5M04MckaJLsLXo9slH8+hU/7kYuem8bn/pa5vPs/viK
rYFjQzLt+EUs/boYcQ6v2x+xKKRRHPxBS/85zgUxC5vR7bs2uUKAH7BOf/021vPBDzcFDoN3uCQS
9JXl8BPqgGGuRmNcPVVeXXXESDW9tL41OtXsRmmBknqPh6rJbgdEgOw4KpUNI/uwcwfGeHC9ymHT
uYm+KOPQv5+EKcN5A0XQH/DgWna2JXl6ai5YRLidchw6jC5JxqJGOrdTm3XYDCnVxSnOi2698weG
GDe47QOFx70wYhqOv/7EH/c1rJ+wAdz1U/NpmYp8eFoVsIvqkS7o40CkCacCaQxkIHdY1nWLat7z
zlJnnFi2E+Gv/LIOatetzlcr/1D0+ejG9/Hkr7/p6oy68ixT4GPZIjVDTuegy0G1GYLaueCui8dq
PaQ4MxnXTyZwNLfRbz7SjzsbIj4OHBGlEBUnRzQcCT/ubLXdpXE+qeirzZzPf/aE4Vnm+oXkwWZE
lbhnwxgOjATtyjMu0hRTss425WKDZ+8E8szHfLR76/437+v7iefvPReDNA40kAVMntdy7Sfjhm1z
t5IL3hIi7tppu3fltNaodIzcvvmzXWrKnC1kTzW2K4FqSR0f6nBCe+KCsyGjrAQwseomcel6WNPt
2yqmQ9qczVDDZHNNEmDhTNB3XTaiL62mHZzsyX33ag0Qs1/cbms3tg/xKDTSzspLgSNX+LfR910e
3sBgiZu4rhw9XRVJOkScTPuB5k20sXNORGc0d0GZ7JBuKG5PdFaSe5Bk6vVZUXB04ZcEGh+3qT8X
FFpuZNL+VLxfzTGtXG7tyCJqvkKm6VoUR40bhuV1vQ7M7x0OsX1wLdpyfRBZubsWH4pHJt+bDbsb
GTOSBNRum7o1UY0UWpGG26PocQRvw9edz+vbEzaoe0SQ/D/77cj1XXSoDchnPQgmBLZV+CQhhQ0v
WRFzKIZzmzWcJQzzq5aVWk6oZspH0fQ5DHZ/RsylTrmPSH8AUDTg0djOmSi4/aNxbgXRn0VfRcMd
JLFAkNyVp13YxFsLRsNo05TH8yLd20hHUKD2ifY9qR/kDCimebDBbXEhY6ewXf8aR8HY+A+EHPge
84bAo8g8pEY7YP8rJ2zNn3Pg6jY8lz4Jgs+OnEjmuvYqMgo/1RHWNJegE0bkaIQ4/E3d1nToQF10
sDPf7W6c3BX8YBNE0QxbzXKX4Xb25ni8LJAJomOiSBmz89qKQsPTMktxFHrErI0IoatiTnexF6ua
4HKyVc3nGny9RejE9434r/OkpkpK/MuQ9DnO2IiAfUQlsewdvvnK82K+oLnu1vrh+9IoM9o7z3WA
TdOmv885ibRRY/vgAkybNAFvwy3wcY2FNUQPlKpNeK8gE5aHKsPEtUkRkd7LOQNpi4o9PmbeIM4y
WywnlHnDWQ8b/i4wJJdNiOCuIbSXjP+9wTyQOBGdefT1kUuiAXjNjSo/J3bWQKQkApSgGgF5g6yX
7ejW8iJU9nNTcDvWo/Iv/XENI/XSlG/XtgyjjYmgwSbrb5a8xCPHyu32xL3D4ipav/qaqv7eRbt4
AfUhuagYvu1lC+aN40lyNjTM2tJoDD8FKtVUeyp7y1p0/2XK4GP26non40ifEx1YHRDXUxvUimx5
wjjmGnNvHRxG/slTaM3pK8qp/ujOafymI4wJxeSU8CGiXKLgA/SmYNIsTGxt0lKQIyWP47SELyVI
4E0k+uphDF1Q8m5nn3s2rpoNIUPi0kNhcjBdi4MgD+JPtoX0kJAmEb05MBOHTeAo525wmadBuKyt
vdNW3V07eN1p3Qp27TxB5W8NkGJZjeEWU0qchp+zwY3mE3Vp/7V1PajuTa+wQyVIe+fNgO/xW9jJ
oNpZsWXOq4gidec5Xf5pGpjkSSq4C8C9mD1iIgte7LxVl1Pg2RetD+qevXOVShPHPp5POKiu7KAY
TmHVWOcZrml3F7L7vTnjKOrNsjDd2HS0776MSo/ftGWBP8+c5QWbTgMDPlZ06ZalZeWm5dqVdhqD
4WoZi+nc7+HCbGhWZ9ezE7ARV2raDqMoxTnagFKdm0mbg6t690KWkE9zIZ/kOH+F4xJfew63z9D2
3a4KtA1SZqqGYCfnRuy9oKuvVeqZL7OahgP6lH6FWfYFlTHaSUjQamP1wnuhXiGH0C3r4/sMwbWr
7tMEGedTmyKI2hZdlzzqdNafzaSI2dETcyNc+yoHlGqjgKMkiwtuvCldth4A6tsI0Cz6nWVARlgp
KK2JXT3VDWldSg3Op4jUgZNyydHp0WSeg8T0XtrQny7BxhkSmBuSJQqiQDdxDzZvTgiQ8kMLXk7p
FNGLsWhMEWWh6DnJvNW3/ugXBzZ6HJxRtgRnndOkt5zeqPhH0uCITlWgbBg05GrwX/CZPY75kj+S
PbiER7wOOPN1lXybuSDHFBFevyeeeb6HtyKRGXp6vnAKRhd2OqCHjgp11ECAGUYHbfQY4fx7FZMS
D7gkmtdhwbfcs8B3Q9C4Vx7lJjoknxgkAsjuK9HAqhvr4dLCpva82E19FCWq+23dL9412BWPZ9nE
jmTnGSOmDlfAWUCBhzm2zo+F7M0jJ37B+x/cc0xQ4pD7ov3CFErfRnWKC38uo/uqMssFSQ6YlgK2
XFxWVXZde3Z3bnpvvK1xoj0YLJRfRTGwObh6Hq69ueLm0WK8cUTXX0wmGE/ZOOHgIQy+Pv7/B7qL
G6aPIX3A78NcHviEahGmcLU4VsfJljluGcXyMhtLR2w7iN+7EBeEYL2b+vA+ui2KML39OLZVXe8l
BDcuy+XfE9vEqpoHJCRMqYlrnvYiKMIzp5mS7aAW7wbGujimvbHerNilM3E5S3Ad0ZoWTL9yBwaj
wgRSSAGke283KL7QbkUqvhwtldxGPcxCy5vrJzJBX/g7yabtMueJ8Vu/y/sgv2ZCR1MOF1Z2HjXK
fe6tmNEqBFEbH3PQP2buMOhj6pYQ4aPUCYCiNyY8EKRcR+dVGqpdM7XY3oYqHXdwZ9ZgnaWLBtQI
4Bcbi0L3Av9fwPDct8fOXOpoGMuDMxlnPNVku90IQvM+BXWUgQ2eSAXfp5Eyd3mSkfZmymYmVyYr
mmxnmVrSJ4tjx4KM0LbL3RwCQUuPa+lh79aJVdkUXLUG3eh5QR/OlMTVULlsZdXHw1VBYHK7Fb2T
PIzBghYAlqN/SRMnRozoUCJedJy4uyeZpUtIXpxl1MppZciN/D4+Gzo/OJfuZNf5wyLIu8JoNWk7
6s8h6mn7FOJKnI96RZnvmJ/L/j6ykiLnXJaUEehzRuMluU9eNN1ngrPUhnCf8lMzk3l5HH0xw1fC
mmRf4lNBWu8abQdXQcl2uqNtsuyaesnOc7fDpukExLFYM7meN+Vs+dGCSryqcQLvHOKii/Xszly3
uuk6Lw8hK/u5T6R73cMK3TchAd0E585utYdjUaaXRapyf1PValq2S7cm3CDgX+45tefFGQZO2eyT
UY5XRcZBaQdOfzoTIDDCHRkHKTJVPzcO2VNGQaTvZTBv3HGaH/zO7a4tGU1EFOaEa24CD2E04ZyJ
/+Qoy7wNEaWJMEQJHJsmdkgAZGjdE1zqT6nVbLt2bVCMmyD172bLawIKsz6cs3LLTtrxBxoizafs
K5sQlKp9qmAPyUQz1N6jq3eCNcNkaqS8cuBn9o95iIXoLNeh95IMAyG8afKYpOo5iZQEp63H6n4c
A/JowtgcbR4ehNX1vrnH1U6sIzPQayMy4NapQbSr1aKwWQhbbapKVvcGfPYOpQoBsGHmsb8OXfW1
S+LlEDTALTR65ytV8FzZOlM76t3Cw8a7jUhXuodBYQimhn5F4ZeyYBg8ZOMb+rHik9J1G+5bvFmX
bVM3970Gugy7DN//ya+rBFt/NUUnsj81UFpdHgqG0EwSbGcfdWlzUcT4nd1i8i5chYC7SVqyBCKO
RTvXjYeXug/64zK5LjKOgIfwDjEPo3rl+M01XaWxOykzxhCdRwSjukjgpfjtQGYV+TQM6WiT9afW
58Pt58Zy7pcYfmbstqVecS0kK3JTQuyZC3PNU56Hf+YXeDJy6gveQnzHUwc5TBD5275W6VMOn/bZ
l/Z0mAonOjZ2VB0CFeS3Fvad7VD56We7rh5LUrs2CQe3QwDY40szuqSKMcluvgg7Nuc94jukxmbK
w21Gb+4cSzAfOrHjg5dNZO54rrjJOZacD/i1vxapCJ6LOHE+gyUZLweH0blUujmJOZmfCMMgQpw9
bVIbTESaOO9YULeyOa6L0Pvqof7HD1IjLgJU6LavDV6JbI/hHCV+XnFkOdUS8dC2NSRB7LAQNRqc
1Jg7W1Gyj2x8K8vlVala9zXFqopvtOQ9EKcYpCGxD5XGPYfxFa+vkqcK63mw4wg/MMG3eHyf4zns
/lCc2lKg00LYzzx4R1zfVkh+LBoBf9ep3DrLtHQf/dwjUAc3a49KHhONlFP+2g+Q5diRrOnQ9LFb
b5pYikvc1uZCkT0EMDehpLmc2l69Fm43ZavtmcI2G8rpa4eJ1hy5KTmn9SjrvbdhjPhhlA/Dvs4H
cU5zFmXYSKwNxTzNxG8ovof4UAVpd+Fhb+UsSznS7cpYW3Jv6YpOsL0M8qlry/JLoIjbKWgg7krb
0vY1Uj7nvuOUFx3ibk2i9LsxLY8jRdU5u1897iedYtPXExI1LEwIkK5FOoLh6HFJYKStbKn2+JuY
O+lWsYi2XlqluVcMh2TwobFXxCEWFGmYrjjGYg3ATuBSU4s6Xj7XbV8XN27jAJvnVBEXbGkRyEG1
NU6flPPRsonz8278XsThBrd1Jl5KiBgW2dfI6PP40EAkmOyrIm38Jtpy2p7glPdLWrX4PXngynkH
T1qG0KTp8XsziY1zXBUXc4jt1N5iXo4cdVsOKAOg2tH8j/qD6ZXOPicJBAWA2dwqWMMYegsihQbs
un53SKjV6lNPBGT1Z6tbfP0EjxdZVe8JPXGKexKJrGA4KkwnpHSZ2bOgjOfM6fkePKtpM5RKpPqC
WWb4wcf/VsFatrmObV7PO9gHk/wsjXTTez2xWp8t5dM/6EpQOPeW68STuiBDwqYPIdnH6V9wHy7B
W+LF9uQf6bYv3G/aaaPsS0/MqQWQIRznBTESLKQRSY9hO+6e+pSGQnjZUVBO13Ye2VD3+6TtdXFc
4H7xbfHIy5v8VSBqH9agxa6f6wvR8/GWDSIN1223Pv3oKr4XnVQZ4hnal5k4t/tez817yhc1DmeH
hCxX+E/sx1bX7ArEnFcuSZ2U7ipix0QsRBEVesesC4j5U4fUG1yhs21NNQICYJ/Uk5eB94dR2eB8
J9A4vFwo/cJ9bJV+TCN0iCMMmyBUI28fzIvwjtAaqicV9uWjtTT4AdwGjQf8bO4ddENp9fY9upeZ
SGqKfeO3COkG49bBtFlcInaZy/fz++zlnEi04RYt6XAmdJ9dvmfqFq7fX+XOPFd7Jaru1A2RfRQI
M+5zuOPBSVPCBRtRqxlURD0W9fE98babQjVCe7CH4k1hFUNfaFbPAn4eIDvvybRtZo0TBQJZtFSg
nBDhpkp5BLpF3HZchdMr3tlpJgcrGbVzFxYZ1pQxq+uvBjW82bQ5Ga52vVgozGyTkz1GOUGscp/K
YnhLLDBo1hYxJAkN78moyCFwxB0qoJjRY+8SoYCDx8NB72HjPnPaJvhS4uOjYRmQqEMQ4eJmkhNq
MIMoB79FBqQt++5zu4DK4ctRBPQip4v0QIHkuBeeR3PrOuHkjchYU4dfTar3Jhzb/5uiaSUtKmLa
8YzcwuFaVZD93blvd2EtI/2PnEzYnYm1EVOoz7Qqdb7taZi9LvlgWBtx9KlfMzDxFys4AGq6nfmy
d0T0hNH+PezSyteioMhVcmmxDbfPHC7H9BMpomatugSeYyoY/9x4gcxe2SLFfBSDl9+9B01OlZW8
JcbhymM4nM465ld0RpYlw5v374DJ0ZQpHwG1CPODvwMmp0JGd9+zJaMcSZhD0wK2pkiyP7BVI9d5
T5TE2YlvdjTye5xk59b2Z39NksQJjeTelAtzm3aZN0zF52ukSwRHun07MOp/z4yMsiEaTu9xkQwQ
FmJMfsqIVHUwuweXGGDk5riD2l0yiIGtF/8RXZj/nPiYQKwJd7ZMVEAYb6keRgD+zmHuaj7lP4Id
Kwrwm39mOlJTE8noFzHCSBi6GRnjQ5iPtIWG8Xap6ABsFl+hxSyGJYdp/3eMYyJle0rg6/4jwdEl
wWE7dnL+ErBbDBdTR0zX7h/5jJ0lpeZAsGYzVm5zJcrYvQjTsghe/2MC42Sp9lZULVGnGfQVZqV9
jVYkIFbu5+hFglC7eN+nxEKx/36IXsQaqaZrOleFoBnQVEBv13hFgAvJvHlPVmwIkrX3wSjJzVki
l1kXPjpZ7Ssnxw4lJzNueW5S1VGfkwRodLheN/9mFCNtaOE28fV7GKLG9Zdshr78InAHfsaM1aDn
rOk9dtw27xGIXlSaL4k1ot4t2slCbb84V6Zn6NvSd8FN31snk3NTryid4Kbru+a8k5oJ4BpvSF8g
OLNiO3yiY0yUTQJO5lWt8YWTZ7d3g5n/N7kwH8Jxrdbs6iSjmhZP0LbhWQsr0N8tkUXhVOFTQ7n5
74hCQ3NrZ4rW86AOyX5P+fJXMmGVj87nNJ6nzzg0nY1qextBjSz2VVjGf75HDnrS6x5Dyv2j48XO
a5MMxWebvyJxq/6VI8gkNryafogQbKqmu1W9PcebsINMsBnNckuYIUZI40Bq+B4R2Iet2GFKuaCL
RhaNds0fOc2OXThxUNFNVsPqSJ3mCRmzd5+n+My2qJetk1I1AQ+bfCwLIb7OPd1/syeb2tPmlQdU
UWGfD5lyBp850RKwcme8lozEmw74Drt8G4aRRhmmkRkyAp/mvNLMGnIlmhui2lYZy+gywXN3orFR
d0A6SUkJOYUxQ+HHOJtG+VXWSO4JMA5RkhM+bOzO2gFz9UbD5gWc9jmoKqQ5eeRkvr0bOu0slI2h
PWNoKHxjT6d+nuhibnyEgwfPq8fw2a/rVT+kFYbzkn1MMjHcUefVFV3S2U+SvdawLIfTmh5H932a
kRxy02DA8yRz7lQ132wwokG7Q5RWBqR7qnEusC4SEl2ghVMJyaPuljWoGYOQ6bqQXTGIsOMIk4nJ
N+apCTFA5GSWyJBzH4PkbMqv87xp+2bXjj4gub2tRN/q1564S2cmtTRZoaVj41GSbRaVsjOcxYhn
oNnRsV4/iecndlQe02QaAv1HbyWLC8snDgt+VjZ14E8XmAc5MF/kcxuXPqZ6OL3D4dfjuR9Hv0wN
A8j2KJcitGoBqoMPAo9Mzm4gkyx4Kxq1TpZxS5LKzkaKr5uqt2Es9ZtB5Y+SsfUVUSUyrFyVW8jj
PgLPaM6FnZ0m9bfq+ysOmVQctISsDQP2NkjJFdl2gz0BdU2znKHgbz7yB8Q4WEHAvO6KwpbMuiGT
ffjMmmkVway1+xh2qUCF0BHjzDffWaJfRQ7vigeXGRVT3JjsMcQQru+s4gujEFO/YPxAQYo1Y/2t
Rhdt8VJGeUAI88gMjTPgzNnwOtYTfyoDc8s/Q+aR3x4KKzDioEC/inY7o6xhMPzrbxM57w+TfD5a
5ADDdFxU6tJDGffjELjjeB2UfTM/CnYkBtWd0Qzhl3LJmq+dHRacAueu0ctT4NarkqiyGmAOWFyr
Mpn3C5nLXXKIhNWPj+j5DJeDvolgTg/eEt1Fja2ZYbw3looftT0Ck7PM5Stytx3aLV4w62Kb/0Le
63ApGJRwKbouoNjeApLPmR6mkZvzX9+vT4JopPivxJd8vT4AcZQ+GPeciNSND4Nwkr08H1O6RYR0
0KCj+C4EdNNwGkhnDl3W3u8EFOs/+feE+/0lPSFt16YwY0r5UfMLVxaxnZqCh7aH0PbCAbZjQaGS
4vp4ufIauY9Hi17qxi8Fs8+zcohrxF2etypjRjOV3W3gt2ylnH69ENkE0oXhjgYpf4piD4lEh0vL
v/7ra0tgTnEppzKsURWgN1i/jqSY1i+Co966nUVzznAWLBuHvKPkTLg8ETO9SqR/veRAyv704Ve5
DHIKh+CDn7WnCOdaxiV0BTlG+XAOCLMQahuPdpxfM3fzzLzXqfEVvCSA5nm6MUZn+twuezHJjUIX
Zl2YpCLfnWqdRDsNtij5yqjKPhvj3vN3MDya8s2DK2vuqjWq/WWkfTHeeAPQGcAVQNlW3DxKu7Y/
jKOkbjeabPdm41d25VwK2zjRjgMc9pF86nqDYZ+6nRg1gk0NA8lkKgZuhmEx41xuJksSNXaIXKf3
7v2ymz0aF+Qpjf1RRWPqAAeb44RjVspQvdwGSzkuC4pqlqLiITTHoFlauq4HLP8JLafKmpYHeJ1u
9tR7ZcJZ1OtcZzuj5G0gMyRdG8G1caGDkLWQnLFLdzu4ReNyEUekmB2d0UndAzkPYWrvVdFU3uMs
h6SwHskrmqaHCWVEh0mpq607Ri9B/yaN7xPoFJALRu5q0zhp+ynCB14c4wxh/WFhnFXhxyoa4abb
gG6KDl+dijbqW+oyJZ92LJVZf4v6bhzpsJVj6+QcMmotwx2KSUkIYlzRmrpmUmwVxZEGC73B9Fsa
1qLjKk+OCI13BU9tYEkzIwMp8kn4dufbJOx5SgWnPoqzlJg2ORXINfIh6cbhcpRxkpFJxnC/l3dx
zcn7tPa2kvDAWvFhrylC3HhMlW2YjRE57R76h10aG0r205i0+PyOYwa4saEZygl93g0q6+Xnxupp
D5xYHKMVb0fqbKTtvUKfRlD8LMLJvynBc/JL9/03rSwr+RlQL4+X49Tu6del1xFiCOBp9JdWnIYV
BNs5l0UPzL2GF7kasoZVQYR2I+PjJELyUHmZ4tm3o20uU2AHNzMMBhXc5rFFpXYICmG56lT0a5bY
jc+kNIs2OopW9XZgOkmmZIAzzlo4u5aENeyB37JlX7FrE2x7YYnYBOWlkxFMRnRVPnKs3KPIGNsE
hN13gYhw17c0D0Rlu3s7SedM72w61gZaRMdYu/7sJvQa9KHKYbk89gDVCGpAMcyVhYGU8QTZ0qVY
/xHeP+KuDUGBax3oQW9bJZQpnVX/AJljvWKi7Ap+adq0Q/heBeuW7w1dEgZbsDoNCwAagutDQjKY
Nzd4udePmjJs5/LpfK0feJa0Ma9Wpg5tJjCe69fjKC915R9OOa3Xufai/8fcufa2bSxh+K8Y+S6C
9wtwEuBYtmOnjdvGSQ6aL4JsqyJFSpRIUbdff57hUo1Iu07TDQrqHNSIRS+5w9nZ2Zl33oGKlSZc
g4JXMYAMNHYn5AoisJlFkoBJG25DC540GjLEXkU3TmK6q+ozHeBpgoS8BvEhJ/N2cK3d+3AWyCMn
vOklqRE0izs4fLW6Hw12omB+MZA3T4yL32URiev1xWZjcSlbbLja8gwbimiZYzOfonCc1T21HjG/
80Ce+Hep544iZ+huI6Dy50u6yyGLRntGh1J872A2kMkRAK2FAbkvutegASP4LuRfTuml76FaLAZ3
jaipH5PLj0JW14GpttP3gU0CMRhaC2L29yklpUnxNoE0hEmvYIbgr6Y2537zDqjylCaennpR+QHX
HD95vQdJckP8ZI9LbqVkwPxfonmVI6WNPc+4xF5SjQBVc+SMNtF5au4FHjide8Bchrja5orDbi3B
fMkKwq6pOcU2JJD0Q8lh8rSuOaoIjtlUr1apB/n5DPn4nJ/54cE5w4g7fx+jLFOL4A6OhBvTAG+4
z8mlxZ9gCSF1BIondkS8SpEO1Z7eDpdMUkaxaEPH39EUgqaiRPlieXQl0MFhe+AfeebkbnA5MGnU
PLvBIYfh6e3UBPtvXm6TCtKenxXEallueb80VrBX95Y/pc3nOYH1uUy+2AAL/KUEoycD2hv54W6m
IT+yhSnLYX7w5PkXlU+Tgk9VNoVL4GoxBYZ2F68ca+pcp+U+sNY/wfokugJTSLQO3jYiJwJf8Dg7
hcViB8i5+WyZpOzzG4v8tfkJz20Wbig0HdDEdGiW0xE392YxMWryFEuqQCDRFJiZQiNR4i3LuWJ/
5XfpvvJn4VWKs7jbv6N7WLbLr6mPFeKWLHKz+eZ8VE45xQETqrg+JmrPD5xGL7ulRyz/lS6w/hfP
3Fpg2FaUkWW3GyLvnCu2xYy7WzHntc8+pKFA4kb09EMzyC74cnpzOO+CQ6L7dBVeZnO22PnlbkA/
pZKDPVvV7ncwXjPsDYi7PE2vm0omQkFxAV9unIEMfti7pes418tZjDjeOvWaoRdmhtRLCqlHh89O
TC+e9SfwA/HWvyZ5I1PfRdMSETkkS1NmlELU6V36B1NgXGtCKXxn7ZaiNSD7RcVVpQn0S5AKn1vw
JjDfdZLYArlEwbl+lVA0MoA84kD0PHLtdAEpQZzs/fl7Z2lBCXXhE6dHqTdeVVJ7oODoB8vLgO5V
CwB89s10tDowxkEVKYw4VQEhXHluygkNDB1gT0pf03wxXEOeBGKXKJisp7W7Taj/mqbhGlPp+COi
NbclB3nETLJXhFcljoCq4RxKKQObZUSICDvs6a6x/H2LezYavNvSwLNIbiNnJuUcgAMxPzQycHzC
0gD+96PL3WgGBuvK3y69rLwA5G35LugooMBf3Cn9uUgEsVfz8g8DyCVHV2Q3Zdug17LInNi4hfIp
Sc7WpOVuKUhPgCdy2p6P4OM5VNvBXYEzzfHwQCLH/4K9Rb8GdNdEAjPXlDkA0YNt96oB5GVkDbgx
8FF6cH7xo328su5pgeJnt76/Wu7JGNpE4gd/UO1Pw0lCCJGT0a81o1JoMAwzKyg+U7sBJ/VHemDN
pvSA9/ZOvPuwDfBtVo90nt2sAJuOgCeC4AMuOo+GA/tQpp8PLuXQEFmxO5BVWVtWjk8Z0FC7siq0
fA4jxXDDL8nLnAdbiiJ3F81M1LtcLcH6eGC9HAGMqgKyBnIakV9H6/D+ZfFCZytXgBxAZqNZjRv1
LHPAFSQ45cKRU3lcAcZZqsCgb1iylKd4i6Pbw3pvLS9JY0qwh6eSbxqVbaCkULXxVVlXDok5HUyH
xW5fEKu17MIMf61iCKfz860JndcXGpeOYNrYrhayyqeDg+SCSsrj+OHilq1vAF6i365JpdYtFR7y
5FTf8afw08iNvCJiSyNcxstWJ7ZFMjsAUJ4tCNH/liqDBcpDRl6FlpTtDGgPI89Y+IXrXtCfe0Wz
GlgcSFFVKqqw3lJAunmX2FNx42J3xz2CTSaPVdULbpCn7CPAdmqs5tKWCle6Nu9EJ4PRwU6hbIpL
Yk2XMW100V4lECpmxOiloS8YXLe0BrOfYtvJID9++XjVOdATkMM+oMFEwYmbPCnAiddUW1HZY9/F
eQ4XzDmEBTtWg9BNQavoygrKVMhmk6zk2V++vRQinRxs5fZEh8jMQ7cDVXy3UAkQYT7YlgGgfmUa
Z2B6Rf7gb7Lbl2/VKTViNUGyY3IvwP3815dI1Und7DZMV6RErMVRR8x0B8neajlyoaeNqO7DIvux
hIqqZMYbhrbdZZ00xvHlZ2lHxTzTRH+kYVLoBzAjUU3bfpbRxrEpdJlN7ySK5X9JPEucVCLK1G8e
clznb8n56Q0ByBM48EN63vGuOzELWORMiA1oT63SrNOUHf8mqMHkzcp+eYKWFDh8fbEyQ6pcaCEG
jIyupcQA2zOkxbU7Xawz/0NjMbagolhKe6BKnne1c8sQ/OVydCh+q7agly7m1ULseV1UMCgPLvvR
N56orek8EUcp6S/igEUkMtstINxH5mAb7J3Vh0wtqi1+HWt8V5F5gLcx3CRyTnCrPSszgkmdJ4CD
RR6EEPWqOgw3K072Vx6YRY+tHNNC0ygwl1xOSHNk3SZ7h/PkcKsq/5bKzL48ifZyIZwIpxFyRWko
xSAA1wm/kdneJQWZgutgMShSb0i4O3C++HRt/qbGPL0VFdSEbKHb4mD6pH3SfGTP9xUtnK/Vzrmh
URdLY2evBLVSz+q72BzeTvLb8XxS/kf+6iFfEgSdxus3/2n962NOf5v5i5e8Tx6KvMz/WHevao1b
vqm/nk5y4VBo/eNysU7W+9+qSQH/QlllPEMzEbn0ybeMpNqwyre/khxZf8z/2UUvD3Q2qZ/rGyRw
qIWEbFsMEfVD1fN5aYxszLSrx8nrV3C2AanwCTnD6CYflIw44LT5ekBwHSo4IXpjSdWf07f9khhe
nuFR2i+J86UZKAHdPL5+5XihS/WSnhQCg2AjR7UwUJNErC0p2CZSILFB+b0pH3XDE1X5K2X416RA
0QFWV0sKTmRgs1j9Ni9bPmxULSlYliG1u1Lq1jctsKl71tYCB3qTkPwaC+uo663511oQoii9e/22
85QP8rtNgWP4IVKEDka9fkLzp9OHFQbn2aemOFLfox7oW48WAVKQHsbai4CVjtvY2LuuQbR8w+e4
BFsCxJR8eqgLMOroSsE1yPtB4+n66l13dMEyfQOnlmZW0ru+X1oAmlrbEkJ0RF94j6o1NX0meboU
LNMzIEgiroFc+jV7m37e6qE6W+t3OAUOs8Ojl5Pas9OP8Al4+aYJRevRUPZLCo5Xs3HoWQJmyYEm
cvxmlh1LEITQ3eIROCGEWPJRpqdH9pBSdDmq6UmBTVH4YMjHPmsJQtMIOZ2wKzZS6J9r4PjST1lP
CqwIB+Tgn7tCx0EMIsMK5YQPG1T96Z0UPPx7XSEEhs1BF36JxgHoWkUrgk06sNk1Gl3om3F0WBHa
DoJlgAmBlvq4IDpSiPCigYxAnEYQRj6YjX4ZRxIH4trrLQjbCCBfppWpmqQo1+kOGaIKng97g93s
oL1bEIKw0ZWC6xrUO9n8r+Mfwa0IpgZmIFyk+tO7vYGchsRftZTA5TxIxA/SvkYJujskJwZhroON
QV3QO2/JgupNUwiOa+BxwZUPwqb+dLYGNkZ0QdqiempvUHtRj9wEOP6198fIIAjM4dA52oO2OQg8
jCb0cg6lFvWnf+sBwiRdKUgwzYGvE/P/rK+EFDCJMJ8dVaV3RpHTg6PrMbomwTROyIByn5VCyNZB
eB6KxcZLUH5JjxaEJekjTbMgfTLwlYgjNCuiYxb8yLDRONJUjdlQxrhPUrBM7TiCHRrQ4nGMcrr+
gW3QEQNwsRwj5dO7rYGzrfLc/vk5mv3RC+im5Bwjah1XES8hEN7jmmO5Xz4iWTzdFeC7BnkD8oJ2
E0lDw09dRMuzDXqFgLAWQrV+TZ8qhlDbO3IN8vWUQgCsU5/2/HGRyQWzOqK+LgGLzUpXCg6eMDxy
NGhp4gedNRA6BkoClZupwqn9MwQOaHRtJ9EzyKxGoM4a/6fjKYc+uwV1BqAjemoObWpb2ML0zgum
AUgY9IfT6ALnr1OLELBiOFHa5tEx6N2eaDu+rbsiXJKNRBAImTVnw87WiGxwluVIcRRD36wjx3rp
xqSlCw4hds8O8I46OuDjHdKWgJCjMpq9cwwInwhNvu7sCSsDS2nyyd1Ua4R7BPDDx0tWUujdSYGF
IKVuulLwXWDPHAuV1evuDSbxRArKwcH01CpSE6ctBc5Llk11Hekm9a67ewOxZXBhqMLXszVi79FJ
QfIMurpAKA3cGFI45pQ65yWxipxNcSOasFWP5k/xp63MlMZZQfIoxNYbL6jOK7f2xsAAPkn/Ps7O
9UcJvE9SsKGe1rQIcmIifyAgFLXiOx4CwXXAlBJZb+TUuziSFXGk1ZSCYxoR06S3yFcP4FQXIgtd
sQDi0Kuh/vTPT8Ii6O6RrvjEcJk7x3fd2R0izpdAiglSqDv1aSmQDFU7toZBcI0wcMEiH9PL3W3B
4/gI6odmTEoJeuciWC4rWXMpsC044GADNkg1y44UqBIm0URmlgr1+lY90gJ2KsEd67lIgBDwkjkZ
diYeegZE6LCfclTopw0guilkCXrTDwkTUn0v21796dqAEPUwoSc4ibL2yzeCIsrVXgS2QVqdGAkL
/jkpgMzzTc90AKX1bg3Qek7XEtawArJLpuC6TvdBsgyyOgSk5R7l0q+3j+Me6u6DwHLFxNNVWS30
J6l2H0vAEqCJtdKO3nkDpLu04wXk1kiV0McQFov6w6I61YXIAZOGyySB6/rTv+0w8rTNIT6BuL70
7352N5SwAcRSHp3DlBB6tyfS7DvUPiQEBraOjlsEjetPRxUsE/AJTblgTurfUjhmuv65Y0hEXbAb
VIk3MKzO9Iklk76UHHQDQFLy/vcdo4e/39j0L7DqnRG+lq1gE9nvJHL0fI6ZcyJeAfGzYxTxOxTh
bwjqzzogOKOyx7oCKJmUJ2VE37zgWBfydICm6kVKW2zorFoXSkGQGvprgdCb8eOcLtRJuS6SB1UI
dfLlMUxU36f582aCT2/dutdxVsdfXieTYlw8xPv6i33zmFLG9frVf7Px/Xg+Pm1Cy/EVvfz6JK9f
tZ7zxC/8xsAQXh3HEZmoxKT2uPQZyxftgWsokP7A6XhRjsvWI9eGX3fk4ZgmrpACJK2nVrBO7bGh
uy/Gj/npUysYvf7Ii8XkYZ08VOvW4HVyXXfwi0k23o6LyenICsykPXKznM7yP87g6ajm922xw4vG
yU73LldIPXlsvU9ApQK60B2ZAsti2n7kJpmrO/I1Ek+S4xPWK1K5+LoD3zyO45YCNuED7XGzDJLQ
pL0iVdhee+jFYzLuWBHl8GuPnG/baqE8aN1hf3pqm9QhXXtgBqge0n1LL1T4Q3fon/MqKZ+IWUVZ
dcd+P04WLevRIL/0x4XWZLx4PBVHkzTVH7osxw9xVU5g/WuPXwcatMdPHmI6VLcb0atwpv7Q7AVl
vm5ptq0ixfpj01WO/y+XLdvUQN1/xOh5VXSHlhC39tD5Yt2xIc0ZSXfk28l9Me54T6QMJEejP/Rm
3N63mtJL/YG3Z9fj+bKMk/a2zvgRwa0fMf67SVFOWpaqwbb8iMHfT2gk09rGGPxH7Oi3k+3Z7/Rk
OsqgPh8ozLL2c+f0MDwbjoucnbK9OFXp1I+5wcU47a59habRHf6XOGlLXIGYtYdNMzyS9qmmqa7U
HrqYTPO2iVX167oD/zpZLMp9RkeetvPXZKh1h/8Q54+Ts5vyyd6mikl0h7/Lq79QxKaS8cfc4Kki
NgAG3eE/Iv1JWU5aLkUDH9Qfe9c+VTa1bLrjflqP41ObAmhdiCR0h/08KebsbMeBxFo1BVfaIyec
bDrq3ZT76g79vzH7zmK6bi/NhmBEe/BJuT77/NzDKySV9vhJ+ZBDC9oyKw2OWXvsfU6Madp6m4p8
5uWRn4s0/Ylcehp/OpLCPPdn7eCaXPGQTcbFm/8DAAD//w==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4586EC0F-61D2-0A47-A003-69A8154B48DD}">
          <cx:tx>
            <cx:txData>
              <cx:f>_xlchart.v1.8</cx:f>
              <cx:v>revenue</cx:v>
            </cx:txData>
          </cx:tx>
          <cx:dataPt idx="0">
            <cx:spPr>
              <a:solidFill>
                <a:sysClr val="window" lastClr="FFFFFF">
                  <a:lumMod val="85000"/>
                </a:sysClr>
              </a:solidFill>
            </cx:spPr>
          </cx:dataPt>
          <cx:dataPt idx="1">
            <cx:spPr>
              <a:solidFill>
                <a:sysClr val="window" lastClr="FFFFFF">
                  <a:lumMod val="65000"/>
                </a:sysClr>
              </a:solidFill>
            </cx:spPr>
          </cx:dataPt>
          <cx:dataPt idx="2">
            <cx:spPr>
              <a:solidFill>
                <a:srgbClr val="009193">
                  <a:alpha val="49000"/>
                </a:srgbClr>
              </a:solidFill>
            </cx:spPr>
          </cx:dataPt>
          <cx:dataPt idx="3">
            <cx:spPr>
              <a:solidFill>
                <a:srgbClr val="D883FF">
                  <a:alpha val="57000"/>
                </a:srgbClr>
              </a:solidFill>
            </cx:spPr>
          </cx:dataPt>
          <cx:dataPt idx="4">
            <cx:spPr>
              <a:solidFill>
                <a:sysClr val="windowText" lastClr="000000">
                  <a:lumMod val="75000"/>
                  <a:lumOff val="25000"/>
                </a:sysClr>
              </a:solidFill>
            </cx:spPr>
          </cx:dataPt>
          <cx:dataPt idx="5">
            <cx:spPr>
              <a:solidFill>
                <a:srgbClr val="009193"/>
              </a:solidFill>
            </cx:spPr>
          </cx:dataPt>
          <cx:dataLabels pos="inEnd">
            <cx:numFmt formatCode="$#,," sourceLinked="0"/>
            <cx:txPr>
              <a:bodyPr spcFirstLastPara="1" vertOverflow="ellipsis" horzOverflow="overflow" wrap="square" lIns="0" tIns="0" rIns="0" bIns="0" anchor="ctr" anchorCtr="1"/>
              <a:lstStyle/>
              <a:p>
                <a:pPr algn="ctr" rtl="0">
                  <a:defRPr sz="700" b="1">
                    <a:solidFill>
                      <a:schemeClr val="tx1"/>
                    </a:solidFill>
                    <a:latin typeface="Baskerville" panose="02020502070401020303" pitchFamily="18" charset="0"/>
                    <a:ea typeface="Baskerville" panose="02020502070401020303" pitchFamily="18" charset="0"/>
                    <a:cs typeface="Baskerville" panose="02020502070401020303" pitchFamily="18" charset="0"/>
                  </a:defRPr>
                </a:pPr>
                <a:endParaRPr lang="en-US" sz="700" b="1" i="0" u="none" strike="noStrike" baseline="0">
                  <a:solidFill>
                    <a:schemeClr val="tx1"/>
                  </a:solidFill>
                  <a:latin typeface="Baskerville" panose="02020502070401020303" pitchFamily="18" charset="0"/>
                  <a:ea typeface="Baskerville" panose="02020502070401020303" pitchFamily="18" charset="0"/>
                </a:endParaRPr>
              </a:p>
            </cx:txPr>
            <cx:visibility seriesName="0" categoryName="1" value="1"/>
            <cx:dataLabel idx="4">
              <cx:numFmt formatCode="$#,," sourceLinked="0"/>
              <cx:txPr>
                <a:bodyPr spcFirstLastPara="1" vertOverflow="ellipsis" horzOverflow="overflow" wrap="square" lIns="0" tIns="0" rIns="0" bIns="0" anchor="ctr" anchorCtr="1"/>
                <a:lstStyle/>
                <a:p>
                  <a:pPr algn="ctr" rtl="0">
                    <a:defRPr>
                      <a:solidFill>
                        <a:schemeClr val="bg1"/>
                      </a:solidFill>
                    </a:defRPr>
                  </a:pPr>
                  <a:r>
                    <a:rPr lang="en-US" sz="700" b="1" i="0" u="none" strike="noStrike" baseline="0">
                      <a:solidFill>
                        <a:schemeClr val="bg1"/>
                      </a:solidFill>
                      <a:latin typeface="Baskerville" panose="02020502070401020303" pitchFamily="18" charset="0"/>
                      <a:ea typeface="Baskerville" panose="02020502070401020303" pitchFamily="18" charset="0"/>
                    </a:rPr>
                    <a:t>Walmart, $75</a:t>
                  </a:r>
                </a:p>
              </cx:txPr>
              <cx:visibility seriesName="0" categoryName="1" value="1"/>
            </cx:dataLabel>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BF6091E-3C72-534B-8E9D-26CC21EB4072}">
          <cx:tx>
            <cx:txData>
              <cx:f>_xlchart.v5.12</cx:f>
              <cx:v>revenue</cx:v>
            </cx:txData>
          </cx:tx>
          <cx:dataPt idx="8"/>
          <cx:dataPt idx="12"/>
          <cx:dataPt idx="32"/>
          <cx:dataLabels>
            <cx:txPr>
              <a:bodyPr spcFirstLastPara="1" vertOverflow="ellipsis" horzOverflow="overflow" wrap="square" lIns="0" tIns="0" rIns="0" bIns="0" anchor="ctr" anchorCtr="1"/>
              <a:lstStyle/>
              <a:p>
                <a:pPr algn="ctr" rtl="0">
                  <a:defRPr sz="500">
                    <a:solidFill>
                      <a:schemeClr val="tx1"/>
                    </a:solidFill>
                    <a:latin typeface="Baskerville" panose="02020502070401020303" pitchFamily="18" charset="0"/>
                    <a:ea typeface="Baskerville" panose="02020502070401020303" pitchFamily="18" charset="0"/>
                    <a:cs typeface="Baskerville" panose="02020502070401020303" pitchFamily="18" charset="0"/>
                  </a:defRPr>
                </a:pPr>
                <a:endParaRPr lang="en-US" sz="500" b="0" i="0" u="none" strike="noStrike" baseline="0">
                  <a:solidFill>
                    <a:schemeClr val="tx1"/>
                  </a:solidFill>
                  <a:latin typeface="Baskerville" panose="02020502070401020303" pitchFamily="18" charset="0"/>
                  <a:ea typeface="Baskerville" panose="02020502070401020303" pitchFamily="18" charset="0"/>
                </a:endParaRPr>
              </a:p>
            </cx:txPr>
            <cx:visibility seriesName="0" categoryName="1" value="0"/>
          </cx:dataLabels>
          <cx:dataId val="0"/>
          <cx:layoutPr>
            <cx:geography cultureLanguage="en-US" cultureRegion="US" attribution="Powered by Bing">
              <cx:geoCache provider="{E9337A44-BEBE-4D9F-B70C-5C5E7DAFC167}">
                <cx:binary>7H1pb+NIsu1fKdTnR3cyM5nLYHqATlKb97Jd6xdCZbvI5E4m919/Q7bkstnqLg/GF/cJGHUD3WUp
zBAPI+LEklH/vO3/cZvcr6t3fZpk5h+3/e/vw7ou/vHbb+Y2vE/X5ijVt1Vu8h/10W2e/pb/+KFv
73+7q9adzoLfMLLpb7fhuqrv+/f/+if8tuA+P81v17XOsw/NfTVc3Zsmqc3fvLf3rXe3eZPVG/EA
ftPv7z9mur6/e3ddr+t78/7dfVbrergZivvf37/45Pt3v01/35+u/S4B9ermDmSJPHIQcTglHD28
yPt3SZ4F27ctKY+QLQgjksqHF91d+3ydgvyr1XpQan13V90b82773z+Jv/gmf3pXm9x9vCluvtH9
4/XDl/3t5U3/1z8nP4CvP/nJM1ym9+pXb4Hqqc48bepK39b27+8/Dzn8INjdlUdEXnzo30SE4iO4
0Qwz23m84+IlIjbiR45jU+og9PiB3bUfEXmFQvuxeBJ8oT18w6/vf/Ew/v8JzNqEAEydZ7v78wbY
8CNq22Augj/eej7BBiPAhlGBqP1gTfbu2ltsXqXTX8DzTHaK0B8HidDHeh3u7s9/jg14MoIJ5wyD
YWxeeIKNbR8xLjDGjO2uuvVhv9BjPx6P2k+Q+HhzkEh498m6W1f3u/vyJmggJAAMsvVi8iUa3Dmi
TDBKbPFoSc7u2o+YvEaj/bj8lJxg480OEpvz+3Z9t97dnTdBhoCLog7Zho9pfLHZEXMcIrgQD3Y0
8WG/1mc/Lju5CSrnnw4SlSXYi9Zvh4otj5gNBoMIOKfnBMx2nCMHc4oRovvg+LUi++HYyU3gWK4O
Eo7FfV4F+i2tBB9BGMeCysdAjsAKnsMiyBGlQJopejQSBLz5kZM/+q9XKLQflyfBCTCLPw4SmD+S
tYnfEBdGj4D6Uo7w1ntBPvIcF9vBR5hLQZkNEec5Ir/WZD8gO7kJHn+cHCQenzTYSfamlgLpiI2F
JGzLiSfxhIsjJoEQE2HvjfSv0Wg/Mj8lJ9h8Okxbuc6bOnznrqs80dkb2gwhRxJBAo/trS+b5PgC
HQkJjsy2twhN+PHr9dqP01R+gta1e5CWdHPfr83OxbwBLbOBEBNBAYWHMD8NOFCIIYRgyTl+NCMw
s+fu7Zfq7MdmKzaB5ObLQUKyyu70+k0tRx5JsAkut8FGTrIYwY6wsAVicptzTqpjr1BoPyxPghNg
VucHCYy7TvSPvHrruIMdyhgAtNdgwJkBpeaY23Tr1l4azOt02g/Pc9kJQu5hxp7z++/V2zI1am/y
FntTkXnEZ1KPAYcmoJYJ3mzLoCcVgNdotB+dn5ITbM4PswLwWZvbPDP6LQuZ9AhK+tIhbOfZXtJo
IY84BBvHkeQRvEl68yqV9qPzTHQCz+fDzD1Xd+sw3/mW/5wIUHpEhATD2LmtCZ+2bcAOcOECTSzm
l4rsB2QrNgFj5R1kpLmIE0AjfUv2DPUXQShl2xD/J2IG+Q8SYCZ8m/9M8s7XaLQfmJ+SE2wuDjP3
PMuz+k3pGeVHiBDHllCGeXhNEhsbAQWgkJ0yMiFmr1BlPyZPghNIzm4O0lzOtDGbf4tCv50HI/iI
Y6hlil3pf8qaARWHYUQxFDU3r0m++Uql/gKg599oCtL1QYIEFajv6zd1aQAQYxRD8H8EYGI3kNYI
CpaF0TbXnLi0Vyi0H5wnwQkwf5weJDCf70397mcV6vlMxosv+G9OABComFG8mcnYXwqAeg0DXk0k
+lnPeV4KeLVa+0GaiL/4JjANcJj9mpv7LIPJk/v7N3RzDlgJGAj0MZ8qMs9L0WBFhBJMGd0mQBMO
/SqV9kP0THQCz81hFgg+3VcpsIO3AwdYNOIOhn8mvo1DYweGayQTkP9sXhMS/QpN9mPyJDhB5NNh
MoPzvPrfKUYDnSaQvTy1nycjNFwe2QK6z4xtrWZCDl6v136YpvITtM7dg4xEjyV2bx3n9RumPmBE
lDCbOrvUZoIVhJ8jTBD0SNmEX79Wn/0YvZSeIHTtHSRC8ySv9FvOcWBx5ECBxsZkSq/xERWcULxJ
SjevSdx5hSb7YXkSnCAyP0z2tkkz8qZ6y8RHHEEX1Hma/puOoElAhnMYpnW2jGHi216j0X5ofkpO
sDm7OEhruQj1W5bUEIxtwkgTlfuHnAXkQ0gCKnjbKZjkO7/SZj8mj1ITPC6WB4nH+X33brlOCxip
fcspQUqOmHBgVINsi2tTsgY9hM1EJ/TfHl0Z9BCeZzqvVms/QhPxCVTnhwnVRXUfvOnMM0wPAB0T
jLBHwjwJN/bDzDO0rYn9EpxfK7IflZ3cBI6Lq4O1nOP7ytwPu7vzBi0CdGRD9g/tm20BYNJa49Ah
gOobnE3ZIjZhZ5vn/tc67UfnuewEofPjg0TobG3M+jZszH1dmzcECR9B9xkmBPmWhoF5PC8PcBhH
R3D2BgZtdxd9HB18tT77AZqITzA6++MgMfqjiteZedN5GwpDT9B6Jn9xzGbD1YgE1gB07uE1qRO8
RqP9AP2UnGDzx2F6uLN1NSTr7G73FP/n/g0KoBJmB+DowMRkGPA0G8unw2iTzOY1muzH5KfkBJOz
w8w2VwmMEOb6Ld0ZxBxoSVPH2X9sACYGbAokwXnq+uyeh0ev9hqN9mPzU3KCzepQ887bUAfrt53m
EBBnJN+N2E5GBoQD0xwIxtg2w2yb15/yzl9rtB+bM72TnGBztjrIOHMVwsnSdyvztv4MRqEYFjBO
s0375QQfoAKODadtoFf9iM/Er71Wq/0YvZSe4HR1mDhtWOjXvIp3PuY/jzmbY7dEYrrpej68AIMX
dM0BDBGCZHV7EHpiQ6/RaD8+PyUn2Jx/PUgbOlvr7A3bbNSBNhp0q53dScJJEZrJI2wDKojvP6H+
S3X2o7IVm0ByNjtISNwcup+3tb5t6je0mE1xxrEdmMB5tJhpggNVNQJHqGw8oc6v1GY/Li+EJ+i4
NweJzsYBnN33+vYNS54EWjcYhgTsZ83n5+7MRuwIzhtCFUFMyjav02Y/OM9lJ9icnx0kNqd5o80b
HypARxImnxGDuufj62WkkTZkpjYcVBc/j7g9L3q+SqX9+DwTncBzeph1gRO4Mc1tPLydVyMwzgmp
J4xtTEgakGgsOEcwCfqIGt1d9DHBeY0q+1H5KTkB5eQwCcAflR7zNz2GQ48g6QeD2HGvCQWAg2sw
1AHkGcYKH0LRxKW9QqH9yDwJToD549tBOrMzvRmCetsRgc2Qk7ShVLYtk01IgITzuhIa0YDeS3N5
lS77UXkmOsHl7DCnny5hOM0MSbt+0wNSdHOsE85HbYFB08F1zo8EEQJOFP6s6DyPM6/Vaj9IL6Un
OF0eaLR56xq0gEkNCkegAIKd33pO0iTMEwhYvwULuh5DzqRTcPJLffZjs5OboHJyfZBe7XGi681n
n2DVExzIBXq8nROUL1naZvYJmAD4tZ8s7rn1vFar/Qi9lJ7gdH6gNem8W+9iwJvUayDjZzAlvf/s
hyRwLAdItr1dmzI9ZLD6hTb7cXmUmuCxOkxv5uYwkra+e8ukE/o2UkCHYLOtZvOakAEbwfAn5Zt1
grsH4ZE7v0aV/YD8lJyA4v4fDT799arBpzWM3rpezx72Nz7bNvj37z58edgsORF99+hx9lrT41ur
u9/fS5ugZ0cQNr9jK/h493fbDN/lP97B/WzS7z/3g/yUv1+b+vf3FmewTEICq9g0e7bFnQ7OQWze
4ke2zYFQQFMbjmXTjcllmzFiWDO5eTKgPgdrQqDQTeH0yft3MHy3fQsSXThsKgVY88N2tt23vcyT
AWZZnm7N9s/vsia9zHVWm9/f20Ari8ePbVR1KAwKwfMHXV0MFUNGNt+8uF1fwSbAzaf/32BnsR0O
PVrGfe6mwY8ksC76wV9FQnhZly1TjY4N8mfSb77YsaUiYsDdPu3U3KPCppvyJxUIZPcEIgccELAh
kXyuQu4wVggRoGVeDei8EdfallqNjSkULlHnRRZKFE38s6IIogUcBM1mHf5KW+yOoZcVVnCGRkvp
XMxrGauC2+dlyHxFnVbZReRZbRAqVNzSPoUPharJQmXF3yKDZ5v/HShVVA8fzZgvdGqUsWaDI5c0
r8tQBTE7LVGbDWpEdd4oqzKEeChu3IFknwYRqwqepmXPhEpJoCgmJ0HTcaWj8QOt4QuIRCgtrDPH
iYQiNTEzE59Sq/mQhFkz67NAYUvWH5j8ahNrZgK+Hg1okEa2koy4lHE3LaVCYThr8sRr+9Stmviq
t/ybqOyqWWzSWVsX3xqJ0UInzWVg+ElkZ9/HoHHrKHZL1iULNoIaXV0nimTZbdpTtIgjMagBdbcZ
DbyANeY0M52jElS4BTNwsXGuY3IRpFHgPuC9NeQt4I/P4G1eDJUOwu0616c//usmT+Hfhz2jP3+4
2Qb780/QKntcI/u3n4L1TxujNNMPbbR5+l2gzFa7jS2/+MOf/MrOliae43Er7V+8+Tq3AjaOgZA+
mcaf/MrTQtGfrmgrs/UlEJuPkEMwbAiA3gr4DjDmrS/ZpPTIgUVOYEQC9mxBCXnrSqAfAOeeMIyk
UYj/4DnAvLauBDIe4MkcqNnDeVyoPD+t5H0BIzjSPXYM9ZznZgyLvRxY7kskjFjDxikYUXxpxn7T
2drxy+68Se8Ck3hh8v3Z3dhzAbhZf3uBjR955qqqniRp0cMFRMRUKFLVyLVuz7V0w/Tu7y/lTNwi
0FgBpypgWByydWezOvbltQbb2ImTUPsscpIBRYVKLZjsZ4OSAsel881EfSBuw9wXNVqgAhtrhFDh
DDo7RgSVQXqXl7ngwUXQ0BBazQu/CtBiEFlzrwUSOj1tKmoseoJYMa4SIyO/uhERGk4YtXL/Zijr
eYS1c2zqyL6MyjzSaoj8MqtdnOFACVI5tcItszqjupbI2nOStAzj61LioK1cRrOW5x4okdZKswEb
lTX4uLIL/XHok+Yk8cuGu2M7JN08bXVC0hNeO5Hn9Gw8F3bsdN+sHDEVW0Gqlahx5cIJIkouqMWL
8SSqZWhdd8jS4I5JG/jSKtw6jureX/Ck0mbxX6/xbCf1Cza2I3ubCA29PAwP+l97jedbYZ8JPLkM
WEgN5+033XKI8XAu/5nLAG/C4MiqA34Fqh4U7G3nMzD4DJvbYuNHdrwDDo/DiyDH5rDQd9Ol2rnD
re3+He8Qf/IW4CGgzAWkB05eQCibGDNYhw7zQQxnMhutMXZFVwzDPGWd/JSmlKzivo9Htw2C4sQ4
1NzZw6AXvWb95VBm1bIqu/wEF3l/GTWNnKXa7q/CYXAu08I2iKg86bUP4Zl0qGnHZZoy6ndXFh/6
rHQb2cKCr4+h38u0WDYpjhQLuhbiPUp860KmtE2P8yqqjHRhSVgufpCCD7pZdrD0oG9XAW9s7a98
3lvRMUyZlO110cJNvraynONZQUNMZ0HUVeMJ3EswGRH7vYvgssAoCrCpIMVBqQI6DvVVldLUbbpE
n/tpGi5Kjkfidhnzb7IUhzdjnZMlfKncS8bG+t6FqQY/QavSLdIw+tDnznndV+VqdHQwB3/UrGFD
o1aVSf1I6bjSLkMRcWUOhs5d2Y8cZ8dR0GqHB2qMux7Pug615QnmY5rZbpSJ/jwM4tZa9V3eDV4M
DmC4tga7GZGHgjgK5j4toCewwLoPm0XrI6BKSxsFvq0TlcZtGfdXLEG6Oit6k2eAQupgnLar/3qE
13gEIOoMEsW/9gi7gfCfNGIrsvMJsLF205QB/iA3p2swMIIdjcD0yIG1ahD8HlwCgyrOzifA7i44
WQByHEHG8tCl3vEIe8MjNkd1diTj33ENZOPfXgR6MAkHzgXBYmpYhyxgdeXL4BubBh7MRurLKJYk
ki6MdfelqoCMX0i/oPQDZWVlFnmCsmru+zDF5UAM1MyN/Tbv+vMSDukVisdlrEyt45pchSKxkv6z
I1orRi6Lq1QVbRYvgzFD3WWdlOguRUWHOsVNpoVb2aFACjd2DrlDHuJYtItc0mCWhmV0nEaZ/YME
WZgraUrx3cKxdiEHCI55TEuV58Ho9jVPrhzR+YtgzEePyARdxLHOWzcjrGlUias0VmNSVI4aCbU+
cmR9Fz0LvdSxIpURyc9Z2OqVHsfotI+pXvHWab51UYNnFBWSqSpj4VXFRRx6Ju+Hy7YZfekVuEur
GSngGyvRjLWYmTIpPAkpxEnpx3Mw/cCtg459111bfzQtC6NzB/eWB2sv+IWuEO3UAKat3YQNjlvz
MAyVL3vZKoNqPVxzp64zD5AYvvhDnikLybZRQ+8H13BG35fK5IMfuwOov9LMD0/Gru+/UK1tZ8Fo
j1ZBRtqZZLHJXGRHqT3nNQsDxTUpPg9VX7lBUEbGFRzcsGUylCvLEUXjpv4owJd2vFEkofBIRKMG
38370Ixe5BhTeSzhw9e6GUp2Cd8EIxfHbdp7Mgl7T6OGzAyqGJC5KPzBq4TOwkDHS6NpM+8Cwjyn
1I3X5CH/UI60D1QWxoGHhzr/ELO0Oh5y6iuUlvYHy5HdLGtTduxTPliqqhx21xXS9sDlNecc22Oh
Qvi7EMJYBQP0t+dlZhWnNEDRcIayBvHiGMe0E4UrncwIMYMbQQs3bcOsuKRxGearMdM2VYjoIciA
72pWqSY19LTz48zWKsyAw0K+C5yceukId+9DYwLAarRbfp0Wme48bvWy+JRULS+VkxvkDaGE1LhC
sBPIJX3PjcdwYPLjKPcrecqKILxLSz4UbpTwmKtEDKl12kJsMa4v+vzcWEKftlkdnjA/69Y4DVmh
YtM1s6HI0mHVB0PouCbHWaWshKFwOUQJzpcS0cRWtT3UttuNgVUvUZXyOfzFGvpS94M9umHZhpHK
Kz8Fy/YF9xUpBl17VZQ3nVv4RduejqNuSg9blLh5CGh6RZu2tosyqxpVZGUyuGQZ0sat0iblZ/2Y
dueJcdCiinnjhQEJBnjiqNW6ES+El1hcn1t5nrTz1veTUAFTYpWXJqL7guEvcVjUsi+DY4rM1djX
kNLLxrq1RpmBTVks713hRAPE35yYcQ7lgrSeB82Qf+n9HFElhgbC9yhwvqB+UWUL+GEUKGlldb0E
TzRc01L2+Qo7rC5dnSSYLRIU4m7FI5+sSF5UPzqLfnQaJk6Jdsx43ca4LZZdHNr5qvKH3hOFZZ8Q
Y9DZ6Ef4A806sEefyiidRQF4M6dBmYqHMlqMPRHHkSWG2BOd1fenvQ0MihOTjR5cKV4I4ZtZYge+
5WrAKp8HxRh5eKTkg1UMqJ2TJkw8JiN8krNMzoiILDmzNNAQj4a9fVOMVHuIJBhwjmkQfa9KHq0j
VFsfSZW0Xw1Qp2pW5ZSCrdG+9axoJLPUZla9qoKAuglpIjNjoQmqE/gAbZRtFVaiHMyKIVBMjGl4
DEmTg1N3oNwpkIqGhLZe37DQxYahQDmsCojK2qJdWmVF8plfp11Qq9xJGwrLiopGKJH5yY09BORT
242fKTzCkCGZPgZsMoSXTHT8A3O07QW1P3g1DssVlxlHs2ys8SyxHD9w877rrzLf0PMkxU2r0oqn
9llX5fnZWI8sWogyJ1/Kuv8S9H0rVc30aHvAGhPhti2qjWraqG/O0iK1z0dIN6/SKI8qN4f4FXyw
+9avsIpoMozDMiW85k7kUssP/OPSgNc4pyK25//lU6/iU4RhyE7+mk+dP6x2eNkw22Ra+FFwy6ok
A+YE8xSODUP9sH9+s097x6o2dZvN2hOEHVjzJJ8VeimkZ9B1AfcHmRgkavxZdcaBCVsbEdimCkfT
MVCuf4dVwXj7C1ZFoc4MdSFgexB7HEFtsil5PCufAN8rDOs5Ph2RQ4NxoU0w1L6XY6TSwZxZNZWz
IuVJrVrwa6WCMtP41cIJs12s7aVpC+vUh+A2G0ornQdDmbs8H81ZHmTLsCLNsSg77tFEshP4W4ms
6zIzBUwnBtZJrYWtCpqy61YU/cdIyDpTTR5ZC7soc5WaqHSZMYOC32fPcVnqTMnWJ4uolL4Levcq
dIJlrMMzRiAMY0khuJb+h24sLyDeehzuo6KQJS1LUxAlmIhdnrBjm/qe38QSXH951zh25zVRYSDI
VpFbkWw4g6pMMOtq5PUtug0tplWZQPnVjyJ7PqBxXDh5CSwgwAsrc7LPcmijmSli7Y3AHZK+uqji
gc6sIK7XFa7JPOGpcAunqJYkZXD91DYQ/kvq1ZmQy8E0+ooHYe6ltj0uixhLtwOupLoC/FVQRxfV
IJFbmnicpaW2VQN8XAHZI7MQ6oJeoC0gumnTqzZPzHGs+VloS1/ZJL2SKO1mtc8XMm2WBe1i5Sc4
U4PMK5eSAHnYRwtLR7brhMMnp24Ht603X6KIa69uiO8lQxO4lWOxWSKa76mRHhCE9LgArnFSVHpw
Ce5n+cjnlk6KuTOWmdfEDArvcCRZlQ5bSl8e10OOXBHjQunRtz4NROeKoMaZmbyAAnjT93NMA6ms
FsgCzsPohkdQADO2aD3Ou3JuetuZQzlt8EyPqJdJhylHBAvw8VQBsaczaUffir6gJ6UlVkPmpy4s
tSm9xlQd0MJgEZKGK1kWpZck1iyOypvcsE+iH08jDKX5oGV0bmUazWw0hgtepOvRib5FZU0XGxbk
dlGXzZCMrOMSy3s6WpFXt9Lx4Jm4SUyvWAePhKiCDzKP8nkTxIOLAz9x46B2WwFMhpoEKbt2ViWO
7G8DHW03rsxJb8Xfx4H2sz4UxSzS0bB0siB1xzETwJXgWdBZVHo8KOgyHGkzo9CXcVECP4vt6otl
6tSLee97LDMtUKyhXNgCEMzh+NecRSmkQiT6WGEWnGUoTOdEfA+kQcd9wEvXKZh1A/XM1LgQLKnH
E62v0jYWbgZxU0VxOCwKLasblPXCs7mMr0YuqGfMeAZ/t1cyF1HczbAfsvkYN6kHh2n5LOvtQNXY
QpfATccZGuN0ZhsRuo0TYy+sCfA5HrGVjSvf1YFolxgHq9pp8YmxUONZOCw+Ng6Buyh84mEacZcF
svOcLi0VcnLtGidCHwefIlVbNgPLLYFphQVUMprRVtUYZ9exRYZLv2jQsV1vWhgw4wO5S2fF4Qz6
Sp3X1ylzmySLZ2Qw8RxUbU65lRH4oHUKh8KSRR6zc4vG3zXkQpsCSLJqS6iONJAtenyE+1mMxlny
MIGKCkE/ej8UHhRHnOOiHSFKs/oaKrqrJmvZsQAermjlXDE/KmcdAgYSAolUY5cwj9IearalhLHz
5EoP/aVvN5dJk9UKRdpeDNq6T6EmNE+gcFTV/FR38HnDs0XHhkFlNMvmPLAqN61M4Q1+a1QIKbmy
qV6XedCpQIzXQL37JW+BzCQxt1QnmtqFweZhhnWOvSor4ZEKWHU2YD6HytdalgS6VBpKRG1qnGsf
h4GbcjlrIKlBYGqLnpb3rUkgMx4H/9ypIrJAiW0f+yKJ58Dt21k8FEYNdVx4nUzFMiToIk/wN8bM
aRTQaGWc/pPoDIcEj9VuMhC2apDObqRsPyd+1XlFwe9Z2HVu6+va7YLkBtvNCad1dV4IfKxzSNcd
oOlnCWcqQ9VlEvqZ55NQuH5Z/qiqBnlaQmrmjA2Qbdpoz3eGaFZ2dXIK9e1qQftKKAdy02USZcqQ
8JschLwZ6LDMk8w+AcbWzFs8lPNaJEAoBVwxG8ebsqX60kATMLIhCEHXrVdxJ8Ge7SCZV43jQDbo
XBcxcGAg8fpkKM0qqMpCtS2xVFA3WCUhhJcwLdnXJO6/dH7TLPnA7/IGtyoMknDe4Lpb9FlvzYPM
d1yetvKiTtpLFPBQlZRuFO/OitL4bu1gSBH9qzwa81nH9LwvdafAoSUrO7Q+N7KIVGn1d0QXGHxh
06xEO1bga3Q1G3yfLcH/6uOwpd0isMDLdcJy3KaCVopIMFnokTjzgHdkjpOCuD0t7EXAo89QW3FW
oyVuhtqcmLisFDRdfxCr4MdJlvhziyejogWz507OIZOlKToWBcIqpxDJR/Cq84pVudeJYSTZ94SZ
rP5Ide0bSI6FVcps2XfQSCigalKKvPtU+23KwRRLZqJElfD0peLCdyrZQVkHqjEbI8uj1DFkWeJc
QwrIC4b9j6TpoLoSq2GojAhmjsnBe8eqHItOxyrDvnNFaMpZ9TVv+2zMjivSGi7dKBdQCldZlGgr
TFRWVGNVwYA+cMb/tj1/MU1hU1hq/nf0+sUa5g2v3ko8VSuhswklDAKHaaHDxijUPne82uawTwtm
FzYdhIdexa5W+cCqYbQBw7oUWHovnrHqTa0SJp83pUXYBwWVzH+HVcMoxgtW7UDPFVoioBZ0XmFx
PowfvmTVsQ1tNIf77NwJqbUK/KwvTzI+DHhmCXvYFNl7nMYkO+5hSiS5HnXhyO825vdhPjrXlMfE
ce2c3MB8RP8ZPLY+cQgHt59gkfiqyBgYpxyNzD2LbNoFQBSgdRAGXVd+RFnpW5DsPjTvYgk9t7ZN
ogiqT6EsVVcmYq5NmK1SfyAuj5rSTQc78LI0oZ4NW+XmobYxnkWy+RAXsq5UhDr/NCFFcWrAKy0G
1pZAtqvubrSTbzStxR0FRvE16XIOTU9dfIMaJnKpk7IVI2ZNqggIQS/CAYpyuILC3xD2S1TkdA5A
WedZBA4UaF47D6EBC5ygeuxV8qKx03bumKRuFNZddGGFIf7cDv0pbUgBaXNfuEaH6GowWX5VN0A9
2xp9ThwtP/ZOP1yA+ySLAsvPfS/YrEWD65M2/UAjq1zSpsLnVZpWq0YQ34VQq09TqBOvHOAJZ9JK
1rIunQbudTEDmhSflGksF0lutd9NzP3V4DtkDhW35D5NwI+OkbDvoTwuSleYCipbWN83Da5mstP9
Fzi32mUq0FDoKQsRuCUUk75h3MQzh0ch3Jv8c6rTz6UFl87KYoTJjq796teWMyMky2cUSD2QNZ5m
incZRPgkbR1bES3Taz72lCkfhcVq80R+LFvD5sL2NZRnmyRectyUUBbkvAbtW+5lFkShBWoJG7wi
6btGMYhbVzS248thMOOF34XIBapZnoYEW0Zp1DtwFeAsMIFLFzRKqgFqpURfd8wkp05aDKfhwMgZ
ljias9DvLruqrOaZMf1tLWiSKchna7eJreKHNCZqVNBRe5HyqDutRl8ve6h1nta+GHPVsy64C3Fi
uUlROMvQrmEYZmgKfmIXEirruubovMsGpFglxwSq3RhlMM4CxZRAmOYT6Yemg4xgwPOYxOXg9ohr
DwchFPNC7LixBVVeladYnrRp2keqLmiTuW2ZV3PZ9ae6BKV4yYpjMw7mY1DxLFVQYAt/5A1EVyES
ueQaQj+kRHdsdJAiYRhFCoowTJHK6rDqR6DvpCDFnEdIftbtEKu24ieFn+nLVIhwngQO+t4yO5lD
Cs1u49Ifj8ceirwua0P2P+ydWZekOJat/9ClF/PwCthsPg8RHi9anjEIhAChAQn9+t4WVV03q251
9633esi1MiLT3M0wkM7Z+9tHByvR0MlI26/VnCaPwUCKFhIB2Rs9V7SZBrtdZmiAuoE6N5/LfLCi
HUnQ7TYT+0d4i/POY/ts8txNrXZJfFLxIJ95mGWHklvznnXZ/NT3U7fVjADfKiraXwKRbHU2VuXY
lBU+Uj7jhNY65hVaY/RgtZfrtov8iuIPCtiut6V/W92CttMu0b6D3dx21YavRKfkrisn+ZjnSxuR
Ur72Q5A/V4k5yinxD9aEFlJZcc4MHusa1aI79WS0x9Lm8yMb42AX2Qg9VSnK7WVQXNyNao1f43hh
3/owWtogH0htrLSncus7cprAUrw4tsRwNBUUbBHejUWwC6fZPtF0kdeNCdZg8QzvlcHXPWdT10xj
n2BRWKqWwg8++SX6EdksvxfpMp3iaI1PozJ53UdqbNwk4uH2JR8kup2W9OIVvAN69C1O9Iuvuu0n
nCLReHjJ0LbH9KnYFgAScIzWFmHprgEFMxwK40TbEyzkYez1pe+Me5t4mO4XMdEmL9f8LnRTAK8I
C1FFO9uSoSo/kvmmmAvLm8DxaidTvQUtU1n+gU3QH0EMBj8jtgS1s10ChyU1vxgJ5vs06+dntUCq
gcxS63kJP6kf6W6JOG/jeV0P5arQOQiydB+xp/oqR/6s5tmcYQhMTSKluMSc6kc/ZfPeutI/hlFf
PahODkutDfG7FG3DYUzRlMUJekQFT6w1RZf+pNu07mzhvhverc2ANZPXZLBdI/MsuHbBzRITmf0i
XNU3aST8MyTWqtXJnH+YssOzkeSi9Rn6rqgf3N3UmQALFhoam/Xpt4GvU10WS38fkWk6+HCOPu1I
UzR2/o1AuWhiu8XHbM3FWIcByV7gNLlWhL48jRV/9mF0QvUQ1pVMonw3hBu+4CnOqrbo1ycrBvol
cNnYMJgr9ZZP3SPjaoOttVD7jl5pOVfJUpxp2UHBwO1YHbFuBo3S4VUVQfLsvXk0OCAc0lHILwYX
rMlw772yLR7PZO5B0OT9Yaqi6Zp72p2qMngetgq3GuRiaCIJ5OR0ouWxd7nZ01LznUrM2IQlubJB
DIc5V+ZEQgCEkw/71ooxPeGBQucwzv0BTQarY8eXnSvJeKWZxPJtif3s+lAcgjXMLx5F7veo4PwP
NI7Bfabkk0rQt/gyfQu3VN0PFVmu1ibFSerAH0pTmN2SFeubGjtzzvLxk3mmTx0r6H6BiXlYzTYc
jb/1Yy6g6tzHBHpFT9NnRaf50S8ZbAbsXGvN2FNERfyBdsNeK+zKXZ1EZP0S9X1w5H7NrqPo2Rmo
035OoANCJX0Y8vTdBRbeVznyXT8lpC7oyl+rkoqD0eXyIEr4SA5a3z5cyM9yoFgCYX0dSlWJ2naK
H9XM/bVLU3sR2UC/rpXq60Ktcys8X1qA8v5XtvDXbpwmeISseBkI3oKOBg27mWx1zpK7FavqTnTR
N+j8QT3OaffAxHzlNtjuXO6uG4nSN74M03lhSbpLA7keetlV+94N5Js0m0Pj2ctvLpjAfFTgVOY1
Xk8FPNw9mqBvNsK6AuEu2oM+qeGZjDtuus/AZFsrtySsi5L5c1VBGB0ovzh9KWZMQq/TeVzvUz7T
Bi713HRhwd9YkE8vKKqGy7SU2OqziABDtUPJHuZZR4cKutI9pykQm0QcShfKO5ukUzu5LDh0LB33
sJ7otWCwdmTMzJES1mdY8Vn+uGTCnTqYQntXGtlujGWNTe03Bby2mQuZiYO1kX8QtmDNkMnoPHs5
7eF+u08oOyWv1eJRpAwqz+qB02Wq85soms3efZ+GTnzLt7UJUeZ+jrQiLd7ILxh4y56NUzU3G+y9
06bCshnZEMCzl0PeFMswMkgfwwTKJB6aZEjznV2BwDVBSn8QLeM2nbzFlpZLXWdV6J6HgT2g7m10
H/K9jXO/D4nADmpJdPZYBxpswqLtyjI8kiQIf92ObKg1gmi10XZu51zTXdSPskbpIXeKD09Z4YcE
tvjmLoQoSLdTzE4hvupvc6ToMXaE7IrJQB+h0J7OUhnV0C5Q7WK5gZ5ZkOLr0oWy2kcGDWjvw6dC
YEOq7UbZfWR19N2Jgj94KLFNuMa8ScgQ78nkoVq8lI4YBoV7Lbv5e29GCAH1OPFqfIUlPgzpmWRl
P1y0K6v51W4rrtqsf7ggAMY4oVKumcwjD26ZRwW4BMuyNqv6oYBLTKc20ITBC6Cb+yly0f2wFd4h
aoTsK14zfwuoJfsNfuSJbMTJOlpL14aq7M9mLZe7ReD/hvA6fyR48pJhk3v8xuBuqCpotXSLDz0c
vBk8lJt+SBJGd3PvylP+2zi3vz10k7/6rhP1cvPWUy4UqX3hxYXcvPfMV/JZjksC/Q2WQAAj7Sm0
HXSYZIZZOHfWHFOugT13amtR9cXtnKKEia0aa3pz/fOb/1/wLL6Ek0rP8gYG9BhAtytvsECWb2NS
FwF+XziI+c31a/pFAYt0NTiJsahVFMT1EvIB9rNlzzYpM5i4evuwGXmgrMRlDXnlXpytaLsy2kO+
AUJ1twkaN0wr1cqEQxlUWZmbmlABtAG7MKtRaZkTUxFqZAVP/exGxl5pyfWHRumJnkmt99vk6cuY
ebUvbxebAAU7gCNH9wVztLsPyGplPU9u3eVGhKeNqeWFkDHULQh4djC+yk6DktOzppWs6RIt77KT
0ddIlMvXaabvZCzCaxpDN6mByATHJBbC1FMVChiX4aUAOPeydk5BhiNiKu6M69KnqVs+Cy85oATv
AM4EXegB9oXY9ntPgZUAr8txis/Gv7BQsLeSAY/BHKCINpuJ4gNaIf02SGN/rEGUNAJOwUWNVLR4
R9OeSYaH0MnJ1zLX2Vaj9UCts/RL3JIus394VH2o+INM1fLGwyy/0Zip4v2zpBUqscXLpV5vAI0q
g2gH4q062RtZ090Ym+xG24w37obfCJzixuLkgHJ4Ofu3jqYkq/Mox4dLNiwaYTZsXwYsFTHufBs2
nhX+IdiA+nAjyEHHK3+ebnVS4nFfSZ/qOlpCeiY3Vkig8m36vpqPEyNg7tCWzeg/b4VslMlrlqC4
7qcwu61gdFdtMNY63HZsXL7O2pbjQzQwlez4lqMZW36zSuusIIeaLlc32z/N/Y9gu7FNURWwYw7c
Az9wDbYvenLCvXobMOyvgUbDqx9NqBJwi8bgdEBRV4l09oJLIstyP1NkKZpERbMZ6v8DMFJ1qQ7c
vafuQIJieeV8dO9/kn/+Cef9O/Dxp0zKb5I8xGC04na+N0YK/gMbKhZnGU8ie08DlbVBFXd1BLW0
cOMpKMuW0G/xmBxWFp+TIdsHqdxnXbQDMnInjIfTpEHmBIcK+MKw9H/hkBEX+OeU+41i/3/e242+
R/QCLNzNOf6zizpG6zKFJLb3Qsj7QqBWJEdA6P/zFfhnv+T3sc2gcnG02T9egAwUNZre1d73MGdv
/+QB30/F/G/H/y/M4/8mSVYprvh/b/j/bYzB/yUoo98v+S9JEudkhSkcVwzIhuqH4NSfJEnMycS9
AV3wdsgzchp/AygxKeN2Jn1WljiL7vZf/sRWR/8BChOxLtg1UXZLQP0LaHUc/73Tj4GDeHQSjBEo
byERnLr+D88PAC4IMkNur1EP3WfJ69LqEeIMRkvP4WUWawmChi2F9uYwxCMfwy8aIcRoN0xiVK/x
mGqPDR2hEeAuwKCFZU2xQq5CNCufhIKLYxjgNNMI69JpnyZ2GptpqrYjC6wN0HH/BfiVhqOfV7XX
MLnE3cQ3BuVu7UuFHIWYrhlh7jwH4xqeGDIKd1tKkGtKFnGeghyO57weLJQs2oSuaquMiSsbVX8Y
Qc5EdQaT8bUDVzM1aK9tUFejhe1VyrXa2WRZbAsfDetqznP37Ic1+0ROg6D102q968OOyF3caZTK
cjW9x7JHQ37AlskP4JR4iVJo7k/5SJfivqr0yhq1hf1hCQCM1QCS9EHLAdxjALIUAZR0OAp4WXvm
ZeFRN0z4wVPKwH2PK1kf4oxMH9pu0bPNuwkwqWa67ZRaKSqgLXYNYAxfq2GUABmX9auW6fZO/Fxg
w6cLym83lw6evszwQVMSmvgrgTN8tVnEDyrO5S6NBuz2VCwRShN5tfMciRZTEO0OCD6qqH6w2Skn
qnivGIRVmE6VOvQsRdCkUxIJuxW3OkRms4VPSz7sYh1M4yHRnDT5nDmPjVOjo1CMBU0G7K4AZpHC
1AlNmtUiX8fjMkMwcXQ15T621oKrYLdIYbxS1Ik6xIWmUPqaCHbOr4L0IXz3iO7RL/R+j+5LQsVJ
t88R+fF4X8kxO5jZiZdogpA85Jp/nUPkfki4RsABA6qPfO1uXIMsHsZxky06YrKT3Qy3W3QA2UD6
uWjdUcqX/bZSt+sKWT24bBGHhUjTmCWlUD+IK+o5GYeXnCeZqLPO8B8hC+YTyt/4pMdibJHDJN/w
NMgVFlFU/UEAHSKOo/Q6oP1e4lfCe3OyN6Ax5iu26gpk2EuZrt9DmwXtupW+hTi2wVPkW3+aC5GA
YKPgwhqal9F1zHl6Hrqs/LhlSA/YY8FogveLohZeOa1VDBG2VWR5zVIu75cy9H9wPZLWLHR7NyhH
j8QTPIIBUFwGcw5cHWgd9bDNbrpfMsYsNCGGCFG8ogzNIN20UUfmt5wuurZBNZ2mqqdf9ILNHFEf
wp+HVMSN8oM4rHo86LnEfVgQIHlZOoRPWbcgAQm9sdrPUxpbrCwkIhchSlabTIsHOZJqD7CA/5yi
YTstlZobB3Qaxe1W1RPR31nYp22ywfRFj5IeGa8qtF/xp7Pbl4zLDOInrQDurnEhh3ZJMnyPthZL
J0z+aBUEOvzaIcvNJuvfa/2/jbr/bVcEAQZ367/fFv88AuAvPt3vF/wX/4aBtyB9MNQ2/R0//KtH
ByzudnJelONs46qIQcj9bUPEaQYZUkkYxYoDXHO8DrUUGrtbyBnJRJwMggGgIbw7xJ/xqn9hR0xv
R7z8XdWGrBFCBTnyT4DpChwM//dV2zZqvU5FX57DZXSXgIGfsEOMHG2SDT/GafUnS3RaABrDfQZg
lgz3CUizD8ZyhHhJoYLHiBbgSzuxrY9posn74GMCBql37nun4fec5iVZSEMmkwTNAmtgbyJS7Yjj
xfuWaftkpEjQmWwjJ+eOlfzHum7ZdV1M+d45sJ8IA9yceI3o1YaOBw2/Tuypq9CfQEjjO9YlCywc
EFF9PY1J/qNEN/JzCosT5dzfs8qtX3S/pM8DCYxvzSrIL5348YEG690AYQk02NSzD0+S5TMldP3i
6AJ4alPdryBJBPBXmi3IWbjiEet5NbZuS9Qjy6i784WMLATUdPtVjEHwNE8MihX4fHq/BjE55amA
FEhViXXRzkl6jTs2MHhtPqqgVUPU8gKYIMf+s8tW0n1EW0Jdk5RjeVA4+wrAFhbBly3qugeTmVM2
m5keewuci/qqPCO9vh5CbAdJ65Hlehk76vuDnzpewOzvYlfPUWx83cGng8GZztWPDaER0WylLOBx
8dVc8koiPEmG5WzIwHbosHNfx/OcN3xx1UX6dajBc+cTuBcBwnabq35P1sI8r8W4HAG2z8chCNUf
XYDUZ1P1I5+b1OfiZeFWn5H0DxrAN7g4FQdEGYiJP0QQeMK6pJ49oL6ZTUOhqn7lJoTAaFJdXiLs
V13d+c05aABFdYYFTnRLR8t2XE3yAWK4bHrXL1sNlRzKpXUwx8C467NmY9LVeefoY6nFL4WfYo6h
9kvfBmUy/7J04CkScB4LZ596/X2SSR4cCQS5d2IcO63JtOx8tbHkBKN5/RSoKR9zK1cQ4VO2r4JE
Fgj8L8k+mlEe1a6P7IPXirL3JUSkbX0CFNLPHF5RoPWhiNb+2W5F9wjTbYv4D3y7sU1RHMke1xaV
IpSva+jlNvf3YV6M5J4qmDJjNKOJTvUK6cTmMHqi+I2W+B1ELS3j/iVVDpTmhFax0VG0TkcyRWKP
mCw2VDyhzYrg9XnT6bBX4zDi8U5ks4F7FHQAtjRFsk4rOGUqFGOz6IjsWTdsdVCA5u5ddatLkrHl
Q3SJdQUdKoyK2s3pM3qzI7dhdvUiJc0WynDnwmk75m7BdQdKA79hTTfSTqXEHZhOS3gfZPOWg5oz
CTwV7IEYBKDP8SjHHXi/4pS4yl5N4qHiw2U+wHY2YNNHv1xytZgzdNfxGSMZ0gmTCnKkZdgEx79S
T77DgznM7Jcvk7cowDLAy+FHCZi+ZcDd6rln6jUwMb/n1hWNmpBl7F0WvUhs16iJoQoiqpRikEDO
XAMJsauZpUDRY+gSqxkeIQW/V6nkDfV4sANkDpmmzznckN04RwycFXRy1odrVjvFy6P0OQwMhGJw
tWf7GiZJ14brVp2KOfU7QMNwnGIWP+fCKHCYfthtoOJOcCzHHU7rhopGU2XusmoId4tj0NKhZn1B
qif9WoxIIXeD5LUTXXcujC5eiyIzF2Fz7rBIKawpxYy1A3IdCb6H3s3AgQfqH8IBTy9GW7BHv2Jt
HCCqHWefpkcTVOxqo6ByO6qo25PYYzzCFI6NVRltIAcu96NZ+0Mhx/IyyPgTzPZWw9ZZ946MHvrx
onfoZULIP7goT5Z3w46AZuIwHjiudpwwPKhlUFXfewR2cM2TtV/wJWjXdCSYrn3WqQemSohbYRbs
kD7zh1HH4S5EJ9SytDB7QEvjVyS2y8dOoytoKL7+rwycRpwZ2DaDmx4i9Crtxmn4Cg+e/1Jbqj+K
iKYvxeKmp2Xp6G6DzrTnMLvvVqS/TixMgVnxIQCCUMYci27Xm5c+TeAndyr5RAJkOybJYq8uXqa7
MhLq6IIselAqG25AlsFTZbcXGo23KRdB1N8Dh9XXsCLrVWWQP8IO4YSVqQEKa4klk9OHqFLs2JOg
h6dtirIe1rJoKNb8NmE6jmuiO38Ouej248BGyBycvHVQ67t6FJn6tvUxeC0frP01Xgd1VDFZ0EVG
7o9Rm6HxifCvyZrE8DNZIWsM99eIjy3qDZYd+HaACVePxhHCNsKvuN+W7hmVYvQS0zXe+5mBnrSL
3pp8090XsQj1mHgkizs1E+RMbqs9dnT32Q1wiJIuLZDWAJ6zg0MGtTdOPeJDRp8zqZ+02RR7oHAW
tf4aLnk1xPAQbTSEX7eA8ukI91v2X9IsJoju6zk32ImGEK6Mnzvo/BOcvp2JYJ9vyerGnQid/1Hq
Nd+RYZsaKXsswR3YqBURM0tq2m3mYMPxFZG65YCeju5wk5ITvkremmniT0hNYRbAVJwNDUS75EgA
/7s+/v/JiSSYj/M/5kTee0n7P40k/J3G/8uL/lojF5iJCmsRhWiWQp1BJfc34ajE0V6AajCUu8AR
KtnvMR1/pdmS6j9wjESKMR0hxuTEOKX9b3VygtBJkoM6K/KijOM4/5fq5N9g3p/rZNTgkKCQ481R
wmPoxe/U/p8yIsASACRsNDqW5TahbFhnZGFxsFLjp20Bj5xgZA35tk1lxoFH0+4tNALuNTBnIA7U
3MPS71EmrskeLXOEdhyn/z12G0L8Mp/46zyB18dWX54Wol/JSlwJ5X/5DBOBpHqLm52+KRlM77HG
4yhGC5JgjQP5A+rJfJk7Wl3TzWWfU7hwRGxjlX0mIsf/FOdp9a7zOfg5uMK9Dck8up+3Ax4Kdu4R
mLpHmbWTgN9L6tglhK1eHvKVTK/wQJG7qGlg0nujEfZv424OXoM0E7r2UGp26Glva4tElnhEdd3i
DCN3H0nHWzl05Tc+8BI4u15LXJY5jo+Rs/TKBMQxpCNuIwXiWwqttDbbY2FOa0Cvf6Sjny7U9pAb
Sg8fFLv0V8nUtINrCw0G/VDDSWLf45htz+MMmeSE3bI/zGIUj6TyYXEAhJ6ekKgLPrTiPdIPzr11
oeraoWeo+hYPhP1dqH7VTZE7JPW89FCBHCPhsicV5X1TwJSIH5Y+8cs+QOb8VS5l+mkwvsCjvrDi
I6VpecXkqujV2eR2lYcI16Kbq+i1GhDeBhNjo1egDzM4NZHhx+uEh1ipYDjfY1BSbJpCK5ifCWrh
cVdmaxTXZVfdlAq5TMPeTma+RBLsMSYe4F95hHKvISKHZbJgNYNK0o14DQyRobgKWBcfcYUGoMmg
frwzhOD6JrvFI/WaBj1Qa4qQHXVZ9V7OQ2KaSZPqPTIBdgdZrvN662AiwOUZPsbv7d4WgL1AOVXI
W3Y6+xTgKNQBhbkE0eOUv1QTqtF6Q4l6iWmEiRQs9fhAxe2ixItM2UUPnndnBCvxBmy0oFItKDji
m+wnQEqOIxZtsg6ITGwyYW3pCtCXJYz8+J6sHB6q0iREKkKsECHpzPQPxma4Q4PHn1N3+7HdvEh+
ANmpl2YOQAWuMAQweaVOywk/3mFkDCa0eCRUax8PuILSOvyNX4rklOagRZzr8LV4pcVHTk2AJKHA
hyAmDh9LhB6uv39jXpjB7dcgT06WQzmul/XmVaFOJO9WDrpskjSjSHjZePUHKaP0MwRGWDYpdfMl
D6X4WODersgCOXkEApmlT5QBehiSW5q5T3qpdiQ3SdIscY+fTxOOj7WNZXntCM+/pJptwfvvd1li
2AU98g38OHCMDG8WRhXuMgzhie4riTAHKhqVAOXPLb7n4ZYLedF2mIc9pvjhK8XAvds1YVuo7jVC
UJcqV/NlkzP+XG09ZXWJQjJHpYs+cpgD3BAVIleHwnKsUAVb5BEUe7Tt+0XwX95nuCNZDnW0maKY
w7bOgnI8zGa9hWij0ZmmE4NrXDFo2+oq9kflc/sc2tI9rmwTHwnutKQJZxOVuE+nEfO90kpcdWka
wFGYxZXFwYKEfayQvRgnCrpLKowACAtyYdVWvePLhCGZYIT9M+s27WsOmOdDp0YR4Iexe1lxFx8Y
3MG9B54KWoBmT6bX6jsLkihBlBuPBa+4eynzYGzA5+LGjiUYJEw5m4NrHqYBPt04zEntgc2pRlvJ
E8jgk1oaXDKMUXEAqo8WOs/3RbAi2UXTXCY7TFZBSjdWQ3qilKWnZLpd38115F0WBVYQs2DsQRGP
9sECY9ulK43pLoC6gTAMQTE/ylSgNeoTjHQoO3Bj2DGe0OJNz3xF1hhUJmczGJgufqt+B9Cs3H6m
xZicidT9ka1l9IMDxXgvqXHFPsQSeF1k3v9M4CS+IqWxncQ4jTtE0Ukz98GbZIF8x5AW1U7LoGdQ
DWV/2CK4vujf+TVyk8XfuWkPAGnbTTT0P1HTIyyVWK4uZQbOBXJ4sQG3gJryscGNvWhLoDyjE41O
BoTK3ZjFwCmslbQGBhjnTU98cc3oci9zOf4EnN6lOw+3An3OtmznCZgGurfgOcKoKQd/OUIXC8ZO
RVc+YDV/8mnSndawOqA6dHu/JmurlkHcWTPNYMwMeZxWidVkK+qpD4R5jqbpa0ItlHBdKU8PaB2S
qxiQcX4jIpnfbcflC7fpY5etyzOoOFpbNFfPBKOBXqZCdzU3TpcPC+jQY19wsQtpF36F8OouKSlf
PY3zL0Zt8WF22SwPmZ3mCs+H4OK4Snd78O3RCZBuRsSPSt28mFF02Q4p9xAGhefNRhYdPqlunncu
RsKaMwn7Av07Ep8rcl479N8T4jOks9+IcCNvotRkbB+OxozHbeHcNEGU8t2aII4Kqkm/xtNQfvQ4
IlVhK0QUyTCo1mMYiNOaJ7irbcK+OWzvFxA45h4N2DcrgVAIUMCw6K0ToGQgUF9VDv94Tav4Zasw
p2tzLHoaolz/WhEm+rZVdF4+nQ75+oREGaEXjTAalLhhasQiv8abJ09dF5F2uBGsKAXdddWAGrhC
SYMEytmoJHiQUuc7FScUs/iK8SfXAJMX37Md8kvxE+uhiWDuA4Ee1OWPlaiyB2csLephQqIICblC
3BcBGe5CssRT25kweEqHOYPvY+wOl6uAQJG7s1Dj9K03Om2yWYCZFOF5COW7xpa46xjuU8XCjwjZ
PGaZugZbln61FqIInrlNNhFR0Q7QcXdRNKUPSTmbO1PIY2msroci1nUXRgar5iwcplN0OsUnLJEa
7tKEt4D/DBqSLbjPU9wqYd9dR1vOx5hHXwja3pryfKxlPKcgkPTQ5g7IaiRW3AexwIAOlwP4Tiri
W/C9iH/l2ML3VZqEYHlikTyVNM0fS2h7L7NMDTb6CZCfYp1uBu8QTdLrHQ5GgkVl6FseLtFlkkHf
RkCHGzptULn0OL70bAZkylB+7GPkXVsXc4wiQDMWAP1C/wizp4Os5SSSAEm4vYZSrpdNJeEXMH9Y
oHI632EFWsFwql61eqyeEh2uBzGZDn+MU3FJoPI8d9nIVwBtymLC4gRwv7NzdDYpM4C087CVBPqX
ZuV1Huj2FirwMgC1zXtnuq+MjPBuEDBAQeFW+rYKhDwK5TR2XJWcQb+6owsp8MCqK/e5yfE9aDAz
GHcygq3DOBWTy/0GnwlPwqiHRsAL26e9we7IuwqBhWLkB2HT8l1U+OCrcPKFsLlAJnchbIftEOA2
U327cMzZLAlGoTgZPXcEgdRaMqRK/UbVZU63NEGuYTMXJ1PAxHHskj1e4+6KEdnXpsB684MtJv8F
0sruwNhn/thVmn8XRbEcK1kR2M4orWBGo7lfNxDpSK7ODR9ZvuuDBelZhF6a0pTmzooI+M/GdbOt
y4qAbBFfICms916VInnD/jbc6YknIJPHyo2PTPdJo4Zsfjajo/kzh8rpmywABrVqsPDlZNM/higO
6b7KpwkPUIhacMij4YFikwWG6q7ToP6TvTNrjttIt+1fOXHf0YFMzI+35iqSxVGkqBcEJUqYp8SM
X39XltrdMn3avn5vR1hhi0NVAYkc9rf3+loc+FkwrdPWD+9btgE3ROZqZl40DhSsoaw2i5Wyx7KD
1wiM0MMSjpoiGMUYaPv52mkd59xgmFJElRsD5ozTn6wq764m0cx7v0ymO+F07VM8FqdmbK5qf5k2
sP2a26Kt2m+UW0xKc406icEJ9yryn9mojTsPBs7gKfs+hfcFOmPIMlKaUxHlJ/ThUeySYFnm1Wjj
NANYWFbpqsAI+dBbZv11yoociCnC0oAbqdC00J4LYoXLddYro/g2D1N7ZwQzTqd4Uck2qhOn/4r4
/FT3cwkvRiW9Hcp9YTC5HcPJ3Tex5T1UIn+pMbvFV2WO5fHaKs03ys/1DXGQDDwqY+GYjUnIfU7n
bOtnaew9YL1xzJek4L8IdqusDO+qum12DpAxRcndqceXJbaR4C3lR95dJOvmjtWPki0r6Hj4pdJ1
99Pg8ysnV1smfrH9UDayHLr/0LSZABqgcwJlv9p+CCX3s4zY13pK2cfR4iTqJLF8WmavfQ+U+Eub
0QcLEC8IlNenrmF5JuqQ84HWgJN+BjbX4hArVHDdxWzdCcU7b5nRETaVVf8tJk5gn6PB762jUq4V
zms8iXEBsjLNmfl4sLduU9rqtlCDOBeGu9QnBbfieYi7YDtklExW9lKGbNsKt303I9MKONBj/niU
roE9opkydUj6nm1mnTpvlTOM3SPqq9PuFoR4vLUlBjT7y8J5ItN8IA5sEWkp9voRZ5GMGeOp8Kz6
dczn9p0hU/7wl6F8tIKIHX3XtHw/Vqv61SxsiDQRZyNDz50mByxhhFQX8MvugpSDw96PKnWY+UZ1
a1e1cPcqFu60bYVfvV7OwoXbiL+wYWkv1+9vOtYrAraahmYizny46Rk75BA/XXVwZn1edpKUs0Ev
co5rfz669C/6wwtRAmUbYPuW/Di6fMUJjvRAdcjjnFtc+0Wx7cqG+8OzZ7+1CdkDzoYTh5CFVfb1
7766b1KBDVzfBg8LUOH3Y7uG7efhYK4OKq3lkzuO/iZpkpn9Y67QLw1e1e08DgHGWHBs+/MXF8Q3
P3x2TG7S9AMpPBoKfvzsmI6NEOxCdcBNzm8fxghQD+w2+VQiKRcbW7h8eOos1RWiOHtUU5U9B78y
8vJDZE/i6fKG/lv+/4vyPwcOdMX/XP1fv+XJj0p90Dd//tRvvjhB9xrLZ152pbyomP+SN2EC/wPv
G7lE2/Q17Jxh8FtYV8NGPZgspq2tPUDL/i1vSuRNfqHnQzDVrrm/hcD5ONRMYr+C3oe+61mQR1k/
fj/QO2zrddP307kcLSbAMWRgETrxsnXmjcO9azjzKZ2ozGxNM8NuXdnDp4ziIybtoGxefrl6d39c
UcQfksM88CbnQSYW0/axSPz+3djlXGdB3A9nyi7iHGXMxKseXSheTwPxP54Eu3/18PEgRRU+0k+T
KoZ/uLSeTW7PK9+DriMsE8Rxv5F5Lj4tiBJgJFwn/C5mQ0y7P3/HF2/rL9OUvn7a9cqjyjnfxF34
4R0nXsy9nbuzNWGTYKe+5J84IfnWrvPmirDIPIl0k3ihzzTlzlikMtPaQ9uZxUYNRA8wjLdizeGU
E0eXoMexliFMeYqIzhbtK77L+uAEeoZNs2eawXMbN1dZPjrTNoG4dkO4Zij+wtD7x9uA/8T0uBFI
69ir9CLwi+QNvC8ajTpvzxexsIoQ7Vc2BdKaLVA/3Y2TCh7rUOSf//xifljfTU/glfH1jMdY5A/9
tn55WTiykV0TljqX/iLOIov7c9lS6ffD+PnPX+nD4nJ5JVwvJusXHfQ4eP3+lWpMdUuDL+4MksF+
a8YK0S3s/Fmusjremk2PYMiZxq/WqQV45a8GjR4Uvw4aPqWEe8VGhq6kzA4fXp5iA5UBEphnEjvO
W5H2LHA02sj3zlK0W7AQFRh6bv1+zBsytU1Wed87YibHMZjt68m1lInsklYZRbeyACVXS4uMzjx/
r42h3pjGUpCYJj+rDpRKlv6v1qc/3ijf09OGRrHbPKtMkr/eKNPtndKhznzDEbd4SxT2B7h0WVdi
rZjnMjqNcZJ9jXzEvGlp4h1h2omIpBi8H523LMSX4shb21U6fE+U5b0PTh17pz+/xbbzh5sMIIFB
hCOduZWn84PByVV+Yqq4s24wdNZh4KNBxlrY1ha9buj7tZoa8x7oktOv4Hl6ayVKfKOq3ufa6Zfl
TfFQ5w72Py8fo5cxLSoiV123qvFLfnK1YxALQLiG2oWNMAHtM65CKhbnUfsMG+04jCKB+dC4GBHl
EBcHB9Pmg0yjOwKi1oSY5DXnDhNjd7EzutrZKJJZMjfY/UISfvTT61y7ILG32qdYOyOJGWCSHM0Y
RjKDLsH/r22Uo3ZUCu2tXNLpG6eC7hHpAyPNWHTeDttIf+QYIp+aWIzZPvQoWlPMycKvwcXEmZSN
8QVAZAF5ppXHDCzgUTRB/p4MNThL3JnZY3Ixhg7aI6q0W3TWvlFhy+C2GYtpaxN834mLwZRzPxIb
+xaIAIP2oBathRu1Dm6p+2NQBSDdHVhq5LgutYPVhwz7eSrM+EqqoH50rA6nK7gpiWGyWN58tyJb
Zk7psgPPFO1gNZpvUntm24t9drlYaUGSYasFSlnxcOC1nS+2W6UduHlnFYcSpy2AI23QxZqLWTe9
GHe9EAKWd7Hz2trZa11Mvgq7b2Rr4++oPcDJxQ6cMpK6ncU5rd1Pljddu9my5OF9T+W8KCDE5nOp
3lHmpFxeW5CSXoHxFQ5qVn2Tc5F2FrjSjsODee6yrsimU5A0y34I+i484ghir5eipD+aZGiP6Wwh
rffcA4LWjRlM3C7qApsSaE287vJsbLaE3yNzrXIMPLdxg38IO9bsjfEGnD1+BLftLEbUGJK8G9c9
a+HONeI0vB14dFxIDGTMGXAWHTN2JSCHYJVD90FqmDQ52PhJEZ5DPMjrqgXFvY6DnurMmHuUrtqQ
XcFO47rQURaHGbOUmQ2RNuYouhpadI+7NjHYtldR4v8w+sFLoGVXQDQSG53izCYXdmNp/SQ5lhOB
yPnQmsxu8Rboqldsw3agDhco+MO7GUlsPphtW9RrR866Vjc5c75X7MuNtT5IvBh1Qa2LxjJskfnX
NG7z1ITh0Hdl+ZIWRVAcLYWmss3izn1Y+s6ydriapbiKScR54CVi3O+0JRjq8pHF2AIKTvFo19e8
g23V5dGyRbRcgjVFlHq8KfyZoW3wqKgNAnF/UvBVUPdCK+o3HnIMDnOvZX9SLqm1fM8zK3A3Pm+g
wOULNfkIldymKuSR3ZRZ1lgk0ZJws+DFc1bGqOrgLkUisdcWYIYFG0i6GFdmmNs7UYeRw9sNvHor
5nipjmBL8D1kgR3jCOb7VvSLAYLQN5HVkKpOjGXVTYnxRZVzBcYK85kvzwKc7kJJiEqh9QQUSvZn
tw7mCsRc0904fcmSFLUInjpIgIN0B1dDlK+QT8r41ODanHbt6CzJleii7slGNX1zsAaFKx8vo7Xr
y4mCCKIxVbuiB+a7ya0mo+A8httEJA2lwJGdRRqlwyN5/vFrrWLrMHhU1xA8dDG1hIFG3Tyv0mlX
6hP7gt3Rvm87RzyJzuA7Rteg3AZE15u2gyzS5KAmCS+29KJW3iaGFzz/rIzjiqOM6eVt3N5NM+XM
tdnobEQ8lryxCsleXLGCBc84CxjdBbOk2vhC02i7NgjlXar6LHuQfhlQPLTTsb/ppk5vPkHS3TkE
2iEBjgUvXVULFT8QN92yNzNPf3j91kfmJ96XhpvaTsmn6BuHSxVToFvWQTbw6BDwz5L7Unk88qpn
VxDxNeZU2ZXxbSPsWZXUjWOT2z2qCVKqESMawHBuph2oD3KaCH5UmPl/XZ9iAe/XUyD0Prkri+dQ
WsHJH5IE3mvsZIyLOXLfMBHqgqmirG51k9leRWxzUyIxZZY++qwW+7Y06R8URM2rDV0I0o4dJ/JU
+WR6r8K4iobNrLxmZIM7a+IMl3Vtes38Lcsz527qtVrQmPOQvYxER9oDsI7ix7wEeg5JmhzlBkO0
tU3kHLe72i2CF8MMi10x1hFirs00N6sxfkgqSFsB3ihKSFJJuIy5g1Q+xDJ4png1RFvgjrrca4RW
cLTLSjTQaeZyPvmCIbUd9Yy95WjNFZ2GZdiyyCAiCtVTiAqDvBtYaa2BhLmCtEHULHgyZrbppwUM
kHjv8IS1KyCVHgTvUfKrpkLEkA3HyI2ONbdlXBtZAAsQtER3M81e/pgOLcxQr6VuOg3OYRldbk5m
inbZ13kGF7d0qQ4YnYkTM27KYriK5rGOYSi3RfzETgQFKii1AuAlFLizuKWzSTASb2UVmJtHYuMi
+SyqxfIpZbMDmz/VnYWxIYaMpgh3GFl0MsJ6/EoqBMJz7rVudkwCU9xPxAWoWPdNm2yTRYd9Etml
1t1Erdw5F26NUtrUkBJubBHbE72d0rHdjnHNXRuRYikqLF7B3NG2eF0na0JjBTGi9ouPz4Lg/kRZ
fA5nE0h23brNy+jM4imNSUHwOCTBM2O9aO/KgDDErpd1kO58Cjrjaupfoxm+jMRvIfIHR5aklkYn
6uwbG1Lw8IAFNgDdFjGit/XFqMHBgfROYnVZde2pOrbu5GTmLmJrFfC5JnAMN5ky6nFTtCFzBrGQ
vrvJ85D3r4Is2hETBRg/Tiax4MbmuSdEqpmFYez9l3j2/xUvZI8kOAX9ZynlUYcc/mf9pqo8+Xff
54td7OeP/mYX82n/J/B2uS65X0xj/5JTcItZDvov6qpHOEJ/5TezGBYzasNYOVn7ben8AhS2EFoo
1TpYu9x/9oL5G6EKJ9AS9C8nO+1UQ9HBskZKAwfBxx5JfSKzUqVJdZgGT4zbIKbeSwowCfYxWcGd
W0qmecy4/n3A0B0ge5XJeXSniqcHyAL5956nJEysF7eN5zscMeXj0Lrhl8AWuL8Wa6wP3rg4h1rp
WZsn2blKDKp7XkY8Yj1q+/GGMDJllhiKsnXt50Z8zkRl4A4htHnqlwYsSkO0icj4PI9wG4GfThvI
RuWPtiA4hZFntneZ0dq3sUinuywO7bVRYaviYGxYbP1nqFDcgpI+chY7piMVEKYoTN43+NJCWh7J
0Dr2bBhOI97sYzAlZrnFRTQgavOmNk0Rdt95FW3gtIHArMO+bEEU1w3VP8/NZ+LdKOZTSGFzTcyt
yqhwjc4hQTH1ttZiFj8IADsHJ3Qm4PYOk7tYkvB9oSqJJRwR/qWGRcTv5Z292LhnX8rRzB4wVsMX
nZIYCBM+t7r1q9uuVcN8BcgpIlmO+QckR+yRxcyLXABGE01lsu+u/XsmxnkLGosLmQq4ASuaEIC+
tNPJu2eDU38Rke/fhXk1wvFalCk2IfRpekJAhtt5PhwdZ/GO+OPr24yD1Z3TxpR9Uw6uh5brtxuq
JrjO3aTZA3gYr2O61+0mpJ1inThl9ShE498bNqMFLm2xBtXpHAoBa6sIlXgKK4wmyczdMfKE7Qma
2W2mmsF4XGzcGq6XCijxBMuaPOs5zVBcaQ+LUXR8ZmHtcKc0X8elaF5VX8mXGgAO7XEg1rhrJ3Jo
NGQU/lZRcNGx2Tm4n9iekzGxg0dJq7v7yQJtsA0mZQTEIK0vMkTTWjHyHLnpYmN88xd8IhlVkuu6
tuDlcKyihcBEXvaAQaRbjj2VpHmfhL1xLUNjGNcssMWWerZPN8LWCjRox6H9Fuw0TBwe5ZYMPtsU
3NVAC6yVUK77qRSzfRMD0R2jNaZ5g4wJHq7FWbtCLdY+mmbs2SuD4F9N0IELQe0ERJT/2mgXnNEF
Y4NhiZoR98fA8E+zpr4ZidAT+Y+UWGR/CCtlkDHBwG8e86aZkxdZtwGuZ/5RupeY+dkLI+NxHlXL
jj688QrWdPyG7UvcFOcwsKLrvC+S4BvbkBSrs7Qg6BinqDC9Ehdlbn5yLDPZJUACVybQ/G2o5mxn
uvxvZ5n5sVngLyWdJM0CD+6Gkn4De7t7SHsRb0BQSxefFnIyW4V4fHZd4BgHHm/jCfNUuK+UIsMM
XJgjFLBBYFypbDgpTZyoO9lG71ikZU5FKZl6EhCy35BnJBoGQuJY9aAX5qB8qBashWlLN8xBtIDI
q+k0Jmm/9aYk39odvTaaatoDaDPenYWZBprtGsTbfvIB52JiF6u57rxzO0+P3dJGGy8a95T3nWeh
IOvRuapfkdmpbkfffKA9poQet3Db0D+12SFaDXkInLd2abmEc6VNnRJWSd1+T2fvbJI/e8WWisUG
0uMj+R3/Nh2Aos2ZjXEwb4c7FCsK7xUn1DGB7wwU4pw0/ozkY3brGMf4bhaZgODETxHTzNaJUlW9
yfzltQo9Z03HqNulVjcY60JoHBruZeHzaULa7qQ4EG+UCsdb0ID0uGyrrwGz7Z5YuL9NQMLsoOqn
a4i27ZpCY3NYKshh+TAYp5RuXVdzPoPV8aIvVSLbTSRANmfeXG5k0OPH6iqFBtWMB7OIuk8kKzoG
xmjsIzX96JWLazBO522nsJ8OFOm+wIEwitWlDuimNmAgA1Hy2LvVmEFitx2gSEm9CwKsH6s6gppV
9+Bx/JA6Mjgc776v4wD8LUvTJWDeEVNhVLiLd55bki840LQpx2+S7oGOP+FzwHFma3GkgTbRx2ci
as3XsuJ0s1qmJPsMsqeA6DOoVZhIf1e0XbCvlqF+rcfQfAlUZGwR5aDTjeWCACxxJtLMk0YPhX9v
8YUbQP3GbetHzx4RPXMtAlIYEY7CM1A6MZE96jJxcqY0ug6ywscgUzrNOu8SOvpl+I3B2JOLx6lZ
4CvsqJEPHI/OVhjSHKaIgfUQTsPrSJsV+OdedjJUhJ25jmhLZPTGc1eb7Qsjrmw2ST/WV6alNM+6
up+WzjxbaVZu/M4+un3OMLDHnYkTez2xdT5ISN/IIZBQVeil363WLr73pJ82boz/ZT104Qjw0Hax
u3ms2Ot0bpyN7rXxqaIS8hAHmf8OYyra4m3xr5tQfjGC/gf8wuizK91ppZkm69Z2PpW2Y9zwTGVr
aWXDahDMc8vchHAcbeSq9AtG02++bJz9UhFxWsJlQFmYP89klDZdDg3I89QbdE6IjZZ5zOIp21Lu
rb9HoceOHqVkQ1OG9DBI3HVrCbd9u7ihuMtbovb0u8nwJ7rnko35dbGofquTPPOKfIkGWMdqrKlM
F8tZd1jYYmN579P4Ca2BrRT7CzjLYjVaQ37wRLpsHPbpDfEsJtfMIedCzpNTvq1ajIEG6P8yTN6Q
TJ4M6VYba2zML7H0kkOV+N53JdRDP4gfIXYwTMsYEA3vtcyFuWmcjoZ5memdghkDR42muvKs5pXm
VPVuCfrTWGJMA75Vk0VqwLVFA6GvaUY3gunkzJwdUld8SsY5u84Z85gKATwL1QZ7mXbxujbTPebF
+lR106O9cJwV+OWx6zhQaNLlvaMXIQnWvnrEGDCsk3bhWoeFNW84pw5bUBQdeVTEuKkHTqMM/xuR
7s+iicJXs3GsW0A8+brwnftGdIwr51shC0E3rB5fVpzUVzU+r6u+kd+9YlyzL3hvfbomEXvN67XA
YHXwCQetWhsPWdLQWWjw3Rgu6ug9CGOO6E46YiNk93grSy+8U+A1FTe9ytUe0Ow5nlvMcgT116nw
I4BYE/B0kYqzBbdoymr3IdTN7+AjIajTUg87UdxTQWlBbBLecTCErWyW9GujackDustzlyZ7vdls
RHlbeR2piTHQHQx/0Fzp0EDhWMWGCZK1vV1ybWXv6GIEMz2tiy8qD8Bot9PT2PZ3tehuUW1v2K2B
x3eXmeceysSMH4k9IC0caBNKJyOsVcPGoW0QcodnO9dlis3aLZpyHbtqJWcPSpKRFcudVGV2dTnN
/LeE/hcldAkjhfLWfz74nVnz/veD3z9/9LeDn0PiR7q6Yndp8a0tGf/M0/s2qBhMSKYmEJHX0e18
fzv6EQbyfUpsxOatn2Gg3/L0lvUPvlVQucXfYbJl/FvUa8/8UBSzKTJxvuQA6GJZMa2P5SYvm5pC
5WT88AdTKRVBFnsbdjjIF3JQpCy7oaZtG7mlGGlCzpF9LGUZ+Gt3aVn35EgMdcdOusi2lQNj6mDk
lQBZRlO+wsQ7aLXvReL4EBZJudQ6TlI5uX3s2MHr1EmKnMru9TgkglgKsCi2OBmEY+zYgX8dgLZ4
pacay625IA0RTeSkN5bCvxaYvt8u4ioCucECXEauSysa6dd7mXsxlZdMO58GS1cAsjSZ72TTBc+9
JXjhsdahgq71p4dLyOTSdVSl0jqGmc55WDVhP2yCZVadKjic/skNsIe1Pj6oHGc95Ye4NJidtJuo
Jsl0N+eTji/0AR+jJn/r4mmN1MEUlnjCLuG8eXKa7qrK6A/WEFufFp0nKNmEHfCekodwixbrgGz4
/LVHTiN1yUKuaaCDVOoFadvua6iK7+ml3EIsXj4lQHZfrbAxUW2ppbZETMi2kDFy3uaInyPzyhtw
UISppeS8mmlFklO6bhjXk0AgGhRM0wOJJV7TzzB3UXfQp/Pc4Yjfj6aFzzcprsrYi89WZqTX/hDS
qQM49g1n/YG+ZkF2LBPS31By9PV0p1DHcSYMahvGNX/z84Zis0KdihIiPLLXd3iYqcdzS9v2M1l6
VLCxDnEWTJlE1MYri5xsFJKPUM2p3ucNMX/6LenjtZP3XJcxNXiPMRZ/Wu7MNr0PPMOLYPp0hTPQ
jgczwotyW5s+PsViVDgwlh8x/YPwHA2I5XM+PrDlcHZzGbu0KwuT8HmRbXrvUUeyV5CWjHUtCoxL
NgNwikc9amEV7bLJ7mElEken5SoAOPJklAbJ9eikUmdaJE/Z3MIn7QZGg1QYPMERddQTLtqAbwss
UbnnoW3XUcvgMyRKckixEQFjrLt3qtboAmZXi3M8NjyEXjBxg2m5wyr+M+iSpTXqcJkGRHoyAAW0
jWeIuivBY3ld0U7SPlzazumjGtkTXPITRzOtlRYk/R8sk+YUq3IsGDF0LWnfpwkxmI5oOjkz6HEy
B6Szen2LfKuzjoWDbdAXeNvXXQM3KXBksEUjIGcxAGiqbVG/4kENny9D+FK7mDMiOhpWek71IA3d
YXog3cMlGWU0300Rj0KxsFm245Rq3CXzZ8mAC9dVNamimkw8hVfPxM9cuvz15ZHo8zrZu8nMxZtj
MnRUDjEo6orMgpfz0Di6gR1uafFkj1X4bKTmYKxqTpvVKqWP9zqHe5ODyJ6J0EliIlSoOTCPScHH
oaR1/Nk5Ds2f7/JNkwFmWDzkbUZFmCOtzQlFshOjmxQzCEY46+iRoCP+kAfXS6O9bfTUZEhgakTQ
zylwg/HzWoTdtBnQlQ3F8XHbgcHYmHntHVxHmTu6AmFAbWjaacEiBkhaZXxehGkswEtL48EthHae
MKkK3hCS+fRQyIrCwtxO9c0llZXMxJ2smWc5C5ie/TJDSy9Ezu+5ZMYyMtubtGPKMM1QPHVOTf+A
GaPmQ81AByVEOvo1I3hwCECd4ijBDetZjHkXw0648+NULY8tvRjsw9QzRVoLH3iiBeqygujHjcql
gZhDk636FFUeFh8Ly3F8om9xsk9NYlm9TacPCuvcpTwJtQ1SMjUD52VMhXgZB5LWC7dVtZgmzTHg
CZ9KcnlNr9V3Z9bNi1VBSKwwK8aL4BS2hYmJHTVAZlwV2jCa6DBjUQjeT1rU1OIGugLxJIq8mk92
qvj1NHdq34lIJWwM0eAwqYknpFcKMYkj0iu77tWhx0HZ7C5jHt8ZP2R2fOa1bPT47/GXnPtkCJ5x
71NLQUnlJYZRNN39ACl52oHzYH5TbUdPSg5KjMdAB+vqxg+esadzI39OaTBLEkwLnq4kOhCl4IT6
LTRwCtmj2tbCEHc25JZtnmdBSlNpLi+2a+hX/F0x+PbzSMoIcHLjqHh3mVmrChvtfoz95lkkVlk+
j1E0Zy8OSXdO67aepcBbJntbpyOR94Jt2jfFvYh7ufaj8r2Mp+Coat2m0W9MvTiHETNwkGNqQrrV
wVD2D/3ar/wapSGOSxHfUvyaD0w/VjFuRNSzhcDcSg0L0NgSXBVlS/RIeiH9V1WbBPn9kubf4UXl
ns9e14ieWUrVoeycgluEpQKncT8x1/JMqk3MFEO/2FHCJLAa5b5XFAOrSKgTho7epLUtVGL2IZZ6
kuSQq0AvRK0OJ5Pwqq9YY/w7QbPHkGeXGLNqLA7TQnRnR4ec2z7H6qGDz4nXkIEmzvylASNiyKq5
bnVQWnUeBcGUZ4BmrRcjeocnvY37+spLoZqFd5hZqjVEuZeSQz0GFMK3roe6ZwPLxu0eXnzvs5vX
ButEVbjhEQdJwayK8UZ7rAgWmL2Eb14XVBMl+DuPGjHcgsZO13UliwP6KZol/XR8WMiZbl4h6ZpA
cXZn9tN4csCfZGvDgwi8kmUdz7vZReo5BAxLeu+2PXQOSb39iiPccutPnXdq04BlLpkaAi4Gyehi
FJ9sMVQ3humWtwmS58mTIaNX2GxKYr/aRn5ao+vBZqa5mNdfKTrs3Xgw9sAlG870luOI+kTm6RNN
v5r8mtitfd9kcUkusB3JlC4wkX0ybiAuVPA1hoq+asdArqC5y23j0OoBJxBxFiMNDuZA8mOeOirZ
fj3Fa9um6U9vtemNr9CJbrhe7nva+eVuwdLBOk7ztygZPwVBWu9ouKH2+GK+kEbXFm/va9RMM0kd
xCiRN3JnZaT9ZOcATSf/xvan5Hw3FdO3tJdPRkqjWkT49sZP4uW+WOiYXHl9scN4YO/DYPCu6yCh
G3zTPjW0j01XymVntG2LpkK/oL9oxiFs7VBs3EbsG06oJeIkCcEf8LS1xyzo7euKMsCai1Zi2m+c
x4mQ/mpqGn9rBAsKPTPWihGS3dlNuvHYdRpLJm5ZBHTPsKEEKW+4x1xZ831UgaUprfIgjVbtfb1C
ALOl3xXV7YODHRDI7Gy8tuEEeKdWwc2S6gxpgbRdluZDpnQyiazNJzlJA2RLnTcobR4/N7J3/doN
Ocolxqvl1E1lsye/Vn2GmE78Gpz3kDC+ZUapN/Sp61gGDKDGXLPyekiO9q73nHmHz684jpjx3zic
fp6MJstXkOuL9aBUS5qLYUNSbjRXM0zJvRlm8drh3L9m8o9oIQAvKozi7jiUznsdRzYUQ2iBojZz
PVsJQMjKeguVCUgprFqaUldyy+4a3Bx+nXKDXzXbdo3tPoUNMwozvwb3VLjHjER6B7Oly0wR5/Qm
lPPMTcuFLl5QfVnVVp9CEmpdH6PdpnPMh2HMcrGNYNlRSveaZUofErQ7mtrSNALlZ4H9+M7kH+1I
4DWbRWvUlANKYmlxiHRdaRW703p2MqvEPfhZPz4bWSt9lr1QwqrWOrhCECd61WyJFFY3SctzQW14
fK5duiksWksPtKq+aH29j6n4BKmX7Fytvo8RFQeCcBdVPvmp0dPaD8E+0No9wuM51mq+gRHqqlD+
jZshQrN4hY+FVv+DES1s1XN2Qbe6FAjaS7GgyFyULKO5VBGYtYKd9bO6kF5KDREHt/A2vJQgal2N
mC6FifBSpKDx5qViMV7qF86lmOH9rGzIS5kj+lnziByzt179uGDVlT3QrrWfQNzeeWPoFFeNqfj7
rGLLtTEd2hYxeiR1dKdnDxorUEHsZFs2Iu5gszbpiPd8MsUyEYJFUcZHg/LUjGzLA0wnf2Eo/eDU
1Ednh4O95AAtoeVJ/fVfjL89UfekBi9DgSXIaTZdVdb0stjoWp8x6uLXsIuA3UhVOnnmrkZyUX9h
eNaQkd/XbXXIBJeowFePafSj43mMXVwUsosOzkRHBRwCbQRAIhAhJimjhSDURWG9J68fk2qtw4Ue
CG4Lq6vsxJNv9lh6cOoMf/+ywDyxHJNtu4vPVr/pXy4LHJwQMrkdHUqDrV8zsfpvp6RiTzpwOAbZ
L9n59AXy9Qb7y19FYASCysdrwsu7+l+24ML+YG0vZy+jf+PCNcF7B45SNHOt2xb4RcoNiWfHYBc9
+tYT3U2Mo9Db79LOySgO+G3lLYo2JYIVqYEoPnT6BF03UZn+aKnaPvw0Hf2iG939rLL/mkf7X26i
hi1i9A1AGWAm/3C9Bvr4GJbh54eSXnmECGe8R0h7GRg/BV+rWWO+Krcu3qg32LTzA9yz6QE8FApA
NamHomx+YoH+IxhbN3X7cAkxJGgvJZ4ES7AM//4OGg4u4J59AzEig22ji0nsoUOSem6ReCiR0iUX
SUHK9t0mCXSsB84X9CvHdicUS/K6bWt9BuPK/vmlusAdf+dTEFgkbMILOIZdvBH63v8ytLzBrFWh
mvhAIY0dakTVOu+xFo3Kw+6cAMB6BBjr28eZniHoCVZFq4bBlsNDb9M3ZBUPY/BsmjOnZfuyLxYd
x9hLvi6yF7bvSQS0IQ91oU1prQdMPk+2UYSoJZmnzWvQ6Lr3n4fSpKBzeI/Vkklorifis5qWMKTL
dKf3cW9JmTG2SK9m4Ai9mhPQn18O+SHwwHPvetKz8ZmRZHSDj6m2WBiEuwbP2FuxwxwoKzCKJ58S
G2Nm4t0z8QfXs/QpqJdyQTyZipi3NSf98jgF9G58jCy6vK6dheoZrBn+k4vFn5BN5mh7kYcsqZNa
Iz676bofIVQdKmBYlPe9Gu9aNIDXWOaCV3fovaINrDOUaJ8Dwfvlw/5Xif4LJVqYegb7z0L0/83f
2uzt//zPL4Dzy0/8FuSSwT+AtTIf+p5l/uyf+FN/ZqL5h22bMKgkgg1tF4lD/FN+9oCYs7CY2hDk
WA6GpX/luBy+5JgMNXyzpJ3AsP4dnKulIyP/fqD12yGPgTOKIcy7hkz++wfa94a5KHrT/k5/iTr9
gVgXWuZmHCGo0Mu6S+X8nOZgiXbtbLF1bNvZcb5NYV6X14K5iD19bdjsfbPGNyjZlkFoUjKhn238
/9g7j+26cSANv8vsOYdgArmYzY3KyZLa9oZHlm3mBJJgePr5YLnn2FKPPL2fhe2j4EsSBAqFqj/M
D8rGNm7ZokgSrORYbEPa2nIO6TwaiOWIgSlIghG4LfyeFu25xG6t6SHFIUuhXjEmHOG9Jcpo6K2g
CMKjy+baIZqIHE6ktqgzWti71ZSk22yLqEBMqeiXF/lPO8PvhBtWNCROw3LjD5q3NBZ+Hx08VyAc
9Kv/re0nHZWbKsG5uNgoz3WLSyReIy45i6yuvneIwy33nnRojKPWMCqepwZaPT+8f0vOm1uimcte
BW3FD2CavonAuTNXTa+Sr3Bn/eKyxSmqOFs9A8g8Gtd13MorCdw6N/3IcKT/OrewyTEJaYqnZu4X
oE5yJEU9Q16qt9P9GifriAn7zKvYD8Oaro+pCmJr3gdr0QVXKycgfq2KvB7xBpszrYz+kLD8Tg72
ABibORhFAOpEFLAWfh/mOC2AmBdl/c3GDir44KO50tyh7dusN++PniEY/TLbuZARL/aiAGkHBu+1
w+hSVl2EOmH81VCAhLtvy7jAD9uxWeHAfHPvGrscH0VSiH+lNVCCTqS+K0BS5d/fv5Pfuz7mkV2D
KwRnFxqqkVHD+3UjFciUQM3Ig6+6D1Vw5bdLDkNIIU4u3bOEXqQf/GGQzVz9/dkJJp6ISClotxOS
fr8iiMGyQGPA+YrTeJ953+BCyDQ9xe2buYACi3lsXFA4hOzff1Tx9lkh+0NLDnyHocdK9vcr58jn
FxMg+689UMJKnsAHqh9KKrkdIrS0WpL2eo7W2K4umkzVgY2scVqsj3kvgX1tcAqNZ/Qx0OyIbpGo
lS4yuLp2yotCJypcTsbJ8yp18v5Nv5mSvovfrfBdCWiUOfPqni2RWLIppftcjp1qlh05rIXwrg6p
M0x/eDNvr8XEJ5vCSBeVAti7v4+PS/dPRXnRP+NrO4brJpcGrxzTvmFKvP9YbyaBH2KKwWGFmWBD
0XwV0GguhtQb7Pq5XgbF4AK9K/LvGoqr/7GhQNa4OxT5myH+w3XF22eMeEAo6SSzniNeh63YMhLS
wLO/rL4lHIgL0s/IsmXYppAShVtCyzphmRTyaUlLVNB2nVJwuraVNTv6PqvWCRJDGgKb+UL1wZyE
68BZzilckjXt/jBK4espyw1K/8eLj4y25Osp64MXVNWoGqplmcNSzENkwm6AEinezwoMcdHHCDm+
4Mpy44z50deex2ZQ4y5PsIwwoFueeZdV/j3obUaG7c8r1mmjBcW67y8B2Itboos/j0nwsU8iDv9b
XaF6hoxwidafu6mRNGIbRq0ZtM8mpZxPiOZYmXJBB6pWeAsXbpg/USkjhdiglB4zFk6euwR5yv5B
lx8cr6N8v+lSuoZokXt59S2YRpGJDcrr/XrDhI78jzWp8vqo0HPlHrGii1ArEfUoPtJHavN6PyIl
tD6ugyv1vVZdoO/6nO9Mm7TOWRPwIIOGd+akAOi6DVraWbHAgW0B+m7ikM9wN1hO5Cn2FWkN9JYC
JJWabhOIDO/5TRbIvgqOvp5TdGAnaZxJFrSMCcG98vJk2edJxKWtbIr4dY6P5mpWsrTBlUsbrvvU
hRl9x9jTXXZZejXIvEn0c32edtYyno3zODOXcHU0azmj172ch7pP2SzteDB7ZhfGDkGkDbuhd3BP
qNuiOPn5AHgIofeyoZIdBfmOoo3FgPp2zfRDTdsEzBKLL6vaw54I+IfMHNLetm+LXP39GV3bWWoP
9Bepky1TrplmTHBXnzEYAVNxaRSaCcQLvPqA+sCPUfWKYmLk/LCllHkyTUNanCEkMXJYECklZnBz
GKrm35c2xpdk0y6y4/EIXWa6NNHAruXCyGTS5HGQV3fU+RspD7mLDmAAHTUHsLKhHRsxaxIHs7Fl
6864iX13Q4nn4QF2VhGCDYaFuzx3cFEYQwDduZGMId6L+ENY2gFjssoxLKdT1Is0vY5kBcxFwwt6
Bz+jwlaah8ijNpgvOxf6X7KnTmjeu3Q0UWAPzlbzMI2D8Z/BsnceXyUhaun6DIs2j09pFiznht2Y
U3UAP54MkmiM0tXALS08Pd+cxtzcixeh8RtsUYhlCS5hVzBT3DWgEqGD0LRiwEyGJm+LUaDOrnov
ZP6jtcMX28hdJLcFutqMcacrRpAyPzTLzYrOJJ9UkgJS0xhmj/FJkABniprUWt+3IRXi+07gLjeA
ph2IDaSOK1mGN2WsczhBqwkehrj1lHeuMkvai8yHKtsTvAmg3SP/0Hp29T1+yQ6jgNhq29Phme0+
ry516Qk+sFMUtcvtSi5mZrWbQaXeoYCwCv9kDks0I3e5fR9xJo30jrOrNJEpLYGSHXBhO/h0KbH7
HAqwJDZIa0Q3dwkn+/XGX5aZ6R/2aCx4e0yAwJex9U1NcBX4CCAp5MmGkkozEEY3u26Amsa0pXIa
w0QrTJttQS8Zb1CLXq5dZgv8sA5J0+1c9r01nRdxTyHmJLaw6HnuULhuEKDtRc3D1HG+JM0HlCNj
r75q+iYyrSW6wlO5JxATbvYDUjhLt03asYmiDUrPgOE2lG+HFI9JyPBGKbwgzAbPK3xmLzXBduGZ
o3wGc5puVErTLLkowEcKeTXMwASZPFluQoocpgWiBXYVZl7S2+mZQzEEyiI5b9Zm5Wedo0cFldB3
CZVAWRmlXVXwPurNbFti7K56iFqE3JxuFG+ppmLJXtAs1cRnRZ1touDI4DNz7ayNBw1orp34TY4w
HT8bVGziUmHrar6NUNBiIqXosBGeWm8OGD9Q8UQHzSiyFoQz9EwoCgDu0tDdWLvFPw+h5nknYYnf
THIOPGPk0p4AT4HIf0JU+q6XVrLLVzFN6H6P0bjZZIdh7JiOM/DRxmJTVgvxYQnxG76eKdZQCCNE
0X1u4QPySGGjGjw2KsdkK7Y1FctzFdJ9vfx5DiHqm8GZsPFoomOhiKrRPklzGhWnY44bHkhsSsy7
Lp7qeO/ZY4ylIl2C5RxLxZJor5dJcsd4nVuMUlOlkoWdY/nI5AkRY2IEf07rKpvMzxavcZm4azab
xDloLBPue2p666OwmJXu3pUqQvyKrDexWZ8WNb9h64UxjHN8LQXqf05G2N31VIwHkIerWILPWE+h
62hXM4a5eIfhOq9Ul3VnOHfpAnkCPbbPYB4661wlleUZ80jpgoRqs+5zRszFjEnWTfkV+/eVQmGD
vebTBA0W64fIKu3NZAHPPm9df2qxFMMv1m+3ned6/XiYJj/UV5Ta4tloPeJse+GWbKvoHw9aQMGm
ZUeQn6HN5ezCWkG2S+ZCmyR1VROuh55cSifatMpahk+RA/AFX6Zh8RL8yrwCVbqodJYYs8SI54+Z
p3EynA4pO1mJnnE5resuysrVVkbiH23WmcWBW8JQXE4g6mCe4IOLpikJ2nqf5Gg9s/EhbnTWg5/E
i9kbHLFdqJ03GHQkQx/toExjaktDyqE1Sn/pBP3nYQdTZlrP46i27aOYQJUdUKcU9bCB279mCP67
vnXTFk3lPYx9p/LmaLdyabt91NjzfG90GYZLqx9q686zvB50aM2s3gDICdTDKjUmyoDgAwh+xxCt
lXUGgSTbYBchuYKgQTaAzgHYHFbNJkKwFddxqVaq1V9ElYf11xRcqZ530ImW7luU+y4CEKNsGwkJ
o/cH+zjEdeeHu7Gw/TI4xpVVBFeRgEJZHHXQktam3/B1dwf4Sg2NJ6fZIUa3rME+ANtjJcDQeZgc
YNqP7Nte0CkUd1NCM6PH/yUzG2oLmr31H6bFb1tv18aTikEk2YC6ihPKjz7ZWGxPLBgFWYX5j8kv
OL2jcmdtthVoMGZxd6FJHxUbOMsh9QIT4Sp4cYSSzMJ/GS8PYFkJ8rNu307h+dolFikpBlWarcdP
q5xdZqj9xFmPCwiqIT6MfmOyPzQtzMkBttDK3S6ersroCLYhCz4ifltzK6K1ZBEdEwufvB3oF58w
6fc9mX0IA7p1jtDvyIInm9wNVj5sVmJZHoLlmM5jCwtu9vCq9+29FnWwuieR55SkRDUNCGIKHVGU
rDbkJRDs0XWssEU5RYDPYY+m0eCRmkA/GhggjEHNzhnSkeJOFWoBXHuUKIGtH7RH2b3cNjGMJIxr
8gap6U2PGiv330e5iZOFJ0HPbR2cy7ijGoaqUE+Riky+iocD0cYZ4FR8maaubmgNIrNygRaPZlsc
2tbkUnUrTcqCRKMZo6Gpg0F8H61+KaIdPVA90ikRNXWDjWyRdMdLz1Y+w08MX0yK9KPcE/SV2aV+
7mCeaBhHWnSmYhFEqOzUG+HikwGELvHyqIE+U3HoKHHuIHGF3WTuYOwtoAsnf4/E2rGENmOLgDn1
oTrlE5tqCCpvV4h6wXaahMhMxcwmD7hD3CT2P5ZKUHt6eY1smEI8cvwbh/uwiyl+H9y8FryjsYfS
qMD3g+JKb9Ypt+Poky6knxcn8Kaw5zn1SEf1/Sodk8WKtTXFJ6XwEElPW1xi+CwbyDcp+OQs5kwc
Bh2TpaJeJ+ZtNtlKQkgrHLKUxIlNNq+bFvWMExuInw5vVvBUTXYR4B/E/SyrZ9aBixgOjwoKgGSr
7D2zRLqqMwWvGhFF5LU1vbmnHBQX6WEnzARz4xGH3GPnSCBNiKP/2F1TrRM2zbGZSFS3mD+RBQKJ
MfnmEJj5iLlgTmZtMwL5d4SLa77g++a3yUrUegM2VLJdipT7ciATSZMaFsGYmGQekDw387I8isHn
vZTj1PBSFR30obpwZ1cnn3U4JZnBmsoCm8MKL2WmabaQE9BzU56Zu2XtRPUlaJNEY4pU9iHCE3xA
5ZLUTs3Cux0tXXGtelU8gm1E1KnBIOaTYx3XcORLZJSpJ63QPq7wVxzbgeCyTJ574U1iKOpN7DvM
s8p2zCEwb31ObLaYzQvBL4f0koMn73lY/HU5d2lfLeegdZZZH2cHgYcnnYqZQYlfMp8+sTW5Rt+E
iqfFXAgZ1/3PE3G41hGJwZwkNqevOulcvko4s0Dwtixrfob50603cNdtFI/SNuU4olNFx/skDMAX
3Adr6SLebk20xW/oyptDN2pdJgtTszCHfIk0Ot9M2ob5EfdxwlsbKgq6+CaHFloemdJ+TY4SYb3+
yKibiLuKjjPvaSdbmuLm/MB0ChAp4oMUtBk+tiUmBycYes9Duq/lzNQ/EaFIOaoUIXnUy9KrdWlS
q9KqEPhHxaWBNbIbtEbfHr3iyZTFUCv4IeuAuNhUX9veDEqEAVnNiduPrIGBnIQ0S5zTctJeBkHh
kbwuUw6uI63n8TaYAU6chuC9ypOwdzhTsLFZHvmBOw+a0IlBc8PHRN4Aa+KYd7XJRJ3aIYpvp5dT
41ygPJGedpD6CFIk/GOw7SnIOeU+SrQ5Bb4cLMp4NTfdrDNu7ICqUTQDrBkCeT3zdJgz0Tkk2cz+
Ka1rXimGqObWUQJhJ9xDD4mHYW/NtVdcypbiCL+4LswolLZNwBp4jVilzkUPv4l2KQwZOgOpWxdP
bjObE/ryEjkimriMISBFMyvfrxr9Q80IsgCADqNE57/pe4fYik7oQUxf5ngw50ww0wBcd5aHtna0
6ekK8krfv+TrqhplqpDjKbKannDCN53+pa3r0B6C4YsfTKZ78zI1ytAytcp/eymjPubQ1adhRGvq
VZHSSZN21VQnvmRebOJTE3gurKGZYE3sev9aP6qBv9aqBWVqKVyf3qobvO1K9bYxNkX35svsVmDG
z8e0cpiJ8O9SliFiEDCLIZE1BI0R+hpqGXCVurDctoPDuZsqhOlsRBx5Tex5icw/ex+1SswRoYa0
w54gg27iq/dv/81bgV4KpSQCjclx3LHNz39pks8qroZkkv7TkImZ+2CDMsdCNleOUO9f6s2cc6l3
41GMkCB11fB16Zg0KnPw922f0KnGbvYkXjCCfxSrNEsEGu/0xyn3uoUieDHyhyYl9XGYMa/mgep6
N0zoFTy1Xmpi1DCz2G7GjMh+lzhIuS8Q2Mn3SSYWvv5Woq6srol2lX/6/rO/Hma6poB8KdLSJvWF
eD0jDf4WNEHifqYmwdFxSVOqVGENFzL9wwt9PcoO7Gme1kUKR9JBel28LkgMQQHl4jMERokGdlua
ozmGvy6bfGooI39oPP6OK6BBA8KCsjNNXhysjZrn7zMI1fKVYLIoZJfoE6V7hXYtYY6guPBeY9WV
s9ikWbKk0VYWfsrO+IexfTO4AZPYKDVLnON5dOf3O+CUiO9vK+vPXWovSb2nl4XxHFWPNMqPL2mL
VqlJjVH9NfH7Z1Hc8gdT8qoCcB3p6fQyOBVsa8aI0v/CKm5gyHNaWMuwZkvoi6kJ+12IfFqIt6Io
BqK1nHyzWYIgbtCoSGObhb+Bp2Xqr4McKR4JhIwmkN8FJbo9ds6o0CCVrDvE7MDvm9yq171JuywF
/JkyMopBvLOgzchtJKpyfHzbqpbbki8F+p7UnqhZFI5JmvJw+JHxOcIky3Fe5UQSu08mxj9MckVl
0tGzNkWWuqAs+/7wv5lwEmi7DWHNsMzeTu2RkwUMxnX51KQd3qknSQvbt9lFGEYSen+WrN+/pFm3
v4ZcE2qjHz2aECyAfK1cTM8JWkcfTp+iBGaeux+zKCgu/VA6BehS/B65sFdGI4eoWcQmKbQwJOeb
79/G6yc3Sis2kdNYIbHmfrS/f4mdNSrbE+8y/VQ0lD/PgKEP1YNTTI66cPrhX4lSA60iOQNfFXoB
wrho7b6a5IGwkwwlrP6zxoNlffRzaaZFnrcms3r/uV5Bhcyno31p5F0knTcXaOfvCypBJagsa+08
AMm3UYCkfDkkh4QyKifdDFkw1gIN74p/JAUb5uXsu9EjhzVfhZuWsi4lGI48pn/fTlARqCOsnknU
s4QTCkBoVkWK+Kcpa82WKQOEuHixCGHrmjJxUdEdudfoXvBwVuGzFyWJZTpFQqMMwKlKjHARTy2L
OFoe6sZOvBcVo/8V1/YqqDAGiFK7NuuUsX/bCPZRY4qqYJwfxio3O3Pc0KooYBgAFnt8f7wNd/PX
+WzeKcELeBZa3NT1X8/nqYEN0Aovvg+95se1Rp/SaaExqWFrItQTgl567xhlmpNgPdemSvrzK6VH
UyGwJpvB9T2kXUxDo2yJdA5qUFQUrCIfrfWiZ6niGpq1VTEdF3fkwLRHYJ/jcYaIDceSn40/ukWm
iWSVucPaWfEd52e6qcwLX/2cq+AzQzosX0oTOLObGq/lp+ZN5oKsZYIOTeBvdoNCxoaT0UsLjRXJ
3M3pebDvxTFVDnezCGwmmz/st+Hvr8+IK4MasI1pns9e6NuvpnDHE+jQbuPnUrvyY65q3zk4tEdP
giJsPWr86XBARTw6X8KsjHc4vdYnoNTLR53gdooo31jTNE3cTWQtSOUE6dA9xJxf+5ty7nW6TUPt
nGSwIypabc+69ZAHCpSVLlt6OcE15gzNeQq/55IdKV05rae62Fl97v610kfWOBihgL5py8j2dlQN
i0drtQYOB7glTFvEvyD0DHVx8ErLvZQL1rxDu3R7euLlIwIe3llZOnQJ8nagnNcUEy28QZSfwQH4
WNYk4DARQUKfx22VvHfYn5/atBH+JoaGQAkjgSHq5DU+eNIdHzPXRdIktJHe2eE10H6CmNp/La1W
fQi8victikckAsb8QJtgabc1/SI8r6YowybFq/QZfhL7AXYVBZs0z/8awwA51RAG5W6YVHO/5iMl
MU9YKdU+y9vagX3rDYv9xVmG/rPAj+4hHX2stGZ8ZQuJWpsH7PCFnP5/XM9MCNIvg04jU6Ef9AY8
Nvp9hICQqr6i68F5zi3x7TpUrgAP9ofV/Dtu4ceVPMcBiGE0ed3oNRwDUcTC0cBVvoqpYSq5DlF0
03AOwF8mLeVd7VTxXdbHVruxSz9qd65us/KoMz/YzcicYkuYDcG1ClR0VludfGAb6kkfxnJ4rCr2
dKQSqxZqivBubSNpVY1ueFFTtbzVzuL8FRndFJghwoZTUCTXboVUOLbHVUBRo6BFJSYEmWwVLV/z
JhmosI/qIIDWP9nz4G5XzlX/KkX4MSI/Rp80zUP4/DWUqaH0Jjvf0MakPd9EeKIW+6BsMGAMlB08
vD/+vwfTl4tJQIomxSJ/fp0NYpxAWq2i+mtgywp81mzfi5raNnY4xaX23JGzd9JUt7RnUYB//9pG
7+2XSM7FTRpAGsQEwBXPeZ0SCAtjHi9c1q/eaGZZmrnp0W3y8mRe56daROUnpAvn3QixFe1BZQUn
6MH79e792/Df3IY0YE0k2B2su9nGX0NniriifZDKr8lI44ByGjaWc+ijS9bTJRnwt8I0SFYDtBRU
2Su6PU2FsMgcXeo20MOmlIl1veIvfOKuC4UzLK0/Vxn19K0qrMtsqeXF4i5HVDXde2qg5TVMdbzP
Axpjy3YdZtouOWq6W9lGEkcXDt+Hycu+L0GeXbkSYi42VGidJU17XflDOeyauB+/LGU6PthAg2+t
OmSDCGYxHVxnmMaNiwbX/QTNKN+mnc0DpDMGchrIfUn/ustphLAnfkAdJrxA88j7S1DVxjCpKCC1
vT+4b5Y3YwuPw0CpOc3K1zSKkZIw713GX7vM86+szs0fkWhcYHR1tX0lJmPv9P4Vxe/AV2aV5JgF
6hY8ElwJoHG/52PCdkpVsXV+y9vcO6NshuhRPC7WOYXK/EAjYiDS+4n62iKg9Zgl83CRoYB5a+nI
PfzhXv5hapGJgukFkmWILK82Vteh11bMU/ENuwVbAqeP8i/gCBb6UnX9jaxdfkXrIT4NauvLovOp
Bp+ocUz/w238w5AYEgvMDbCRANpfDQlYnL7qV1l+i6tgGXc/lARRgU/Li6wMUI1akTbtcAyB44h+
cQsJ9FMaInp8kvaruP/DzfzDlEBmg+olkxNg3GtM6FqNk27mIv+WSDv40AWiv3NKy9pJSofnbDHj
1Vh2w1nr1dUpyg8CZyow/0iuD/ONMVcA8lpP+iKzRvc72OzOh1SbFR/ev8vg7ZvjkEDwdULeWyBe
wzjVVPk9bLj6WzLTGqLi0sSfG7WiF9OhD7/pbKegNlU1ENrRHk6XXZ4GPuMFS4gKVxRB07Wg4agm
kB+zodSmaE/zo7b69LIIsv6kc7HIDcY0OU18mXibBveFadMvAtv5pMW7b6Ow7dmG1eq3R4sJfciL
wbrEvUPzC5PEjLJHEHKZJxKR3Ee5K8FVDu9TkRUXFQ16zgJuZey9u9KIc01ogWna1Y++pqhAFtl/
GJy5Pk2r0lUbJQE6EUNo9G0D6rU3bpTVNMuBeM70oukIDqhmJNse1Mrl1EbI+TUZFrRbxq8Rp8CK
JnW0g8T5a1BN9nHEpe67Bx2JIp3O4z+VLMWbbQs2OPB5ljiYaQ6Vrya0ruKlijpv/EbVu0se2N1Q
UKOSiBt9b2MWEuiCnhJaYCEMWL/5nq62RHYsdtrpiMlo/+hHZXJhy6l4cBDWp0MiivigclWyGJIc
K4KOdu/LMvx/nsX90n77r/94Qm2mRveeQ8rz8BtrwpyOf1l+u6fh6Sep4uqp4n+ew7AYn4vlH/7T
T65FKKBaUAj1o7+VXP9W+on+ExwHwG8mAtUs2on/Q7XAEZzMgslh2//gCM52b2yckJINwJb8K0fw
VxBYivQUhanq4UeOXrt4k8dA9kopL8TJmRYoPNApFPKWbtx6cCllHrNORmfa/pJb03zadp43bfIm
jO6gdQ4nrDt9dDvRHe0ho6X1yzDevBR5fiXAkcj9lmKZW+PhfGItJHfKE6+LunPvL34BMvlUYqnR
XEdRYV+HazByD1bsA7ZBeiwTwCv2GaCTIXEjZO80a2mOxvhrWNfitueY0CGcAA9d/rVCuL9a0m6i
FpH24lOVogEKqUO362HVgQW7HfChfU1LP+ytHecyKzxBGRGdPbuoh3QHRAaIyq7xZKEe0kUnxjyL
Gtw28svuLox7iMMeZbyKSkaNOLkaBfDBJd9jMXPfhWOKjlxE6/9mFcH4EDUQECfVVbhWlw6+fCPx
4Eu1VPadF5NKYomFfso2SxuE51CQn8VBx05ang3YCBYHcG2oWuej693WHVaoxhywVvHjjGYnPgKr
OuuSXBzH0e2fMztV11Hlzzsaguciac7aJujv5Q8TwmhejrIfh3PUA/XZbGkLh58V38IyyoMrgD/L
RY2roZVhqr4BpNbcWXge2sb8kJZWgw9iUaYfQUm2EoiaP11adJ5v19G4J0pKw/sp03i/yfWDPSbl
tVrGDE3ZCOdFkGkiOYC18L6oHk3HqE2RxKMGtG6phWTBnR0W7Z3Oahdh2LC68fUq0ah0lSgu3brs
3Yc8UelmFlZ2DbF27y2xc+hodt0vNu6hptV2Ogetf0QNpz60GN4WW9RVx21PZX2/1lKczG7c7iW4
pw0U/G4/221z6q0DlHKa+beMenceBgVqmLK0zxKB5LwpjZ+lwi6TXVzb5cd2EP19I2kxd7Q2fbSe
rPYDvJf1yq2d+QINdpJzVLIOHlWQfdXx9MrBtB15TLV30IEPEOnV3mGlxEIRDY7+U8G05zSpZogI
oBuR3ZrubKmnKwxs9Lk/9eO+9FBh9rq03A/WWm+cKXN5oMG9S4dKHUa0QzeJylKmtKokJhf0nsjX
Ib5/pBqGQuFcWkCgo3HvR5N4chLy6irHcsdBnu+SGgYO5jNmiIjroV9L6zv4BCN+VdtYpuLU0UEO
gXlyl5QzgKyXo25wst/QverDjdNV0sGwp8NFm84kcoAJXhPAcWLr3p97UkkPgBlCykqQ1vqNv58Z
x1MtV2Uk6cv0IimC+pzyCKOHrhKq9Drf59RiDuWC6ofxUfCegS9ifJqVk7pfwaldRGWEW2q7dpSH
/Tw+gPGL2eAzs7oQP/FwofViDfipxLLWgZx+K2s784+yaILTYlAPUTqtX6Re5z0Sfd4pRf0GBPgS
IccirAZdVTl90ukSomEWBosN62qtBQ7Eqoi2yVRPywYClPxcxzIad36n5nzTCBHqK1BSiBgLwGqb
imNGTmWTvtPFgkagA61X69MmCbD07Qki1TaPw/LabxqY9zpLnGtKQNNtoLToN9A49WwkFctrj4Vx
nByKMKCxdGMdVC+QeWjVSmufcHBepQgmbMa4xCgBo8G7bHQHLJhLx72Mu6lDtRAA7E66nX2NPWdz
Lyls48o7Zh6mJvw8YI5GCGYu6ZlefXU5OdjjZg45B5YP9X3oD2KbLGO1q9qp2BOeCb5+XxTPeYJ2
IdIkQPfJ4VSAa8pSWh9bl1IhujRddOdAs872oF5IHJOW4sfBs6voG3Dr7mypxPQpCdNyqxHUvhOD
7k5mFGtXK0AEKRmb9MR2QC5thi71ztNI5ygCaPXBdxsAh7EI0luE0Z2/Gl1ld3LB1OCkV31yw0Gv
RdV7GQpwUjLtPzeLDYbBo17gHxW24ca3vnhKu6gTG1/M+nIIYZxsEjyI4F25ISoVxTKk19Y8WMXO
1z2XK5NBfye+R3eoCEyHTgb95wDqSrlNInu9ANCDIwtWA6eqwO+blm63JzbMp7ks4o+60IK/mHTE
eRZ5AXnP+GTVgJrWFLSZXTn1Nvc7eUHFBvNeuSDIRLNHdGcRTab4FHPY8XygAvfjtZ1YYXoO4IzS
2+jykFrIfZ8Gz7lr4zgQepTau9l9zMTQnuatlDc0JAVXrZ6drkd2BRFq93q22os8JvQjtHGRLGH8
PPfNaYTcySbwLaCcorJ2IQrFeyB/+dUCcP/oNZQPN+s6O9fI3vFOpyycrlBisLeOg4wN3HpnMyr+
yig8fqZj1d0qx8Vh3O+8ctu3af2JEr1+1i7W6wXl852qEF02ecmX0sJsiFnqu1tvkRmhI5c63ONU
k170WFOgSxK66twN8QjZ0P8F54ofhfT2nJkXbzdhreoeFmVl4GOgaz4GtEhrhM+74osHyavYIwKN
cxWu1068Q9tzoXVcDphkhamcAIED1T22RQZDdNS2+pT1afEIW5bXlT5ZXq6vLdsr7hbOggXYs2Oe
VwBDXE9J/INQ+LrssymgQkfidR0XtXdKitV8Xpp4OAyjhVHLYPO+YjtfUDQCmfbZ9buKz8z0V0cY
l8IgBkArgRZchl0vLnrCGauoX1boDNrBXi+znXZThkPMBKEp9oQ/HDayItj5i4CSBtm+PcuRQZYb
Vp1lHM3QUN6OJRhnvH7wBJvoU1/h+bXcQijPPsyltl0O2VABNwoBr8PY93dJhKkUSZF/mfpNupsb
lthF5nDMAa/a91iue0hLbfzKQzjdyJKCmpfPUz53X8KoaxHGX63oTHr9ZBJM31H7Km9Av4gVB2s1
qfU0hEEH0rUZg4uhsldvQ510dBCuXiXAvzzXF6iN+Gg8Ekfyraq9wN+Snqi/ADMu1i0OUJV3HNn0
b1m19CRs5kAMFrcMzjQYyXjrAcHpTgpg/PNuxhcyZmv1yL+a0g0/zDOmWE0ncVfy8iU4D1VBoE0j
F3BuE5T5pUqXYoYMIKurvA7nR+VE3Z1wJ/m5i8P82AQJddgiK6xnT8TWWdjIrj52vZqrrYUcurtJ
BZ3oTSdRlM2qVtyA6k6rs7DNousE3O53cMYeclw49J62YV7a27pBpK53RyzD5xGP5eE8wNCvCV6S
7P8/1v3pWIemBo2k/50/f/zWqCT7nUD/8n/+PtXZCK4itApp1qEo9UOm9e9znf+fAVx4SoMSig8A
JU74fyu40llGMHxI/+s/XBvKPKVF2lbwlqDd/hvGfGi/PixxxISwi/ZrwIkS8p9pYf/Soo6chrSo
QS4EIMynCaL7ZuiLBrME+yNQnA9KWye1PXYfw0p8XCZ8wke54Puuz4ZFhvvV6pxTFzXx076MVsMR
90+jscCQbLHbnbRQFR50pL4vsQ52TSppRYW9fWElZfuZVqB9Z9GPONLYGncuGP1tG2bZAbDvvB8T
eZfrLLyZ1gwVqAHh0CkjpTSYYqSuUfy3HGcHXlOd2QPi+rq6Bk1Cw2zwhg0216doJK+3Pjoru0ZO
ciuWabx3sqgg/ZhjnMLQ7/EscTutrn/sh+SvwKvQLpym8ojbfXo52GjR5y73ZNt1diOCHpkgK+hu
KL/SfSofx5nCizuvABopglVSPzW4e21QBJh2iATMX7I6Ss6LCc19N1ohJpQdnMB+svcgWOVxwkiJ
+FfO+9J1vwLbdw/eyGaC6b23ieX45EAb2UIYOUOZEx+o/2bvTJbjRpIt+kWQYQoEsM15YCZnidQG
RlIS5nnG178TqapXElUtWe9709bW1iIyE0CEh/u950bAO2OSyrZzi+OMu4rPQ+Z3WdVs2ktvVbv2
VT3SadW4Ky2PDCFZGHdeaaZPLefgT4KaJ6N8nY02u0vgBdMH5aSJGVQCffO79FSzSA5r+B76sgL8
/dTNRXSbWKG9txrm8JaFfhFIPmVTZWn+PWdvcbSTaZYLLRPIOrB3XmHhjM7E2wxPNMEJQBeO93HM
LOS0RdENK6eQ7lXYe4ReDYR1EDHq3sqB4XmeWnBBUrMXu9YC0CujGOkvm3b6MU9ycRQpHH663DCG
cvpaC2wnRYJlrayvZGW6KxrsBj+eZ3ZIiToG4I1Z5oe68UF9z4WeHxSDpsIYmbMxRMQGXsho0Vlv
Cxj76KE25iDjz9Lsgc1yFM7XwoTiegkidGH+rscsIn+EaPSzRVDN8YKjgTsafy7RDEYLPBJRsImS
2dhkMT3PVgfeOok+OnfEo+XAc+2RoC+lqqW42EHiookqOIuv6solfBUc48cpYuJZdyBwNEIPY4B7
Lb+q8njWFPB4KtD49uMEHMXDsvIAJzE/jC1/UprgVVdIsoESBzyaovOnZCeani9fTcF0xyGUz5hh
MblDiQ2tsBBOsrQ4pKxLN+UPGu0IKiyto5zwtGxajW1WPoe8f9sI5YNcjGOHygNxHNEaYZt+LA0y
WEiJar4Q3dhvjc4qv2LUG2/8jonN5ZPFfly6mx5zLtJfhiW3gSpPI1GTp2L5oXtrjzyDNqn1cDpC
+5CLvHtoYntYFg7JUyiS+eKtlU13UyfaRzlm/B9TPzb3ov+usSqmtY6hchsPdvz58qTFoO0xJQZe
j+GXM98xYgaNLcwjSaNUM84Qwil8mir9aHuD+WnIqfDWbWbL21rAOi0U0dYYESfVdcsYlT0Wm1jP
Te06Oz9o8EQwlPgDwgoCRb+0MozOuV441/CFpmPlG+YdRZl7N1TK7MgTSf/VE+QWmXW1GEQWRovc
H/lDvcsVSbVINmkQavc48vrtzMnxvgoqEiFSgKSXu5UNGb2qQDE/m8TPcWe2vbssFLJ9UvB2Azqi
vwDpRvHkBPz5TimSJfgLVVnHlM7us1vb09K8QOHj+dzk4bmvphtcGg99BYy+F8XnnDC8gDEJSSYn
s+2uSY+5CTGUYjUKdzhlvgmQ9Ojc6PuTbpOb8m5sCMzpw23rzB+DGpK9UEx7R9HtS18QhKAtzHKi
la8I+C37WLcgfqLbYtV27mxQ+Y1i5hP1amLJgKPvSIj6hiRjM8qmM3NGgsiwrwHftxSF31A8fmM0
yUcrgonDq2L2O0USAzHu7TWB2YQxlcCDekX5bwH/QQMD/Z8H47KvzK+VygSoVDpAPCtTgEligEV0
QG20u9wVt2hF0mXSd9a1amQ8awQO4Ld7Q7GXcXwmi4BhBnDLiXwCTSUVxJfQApPD7rJ0nOKebpq9
7FW6QUbMganyDoRKPsDPfp/HXXnwZLK1VDqCEDM3OCIxYaw6fxGrFIXEMR5pDZjI9Kt9opIWCB+0
doNKX9DdrqTRQSIDOIVDqTIatKJ4rnRSG0ZkTVdTQpJDzYO/pQTVOWISk2Bk1ZLxyaIzpm9wHO/K
iEQIQIXRjiBB/bN0CDQwCI6gBRW/TJcsibgnQ9EiX0LvckjOKnOCDFQbT8k8sx6oTIogni1OuQg8
lzPueM+/rwiwCFWShY5H/TyGKt7CukRd5K1J9xHzRbfmwJFfFYZzTlU6Bo9Vrc4nxg2DY3tN2iYx
GhlaoV2SJ+XKbrQezxB5Gw1j3jWuzP2UgeKxyvKlU+kclYv3Ljb6J10ld+gFu71nkuahEesBE+iZ
mnerq7yPQSV/cDjuOd+RxVioXJDaFo8Ed+H45TVcxCo9BO9Kw5nLWrVMXK4GFTFCkeB+QaXb34F1
MB4TFUWC05xUEkxm02G4ZJX0UE052PbxYyy7ZGGrQJNGRZu0dZ0e4LnKRR40/op6vN+wpw8bOmkH
9P/EU86EpUgVmwK4ZVwFYUVlZWmCU0rtnsu+HD7nOOc+DybZLI5KaREqr6VWyS00YghxyS6BLqHK
dgEwT8wLQ6zgqr+EvzSXIBiGmM6Z00a3cQMVFNMSGdOq7BgHPwhpPeZYcRMLHfktmTM96q8rKWqb
JybnSAg/pYRJPXPYA+hQnAvCIw/QTmDfqnwbcpRV0g2ZN8Ml/gaDIdO2Fn7QuQ1csadSSLaGXlTr
aCRLmJj2wl6HJPTkmQkfSSX3DHU07Mi7rj7h2MPSqBJ+IFmHy0EODS4DIEi6nLG9UYVlKhtIVylB
pUFeUKGSg0qVIRRf0oRUrhCQyGo72emrVJlDjUofSi45RCqRKL1kE6mUok7lFVEznMYCJ5FGbJAZ
OMuUWKP4EnAUY1VBtlTVy1nlH0UqCSmzyUQq6sQmMGY+kZs2bWsFdDNVhpJQaUqzylVKVMISviL3
elKpS1XcEDQC5v7Zar0z7aLm6yAjChBnajeeCm7iLF1yeCfMqQbCv+pUwBNSS6KeXJ05iSiuMdR0
+Fm7adHog/holeN2HMZg1Vjz/eRY8jyqIKnW5SQ55cbWGaJmmRr1msZe8BWdxdZSQVQ9fpt1D5qK
JvU4HiI6gstORVcNlX8VBRVDAyFWkvPoHh/nePRjFz/fKsZQZ+DqnAmMY3U1jrKDx9Svgfcipd4m
GdabW4Sz1YpXuBmCBV/YZvLqaVrAlhBUur5IPNAi2VJivB/3RN8585WgVCGwPcgSsZ6aGMKsW9IB
Fog143TBvo0QLHOgBSyagK7pW5i4Q28vIIMW5o7d8NOY2bea7vWbLPe6ZWB3w71PmvramObmHMSi
2MS9sE+tmJ+q2YrWc+ncRR6WtnhuW3KEcnOVeiK+xtUkXpuxAOxh5vOr0RjtaciktomM/msdTOZ6
EGZ/cvseK6grbZLaOP0sBMG53pCaVwNmi7uAUmWN9s1aTZr8zERQue66+GVog2kZabUNR8D3D5kW
OYsgZtSVVE2+7PtoJA/UhXHhlylZ7Ha01V3vAZ/TuBCJfZwtCu00jb9IcyCCjUSNs2Mg0instxC0
zArIh3eYgtnJ17Ghiv5gqttX3R4A/icivhqGvKGObxDnOJHY17F3r/edRyOBWkZbJX2b7OcZkglF
gj1d2VGt3RJpOn9Kaz09NWH2xgGUhlRhVh29k3YWR3jWxSrKw7cqy9j1tSr7Ihl9sWbhZdogZeo3
Na7CZ8oXZ23SprtrfW9eUgPdWRDOrq0YvgOZAql10G2vWslp5k1jZP6RuVx3ROaZX81p7+IYn9r0
OskrRiJITsNXutI6LNI4QoxnhGwFuleTUs3RkFEXgh/3ixvoLBx9IAza1YHLNF6Wz7OV5a8zMzDa
t75layz5UkVB60P+kFP0r4Uxu0e/aItNw8JIpPW8jyY/R47MIauAXH2Ogm54NnAArJxK0mUVOVlk
NSDaYgHyhEcooChhrIl6M4+89gEfTQ0ovi2qfLYICSDyaZ6WOAZnlJ1W06JuqJr+W9hk2U5aLSHN
FUGWo5Z/TUYCqJvJJ8jXaq6Smr5pGdTuHU75/gZscXkHLXdmVldR3ca2thBB4a6BjkSr2HOJDw+j
Rw5+PvEOYbHR4szdp44W1P8b5n/nHP6h64PA3aQv8p+7Pg9fEcWgc/364zT/r3/1d9/H+IADgrG9
0gHxx/7q+Xh0c1B14EFiC7UUnemfno/zAS4ptgE6QoyxL2P+v3tA9gcPgarHMZ9MH0Rm/xU2Ebn6
LxNzjyE+QlQDgxrkunfSEuTDFpMIke8RsDMQ2vYEOMb9Gq/6YC5orLoGvWgWo6tW4a2zpsLK24C8
Bncmd1VmR5hl/SZbkzprnBumhQ+jAmYjqmFXD5xGLIcaG03gjE/ZyDBnNVnCevEUeNtUCO7OE6Ry
Kiy39OWXLi8BdcNH3AoqtJWjMN4cpZgZzqC9J1ywFMoWvO+ZLvIGRz9ZHLmatNAOf7LLyiXIp8n2
Hf5RAhQcWtFSrvSWtkYfR8G1oTDj+RSlD2ZowR7vsUsHjE2d4ik0umpLC2A+NBdieWA6zqvvKo75
eGGaZ3UQnIp6ah8TsPFXYzzrd91Qm6s8RVvbGd5JB1e1crMg+JyGDVRtCtAdQKGeiR9RaX6s11ty
Q/LdENnLpAa9XkBf2NeEIG0coquBQ/YGO793CHLmRWjGbuBCIkoiHYYj7eCu06ApFl1Siftat/L1
UNn6ks63feXFY7PvmlmDSDOTdJqE2iFtmLkkZsVKrBEo18R6caounHkIlzDnB5piRkQSGpIKeRX4
mdjapZFtzMoS/NVmvi17sznJSMOq25kPjsLbT0nn0L+BH+LLpLmdE9oMA7kEG1oL44pJ1XRn0755
7eDmky3zWc+iZmuUhOZ1fWBucWr5H3toOZsYqMgXNwLyeiL6ND4FIuPI6SpS/0gHYu1mab9iGO3u
AIrXm8oh8nNCH7V2hWBOrdD/cEO8V7fOh28BUITNrOeAdiofwjHvjX1rT0OTXk1xiX7ciB9xtU4v
GiI49uVZ6Ccgn/3R1Th5FZnOTY48aPtloOT8lPerUMUX+CrIAGZZcUoH4xEITdlSttnVzu2K5HYs
Kvr2udVfA9zyjnYVEUZYwn+ulxG2TrnrtC6aGLMqMDbIflpts4paoJaHrKPSF+axtjahimQwL+kM
lQpqgDlCRCa9g2BBVrKeL1OTmSndyN5cIf6SK0IEUUOYc3ajaWIH1jmh7ZVXp9oxX4q0kv5Vhasm
PJZG+smJaomAV2x9zTW0fQMeyje3aUteIxuOh/n5jTKgitaBP83XM3HBN01nutkbMy4CAm3oabnb
do+iHK2b+rscJU3kg+038dqrEauA8PUOQyHNbOFd1Cy4SDh1fhe5wBQOduVF+2J+F8KI77KYnNmN
POTfVTPZRULDQsnvnillDYwvko/XReDrz/NFfANQNThXF0kOAFUTfQ5KH+M2v8h2GD82S7DFnIV0
j7mJkvfoSuhzkfy4HgrMhVfblFFjD2d9obfIUqXmT5jo814v9oKmpbYo3A5TQt/VdCNVkJ994sjm
fcymUrwkhoQSjarGCPZG2CoTCNqLm5yJ0BeygttkS+YvAlI5VQTZ9hrnyEVLSjKefpFwyTkNatJl
Rnp3TLWJzUqaFMKzPiB3Zu3jim3iqwaTR/D9Kgui2KLM8fLiWn6f4UzfJzpEiAh9VahJTyBHSb4T
FLprnPjjRqjsJV1Pe+IkBNKjpUMqzkM6uOaxdoh2WCRFDfBqphG8xfDpnHLPpuUQebz3o/BXIknt
dml2ltwSqBZuc6am2yKskxuFqKSxZkgkmqK4GkMRHv2ylJtiUHbG1HYlL1UfEaDQgdpbtLFjHlwS
NISW41cg3Jb1K3CidR0UlrbRiVW4l2kZrx0Tve3SGgCpO1qen5l1FXduLwGOOYRlo8kwyc+08OGg
fEbYWSOeGO1g29btrArYDvIQQl8IXFP1yh5FrYx7aDOAY1/CxtMRluiVfh/MIGFGmnOPwg6aW9vW
fDaHPN2ngWyui9bVNilspUOf6/7bbDriBojMqpFOsGfp9HekVOhPicSi0aDGeO6NCpJRi7hyx6x9
PAJdmU/o/emjVWOyKocpJozTIou1KvqzHYwb5A10bFp9xojDCL2kPrTsdUwE543jxfE6hCjTpHkJ
5ado90iiaZbV+bwVfSbgTxjkVs80R5ZDWoTXmJtEvKpH0z0yQS3XKOgFKg6GqQPXh8Zti4VpoDNn
Ph3elFMwLHtYbWsAKsHW4QtsyibpSdAY7JClcbafLKuq2Qtxm7z0rtmeMN0YX/vOLDZ4YDGBGb6x
c5rK+gS3oFybXhGgb2mCTRyRE1rnbXpOgPZ87HgPT7hL6hvczt4VE6x8STcsvmKyBL3fCvtzUghy
TczU2aVz/5nud3Q12WH4yS86/ez7BqF6ceNQCWQzmgaXHkWRWfq5GcOsVcQW9wZr47jFnFe/uDJf
kqNJeQ1K87ZuiF9Z2BnSvwwc2m1CKt3RiJPidSCBcFGOmb5OpkLfh3rwyQfOSuIevZGUyNmFpk3W
muB67Im6oT2Nua+vh7CoTmPuTUdLwxaxYPevVqNm0aYi0zZGQNY+amYHF6JrMEzBqBrXHv4/9L+j
4y0rmJxLcgcnur6B2S6rDN21QxYA6jX+mo6d3XKXU1eDMCn8SLyYqiM+EmIGsANCLLsbIqGMt4q4
Dnlv1bEbsOUFGUPgh8aZyuj2UrT+b6r7h/qe4kY3f1ffk4/CbIYwyDL6scL/69/9XeG7HwwKddgV
FK9Klcuf/LvKp/i3bWEh5v2nvOe//l3O6x8MpLyGh4SOx1YK97+Z6eIIfVfOMxrGWWZwQkCca+uC
D/LjTDei0URmT5PskUvMJ+Qq80YzG7Nj3S/dlWhDfddWwqC2MFo2IKMiGRzKkGrT2sX0OPtqgFYE
jUknMHFq+jIGOQXLxDfHmzqyE07vGifsMqmRCzYx/P+jH8mpW+dNaa4tjswnaGr6jk9JoOIU2mNy
7qG6fZUxXIdlFVH81KFFgoLag+4qbZKcq/1x6w7sp7Pk85YWfTbZk3tUiJHZlYN5h1a3LeDyDHn5
Ynn5vGHanazyTrP2UzfFBh5MW8vLXUqgYlffG/7cUZupuMXFpOmu/NIHVsDO4EnN/Kj35JGtsy4Y
awUX18RzqHsTvVX8Km14LICesN0MeBCGGxBJHVDFACwRid5a6G6KhCIArpnukLiXZMgEI/Qa7sZs
+lZfaSFGwz0lCP/PALapfBrrpMy3TqXTB9IgcC94o2umrkYjg5XxfSEw/loXCPbSWSYA1Lxm8xRc
93Iq1kTWoMtrKC0IVQ0q94kqstWgMg7jmjkB27Uz08KGw4qjsH4TcdWfpRvrzTLRA2uXOpZxO0fg
2gbf75/q9BapeLrN6kw/GaiVtq63KWvYNcs+dapjnSFLI7/kpgoTkwemxCfRdlGx1CbPv2U5Gh+T
UiRPOvoWTCo58hxByHEbJeIrw/v4zm1oZVUeiUe5p3kbwt2ifYs4/TlG7MfkOqSZJOt8T3XDnMFP
d0CW07swjZNbutg0k0EaymU+VFvNGJxDUyDI9SaEx3VPRjmI11dRGP5dptJlR8uK9kngZGt9QCYg
9bRZN6WdLcM5Sh+L3skXlWaEW2BH3psTJBXrql/HN0x6q5egNwS5d+Wkn73JncGQxYZGP8XhXyH1
09lTSui7VTV/tMz0IdZK85kpVxksTTt5i9AygQnjpbIHy974qW/vgwTpqFON2b62hq+KAfsyj7RS
vVLpsfswaF/qGYbtDOHKCAd7kZTDsbdDcZ1SDzJUo3MFYtAvdjU1ITl0hnPyC2k8jwAqz4zIBtIb
h3YPYzvd50QKLDu7aB6arsDISad9hzbPOg7hNJ5TZGi7LCjFbVmGJA32ZfwE8yJ+5o7Sdxw769gV
c7rr8rw8J7OdvpUM8X01E5CHqLbmm0q0/VXWVtTkUWnAJy1deQfcPUvZMC2WFWuMTi7tg1tvBh/L
eZLXPoUZQ1ImUo5D7gTWded2zVVfW9EnVLxATq1p0E9l0kcnhNXVQ0d+1X0UOeUBCQDqsjHyngtQ
px/r3mmPQH49bT12Mj4gzprNjZGFKLp1z9+X8Je27awHK50u2KauevFN9HW1tbFVfRpjM1kFnrZn
rJTtW+GfUlSSoApCSJUeqZKk7e5NrzxOQgdr5lloqO2O5gMtD/QK6U5nvL/IkaiuDIMpM7NxuTFD
fVzNo1O9MuXsjno1RHjsp4juoj3cxoWoznSsp11Rd9YtbPXpqaOV+CZ8o7/lB/GvEaV2GLwnY0ky
Y7biPWHvz8Z4N3Bm3CKOdABOc7B8LKM63XLbeVu0odowPyy/WJrTbmc3Q7M4EuC4Hp3RpuFctzfS
gCG/ZHKPZsJE3egyPfs2m8RULZi1dTzKZMx7pvFQAtU8hX52U/bMJczCDJ5Ml/d/Rne9Ga2J6Zs+
RfqJFrx+8trEO2tFZt6CNevYKJqJSNjCSLdeOl6nNIepIHlRDx3yhtVse1m29Id23EeJEWAViOn+
uA49087KTzBZF560WGryND9qjogPZmUb9w4sVnOpt5q/bJiOvIXxMNZ8aULrMTbF8a6Zmuo1cSTz
izihDZ94jHsK83Pc9dE+Rf28rVDpPRhQIu8C2cqz2U7jQgOZRvk4JdVjA4PrPAoK9L4ptZeSOpMd
zRju0qhg/MLbI6/yYZi+TFoB4S4JKrHLczEc0OD1W78x+nPf1tbBTGnSuFFVfRyEaG5GMfmgWvt5
a0VjeMvOVj47Xle8upj3vk1RQq3mtA0jES/4MjDfQDbE8dRvy83AMRMXfsPcxWC6pBVqKOJpjbZ3
jSRGhtik/UuZuQZ6ZhM8BunYwBTS0K4++l3erjGkFXtXZJG/FE6cfMtto9o0Xl99wr7nOGu7CLJX
KwjcbU5g1qkzfPfYg4lepONc70PP3SHSMkmpNNnfOLtRvbeATK5jN2tOiTG16w7M+aEqtPbktyhi
YjsR5yGVZNj2efcJNgaB1CVpqYxEtZGJmzV0t/AJ3SsUm9NX3epUkFJH1ATizCo4pkOrPYShcJ6r
qGDpSbQC91+jAWNn0S4dznE+nXPd5ayb5NY50mmRkbuFZxbnqLGIfeFuZVtcngk8C0vSfaulmgcs
RyRFLwl5LxznrBe7a8ieDHJx7wZq4KCP1tXQejbL4GTeTBV5iYGfn9QNPFSpZSCn6pb9lEcrL67M
U8c5dR+YBeC8MC9uisC0HqXb9utRaummqmiiaPQlyDF1rDUGD4ZJScS8srBKpmd6cyuRkby1IbQ9
NDXlvML36d0bgjhJ5hjmBj+N8SD8OLSJAijtm8SvCJiBvePdpkGOKixkkx106wq2+8BtZ/h4gtJw
AoA3HrzWdNdGpFVfiSs26UJNg7fDHCJ3UosBBKdYNXJ/am7KOS1vkqmsdnFomnhVBIcwEWnLYZi9
eesbtfxELWA+jJYXo2KjP/3NzbTuOStcsfGT8klUqVxrsXeLm6QBjlPoLXXH4DY7kyWPYV8bh4cB
GC8uXrOJlugVsVKh95vfIrIGkF9F/nAwu5EWJtsbNMCAR9NuEEcl4gbSKKm7EZt1B8cPf7Jby3hl
VTP1x8gifLaCrlqBx/2Y63V23TMBhFo06/aW/S7f9DYtGvJeJ7xFhtyZRepeS0OO7AoyeqZAc5ql
FrsUIJO/64iSJjgxQaouDQxAe1C9AIeZ4N5AVYHTAWoYzgbZ0JSvfTOtEy0Z7mg3IhGHNbh39Cm/
bhMmNYvUcmoeDk9+ofAN1zaQTmzqLCt4wCmmkTePTMFNfbjvcfk86kmRPtomNSANh9leCr+qrsuk
9Y5z4lCtBMLf67Jk1hPQNGZaSmumXxCKvo+6vp7J3rTiA3RT7ClRb0QY8QOv2GWVGTRfrSyWsJ0X
STsZLqyKyr3ye5Gg23LrA1q56pZuj3Wy7Xo6e6plQqxAsGzpDRzCfJjXAYX/E07RY0yvnq7MAHAA
KVMkDL6lfchodHyOwDrRX01Bx/tkmy5k5jwZNCD3zDqVtza0VhUqojWU1ReEzq+R1G4hp6BOCxF7
EphGaGgVcXpv82GrW2A9EsHMjyPCMUqNjFCk4JHbYm26ybWXnNcvGlAfqEx03SMMPzXCfjaUvmns
mZ3h1E/JRHVrAMIpP0w2eIuUvtyCbCmS3UkQP6CksDZ5527CgEhzN+qvMfqbH0EEgTig95st6eVC
spAmcG1Az4gnGN3OxQR9w8620mXsOtN1e540cySkdCaww3Nh4Qp5PTqYwEonT045j9+L1si1KYX/
kIE62ZX0EQ/CbPQTzuJo1QcDEhm60kecz9E+KqW7mZoWeStyVIjCtCJV9ukZjBg7exJP13RE01Xs
putobjPOCcgblk4pm+8DvP+IOPnZQixoCjnQ36zLDArW4vvAlNC3pzTq3GgfZw3HOm2U/qGeXVZp
BvDOva3n1RtxGW7Olq0nf2JO/HIqdUy876ZuQWBj2qROrT8ojecor51pLqO9MRb12wxx5wq1fnjt
Jl5y98Pp/F88oEiyf4BsXL4nICzONOr0+yv+K6qi2KFdxKVKs0LSaLjANHKI/Azw/n/K9y/X+TVs
UdBMpNnGoZ8hmPOeWJgU02TXiQz2XelPG/gB9t7pRnOd5lF7U9VJ4l31HpQfbnr2Quo8J+phDrAD
+aE6XPshn+73H+nXWywhm9gGo0aXM618d/bvdEKzW04Z+2rM5xOIYGQggOfJbk+9idTTIKzfxq7n
PjMH+05x+V//6A/9IyXX/+Eu/eL1XhZpUb98KX7sHX3/N3+1jjApf9CxAhB6z5thXabAf7WO4FN9
QAmPMYXRsccA9R9TgG18YNgFRYiXCcwGr/Y/HSXnAx0g0wOxAd2KItL7bzpKF2THPzg9rNRELEmP
cTOyQ96u9ywNPQtLcmJm7YhhqCKtiE6WO3VPde/ZeX2IdTLaKtQ+Lr5CLMEtopMry0uzYc3shNDb
diGKyS4DpSh0E+uUa2SJOdNCa0O2PlZwhMfNtmOkOvrbhOybKLoitKivCMfhf4Ut5aMy9mzQLz0S
iABDX9aN4ZVBa3wi6HpwpUaakoZevnfcPDtASKHPlFiDCu2o6HjozyYeZ3RcDkFR031czYoK6NrB
IG/dcOxC7zqK2rWqFGm70qfVsqXoCMRepAiztAkXneZjHSAjkO328iz87635w1tjeKaLEOH/19tf
XpurokMQ/5L/7Kb5/q/+6bmy7BJDyMvDqf6nnqvNKyUBrkgQkOqVYiX8201jfdBhdBBw5DowFKjY
/v/FMd0P0GJoHFIDoKK3POO/eXGIr/xpIzJ4iohzxggBXAzF6HsUEAHdAw0Ao94LTGAw92LNuNPD
ipKRSdmmqABzLgTdtddGk/6DDL0auWvuH7Q68g+NkhfLVBpXBXXLFpVhr/yZabZw8b4/uGWGEzcs
RUR3sPUIUYrRSOda9zWuTYMJXYDK3azaNQdJYowI3DoVuh2OK/TbPbYDq14agV7TQsm0eYenz7ln
cjf+gUr5rhfNL2DbYBgEPwO/6S/kwhjjM9CHstxj2x5vHITFW/y/HoiyVn0vPvcPj8i/bMmseT9u
/ZfreRasYhZEpkvvKSmmimajVCz3g1ZbizFIX4N56JeRz2/w+yv9jLWF0csdtUxDuoYL1xbS0Lt6
hnz6Gadsuh8YPaucsglXttC22EWi+95M7e0Uxv4fKpt/+XqUG1I3HB4ml6y1ny8a62YzZDi5952j
eq9aR/e60alEV90o6un70vQf68V/u5qKUwXIDYKSTeDnqwWeOxAHGqd7Qx8IxMnrbN6MTm0M113q
Pfz+53xHRrv8nuTkqZ0G5jhzlHcXA76ehlmiR/sqHFML0D1KglVVZQU4G4NQtikcrzvUBlcDo8vd
nMq2XGNI+VON/Ot3hgVJ4WTrjGTAar27rSkt+QleXow5KWEMj2m2wVrh+w+eQwf3Dz/wr8+Q0A3l
LEfG5eK/e8fKqoFOWG3txPvSmOdbwgGaVavxBpdhmYT7qYmY8socPfofrvtvXxKcEHWD44CXUZ7G
H2vxJIg5xTtlvKfF3qOQ5G4OVjcQCxfR5/v9jX13LXXoQNKpmDTcXiZk765lR9oAvsnjHIS+ZYUu
GSpRqdfTMUD1/vj7a71bby/XEobJT+lK3Rbv2dZx1uL3xwe9n6d5MJiqyuyQRlZvrH5/nV9ck3wn
SjXXo+RXj6v58+/XOYRcOsUY7X1KkhhnMN78Bb0Jc+H3lrgPoyhrSQtrmSfNwFgwSGRB+Af+7Ltn
R31X2H0sdEp6x8Hq3bMD6ABJGb6Pvd83ahiPz2URzFpwIkshOxQI8VeNY01/WM8vP+EPteDlDMkS
5EAZRq+oIz386dHpAwentC+jfej61qc6drIDZ6TpTLBiSEhPiXuk1Qo6IQOYUUk/uJv6/cD87ovh
oN54K3H/HfAy+buAzL+DH/n8xxxr32fZ/3Hp+rfPyRSA0oDC1fYghv78ORNh+cMsNW2nIyp6JcXJ
rrECpfSB/NQZnF1Oz0wupliTdLqKITnpvckp0UKwve+Iijh6LTOGMXKts+ooESDRhwXRfYzz+u3v
n6Zfn1qXQzEpBAyN4S68/6g6Q7CiSYcI1YJOIzgJQIDjSWna9e+v8+ubiDeHW8apUJ0N3++NkUZz
gICDaF8MxXzrRTPHwhw5xpHEGHH/+2u9X855TlyMzLCYEOMxTHTf/f4wcUVDa43lHPMEcwC/X+lp
2S1TXhUyuJigleMwHY1ulM9algdb+mftH35Y4/us++fHlf6PLqH8UhTwcd7tKilQdJM3w99JdJrT
XqYmi2nrjTRsg66cbzUUsa8i9AkDirqsXkxlGAf8dyUEQX4tjvgQ/IPXddMNTmazo6cVl/iNU+ah
SzPJ5hM6T/8QEqVzRwyL/60fu/Qj/Yb5NKdQ3Re035x7iSjoYGauOPa1zoLbZIN5d+m5OBytdi2h
KVchzU1cnGWkPWhymG+nwLe6BcPV/jqr9fYl9bGHzhplXKOVE202NCrfMlcT5SHPqgwRel/6u7kx
aLPGqKhgzMta1QhQbXWkaqb9Enq+8ZZ3mfU40DSrmCL1mbZsRt/+lvatPayydrRgMbtxeAos3mxb
sLQYdR+9diGLd9EE4huUJtdc5hllI+1m3Q2WQ+QFHb1tx94Otk4xhHOl+eLKzlyTPiSf3WpAzF4Y
Mc8bb3+QbJLC4/Ig62kZmg1rp9508nnGirJivhOcpPq3pFXxMSaBTKqKhgZidJRqD15hTSf2mfRj
RZbj9eXn9Z2hXZt5qN+WFiPrQwH3kTBo9GZMbTi9npIAAeC6msMYatNltcIad0RBxgrlGqP2OS8S
nkgMsgZ6oNSYd11U8ttNwsVUU+t6+H/snUd35MiZRX8R+kTAYzmJ9Mykt7XBIVlFeO/x6+dGqluq
LmnUo712raMimQYIRLzvvfsezSk2X3oCEhq5UFHcGqmOyy8x+T2o9tHZ7iqiObUTfzQCTyUg5WYO
d97iZcsKa4j1kISG8YTXsNFXms5nmxt6/JGFOSPNpjTfsZGRKuKmyZpVQEPwnTUCjfG7lFStGOrp
JmbWFK0dU8bfAFiyNJGBfpazMLONoa7DfCyDo9snY+jPkdvFzCmZla5lXi70ytMQhIKLMyMcKWUD
Dhq3M1H/YbnLLY1kypKzz+kjpt1+whuAqJSMCyM5LrCNaKPqPVKjXRr6uHrJqGAECaKp3PcRJwbb
KrVH9FE+MDDr8zmEC35kcLPxFqA3Ewo7+Fekzi6BnBWOS6m6ZRFCtbK5CzsUUqG0UkBkKv2Jfool
EFuCUSzHHsfEHj998Bh2Dn1hKK+10mBhduKeULpsvji7VCm10FynnVDqrat0XAwAO6GUXU1pvEKp
vbrSfaVSgD2lBZsXWZhPVX/2kIpjpRknErOCUpHHPiqPnlKWI40MDHEnj0krbytTCjRtPtl6Vqq0
rvTpDqG6gd92xpp106DBr0gNTetB6do8cIiJ1fGTHaD5z0r9zpDBRZ9aPpVT4w6HF7kgpZYDbKTI
Tyno+JDvAV1+kN5/r5TGnpA6pXvWhNilFHhNuK81YCxkeKPK/Hlyear1lf4tR7zHVCZXA3J+pHT9
FIF/GIKrsnDC167SF8ryZqYAVL/6FU1XTJ/1+dqODeOMn7K+k3HWkk9mlrAs9gkq84zgYf4+bmAR
YfhQi7Taz7JM8AUHQ1CvZjWpkHiH5CpgHHzqrYwXVGYmU41h1pcnazGN7TRmQb/pBt276qSsb9go
mdF6tBWEDtPGE8JM+AT+Z3yYL5OUsq3ccEViaT6nDhZEOK7O1kw79zudtw15Mns6RLWX80fZRZ+b
UNy71jjeO+M8b4yl7zfq+WMxl1FjHoyp+W3bAdhxuNOyA/5gtgJ6WgZ+w5goTJkXQRpgdGRfpkhm
MYL3CXgiOKHn7KuEo0/P9bfO1QgKtwPcmMtcqqn0/KYV3TMFjzVenhi752WSFWalS8HHZcKFuTm/
0tTYq1ADMNXIurWp/njpknC8MpiTdWpglozot4SLRu+bgZs/IHKkpmuDGrQVXhMdjcv0TVeDuGXI
uTDptu44ImTaXTY3ziafm9dCDfFE3g1vZNbdr46JOZ2VhdQf9dxyXqbLDFCoceDc4xfCdsl+jLaA
fbUszMm12r6jw53y5LKsAFAwXuQE7e29STJzrGTf/KiwDGwq4KrHujPOjhpSepd5penJE0ymgi0M
w8zeyRhrXiacgREYHP7V3FOqEahGOM6XXeYd+VK9h8nqlzUPYaamhTaYn9NllNppqAZ1QZ1KWetr
5H5gW2r2SrWntQMGS+BAjWahgpmEdNvyNuxaY5UHMjkEapjLJxhTtDgABwnkblAjX43SOIjBxF5z
T78N68zaW2S7Tp4aFjfVYj0EVi3XuTuWu0zNlLMF/05PtNVnoan9oVXDZ/cyiE7VTDrCd8FoYQSz
Rto3ZGA5Gde9mmMLNdEWhObppr4MuufL0DtOhmyXpYXzZpFQfeSthVeTZrnlOgjMjNka4/OO4/ip
UyP17jJdNy6TdtiQPNPhFjSK8mNdc2JXOUzH4QAgy2Omxvbd0IGqTfLstrKt7sZtp2lv1C3FOjFD
/1xN/0flAwDa6V6VyhuQ9IW7M8Mh/1CZO3uTVl79YoZWvaV+Ov3yLiaDSvkNNOU8qJKseXba6lvO
r940dQmKy7MWHSAXeex3gYNlZBHAyRBWytRAwAnjK0nltUny/go3OsHeErKl1cebNNc/Rw2+fcz4
hHydZxDND8P5DAqv/MA6PByBGEAO83gGEuxedrPyXACx626lGNqPpElZs+uMpwaLAJ59OudNp06t
p44Yu9N+2iZnxZUwiyn6ijTqlruYClNu7K7gmNRpX4RhivNE2vk6Hq3+SQuD4cNsYvct7D2aRQrs
a9l6EszIeOzNeebkPopIsddscz7CLvTCTW4PL3MnYYlgBFxr7pDhV6gVBXBMMbbbOfBQfXbWVE2j
auh1oKIGk8Gr6ibg7ok40xaXYSQYeWaAhSMxm/U9BAwWpwiORQLQRWKrOcomr/p1Z+oly9m8hA+u
kegEDMnUHiwPc7MvUYdWaQDhCnjIoj3GtEcwYCz53ngo7AxRwZhe4v6T1tULaSxbF1rOp9C48beA
MjxmgmxxzhFFogx8IUnubWEEz7OlG++aXmlfOnHNU0Av86NV4GSXJMN3Ey0ZTwBBBjLRVvMtqAC5
gwPDAN3GT2yMMXYEtljh9bq3DaLBcCfnheUVuxwXVf4srEKshKvdO8OUrhKngLnDxNQE3rfCWT77
ZiryFSI9cietCStJ6xmgtZjDCykw35vijzTTo8LXOCev+qgreVSGe33S9G1vjz/wr3s7zvKmXze6
t4U34fhpbh/1Nrd8yWx9lVsqJ++FPrESoNwBl7NIJok1LN/1i3xfKn5xVPbuTp9J2uT5nO3MLp4g
edOwiy8vPBMd/9IqgkX1klPaNwz6kbmv2LSoWXjp5mzvCeQBfRqgElRNv6NHUXykHZB6zvg8ddgI
Hc2eoHzrxfU2H7v2JLoJ47ycdilsD/o6o8nnUG3TmTHdjDatqjhr7b1FrbIv8gEXTl2tqVrEUMJW
8HaSLa7NDOuJ27VgCbRyU2nlspN2DFGy9r41dLBum7myr7oK7WAJxSEZ27ve0N5j29wynaTnE+tU
kbdEmOu3MV9u+jQ4dqX9VDXBmSUXwSiLuyu7Wb6IJT0zF7p39GJXsZv2iyR790Q87pYUkdLpvA9s
2K2/NGG/9jRpPZVZDAqi1D8mT7KxArqxdiOd5CrNvJ4utklfQfN0RuA59mc+eDRa5KjaK4v41SYc
e4x0xvI54QKzkx6Aq5MBiJq9OXwRVQs5tGlc/GJNNazmeV7FZWzs5LIZ6vh1IuO0h7Z1suon4Q49
kF06vaM2fnCMMNo7o5f6mDH6V01v3M00Ai0eOMOc+r7R9hA61W1OVsQyYufVbs0COFsNdruNxuYQ
1zby6Jio4wRx3GlXjpItNLxPE2oREXhoTFqzjfLpHla8951yhlk7alWGoMMMrXUFCURMX1cdZqwW
gE8E+yfTG/X79DqF14HoPCJcwF0+hHnHFQ3SG5QiqqaZdFT9ZnJLMiMqVyn7IZLGvQOXoe8coisY
3Gr8s4imdjty5Ew95c7Tgzc3TIOvNrC5AfmrjBgseKINWxEOUmvSzhyLQi77niqZIENnUjONueyD
NwLXGkHRmjNGCXAH08R0TYEmR+A6mM+aaXFKxhmyoXDaFtc0A8EQ6LyZY0fvsCyNFN74hVSnExlP
w49k0cebxJ7lSUhs4DJs0mOUjsEbjeSI3KHpyHvZWt3GtmD1o3cN4qMsR9vCSzqoI6/XEemPrKp9
gfnC1iHTbLGrqIk6sLfnV2vUDmyikgM6qEMCohfjkIC2+M3Ocn0dN2z/VmZU3VrN4qfYKg9FBTpw
4ZF/0NOWB2lrBEcjshAFWg75bu+gEahJzeXvDZWpbWYorIfANpjZpNmwE46Zv17+iefm+r2wsVqU
TuLtmN0ue91Iq/c27ziDTY2OSuAa480IdAaAjVCznqWwH7yUDzNuImsl4N1vL0JxlU2MUaZStXWj
G2c4dMUqjuFkaR4vMY/G9GhDCyPvY7UvZdzxBuKE38g6sty1CC+3Fkac17wXfOtFKnjNWC8PBMem
23Riv0sLqdgvaQ/2oprnzp8E78vM0cIri2NfPUQVbJI5qQECVJzt+z5zmvWQBgC94gVVBPGSxYAk
GazKxgOAPVikzQKR51z/YtFOxIiqd8Q/AAhpgqLoLlde07T6SmZehyRTA74kPLOU2y4dR/NESYK4
tuRoXZXJwoRssRCvgiU9Xq47LSYUMJCPZ/vfZc9Zky13Ef4cjkmTpl5fVAVfNIfwdjHfLXdZrz6T
rGfKJvmffFfTdekMfGyIlL4pq+WsF7LYlUqKa3v8FM4MWYQ2eTh2+Hq3tskVgHOS3w2GiF+YJfYD
DjGNts4BKFkGK7dzsIdP9Nq85oIfgebZHJxC/b9lx6cloYnNPj2V83ngFwGHaTxrXY+aII1smck6
xYS7i1uu+0hjey0ddNb1RXiSmh58LdJEVEq4moyFX5pMWvmOlFgYax7nwxN1B/LkyTE4DlFQvgf4
lwm2Rdw6WsQtzJic2SREm2NQyfI9ZXh/8GoiTquZBLSAwJkF8p7DAe+w0G3kryAMU3bAhDB2XhHr
J84tzUsH9QMqDVGIY1/yMQ1tqcOGob7ncsPqbRp9zwmfvNeYsioe5S2VUN0cHMiTc0H2rta+E3Xw
4bktd13Nz3lNnF6x+H70YMz8CLMgZL/qs4CT4XsM83btgH1FdHw7dF1zs0/cgTSeeCgWhbfryFRt
FJ3jbCCBn6scKlIzwoX3F3uRV1moE7I27ACvnMEr7zj5WOuC5RCjmoX4wViUoIy6CsYKac6qLCQF
i4I6X6EIsSfjnz3aziI+lIHhnVGkVsJbrbiny4YcZcnpFJo266Nn8kmFdqg9KovrlwPxg5Bsp67B
RsxceVYVHOOQxif2AfOy1xxIawBHOPbBuBp+uDbnZJIQcnql4nX6Ng0k4lYtG/IGKbUKNxHbCp6M
VVKfsKkX19HY9Y8x4bLvFfGZr7icIPFbUTZToMGTyYxxk8+WM+NLLrgCBq8O3hLbwgPWNkYDQqJE
4F5nVQxe7SIJ/9fo8FdGBwNjwk/q+T8ZHfbv43v8p2QZHAb1I3/YgyzzN8R09Ot/SpZJW/xGWbCK
nWG65p/8gx+h678RMMUNhu1VzeBdhli/B86k+5uHIu5SRCXILFO3+5+4HIin/Txzp1UCRx96v7L3
qSmmq+YOPzn7hI3GmVih/tC2VQWyaMnRFgeJG8Nfstw7VWbY3EVxxvDHSXV84Kl2D5uKeihToy0u
i12ovO3EOi2CbFwT0PdZUaqNNQ3VWysEvweaCYY5bSjj26SZKrWAW8ahjKYUVUbXN5VMvJOusbqB
+BnXdA7MO85S6f2SGMveI+NLJpzBarFoS8O+eTRBcsfRzcT+NVtFbTeCo6jmd4fcWQySi4/Nj0Iy
3KsGs+8WgGJ9tEi9ffR6lLxTiDzfQmuQbI2S+W1uINx7FR1mMBWX7sfQhJI7MiMMpAt5F0b2new0
zis0n+tPChr6V97KS2fZP8Ycl69AjSL5Vhmz4kjgMvj5K8gBQFBu0doPS2N4B8vorU2lT42N/X6i
1IVjZ+esYj33bskO6MQddN5aZbul5ZP0AD4YUZXjOBbUbggU5yWwomudYNF3mnW0l6K22vtIdflY
cZKce6tDrsRnyDM2Yy3GU1hB2TDKG9dtnrrMQFWpxpMTjmhOkb7D1/I9qe3646eb5F9YPZRN5yev
B2+aGb26gF2MEMQrf3UMwNN3oQNUtHqVefAm1bcfEk95lTr6tOawoekTNn4o2d3GjICPrXKtW7Yt
MKLz1E/io0qpgABhznkqpI0dhAE6fTDzX7Wh6z/0qpRXocaONMLscTKwT99abvAMy1PfeTGkTerr
B99OM7GPC9b5iOHzLh0Me01estssIueaNiAFXInF+F7Y/QlWiNx3fWDtMcbQ8ERjxzqe5hRBZNQ3
Akjl1orfssqjSt4sx09aPAi9owV9cuIyDs6cNfumU0msCJ5ZNfTbLh6ne27K9NoZNG6mNo2JgH0H
upE09K01NvJqAsEJsxvaBdC6fh3HdIxfdqBiacBcYgnGZVBM91PBt7Si7Dg555FRn2Y309E2iuqH
S8dAg87VQAC1yApRV+dISunbFmGwiq+oIxZnDozTrVvI4WylNW9OJwaSb+poSfZzEyWev8BLv9fi
brppkYBPDEBgpi7usif9z72ppRwLhrF9oWal/vCoJjyZZuP5Kon1F2PsX9YsZfGgSxXQhyENj+/S
w4n28w2jM9ULwsHRKL4Q7Dk82jw1etqf54knf+PgUKLYmWunKZdPChMWv+3UbMQc5+h7UpXTdQUi
BP1T1C9ObXLujjKxwxz4SvY+xRhv5090dnh+OjQWZJqBw0CmbFklbSkr0YUL461w2gA31O8noQ6H
UHg8JFltPptqHMlyNRN1QNxhQS1TEI9VJzdWp+mbGCAzv5NT7HWTMsm9XLZsADic0Dxxbsj2nmRV
Bl8kI8Srq+UtlY+yfSm0pb7GcsdxPK8iZkOA+uKPQqQ7ZrQ4HntIGhyhEJ92Jr5KZ5O6kXvjivqP
rcD/OZ2/mBP+sV6pj58wtMsI2sa2ikVb3do/PTLGWrZw4prgnoOtrZFcdQjpNrX2kCwe70DSp+Mz
GdAekzkmz2ZNlVedp6bgPO1SmoqGwj3I+CWrmXmlQ/WeDjb2J4+cBnMNrM1vDdNUPmmQwYc67rXt
v197/tUbwNLGy7IxtFNx/sv1Uyxp28godO4zzlgbOsQ4D1VhuK3tgHNzW7DOUJjBeqHbLDFFZGkb
rKlsFXGMXJFpDb649wwW5rl8NyY8fvY4cdTVqz7Y1pkbPGZOzZ4wohvhr8w/l+fxLx8+pnVHSl25
Hxk+/vLh503cLOZo3Ze92veNbRt8cTWDRWqIBTzLJV6UeE7EzxnYXzMChIxdFPYB8PxwLJWdcARp
e8gs9A6Y9dpjB1Ni541oYugmfXGzuG18cnTe/5hTUsSgcWy/Bh4TfEWx+dHiCjmIZXHZT9fLdNub
Y1rsnMEh3JFYy2pSvNyu74MXPZIJFRWae6TzXN/AYrK3FPiE2yqLprfGBpDRjCoyQ55aNfMUrt/p
+vSDAlvWKz03IWYwc5ObBRGdcpf0Q4JfpmKhqEl5YkvMTI4GhcOtzp5gur3ceoGnhd/JsEbDhukN
Lw/8Kkp0o99D30MDyRNj8KGORt8RmuD4iIh9fj0OP8wsVyuI+mgSohU959GzyTkX933OykemU6jM
XfooGMSRPKzt+NXJk0+jzMtDHUbTIR115s1KTtBMKIPRBA3Tgud7TUkdz5J/fxGzSfzTE5TbkKgA
e4aLR0NtB3/ZNrBW5z1uuprotewcn8RzNK0ua3NGq9BuDpAWnUgBrqMlCrdsxap3W+8WKOKsSdi7
W+gotbMmuZ0da0aHCFMcc1N/0JKYYFNYbLsa8OmKO0l8zCNjPpb/7kOHFfmjJ2GkrT3byuEZRW4Z
7wj5Z+eh6KwNzXxYHCazMDISSVmQbTMZcPDxqFLcu4D31kRJnMNk5k/gmqXBq2znzNf0eOfVtnYH
SHMe1y1HsO+wEFgiU07NTVmX+wnX5s7krt2jF6otp/peqzHuXtoJaLaWEjqc9HjZeMb8IquqWBsl
JABeT5QDO+CG8EJUDSdh9OsTsnE+cZvn62ZAN8DigGDiZTMsG2Opd0utR+VZx1/h+VWfRs88B+Jn
pkE0cC3VaLgUCubJSwuhGkh2WqNaR+xbJj83WA1WjN2j7xrgiHttQAKTWjOVR+FOPKra3F43cAUB
l0U9cx/SLoK3m7LkITqoE+LY8N9Bd/G0RDqjfBel0lS5rOIxZFKGdc28SJKJ8RFhWZ1pabGr9Err
OrX98WZG83GpbRZQnh95VrKudhBM1jMru/C1YpGn0EJimrkQoN6McNQ1cyaQaUnDeJXlEsM2Ef1y
lxQeCWR0i+m+YW+5B4RDLU3bLgvThNQ9uP2ibbI+T+l4hwsccvhexo05cPh2WzuGYdQARhwbJTHE
NbtMXL3NuqN4Bg5iFYh1bCzZl+OM95AXsxjfvlkGqzEFDZONaX7tOHl0q+fO6PMwAILZKvXxciP9
92T7FydbnTMfD4//28J/CxiR+254L/7cifH7D/5+vnXM32xs/dJRJxgXjxbL0O/xF1f8BicIoyri
Ei0VbBr+7uI3Od9SXcHen+cwVgzrH+dbahBBikNS4SBEPSF5t//kfMsx9s/LJGZS0zRUjEZXT03s
0H9+YGa50aJeiXlvOUU6r+myi+XaykbjGuIXjTSenrAE5dgS8u0ItsrDF9LwRFG6OQVtNLn7bA81
NRHrMmsdcZampSVlENJ4GCK7gHGOPV/lsxRrM+4nuVrwijGX0lq8H5JGosXOUHk0o2WW4CwzDDo9
CiDhNUm0sHHVy+emnZsjWmx0jVIgNo62LE+Brhkq+eVEm8YTwLaiMq8fQixFxV7QWeWu5SQcBFjD
ZmYvS2rBSrJOBNAryCpkbAIsQcWeWr/4hyZl+DnyLDtP/MyrNeP/YI7jmScyjxAApdMKLEZQXYjd
IwZsSm20bj03zK4GYsY3cRl1Zzb32k4GCdFLwbh7VXYD6NUxSHGsQZz0oYOEsP/GfqVxcCHfmXvT
yuMmx6JsGU8YwaHEaw6sR87hQuElSO06trnX4bZDpeKTN2NTHvE45Lcd3r4tgPr8DnhKeZv0bnMT
BeA2V6Dti6Pl6JWf0GHpp1RpbCntZVTduPmZfr9QbGbHHiNO/xQo+4UlXkjcdSfmc6/s27sH2bbM
zV1qr2mF05Kwgtrgprui6Y3nKUt1hleGu8sZHQCgR/g7m2UKvNAQqZ8rhdSyhvbesXGIbGw7sI6G
NoqvluHExswlg9Bbtk3FGqQyNItQ3Jq9oq+gqhrXUmv7Nwni5qnJjelmaBPL93J7o7Vu5wNQhBUZ
kSGlrAMMedYEJw9n7p0lOvOcmvpLPJr2Oi1Jd852P5NKD4MHChbqDTDffD8KMrKl7Pw0TZJ7OEDi
pifqSvWDOR5om9ulieFuchMYWdQLPAtg7JT2XQb7hJgs49Ycz8A4fkr2UNvSNINyhUwg77nIWfNh
fx6gvcHUzzxjw64Ef5Khm2u7sO5KrjYfTNJVKTgh5W5tw9FpX5ccWs5C/H4bAVthBu/yKtvI8sM+
DFaSeoljNkTaq+mQwmRTWN9bWVWdZ2woR8dtawWynjdkTwY/M5vo2hhqrhsuWwpSbLpnKjrBVj0A
3XUiTCJelY10glF3up/HzloNYWyWINPMfA7lkxtkUwxoQY4YwwAIm3a/TsYojNz70UbyrfC0eW7/
oOupNT5YLSZycwWbMZLPkvxbshFWEjMtFc4dMc0gepnMBaM4aMqM4DKU6niV2fHM36c4hIid/uIZ
KnSQJXgwfQQANrmmLDWLU6ZRJIex1Kmxyeiw490kUEALxSZvhochjs3xoUvjHt9CGGqJcZ0aYkje
UioLl2LNzqFwyFRYre4zAIYtPLT6xMrWx2H4lss4zPwE1Z3vB/4Hl+dI8d1mmml8Z/4e455dueMM
uyij18rd1Dn0w3A/d675xgBg7D6d1INn9MZn5PUDIbquPNIOb9C1XgRpR3VaYQfpARwpeMBVJPou
eCzSngYKgfKC9aFr6MIhzDP9V4P+fyGMJbW//+5B/T9N+l607+3PEdW//cwfSTsPhBmpB6DDFy1Z
IE//QTfj8S15EhPzYmJJGIrH4x9JO/s3mqUoKuaUQQ4Op+bfNWiDEB6MMuUNN/721P9PntGq9+pn
MZD4EL9NGMT9yNNYvNJfntE1x0OzQrIE8OC6fm9pwzXmEZRNxp3HTDFdlgvepRwhvViK+YKNFfyL
q0gwpWLC9IoOkyH1nlPk7uulCIxHOwEZvLIJ/q/D1nSuo4x1ewbt/Zgr8kyqGDRwjeW3sgpg8yZg
ilzdZtqNgMXSnID3ViCb+AK1aTGcf4oqBUwZhLbuB1OqPzRtnB49xcQJFB2nN9qVAQLrTFle7MNP
y9fwvKOjHNrxUMQ5iJ1cs5nuKe4OChMIHhalm5Ien12Vud5pxrCO3cKe9LtJw73hKJKPVEyf+YL3
GUqj3uoOEB+p6D/Siz2eKemtnOz+HOjycVGsIKmoQUVtKoBQXRlfxjwDxFB8IdYmUENN3nS3BMpN
/EmOsTFMCyhRA1xgZ2Wi+j6O/BGjAZpeK45RoYhG9QVuNF04R4p45Cn2EW2s+VooHlIn9f6lVIyk
ro/GO6Izy6enCErqmXqHP3PeG3Oi6J7JdMe+FB+Zrsfb+sJhUkSmXNkohyJ0ttXA1B10Em8D5XBl
KprToLhOtSI8MR1fxY2FwRH4kw4EygwQtvsYjmiqCFEtqKhcMaOQHQ5wbgkv1OXyYiqyVK0YU6GH
uatNuviqo9djZysWla6oVPICqPI0MEX0FwdqDJ30V5ViWYUzVCunxgKcKNJVUNnjQ0WY+ZGOlfiM
8Vecx1bBsXrFyQo6sz0lvchQts1ql1N5Td9XXYLUmzKaYNPMMO4Wii3PYWgu29lxOFBqFWyu4oLp
KhSxC6PCgKoUi1tP8bzKC9orUZSvfpqq68C2s/08wQDDuQ4KrrLjt9514tdascKKEGpYrvhhkyKJ
CW0wrvQRulijOGN0krSPCbYqf8rJIoKOOVRFAJjMKyz3Wq8r/a1Q3LJaEcximQFJTTIzX+WKcAZy
FNYZVBhd0c+GktYeTUAcUmS0qHeBpM0TvDS9Cpz3GoSapVhq4YyNh45r61DSxbh1FHNtdgrgHmDY
yJFxOtVCU39z3OKxHIzlmVHUvAMHLe7KC8xtQsU4WlorFJPbFdfRoMBvo2LAtYoGByURTZVTgPeJ
SA75VnHjQkWQc2M2RYOh4VUa0vwqUaS50YA5Z/eZvXbRfB4co+0+iPcPDQhf+diBqwt1uHU04u6K
wrWZOju4wmLFtzMU6c4CeWezwTjawVIczJSQY4tAwCTcM966krCcQ9vKdqaRZ81MHpeuoupVrTB/
LFNd+kZK8fKiEqCJ4vA5+NufnKKixkHPS58v1BEQjMAT1basbtENtqPi+tUXxJ/nba0uySFbwWFz
FQewzu6Qw4dXLaD6KlWswERRAwsQE1SKjGKg5QqqoKHAWoEp1qOYnF2p2IOYHXv8NI7hvnYXOGF1
ARWOillYKHrh0pbpjiADBQczY2e/uaBRyepTkhvMG0wVgFOXsmcE4XnDU7jMgFWzFFNopmir+gW8
ijqwXJXaVJ/poRAbCaAVuhsJHcyEUFszj4Yy4Io+lk3qXLT4hdYQcchEK4hG43jSFQM2UzTYgPzW
naUIsW2rYLFLqHV3sermddALLHpa3m1Fl02E5d6K1gY5Wyn6rJq643pQSFrdzexNTk/0s6eItYti
1zaKYpuDs/WWzt7zRFz8OWmH6zak26MYxuTUJhyxOraHp7w3m9tOcXITRczVgji7btO82pSKpysV
WRdyG9PPFtpuOub63lYEXqj15TaCavdjccIeghWkXtOo1cNF8XsVeAa3hwTqC7sNqRNrKt5FmL+l
ov9qEg6wVETgESID29p6ehA9Hz3K9LLG3FNt2gmaMEoUkdNJMYYNh4Z6I5XU1GPjIq2DmLPD6t/v
qH/vDqm3VE9ZH+xiycEyVRxjJl/mphoGOjfmC+i4V8xjxhxbu4aCLKG/U4Mept/GGjbfqNsEJSSP
25hb/KolE7bnQA9WOa0b7w1GUrzOi1G8ZkET7FmZSPR0VD4qNvPSJ9onTHFxrBS5OWe+eyMVzdlS
XGdbEZ4zYPlP4egGW6n4z9EFBU2xAbb3WbO3dP421w3I6EKxo8UFIw23eOHQqejSk0E0giSFwUle
u8Kgqg9405uYqvW+HK2c+sCiF3he0liAfqPTKkuSJHzkJAUKI2E+A4sLM9odhW7Zvoy4pVcT028K
4dqGdBB9O/WX11TpYcgiqpamUaMZl4AI+IrbYSjSfWf1bxatdIpPBwjD7cceuyhb6jhiiNB/ETd4
c8vpvpALbbHLiOHSqIFOFg7HnTp+5EBcHWlYch6HKtWfwcoVn2gl00sT8INDASDqnbNGh8GOyTUj
pWNVt/XQ7chV1It9ZqtVhIDZ9FRYgJHLztzYZRydJhglYM2m3r2tu3q2X1tmGTDuDXefDSNfnDYz
xdhqA7QCFNtdP7Pr2UEQKc9kMLTyrWIBZe/lDYgPHPzrdA7zo6ulDcfdRF+zyUuvZDgXx76JnTc8
O/U3ofoobuGxZ1dOZMnmsUeODnbZkmZLAVKKSBH++85KvgPzaLUnqw4mayOjgYQMh6oUcd2JDbzO
gvImrwQhZrcvoFfHVQMhYC1mvskuNF9wDI97G9+uP+ddf82/nLZe5rCdzCJMvOapR8ZCoNRKa5WG
PGU0h35U9iJPxRJlmwjaxJEniPYQaXF4mpyMsvNCzsBvw/q64ds8Lt24IvE0vpupNx8bT+lApgbq
u6BOFE4h2y1jYbCFFNZcxXBNg23q2POaE3a3d2FzMTBx411rW8KfA/Mup2WORgAtPDBb7Q59QN1Q
k+vxsRPhyZbAu5ifV6cosLv1HDr1t96wM1hY1ryL6yHeJl3rbbRQBJsmzsrNGNBcuiqjlAcZlDaf
9i933zOtwEis5zuL6dWX2VPT7FdpFU8c/VGDvzPYst0X5B9lue//ZsAPas7N8Lr/Zs7/r9xadHE3
/4XcSoT+36qt/5O9f7zn7386w11+5I8zHDYiTBOSRm6EURtCxt/PcK77G9KmjsbJ8YSp5p+6h38T
AjADEV7A+cRxmNX+A1yt66YBtojUsvWf0lL+OQZtY3XnVXBUZKj6K20ikZVutoap7XETsgmIE+xw
vWe2jz8dbP+FbUS5kX6afiqjEjIzZ07+Gi6AXxPBi2ybmcVJ2wPlk49pSd2pQWLnJh8HLf+LCRsf
6K9/C/Ea4pqin3B+/mXSyneRgOU0AhWX826wzw5nQE/G0VzwqlR2zvP43785yoP+6U+isdrSEhA0
sI0Kjv0/T9antLVq6fDEBD5DlR+o1O4EjpZizlKjBMR3AVw/M5c3oFH2Ie1mFq7VmTLNEeN+bYX0
ow4D6lg/0YNVJVCKlYWI3ZvXiI9iiptTDatvVwehtxuXJt7RG0ocWNWazo3M77I083aZ1nRPsrOL
I3tiHgZBHl8HcxfThJBYTNRCWAFzLfJDHIJcrLs2v9M1c/nh4eN9jlKTjFEVnkU/x5sRvrTPMZfB
GlbpMxAN2/WjxOjv9LbPv4gAlDeAGpMnnfDnivaGbGsROCLYQfJLiVF7UdJdVjOL27kUfVDCNY88
GyaEs85orxzZlddN5bIuZ6nxDrlR2wMIqNdLo437es4cHsGTF3Dy1f6XvfNYjhzJuvSrtM0eZdCA
m83MIgKhGEEVZFLkBsasTEIDDi2efj6PrOrJZPVf1dXrXrSqJokICIffe8/5jln92vpFcaKnPN2L
asGeo9cjbwT2f1u9NZtX1FJixPMa4wetkXRgam1fhWM6c4vBW6Zb7xJDNl4iyfS4Yqukq6SyXmWW
pSq9LBWZeRaRijQb9RbhlN9KuuuiAbqIVZMANEar05adPLFoyCziL1mcI6BLSju/JfmDCDX2P9UJ
vzuMWZWw5qustSxMmsA0yV/DiIXZjYQe55bQ5DO5DNjhpnQ+Y6Z0N62hN6+FVw3batK7rT+okLep
couvjUp+i4mAm5tUBhGawGNEsxMu6OLEBDpzcuIyzK9rlSRnWyZD2DJZTvjgyNNpJ9CbLkErxM8l
Kf18rdIebJVORz1h7weVWGfBzD3padR/jVq3+wKHlmi75RJzp6nEO05BG/Am+7Xu8vVokPRRKoky
r9mvukrMY1Z/DDWKpSyLPokWUXmt8vWoi+GIacWE0X0s15VJYJIISeTzZHdMtcYGE6Ty+hA3pm8M
yUN+2PtsqVS/GAUx6Fe3Pocj03g3bu8QAo8GACYSAQUu3wD31XBt0VlnTjN8m1SCoNOAzc1UqmCn
tN1cWecL3OXsFto5cbcqhxBuB+b5zj/XtUg2vbO84LtimrTE5sacl/ZGU5mGo6BLgAWNnEODxMO5
sO/LsXj2LmGIyfdkxO4Sk1heIhPDoSc+0f2epYhv1yQFmIl1kF3iFlFvY8ib8xoPin+JZGQaqvIZ
2ZzoOqY9FdyYMXIgxRFtjcp0pGNGnMtMI+vR/i19wkixgI+P3tzFG3HB1zsXlD14NBr1Dn5tpW4u
y904UPS+TJod+VtvzkzngKuyZVpLzIq/bVP0HDZZFp27jTKYiOchc/hJC4VJdOPWanhdFeQ63UVI
P9mGS9RA8VGESgK6Qj/ivJoyVvQjvUSosRmbSZhPaT9qzraehON99S7g/7iLO+0KFm5EIkBWhJAS
doZos1fNkdmDGIpk1+gly3BVeM5+0JE0emQCNevQMsN5NfYQBJCh0oMne4mxlKPhr3A6y7oazRDF
9TQ5e7PQ8Izgsk3moFiEgeaxIlahrdU/9kKXAQtO219dswz9FX4CiYvZQrzKLCFe4dEFctyjFaW6
L68SFVjdFT3b2gJwHQ87VtRjbdttvUYfg7PHbStKY4K6HSk6KCHoASABx9QAJA19nhr+W82I/WFp
daZyDjwwGQzDWNxPli2/ISX2T3wQhHeZaVdHSQY4lGIX9tKmmUeo0noubnMncd/youbzWflgbMPW
K+41RurASfyCz6a5kv/PUeHdpo9kyNI7TEpZSgiBvxBZHRF1DeWCbYTB4pExJsHcG/x3F/jv7AIt
FGcosP/nofvzt7b7x1PSRMmHqftvv/n71N37xSO/DruzIlDRnOeP/j51NwkrhB7JRvGfZMnfOvq2
/otr6YaOBUGAAHI9+vC/7wa9XwASuWwWyYS3kVf+Leik+1GmZsOnZSOKqp2WPmJLQ22uftAIRrM9
5mUaxYe28Ppj5ZcOCVOmbI/wjRCy2EBzCKXjFcZQHNlRRKQOJUmQ68a4z+JGSzdh2HvbphPNA5pp
jcZfLp4Sv8t3gPFRziS9qI7VhNeZuWVHMlgWOwd8zF6z7dM+JKVIs0fWM9/JHbrIjhsMYiaVTxbT
ni7kFaGDDLfAfDQsZH6EB7YV4WpwmnAt3PSFOegTktLQReXbEqvSDQv60XzeJoOm4+NN+3tkMwZ+
SrUATWU7YpTV8mG9aCFjTBLZ8AouhgyYFw54KrX7JJQpr8ApHfeNVVfXyziXK6LY9eelaYZjaunz
Yyhnazs3LZoX0aLmFYv65nmZEQlLsm6QMGzcuqRbM3cb5+Ihih1nS2Ars3DUNoGn18ZRGMmnCjCQ
yu0iA9ee2QfkcOprRr4ROD9GuYndPWQy9e5C1Ff3IagH6ka3sY1tNfd849zXlkD0IfZWj4R2U2Kz
dec6D/jMlzRUe21XoliZ8JdIWrOee6B9expUJ89mLGv08W3kLyQjmYpwEnhDbK5th4ZxmUeLfeqY
cobILN0O0dDSrcKi20Nd6T7Z7ZymK5ksxkYbzGZtpzN5Gk1bOlwPpz8tvrnvUv01SU2YeXyXTRZ2
T2GJnRNn/ac5m2FRo4P7jGhjvjJi6dF29mOS0WZFzXaYeEbRGc+nRcSbV+XXflrUN1B6gJ6DPI29
lSwq9zbqW/cus7SQIbY3vNLBMu/nGuO7QwjmCe3at860Ikp+MpeJM0iiu2VM26tJEE6SuvjEfWM6
5S6x7zmjGCLVtPDesLoXwh9pU3ZedoiRRUXHsWPLdz+JqKrfyKZsP9NS7N+BDBj3biHxY0a19UD8
OAx3p+xPTkvGwrobCk7ZKIvmujf1z+Nk9zcEm2gbc9S/2WXx2RtH0qwLp6wP2OmAECWWfstO2GgD
gMI+btG4f1w0Il/SIcw3bh3mKlyo74u9bvdOSnhfVeYEa43j5xj3nh4YM0CdTavVLduztEHgwlXe
gIYtNknZDvo9UDE2qXqsn2RNTMR6MmaSZqR5NzrG69KKV70hP5cSdNN4eiH3gjYNGm0vrpvd0HLH
6JHpPuNafYxC+U0nnXvGSp6TTQZGce/kw+DfxrktV6VAvprSqtlHrDln/kKEaqWNyS1Njr4rxsNE
KljLzQwrc91H7Whet6Jdop0fTk207hv5WiSa7M9NN5OGp0Nb0vrwbiDIntoiQ3swWEPQDsTx9bog
ldyKDxnxj/W9uZioF/rQKJC2kVh0ZCafZkAMZZmvJmbh1y2Aro1nVfEBXKexqSXtIheIWWDg1Xi2
m2J2MKsdS93T9mj4Ymi5OTWea7LrDGcSJvV53JZ2mqwiVCgvk2OxJUnr8egnsFPKjlzhcDZ68kFs
4PFN6tyjCMo20s3IrBnZOvhDZq/Tuqiv0sxaAvrypMHaikFiFNH1ODjQhfp0WR7rXHcODrj5a8oE
7WmMgrjPj1DDo6DIW6aSiYooxklYbFN5JDHoBamUG1SYOyEXhcuG6HQJCodAUty/dYK7TiP3owb1
oQeOiiQ4ZO7gs1I19b0lGusRhCJaQJfBDy3AGKe3XGYiLcnGYUyaZa9LKnoqNW88grRMERANn4H1
pCvlCyZX2xPNFlka+5FluMmXaH6niTjw/3reNia1IQcvJfvdFLa/2qFbBy6uFUI1AacAZdD7Q4jp
f11VYXNK8v4zLxaSpLp82JdLzeArDyttWXVyHF2lA+t+NUveNhtU2O0Jx6zYDpHxECGA21taoR8T
wP/rpiS5PfdoOsQLmmTp6yuEcD6CJuUIBYSyN5tSP+gzXqRQwIN0UShvwHTqjOxGkF5Vw0Za6uap
J1vsiMc02Uxmfg7dZV57bUSchMRPDokqUQ3avlrNHjSMQnY25dOQBxgj6kMtDNhhKeOvAHbJXWOQ
8lRNcCWA9szXsYwS0jgmf53lktb5komAwbRxNXd1CCWpPk5FUW/0BeCXUzUTLnE5btC3SgAmFhVE
b8eHZiGjVXRM8Zzmaw0rbNNn45eisPuNbszGBtXJp8po4gOWmGjfj7kVFKF/A6Tk3LWkgVgFNAq/
H5z70U5AFmgkvc/puddb7X6M0zsqNHJaqcR4GvObyLtQSjMiC6YkcnRgDK27dei7BzRdI1j3Q4/Q
y57mT3YGGIA9/mifa5Qv7tWSdnMP2ECPqo3JmxMJ+UXs0unWjPLFvshg3NJf9E0cCrk8FIkutJfx
Ip5JwOEtQaI0NUwKlb6GOWae2xsPs8u8r43oIcuw3aC+WdjKtGRt3gyZ0XBb0RNiSJUyV9ahfHyb
K2PC6t0v9a1ZmVocyLRZni3ZT88FjLIrj5SqY1+X7a6etRHoSeFNhBnO2XCFu3xk6c9xQk9D3O2R
Yy8bo2DFhBnsvs0pTCL2c+kVgI7eWjmmV5z9pU+uCh2cMCpLXGBi3M70ub/WZq/tsMY5d+3s19vR
rw2G+l1KI4KcEcY0FicI6te0jfUoerLnUAYeDE5IOlnLpgMa1V45DSD/LU6/GqkGxhVvt2Ukb0Fa
x4bwi3jTYQEBn2NCBfZp+g36FuEUaSI+FLN03Xo9DM2M/vvcktgU4CwY8A7Ec3/M8REetLp22fiF
ALXopNji1nA0F9B3t9TJNnPAOlS+WJogtnp0b1S6r62DsilALpWC/m7qcyrSsSXQBTJNhSRm1yYh
7RUf8BhQLibydTYN8Elmug8rj+jn5xxSegDI2DgVBOY4qxzl1MtiJfaWpOud1SGbw/7e9fPKL0eA
IBkxPW1lDfsIFCoJOkkbbSyycW/s2U0J4dO8Ol8XGDgPaBf1ZwxC4FsArsdo3Cw/28rZLgdul05f
J03XvbB4LxuLk3QkHOwLwbpw6jwHRApXFBpXnumMaaHhUBV3PVTipnfMdYcQUq5tNy5uSaLxDVxr
MTQuJ76Wzii3Yiy60wjL4ODGPj6nkvbOPSi6PsOnVEI7UVm8gosGYY4pUZADK/w6MSj/LNhzfzJn
1zuGeOxcyDSDd2p1tmZBGBmRuAaiSF7P7L10yGif5xDNuhs5NnGrCylqk6MfGloezRq1jPtqSXsY
160vm31ieawDuSmu6U/O30wtVAr0xHhjPU2uklEzNjNR4y8I76FVZU3hhVuNktUPmD2CqMCnvZ3L
zjoj17U2jsvUrYI9u8nsBK/KBA+Qwn44Lt4w3iCaGc9wCJtVWo7TOnUy+GWZjN9mPDzMj6vKJrCm
6mA5GbLZ1EwD0XEy/7DI39lobuxuzUH3vpqlOZ1kmyw3fr3IBzkaHuZtr0rfq85oH0Wp5y+RQY8R
+EQqrhjNYv5GcXSly7DeetyvR72O3Hv4BSPtP6hL5qJzgIV0XMOz5WZGnMreX3c3jhP2EEaIUGNp
Lsrt6Epnl+YaSXk6e3Ep8vGxatAVagwnAbygwI0ItUnTYrhJPc88skgMAQ8gD4tHrHQ7sPJZWYPz
TKsJDS9SdzPb0AOxsM01/RGVHtzY6VEm7FHyQq/ZQHX5r3HmQrEAEzJuEmxv70NXjV9dQC3+WuZi
uh6w48DTa+xq+9/6/9+p/1G7u3+q5bv5Nv7jFajqj3Og337p99Lf+AX5uEmsg42ilnEIQ4TfSn8P
6byLzp1RJRW5Y1PE/y7msx0Ue+j7dJA0xs+lP10BEM9I8A1GKnC6+IP/93//5AZsP/zvf4AZvauS
smv/z//6OMLwHZc5EEE1jo488A88XGMg+FnnFXwYGAsn66yMnFurGeXNhbzxQ2vkX0yDPk5o1LHw
v4PDBQDFWOwDH3ZodUyRvlEePCb+NwsQnhuk2+Jp5gyciH0Umz8/3s9eeTzKKBNpjpgepnxTKY1+
bmo0mmUCBNE5XmGwEvKM4/JLYXnedJNtHUpQWcjpJt94HN3E/IvR18+G6cvBgQG4OKdp3Ph/QKzT
kGynqiV3c+E98rXIC9y8uTH4p9lYcP+Gi3gKTf2vvvK/OMXsXxjtuQymsHoq5eYPfZyu7dJm9D20
CYUBWSaPu69DWSQQbBO4bpE+/+0DqvGXzuG4e+F1KJLCjwdMUUNJDBgCM1VYHb9rxeJObArf0mjs
D+7rn19T4w/nlder5fomgbacXJByPx+QnYm+RGS/7/tqgg/WE3Ng3i5LzXTCHymosfUmxo3PSxMH
d2acURGWT6WUeJJiN4OHhn7FO3ezyeS/GRyaSlLGLd1lMb2wE/uLu4AGGp/nxxEoDzzmT559m6vJ
w/7h85akWkXs03r8LFZkP2qF6YSAjoEcbGkkEPZZR8YI0TOeqS7bzmFMWkbzWcNPsDfh/LpXSetb
B9K3nLfIahvgaBDRXfryZnUsFt+4obWNaHXAcVVsCG01bgpT5zyA5luMoDdb+uNkXJhAws2FMHJn
Mm60xkNj15PEdpTaPJ2Nzp3uwkQQyLKQIeF88QdLzgGssWnY+FltpscGQfkdVSIJhQmVq9in+qA9
pzmc43PdmA23HCRIUly8dtaYgDJfMYxv3KUUBsjYk3SC3gO5534q5/FU6jH2MYIpxxVhM9hELgtB
Mxc8p9PQghQg2/JOoE7y11NYy9c+NYlBpilxcIesq9dsJ+SrX1gDyrEWwqyoF5YvYisFw6HGefMb
fTrzToaHBJBGvlpxN501wmkfnQ79W7KQAe4wLIQ5NYvp1a06Mpthf9DnhJc7nRGO8U2JKR1X1Ngc
EAJP+IS4De1M74/OW4516IauGeeNTtxjL7hoC2izJ1JznDdXc6czA1exQVbp0CSECeWDz9PwELRD
OJ2/36vwrwnPia1k7K+TjLouT5UxASe6fDXnQba7dhzyZa0Bl46vhAes+JDVWs2+36WnzKaS0Lvn
eGDM7EvW06DLeoLRC5Ky3BW6I/utYn/3GkeSh78GDyIwvj+BxWEvbJcJd8aUUWra5PUeQeRw+fFA
YMLtZzkGg2tySnm65es0pYihoypb6u3QA38keM6wDn1MJD3NLfVdR5t+mh9Vzf5y/u2pc9ZW79ub
OPO8QPgYTMB2Cf3m8jNdGDJ1mfWUdWOJ9xrf9T72uiEYIySTfd1yA8fq8XCBUck9cLYwPBo0r6Ti
gvZBVk++OCtgBcbuDvFBz0jZ19ObrnZb6az8IjOnB6TkOvzCsAK+vc1T5K4h2lI623li6IfR6KAg
0k7WyviqbbtE22GiTMegjrQ5PGNHhSYQVw62jjLGNXEy8csTO2qOX4dZq4c1XcQluRtJsBufW05/
vGvLcti18BEJtyOTkInSoEG6zpKV5gwO57l9lLAFNxMeanSmYt7SuYDZWU+H0artrfRxjwAoJSdz
GPehmKdjF1XTo0tO7RqiFuHcpjbf2PBMqdZi46XVzTqQ8eyu0Isat+yOu/MY1yShduHgfO6owm3u
r3a01hHVw3HwaHXglYsgQemkOa70iv0zkoWvdcuyiUrCu6JD7t5IHSvpCrXjfDIYhHLBJ62tVksa
IbKUS/dVJHGN61froyTg5hZES3dTGQh7aAX7Zy98ssq2KwNDsz+RPYUOv6nfSqypNyntLHtfj5hk
+EGLmw5OO7fUnDntV0hZ/GPW5enMa4572QwxDO1dLeQtrSQQc9tJvC6deCrmmAANosKpC9FRTOcF
4fGTGkXeSIBir3ObTflqyMY3wG3RU+q4LJiVmZEsrafPVPk8WKTIWLhz22SXeMwJfSmUaFmEZcBr
tHp0nWJDSiFCdb4GglELqyAcq0UXz0srjc8FTtnlsMR27x+sokEbsTZkO1G5G2j9MHRaX5ZocNxN
U2ZXOea606jJ6I6cz/gQ+eIRxGb9lHfN21xMavVPjKe2IJwxJYP5ZhJMCbDdYrsSFcDpXgv7cc3m
n0RnMXoPputnXpAM4wEGjTYE1lgba55L74gVjHYVE/DydurNqd8utvlUUGwCy6KgXQ0A6wKawrVH
AqTtoPa2wvKm9DT7S25Y/DwI5q755MTCDL+oYBqahbUMq+2CcxxVbpT1iOPaTDuhhO05dUUoV0vn
RC90vap9Agv51ostPUj5SrgDJPnrsxm2rzDN2YvIzvFP1ggVGegfl7UWokFZjGUaYHYeoRX12/kw
W6l/o02zeGqKKsWakbvtVz2HPeSEDstb5i7cNHXPndJGuh9Ek6ZupR69C1ChyrixgMMlK7ChrOmp
4O8MJp/G7WJxotFsWcDnBetg0SOEWXn+PK4SkLoR8FQU2KvJisTJhc1VBBEWs7e8GZr9HA+sg4MT
te1OaZ8w/MGoT/2KI6e8TIq1RbLlnbQ4vOuMdb67UGQA1CQ7K1zst2VGTbO+LIFe3IcN3lHQKyvl
1o/vurH0y1Uvge9B3NR3Xu7QNW06rf1aWhlvDsNSTBhzqZ03L+f9SGYN63QBWrAJmHiAj8w7x2PH
MFPX7L5/LKN0cIXUccpOAt0Bry8Pa/uxzptmTxk6EbXA3he9gNgYSw6X3UQsTLBIz+BvujbcyLTW
OkLO1xGvQXxrOgOfOikk3xXZAYdEqTt7Z7uWOa1r6eJXKFY5OgeMo6Ov0/JdR5PtXvVZm9ZoFJ35
IUTT+eqC3EO7zOjwRLgt5X2W92nLK8OIHkePoFDWzdw92QiDW9ZFz3jIKw0Nch9r711Ti13cjxhW
+czschLNE0/mNHJbgNLkTV6Lzni00OZiycOBm20bz84WPkmizmiN4WWVO/RVUTv55JMXDUsVPGqu
aJpaXKa+4I7LWy6jZig2SEdvoKFZjm0p2SABCvUnmDFwkjhPbC0fXCvR+gfmEMqYmHy3KdIRF0zj
MykAYvBqrOdkO2eJhrkx9dkto3xWtkfc1dOZvHSUvxdXZAhdMugAuK9GZZosLv5JT1lw0WphqoQ2
vk6U0ZJ/1cFkY77M00Vec/nrMyZXJiDKpDlpIrnSOoybg7Jw2srMydgG9IsyeOb96PA9MH6i4gLd
ghfUxkazxl14H/ks6RboWNTckQH6ABNpM2EnrZSxNFIW0/LiNmUbQhNnQBZvZOxIAJNk71piO0ww
MamKi1+1q4cq4Akc16wK72VTv2v5fCsmPK7c12wMenyvopP6rVPMQzDg/3DbudhPPT5Z9sbhA16p
eZsqFy2G63Ez2fatrRy26GbKe64272Xlv+XNV+zsiydXs7q1j003Evl1n9mYvDhVtzrClE9Sc/vX
Rnl7q6FIMXdEOhtI8Bu58gC7w52FJZidX7kxlUvYufiFrYHQcwRhItXBVHujHfp7LV2+ObXLBbF7
HuGt41hjjI1bzys22tqgcO6EBa1mXGusIDFauRXvK1bDLq3oJ5vEOVtzLa9pTXOTFjGrTeI23JEL
Yz5CIyayTu7mbEyZB7HtDv68jFJVx09VCaopCg4HTYFBC+JjDA7BBqngjSf30rls+odJp6OvNr5/
fpw/VD++j6kPEYND2W9TuP1crYkwpi1adXKfI4KHCor+4LFuG9I37Mmojsz9KF0uy+GfH/cPpT/H
9XTCPMlOsklQ+lB1UZLnVlpNcj+lufvWaYBooKjneHNArDSbqijns+vSqAZYr3a5f350+jYfzy75
oVTFPOB8iI9qirlN6Z4YbgVrC3DAinhi89FXq27qYbpH/i75d10y3bTUzpv0ORb3y0f4LybjL3Tb
NN9Uy+B/Vuyojt3Vt6b9Nn/o2alf+71nZ8FsNJFfKxTF9xbbP3t2zi8w1yzfM3VFgDTpp/2u1jF+
sZBzk3vkYML1uO3+v1oHBiR/jltB3RW4Z92/07KDhvHh/hI6rSXHZ0DpY/fFGfbzU2XWTYkD00Eu
PGhkJJSN1W1IXG6yY8yu/wjjrB4eIgcqcKUncX8Y6A3ex1IbCqACjK6gHg2gUWGwEieP+JJAE9R9
ppzAwkaYJO8Fvbqdl5XWKhI1ROZJG2+izCCGHKlA+DiZSDxQmL4RhLCO+FOPA95QPPAA0ugFPQKw
SVEkUD0z2s/DFv8+A51GsQD70QaD5ae+cW5deHud7PQXkRmpuwI6Y57LEs5N24CUvbCvXMkvjozl
N2iXppuClhoVhWGcwwUNRdFq4h0pMJJBWSlZKmILYuOHFB4VURzyzRoM0IAjKOnFhu99OVHUsIo6
F3/h+idrjaoGwaExwOaFPglnwjAFWouiPyxZaq89q+cXW4exY2CWck5X4LcK8TykSx2tSwV981TU
zwVjjM5r2Rf6tOy7sYX3qoELWgxfZf2lEOZayqT1mFRWD6hBNOicksQkUrcFm4nksy8Corq0176H
jOjjGixWLpKrE7thoe/QZsC7ynDIkHneGy/NBRWWTTp/DS3MdOuzFX1f4hGjqAWpLYsngEagPm8k
eYi7y+eDDAYQ2dShtwF9UzzmjotRYqZbe65XjluEH+WO6n9YV75ctgkD0U3rE3ZRLor47XWJeYp8
g0DMVd9l2XgCZRbH+zAHIL53266xmO97GZvdhUiTVRou2qokFOtqsekwN3aHuSW9gBQj80USreNu
DTmDYedWwYDQFdwLvgQx3bdtwNFxZeMdTDZ0sJ2HCkfgE03d/CGWzfzCbrQ9+Ri/cMciXogts3ED
1BTWVen00RFTTPyczhKkI0UegTBcbJ+YDQqHDlD6UPElYTVqGxI12nLnkJO5YiakRCCC2dOUyuWV
5IR559tI8PPctN5H18L6FSLOrtiKU21SGaRJtmVf0MU3GZ4eBwRDLrdu5bKLXtvfNw5DwyB600VZ
eyYKBbb4MmZr8GikRnU6/meKbsAl2Od2VLXGtslj64logWxX+BCmqXNiwCdTlxT+LjP09qEDjOJ0
eX8qHP0ZwvacrmeQ+cybeoirmyHLr4soXLp1a7juNlHUFVvxVxCMlFfRBcoChbKhaQqppVXMllbR
W4jyKaCUQ3ShhKKEV5SXQvFeFs8l8UvYy1Vsq119BjF/PSpGzMTeYsW+DVmsgl+uRkWTsRVXhtIz
4aZStBnAAFTxeNrU6BgaTa+4NPjc2+tesWomHw9aqfg11I/mZoiHjh/0cDjRmVGwG19xb3IBWDAY
FQ1nUFycUBFyEMenEBuqQzNz6RfF0SkvSJ30gteh1MIHqvM7b8sFwKOBsy33keLy1EIhesbBiDFD
AwojuqpcPmHV0jeL4vrQ/myuFl1WT5rrzDsqZd1ENK9VDNwjCTscMZmhwjw7O6Ddg6C+L4EIjSwU
xqrHxkv3DMrQGMrqPp6W9lnw/S3s74SsHFCtoa53l6i5wt8Vr7XZ7ZdVNpK1wrSfag6nQ4/IK/Yq
Y+2VROA1ZG48ul6kL+spp5im3Zoehw7y7prtN/v31HQZkLrYyBoxTDs0AiX5FcVbpUaaFGjmoQpr
7wa9oPYIKF+BwM14YRQ9kQnglXkn17BBmztiHLIrTyHTL7mFpjuwKrUucO3LylJnXfjOPJdmBqD2
wDQW+GSXp0i6LFqMVnhCR8hlrqazrA5mBVDSm3nDNBWxylPE8owAy7R5HEbzbDjqQF3cqKBklU6Q
D9lyPeoj4PKYtJryhrf9fNNC3pyhwAN/vJDhG99wjv/dLv1bA05abX/qc7t+a9u3X+Oe1JKu/WnH
9P03f9sxuYIdjo/XjYVYwbsUl+T3KaeluCSMhkw1j8OXxUD19y2T+QvbdAvzFEMdW9HI/rllsg2I
2r4Quoc0+SKM/jtbpj9MOTmCLqh3wPj7fLoPYzHwgq5GoxthTpK/4xggt4GezSrx9fH7vvun+eqf
zlM5kslAjNYzti7jAo/+YQDH2Km0l8ngSCbSm0KXn2VZTasxjPu/KDL+1XfiGMIiep2x0kXS/cOR
ok4LF8Q/kr1G1sPj129bStqVWy9PP+yP/8XY9l8cCOo4Vh1aR3ytj8HqA9ZaUTULOXRt9p7l2Xuo
Je8p//mfHMZRY3Ku+B+uUQcygEYFJVuo0YsSfl0DZcRAm03Jf3DquFcFrDncKdSnH6pSFvDCrmK+
0UDo3GlSeqawMv1TU6Z/8aXUX/q5zjZ8F+QxnkRabgqO99N41BvYpXWCCUY8EtRBJ+M8R5NqHT3J
4S+L+j8WvRzMouSlBoEd9HEWS85PxbNZIdhFdRR4LUVvSjQMZsTkTfcVktpm+MEOvvv7t6Lv2paD
8dLDtvrx8XKbqjdzLHd7WSfVQ9/UiN2Elj1pDAT/4vlSJ+wPJxRcnDIs6DpP9c8nFBgBRsUKiZ3W
AzMpejlv2MqGD3//XnR/OMoHYyegDpvNOywVTUwO2RjT01CM5VXZ/Gen7ocjfViZgGbG1VBypDjv
GbhO6dtCfuf633i8Lnn1P586XCaoEVRMs1JFfLjrq7Bw/KKSxV7yXg4k41vEbJI28gJxbSNCDAdY
H41tLRxnr9OuCECliQ1zqfJqqGm1rMeKgYw/4VttMHv+6sVJQcRjaB2Epxvb3sveZx9hRbSAJadw
CxEnLqphLap6VUl+BABcsdEB76573hh7b6qLeyaS5nPmmdXBCdPw81AAhR0LvF6ht2TIyIgYYdDm
E1w5udEaJjAiXjIUKYNA3hy6Li6RuOYl2kavfOi01L7SxTL+ejHNMtfms7tYZecUB9aIoBE8pOfH
FXqrXP+SZjGDKaYB0GyF/VZAmAwycv22FQkFt5G5VEGnAFgwaULFXexRWa1qqyPjLMRrW+vhtElr
5slawxi10Pl2S8HCRYZnt/Y64E2hx+ISYx/a0G7q0adNxrYD0ICQFIHPlV0MyY5RVHU0dLLUfHxg
O1+Q9uvluvkcxaqaj4z0c+RX+ZM7UllBZZWvtVuYkIv4QytvZNQl0fcufCZah6vYU2Y1y5p51ifX
puum2U3+1I6YSAl/wVwGFvhzyKk5xmktb90+fdcNrmmfuuYzwOl3IA/hAxrG6jCqpRHwfHWcc7Oi
i54jOufZFkwrgCtN53RK7AMrercm3jjZDVFurdgGsCXNac8StsIQb2UzI7yJgEKTNhWV7y7ZOjdE
mnIS+xyHMp1W34dLw22fA3Fh2x36JwJVyw2oDL4mU2bKdwLSCqjfjz6FP5J7UFsAYCj5ixqODhEK
ql/f4WxYV0vj5rukNHV5bfSDFIFLV+QlDqUmNkBbWp9MR2JsV65eNieNUcCzr5XOI1MCHHYeWbR8
x3kD1ylc6bpf7+3UEE8VrfNHizDIdO00JHoianaGjDF4PFTbfmK03kzUmoKJWc7sdcpw8lLNMwKO
YJDpqSue2rrhsbP1RVsPNq+4ZRb+rrPkgNUxH2X81JVaNOx6v0zfxIjNgNCY4dqlCIhIqSXK8iIc
GNngvyzNku0c2XcgnrQGNFcqLWehdEGrgQGHwLYV8WLGl0XI9itWiIoMVswIQT467afBY4IapWQZ
XYZT9FT4sE2vWVeubuOrJCJRWyOYsq+cGIBMHZnl1RRG5aaZkFvjZMCHyAwtNPBr8kHwSUb4+jUw
bGMQF25Mp0gA+YrwpqcaV6i3ePX1Fpc39hs/YKoYPjA1IN81llP8rZTC2ZeZS3Qc2s7lZBv9i2zn
YWcVuFJXArI3LRy/vEKQTmwayJdaQ57bQlUDtvWt6xuY2O30QGDuvquGLz2pIldF6ZqbHvTXkVeh
dx/3PJRGycfSjXy4HrpGbKKM59z2u5DGl5c9+0RQHXUxbQkfzdfRMklkpyNDzhUmamqrLld1FnOQ
uzhHGlP2qbi12FRuaxz3G1ylgEMIBV9ZLeke4OadfTGCxDPUe1fafG/z/7F3JttxI1m2/ZVabw4t
mMHQDWri8N5JZysGpQkWRYXQ9z2+vjZc0UhUpCLjjWNSVZkl0ulorpnde84+WfwSNRqQ/yFmnDg2
zp3Rt+JcBIN4jAmnOI4dT1RCQf3Y0ZT39BQ4XJ8v9tNm5jWC0+netDn21karAd8HDKO8UCXOnbBg
uCs9fTFNCmVdUz8s4NZ3cwTZWtb1tPZtMptXzImdO79I6isxdFSyy06L8E3GH3rG1HmKKWJy8TUP
fHRdIOZAfNR6UojhNTTz5eyGgMptdJ5gDsRwTG6MsoWVNBhYRZqsvGmqZV9doE1KRcnDNFQMPVaZ
YF5sc3Ui32VgaXUCJw5VlzTvD23iiF/1gWrVL8+IqaPPwycWnWNzDLaoKpjxD+wk6A+25jkOzG2D
rZ4GDnEapjFTEdtiAb9axfto5ArNNtN7Dv340TTGTh13GMqVzrgTKlv+2JfBwufO86PPlO+u6ag9
Ggqt9eDy0ic9eLAe2BRQJ7NaBTlwUAOd3idXdO2p14iTToruxkmadA9ytN/F4IZ2mRto120d3RiR
AdkrjpubaQTBS7vjl0g3hl+cZHLWDiKgnZoFdEQX5nkeVtlNqdU+Zl5wdXUGXDv8UgRIr2H7v+d9
fqp7nWxNBzJ4GGQEqupGecOYjuhQ1Mw7ivsnzSxIZrBZ9LBbqIMWhWS151Re6Fzuk56hbYx08img
og0TM/qlyFqqKbcz92DL2YsMU2uEweOo3OundOz2CNRUvctDwMoiLEE1NC4uhClNKWbMuJ2KRyR2
Mw9wb3LIh0rHdlja5C4gC2cM3VdzvUpLAyQ9IS4t/SF/qPBCZfJ9k8nsOFRGdkRLjZKncLrqaKRN
B+U5m2S69quxsK3TNMgxm1l8mLlfW9DEUZjJAUAqwXWhtlMR+oXjELsG6h3CvHrnqHroE3izOnTs
HnvxGlvkDMPgCw7F0FmhV8t+LU1rEaIFkOwdu4RHB2WDvk1l6hucctT1ybHxlXstes3bnGYL7kDV
AQRoEPCh6g5r0NCMp/uM2tN8dBI9Qc49pg9DbKAzKRmVs0MAFETYjz31xxwC3ZqcwE/K6ci0ximp
LfZIha19Ky3eLwpHf2easXZN/rpGfLWdYS9XctrxnkpjVcTA/LvUafeyopE8Vv4LptlkYw8y2Uid
MELyIMRzRu7cmX4pieDA2vV1rrCSYNMy5jOva/Aa4CXsVonAJZLaxBiiW9cOEV4AWAGECiQrZVG+
VcDuhNMSerdFyWWuUUXW+6Qb0Ds4k9nvfr7BXlji3+/jCU+6jOigKzGzUW922BDpA9U1eronc5N6
I4f+ug06TPxOzT6hZWt5nhjbkq8KlZjg9hr3cC3NU2tkAfNm9+8Oam9HKs7y99AhQKdpLofdtwc1
Iq94B/h7EM4+dfp0qhNq6mBHL3na3ft0+7Y/vwI/nAxdnN0cDZUS7MfdxWb+rXC2IZ8xC4YSWibS
mpvc7yAs52g+8zy80P2Lw88/7wdYDd8QKzkib4ckCuMHNXS+yCAU+UkUFCIPV1SJAm5l3pfruM4Y
kcJWT0hBuLFMZ7i9LDtDMSMjCeUgtqFA5+InqUlHsep3BJb8XePE+KHNwN+HUH6ZSds6naQ3x5Ny
JAHBIfV9H+JWO3Z9k30Bn8o7NTBMwXETKDbbKQAdbIaxaM+9xV5TIIu5KQUbbXjwL2xl8qMjme9M
kpNnEy0qlRTk9knJyL3K67i+SixEmS3JtOXqkg0V+FRlY+TgypQh8x8MJOUvhqXQidDy7neOJuy7
yRcswP40pk86UtaPl1Uxz4kH84Y5kX9HFhI/QPCXa8GOEvm/hQr1rVI+6AY/ZvWCTLe4lkBpFivy
iQNvMNRzRcTrXmPbyBQtlFuTDEsvqNvjzx+XH87Z7iIgZ5Spc0t4TN88nu1kYXKJRLR3OW/vTBS9
wFWHvysDP3Qs+BQaFdIykEcz+39zz7uo630rL9D3YXfCqkThypEQeZV0OWdYCQPCCcXhmUll//zz
Lyh/vMZsUYyl/7Ngo9Tb4/AkEjCz6RDuFfgVf59ikb+6cD2yjq0xecsmOhXNdJ+wXz1BkEO5gn1r
007Ivzw4AiGUwaCu21XFsMbYBG3JdlIlZIY1aDniIm8+V/4SHLxkxQVfOy7/jvf/Zrxvg0b75j7/
EO/oFXn+62sbvXbtt83qrz/2+3RfvMOAwhDe5sk2SMBgbfqzV21Lk8YSMj1OrQtW45teNR1vWtQ0
uvgjvutV6+8ga1MXaXKDVPuHEY/qstZ816hBaopQANnH0hfXL0/uN51dE4efC/+x3xc5+itJmuMm
nHPXMzEkTlbyCVUd2IVlHJJ3LOigYJrVSLDd0RFkgeut8+j0xHFraZuQvZde9YwwV7ZmQQtml004
BiL9mMiXqVMjXl/sq8og0gaIpbEKOWRsS4STHto11yPT6q70e31N7lK+iom+24jKRjQNG4dts84M
FciOp4P9XMdJ89ynLlxOQs+rspCLvv+TRVL7Os3454lgzlwQPHUo+/pZoHnxZrM3Vpf5UebbTyiu
7mNDfOprPt4yy+e0iNgQt/QxChulgiXvRAjgSuZ8H6sc2w1Ch2eLOMpVuyC7OAqj7Q44pI5ZzgRO
sw917RyCvG03fsOl6V2f9zQzkDEnX2SijSvL4lJeIp71il+a9lwCBdKKr8Bl0J1DFjHn8mv+FZ5D
xsYlicehL9FHhrLYx4ouUJHCtbTIl/Iw9N8NDnu15Sc50uGxdZEozwgqV8HEJShTlBokOs53QZHe
uaS5bLDmc08CUgNNxZqFi5WDa0XItAEpADNv8J4kbI5q9kLtLfIvU06wUmUshx8fuseQTIR1uuzz
/FQTXAf3kZ1OuzHoKXqNHtPuymJucMsxp9B7aOKx2zz6jp/AlrN8r9TSeVvOOrmADlfPaPjQwbQP
MFweLw9JVHF0mVTVrEub50BMxl3Wg3WodfdxcETvSUS8tL7Muz7ijwriRB0Q2btbwRB/jdAcC7Xb
Mtgtl6eIOEWPQQ3JeILkvqKRG2gjsWeRhs5l4sHq0qyEhmGeeZ6/jG6CV1vypxOz/Ikazr2f+U8x
QrVVL7R8PbRO49l9wc8s8SWNAFmA6Wu+1itEH3VTP1/udxYgrO2hFXsIK+dtEPLI2C6al6KC99pZ
TnqkBfaFl5ynGsTmygl5OvFRsQtf3gUOMtP7NOQ/Wk78iU0k93/EQg3uNTp3XC7gA4/TzJ0fKt4T
myPLcYDedB0yvvVcu3m22ah4ls0dxly/DLWt8+VioKXHSKDxT8sk+5RBBtz4ul0dST8zN4RkkDKZ
oOOhCyrusyYuPVkObInAKnrGsuLMGYmszEd1aCFLGKKOcmYIwubkNNpIGDIxiKhBIjhVs9wkNi8l
BO+raOBIxwaQpww+lQerLbl2JC+qoVMInB7AKqjYdAMy4wvQk+iuD83z5fVCwzPvddFJhJgpcegF
s38s7pjpSTdbKzgOR8SOjHpBy27IpeU1TByOn8u91RBnrDQ/v7JwwFBCeARyCCQeyskSOTn3b7YJ
oi/K2t3RCExIbEzdrWWE6XrQeJwvD8DyhPOK30VqznfGRBlze95vNS/Sm+U2tx1G8LbmMQL53276
WPgvZWRqe3OJepxx4Hh5JzTcFSTLxWb0CbU0t0AkX+Ay0MGDr7XRNd7mjD6vJ3NB9jWymCs70sez
OZo7+jeftCCaVpo95Fd+wmkMVU7kdbMOKcTkPS1mU1xNQC22tsVDhlgrv9IaBChzTvnCtk8+BMVB
4EaLRrVzw5QYbG3klwkyTlVjWDSPdYNOjtmsKoloZ7CWic4ylx+jTAezaBobLQ0oigEKJ3/g1hHV
4+78Tt6FBn1FosemXdlSTHB5E/ZT8bX9nj9h6BYAAJnW+8yhgmUIJb/WJumOcnN5afvIIhOPGG1+
d3hr1jwStanu5LSwK33NWZltsSw7NHCmaiy3sIy4f0Wqr8NKz6/oS3AgZRjg4lPZpBNvwOVakzmV
rBEKh7cdkfMgUqxkg02oWWuOSQlcuNd2qvm3qAqytUW+GBSY6ktl81+j0d/w0iPmjqgnSkujrajr
V0fXzE2uicArKvspK1SxSbQQ71h3tguSzY3BCY5TNHKIQAmVCnh9CDxkMqBNyEekwGvU4x8TM81A
srAjsBg7Lufkea7jTxL96BreNttr2tCPZpCk68YZyvh6CpoOUzxt6pWh+yisMd/D14j1iqMJXpjb
MFAWPFCYwCQk1F+bCyAFCHVZWg70smk/WFWlHUu/e9HaovgMufRVRTrNnMAYky9OZWgzWnaCpRqP
F2PYt3ldbN0sGd1yVWuVQXgjZ/0sZk6Fuph5jhSOf+1yZEPcbeRDc+ZY4tiHHKhrtm+nudWep4BQ
9RAQaXrlh66BlAV/nOVVU1JFZxO7F9gleHXafY766Bja1uM3W7HbrzuYb2fjP+z2GfXjAGZCyQEP
uv6bWVfqahIdWN3t7WiadvUcfomWvpiRO49dzVbfbHnrFGer9c8/94ej9vK5i0xSkmBmG/qbmaE7
0VNBYt7txXApdryDRpR8zgcGYGP5j+fYy6fZlrAkJ3tOgG8+bR4CTUVz3u3TiQdk2Qm4CfkUAXkI
X7/Xv4eAvzkELO2in54CHoquDf9n/ZIU7cu3x4DffvC3c4BrvUM2Idi346bHfb+csn87BwhdvdMZ
15Ol4qKusJZR+u+aFfOdq7AOOezRGWYudn4YLm34v/+PkDxUGOh8EWUgfBP80Bsj/s+M+dJ4c0DF
LUwPgBk3CAJOA0hkv+8QuXA9sElW2okWUn9HLDzDRVXD9oTFvrFLllsdHf+9kVp0KQo4JaKfXDZu
ENSCpBgep8TKTkYjadVWrbNnmNabKz+Oc+ZfImY7nYebpA3u2fbvVdKSc82c0FMqfxq65HaQqkWT
FjietjQ4hBWPnt8oF9QMBC2YViBxK3JTH9qcLVRZStubjSA70yRoHlFlhqvGRhw3dTXIWK1bkWX5
PgbOwbyAgu53d5M7tfdxYZm7ajAV2d1xl91H8dwdCdipTiyfxAAwIE52ZIwQGZbm49WEFJgMoJFo
l3huj4pMuG3bdIZH6MRsIcfU9XNtaRLBDYScdU/4SrZiymyEq0nPp/2MiWejl4p9r1mZV3oNSD+V
94ymbSY8riCMRpzgK2frmHzmBcnHpilMJuxvhBvQs848HphiQ5grljhgqqtoqLwgMUCqQPw6zRgu
t7apERcEYQUmv4/QTtnldpQB0sMxhzHtmc0YbKDpP1RA39aEXD8R7iPfD5lpHUYFwS4XhWTqWrnQ
8o3CP6N2lfqGnIiI1OpKC4V+6glMmh/QMydJt4mGwtFek3QUcJCKtNPmbWc1RJKDSWtmTzcLBQpH
tRUeHRP4MC5t5+wGLjLGgZVmBKuIfnSXsdHYS9scdwSo5GxNhLJvOEm19xq7kXY1RRoEk5UzN0aP
hyEyr4C4IP8TY5RsyBOnmra9m+GE61Ry1ghUKbU1LGBUfzv2dGATr4s4xbqEhLSgN2yu+EWN7Xpl
P+ZzfmRu01r1h0L6JumlxMQyXm2KiIgfPHBFHQ93fptkO84/jh3cGPaMR3aLw2TJylBzWbf3LnC6
yXrP1LrRH7R+IrN+o7lxCgNOBlk3guGm1zYisEyswtTH6yHKp7LaVo2fdx7xGOIXdM/j3UAqQ0bn
iZHiFgAXPqFEC0ZwjphlPI1eu7sBvaNBzzajZC1nO5sW99N4jT5XhzvrVp9NslxhulXSv8/TkLB4
KklVrmJAN0++yaj5rMWTFF5WTvoNuFsLgzL7Sd/rqpBRhmgZUE2xCOkBpNommoEHeBwtp4faDxlN
cMIaf0miFGwaLiTjYxUquU6DLLipcIXdWFXk0OQsOXKE2Hd3/AH69axzpMiCin1ITthQxMbs1oJQ
8eSO1UicZCWwhhKgRKgkLTPU4XHsH0JyYrHF2tqwMpvWTvB/jeYaCX47w8/KbW75nGQMhgisWQnI
kZtQb9r7rrfzWyLagx2J7atQ9OaNG/fBo5+W46lMS2kyxQ3mD5eF/t8F8W8WRLk0zr/ZE/3QFrum
S1GQ4fHtYvjbD/22GDruO939fbFbXC2/rYSu+Y7mGYDZC7jm9zUQMK1gXdIlE0K52GD+WAQNiwQD
UBdsgHB8LUvkP1kEGb18PyeiF4BDDekh7yWzO4ZS3y+CNetO1RHXfZx5XwFupYHFsqBiX06r0lL9
Bz3I7LNmmsV9VE75eR7I9aicTBceMO94Izi2PcRtMpPUIsfkJsRYgRBPy+OVa9e70Y2MIzN18l/7
qKzWpoMefVX4rsKfnww2iiUzPPXpUFzpgcsqUcj0islYcmsXS+go6Pidb/v2TkGYayHyQSElGtra
zVFYHxJlWNddw0rEPh6lkdGRAbPKBkcuehrrl6iTWP1t5qneSOyKZ4QdE2VNtkSoFf59AYuaFUYb
xkOnf4JrWbwQx+pcz4nho6geHY69agiQscO/TEA+3gz+SMkTlpvqXkgizGGZR+6TWmqvQ4H30i4j
VAvkSCIHz+pfgxGwNg2iUtxGIUDG1jDqe9WoASIl7icc+THMcoMcJNIjqfRmjHmb2S6z+CmwzoGe
B6emnLVXwmFphDNnlmcQP/lhiqrnnrJyzxnR2iWh078Py7Z9cN2WIChoZPUn5dvBc60liet1ppro
xAVxt6LNOa9QwBwQGjFTJmegPoSmm9ielKJ+qSYcBp5Uwy9EGMPR6vL0Uxq1LWbTqN0K/DSvs07H
M9LrG5Bn5jGp2/JICs98Kn1ov7lpN1t7dDDz1ATyIOiYOllzU4Pk2Y1cNjJcpY7fRhrwVjZGepqE
7aN2yyy+KIZ8Okx+dyWWdkJs6uGOoWz6WORYTZI2Ag825KUhsdgWxSaj+ynWmm+SOxASp9CsIh7A
Q1Wr7rojhLwhMYEmyWoSvb8Nl+D6NJjIABsaDOzpbKD6MTn5AZiVXe2VI4R/wBXNTFBEmN9GFi0w
VU32VVAX89qcJ3QANYm6JRK4K7KIcWYl2aA08H+TPa1MPFlPKOokjOUuUJ+qcQDQmjAUx2Ze86/Q
xO7ncg7sdW+rYA0CGkRTZrp3RIcRj+BomzIk5SHEpGvV5pmlp3/NbSM56DW89CHWQCf2TTeBrwvH
0zy3FrBWt83fu0XsP2uZFWhHv5JVvHHhqn2uBr3BBqUP3X0/D4W/6YH1fGgJYczJ8am6O9Hl1cd6
0qXngnZ7SWqDWNZ+aqf7ZrBTZ6+MZMBT5rjwBuQEVJCEXkUIe8hcBuyr8WT0eniq9FB96izaEiuh
eGg9G+zDvgxy52MMNor0yXHSD/QZ3UdyWguom7HNnk2RPZmuSwjAWyfMsxczCN33dYTeQh/KtVXW
BtIya/rVZGuGTFmIIt/QU82fSVRohJfWcWtzs/L6Q2urGvWEHZcHxy/adabhqGAbZrpXoRzbddnW
d6JBb0p6I+8z0rIKIUKtNk5azigtbIQMPVv9UZXR0l7r0EK11TEphH009WbZdIexw3VQ8Q6CLGWt
Nibb09xS3/Wpiu4lopVdEenJuNbc1ldMOWv9g0xCBGiKitqjk5ug22RRjDe5TIn/M6pzovwuXbmF
0d7XTqS4sHYWs+GIK/bCojUGKpoPqJVdrUNYx1B+7O0JkKDSnGaPJISmiKlPzY3C6/tamDZCrkbE
/e0ERPNInEngrmIOWci7lOq3mhNWHxGoDL9W4C0+wGAU1wZsyGzD6NeZVoZJvorn+kZ1E06un6zp
VdIiCgf2J6gHpSf0kqjtplw7iTucaguyXpZCWbVy+6jKqUVGldNvD5sU81zkH2IONmTAkfg86tlj
gGFs19SgZSODo9aqqaMaMkYy5Z7b9tamwtH3eUZtktHRBFeLgQ8VaxH2kmGKg4VpEZV1J0XcQ956
Cnpa9MusBWm+n2yVJ/qzw1EMymFYG4IRTtdhEL7xR19DGRtbNyIe/C3OmfreylL9Ho9pcEtZZBvu
JPMBY9gTx6P8vmIoBV8R7hPs9dh/AnaQP7MPdAgPxbtHDGaQPJEOJSlSA6+Vw/T7VkeaeIs6t9o2
QWZ6bZQodv5ZwxyGfnBs1gFlmyWPiclEJ1u63bZy7CpeG02WnWNX58+1Em0LWz3kwqRsZBHeSKJI
IVFcVdg2b+axlWRs5/68qufWf1BObR2wxQ2PjHOdCuqvH/5qzNp0g7yxy3atVhVXE7AhMr/K8oEG
tn3A6aW/llGF6Geqzd3YVt0W7BO9ORWPdI8rbd4HApx7DLVkNYq221SwPzm+mtQjgF/zSbazfQij
sEC1F98yk63ZGUvjxi8Ai1BkE/9+mP1DYcXyGm1zUHj5rBbhU1fcBrMd7Zbr+VgXo7hyYxjBlAt7
F1e1dpMkfW9spBzMu9Sdw89+q6J9hCVWW9W0P/kcvZ2O02xPdzKphx2oEffQi655qv2ChDlcTnve
J2sJHStqCEs2LHZmzj2w1WmCTh/nIJYxw1V3A/13IjdiA2i1a4tNaEb6Pq5SddMRqHE92+54aFgY
kRjJ4Qxe+1UvIvdVNIYs2J+b1XPUpeFHHd/doSm0cpcbIf3aqKfU8PiFLNLY0AAzESwAGj9Obn23
GD6WDCzWSSusD7KInBs55bx5Sy93NbipjHbzMKAurWspiwdwWc8RUa5U7JARHvrKqhOenjsy9BDJ
ux8i4kkeTII/qluLwN1mzzi1oqdqWYnpZbGo9CtptRHrmMt4oCK+kPwKOuMuV76QMyecKliPWLAn
ggMtEmZdy/bCnBBrLw6Gu1nIIj61dUpbs2u18NksDTN6wamW50BmEhL0akBBwQKIuYTrCYJDiNor
Ahog3ZFHVoLmsb+G8lXk87H35SiVaPlr3I/yyW07+1EwCz1WJPtVS8RftoT92VVTenaH+ssmCdAi
EZAC+EWREBi31ge7IzLQuKQH0qIB5WN2H2zSafe0ldPbSqSbQWXaFTdHLgonhHNAzL4YzD8ZWJQV
WFl0cc6SLxkhQSqm9s4wGe15HUxn4iBrN0D5bHX1JpvlfBcy7CBFD4kC4Yj/HqH+GyMcTTaJBu0/
cwNOzGTeZHZ//ZHfu4nqHY1Em4E9nTjAhALpwB/dRPkO7YCk6U2/cbHA/dlNpOn3W/uQk9MiA1va
1PANMQuJf3JyEupN1xuRF6Mqzmc0OBG0/UD2rPzWIT9htE6ZLGEQ07cUw9oSrLJQbxrt0oaTPMMo
QElY9c9FPtGcqk2d4S3OZFZCiDuVrmWw0SyjHiHjjrUiHdTvGBp0Rs9sCpryXJ6TkOaqvc3qPlPD
uQV3Fo6rSQJKYZalWW1Ajw4FwFXPFPk14R2mgLKrFtCYPbW84inAU+zxvPflUgA0Z57F1XypCyDT
lyKBwyqedxwBGv0qH0VqkqChs221LxUmrVCS3sZL4akr3/3QsH0Omf4ulQnUwQLFz+vQJ57Vfcbq
rAo+YrLmDREQVDeqH5XOWIqesZS/pMqtD9VSErWlOEa9im9nciC2RTcxC7pU0fhSUYtLdW2XQpvM
WXqIl+ILmLp65uxARRZLcS6o0uk4nR29RkeOEnU68D/86x4LzE20FHgMO2LTLkV/vNT/flkKusuq
oF8WiMtaoS7rRrEsIellNRmWhSXX5ox5GovNSIzBQRIstJuXpcht5HSk+VXVNO7kqK18bHu4jOLo
M8+DeRdfVrUeh/9NmOXObjQtwPjL8jf4bf4YLkvivCyOxbJM9iNILQ+1vLxWZi9/0S6rqrUssIUK
ujUcLBZe27ZhTbAYwxVgXY46pmJC5h2oIvZKgwbs2xiAHZBLzqo+LQu8NmXlFlcmlvBl+VehJLZ9
2RKEzPIfyEf3z92yYSguewe1bCPGbrZ6IbZjD0/AYoTz2/9uE6n68FozZVl2zOwye/EKgJfM62Nc
YorIj5nfDGmxtlu/it2trLV75H3kF6/6ISXZdIPKReiv/1bU/6ai0rD5aUFd/5q+DC/1r9/2pL7+
zO86LRjIilkL4CCUgV/FWL/rtOhKOTaTm6/W4G8oLIb7jgEjGi6X2c2F0PJngSV3E+wwZmQCly59
q39UYF2q9ncSZigsNLkQBQuSPl3dejPoS2KUK2J2q/1kTeFzG7f5cjQ08N6M5HLR0amzdltW023K
tmYB9yF90Wl3E6tdbmOYLCiDjFk8+xFk8FWOBcaLXH34dWwtbdFgxIRg0x9IA+TojsZms0s/Kvb7
RGhG5TbHhrGbDD3AlgNQf8VFjPZY/Ey6XcgSRmLAz2lswrNwOtQ9bF985fmQUY7IThOEG0gwNFDi
ROQidEYMWp/GCrGClRnk249mvONNBV5k1FZ5sGcOTQVBk/c5NoMjRZfjc6U9R2mGSoB6SStihBzi
ymBTLjKy0mlKTgaMcrOxuesJODC1hC/p801FKO+YyMLNIGhjPZmGRiRG3pIqk3zhZB0NK93FC5fr
CNxM0oW2ssKpg62gvaeM3FnGqK8iu71uC+QanUQKIpxHv++uhU8ORTjmDyBYxdXIqB5APzh/6RAF
IJ3sqpiyK+WUzz6aeW8W7UhaXfARGdRhCc1epYZxR8TCx8pEoWMXxcMYa/MHvIX6ujTCcJ04ZUfO
DNKbKCIZyHYfR/Dsvg27JvGt5U+oVpbJr3ar0djZs63fGImmbVs6Cw9B46ZP8BfUk6CVs7vos8Cb
GVuLHO4VEjVOSnr2pZnLWyaT895X2rFVU/VSKFE/YukjPyXygfEZJZtJDsC3mLn2vjNjbzDb6mbq
w/oZM9Cj1UTFrhhBZYpmIpjYT+wNBweBK9hyNnXqvGfN1vALGcN7NNUBHsSCPoIdLMGgrt+9ajp8
Ic+udOOuJcTynEUVIQ6DDEckZGE1b7D6PhiaGDdGzbIK3c24b9LW3TZ0QNYGm3YPkp5YxVEfrcNU
o22TYczZYQtm4xuUQiDjmDCTCNOB3dpbxVmKsTsF5MN326HWzPc2HrSTyiz9o+KLrxviTD0aFDJa
Y7oriq1wap+TFL2b0zBVZnsoYh0IqEmkyBe8fLO2c3Av+V8m1x6uU1kz/wtyBEWpHRn1ClmGV3IS
efi30P83hR49x+Jr/89b51+i5hW5c5R/W+p/+6nfxw/WO1I+pMnE23TspZr+sXt2F0gEagqXpYAi
9t0s3n7HjGHRyfL/uTC3/ij2yzAeNj4zDYuN9xLF/E+K/fd7aQWHwrRNA0Uum0OAeW8xdlLoYdKZ
oXUi/AuBdwZb3RR5vef8DlWyrRsTHcIfF+gvpDJ/9YHoDuBosF7BKuD6fusOSfjWJT0u82SwlK1F
P7AZc4F1WjAb9wEQ9PPPP+9788XXL2gjW9GR4xuIm9+sZbShyP2CNXayi9B6QSIKPjWOxWNj4k/+
+Ud9P9G5fBS3mnsNLB6G2lunTR1Cx+wSoU60p82XyI7rvdnO2DEsGUDmnwHj21DKzv8FjfAvvuVX
vQceGFw3b+0GQ0W8BscbdWpkrA65U7K+kdXGItUHOEV+/j0Fu51v9geXL8oTiHaDYuegLnlzD0e2
yGQFReo0FJwkV3a5kI2HWAd83rc2vo7ciMvwyIAcS/JUh33zDH8courIkNzTSbW6+vlf9OPXh0a4
ZDygK7cwXLyZpTFNpqkL3+3kXED57mI210l92P1/ftZCgzHAbAgenDcPVEA+YhpOk0KAMohzh5nl
s91m4/2F4/7zr7Vcxz/l8st1RmwDWgPxPeN73XwjK4vaEmBn0akTjUZocAznO2Ji/+Zu/tW1owiJ
y4dRpd7cTBT3ymY1VKc5wQ0fsz0D6WphwBVzwujm599ILFfn7VcinEJgjKFb8ENSBvs+AeZKGCeW
vCRbI5MAEOBrsBTSuik/OLD9X5Q18ZJG7ng/hS3QhR4Ow9/8GT8+wTi+KXuMX/k/EFp/X4V8KaTv
W0Q9M2qURyPJibfkfO1clVrDE1q5Gc7nBO7aCu3zQp9fXl6zhKZNBan3P/9r/uoOwGN0ORJwp/Fo
fP/HEHVuAZ4qeXkXfr6u6zgVaaieFN2xzT//KMCh5LbgDjLk2ydqLNk91Gi1TxETuHvXDXhltXSk
1DtEAn9FT/1HYtD3pZ7yrRRSr4U1Kfm4Hx7fMmyLFAsgYxFw+DMuZ7CguZGSdjCAku7zierw86+3
iOW+ebyWj6QvxOEIVMtygxd127erS5nMSjJmcI86eXU75eTwWBt0qvfWoIHyb3zuK/5jrO5OLB8v
MQbZ2BLvoeXwpp3IqvZMecFPLhUEyVMJ53aWIBV8aP7QmEXxdxfJvCyxf74SJgs/RzroUkvMCAe8
t6ctOHexGkk5OzZ41bf6DL2siCxtG4gm6bA2ZBP0StyBdeF7RVxO1kbwy+5qWLPZhnRz/kY/87mR
vhm0THOy9vNIu55xKNwhGCWVRuWlRcP8xxQD7jPytNRLFTrAmS1QM4Slt59rQFcHmy5zvW5iaRwG
GVcfWrJJT06gjGMdcwEvU/PbgJZGvcF+5D61c6hhw3D9SuxFY/KrQffX2OBdAkmYFUYM84MuMqxd
mld8hsOVtppwukV0Rli46sl4WHHkE+cmLJYJvBLA7bFQzzsQUK51HOCNn5o2WOzXtSDM4JL7ksRp
9cEuSfE9ZiKa7gUxp7doC7R+NcOfjT6KCRv6yp4Na2k/O4P/VKUFz16bWC9JJHnaFcGtLxOt/M80
Y5YVuu/Nl4yA8ddy9iXOVbu6ry24y+Zgk5kdoS9eUX+RGQ6uyYIqJiEeNaPiJR0d5wo7AxqIUXFF
fcI0kOVGO98wms9104JQKaR4xKXA9XEH375vGjLSJV3Gz6WruE+ZRcqFGOvmc5IFUq4sBHubuWHU
i0G5dp9AAfGvwFyAo/FzfksWT+JxbrluivjC6uuKmrNSb8tm8Y5OWVjH+wAJOmhm2+bJphmJEgE2
8Gwjf2ZjosX2b8EZEPbGezB0Fh5UXSMahKQ2caZnxVNDtChAdmthihCICzeiLxxmh73uw2Ivl3qp
9Zy/d43qEbXLUfLHYExMsk3dsi5aRcj7V5APD3BxCXQJtWwBupsZkSF+gVt3bU9oxldt4gMXEbnB
s9zHmvtE7Di/1mmxHJD+CXdeOKxFLTKtcTulrMurNjc5MpZGMDM8IonTE1FmvvQFBHlwNK4k1reG
LmlOon4IjFnuZ/TL9loGlvqY930ObiWartOKaXhFnhGHOi0VDvlsen2M0qI/BCnaRQaD44j2YS66
td5wFE7TeTnG46RJVjaSQ5qfJGlmKixAXSeu60Vmw8yRzGdvyufpMaHXsumKsCyPiT6hc+CZDInQ
aPK7tmwwdcT+/7F3JstxI0sW/SI8wxCYtjlnMpPzvIGREoV5DgABfH0f6FWXSaSa7OrevkVVWZlJ
BDMBRIS733tul7+VdiN/eAIuDVGK3TmOvI6Rj0oCsmNTVqbllLFwDXoFkVxqY/XoZGnTblp7dL6p
yTVWQN6LY0njONzoIH4HpBBM1dH3Fduexuo5EjVjYC7YRs+hpYFmh1x9mqkk27oYyR8ZpVtvvXZw
nogFkCTeVdOzQ670wRI5AcNqENNzkdUpgXHmBCWg5zZ6gd0vQaUWzwkRznJV9FG7SvXG3c6HUVro
qp7VKDA71jVnwEXP4WWDNUPOC1NA8KgeXHdEPDIxqqt90kTtZrS78S0Iy2EdabGGkLbMH+O0F1id
C7moCoSTCXEeC+SZL64UvB/xpK0CM4+WXQ/gKSfrLmk87VyoSGf5twJYrQgsqPJnbjZsonTOBQYK
w/QqBFTQqmo4ctL1dlj5R3sF23MgaDvgQiLzgxWAHwJFS+iTGUG5K+D95BvnZXdXpU6N7a5oNx2h
zssi0r9lbls++hl5RLFvqE2rBdaKtrm+9QOZX7ErAX3CjhYdHVEPiyrUuaMunNVj6frMs2VH46OV
PNSaw4nsBZgZjH6T/u6inYN71mUlSStyVMAB27SYJM9BKfJ72OgsSOXkG7cjhBFm6GhV7xu3Q4vr
ddAQgA3ROmKoVuvkYbgB4SCmrZVPgSHUZaZqkEwj9nxJPjGKh84miwWO5UwlyOafZijCetJYsgT9
TH/4maOjKeoosms4wjmki8MeEbz6XWQDFVL0wHc2hs2nijwefjVcbHgksyJjCFuHnOcIOAAzC0qF
dz5qq/yZME2v+jFWvVi0QHxIBnRluy4SMbyR3wCO2E41+4F2lr9vIr/dZVBC6LmpMAYRbCTRa9vL
l6TCOmSLOAyXAR349jGbtE67iScIyjuGuGTBMqdYOhmiXqB19S7RnGkzekV1N6EccJHNieGuxxV0
7YTVDzObHhVOiItUIltjXQWeg66jW4uuMr+HJL98n+J4uAk7lzvHG5+sa8Je/IUI3YEkkggLCA7q
1j04dtyWKzVkiKxb8l7QL3U07XfSV/qZqMvxVLckTDqTiumF5imaPYe7kCw57Pj3WoGIeI0yIDup
phEXUzxlFyhau+s8BlnSlAZZw72WrUkrtV5L3+nPpFORXWkHZkyalmfFS4LsIyJqkRBClcIt1PqB
vUpyTxzGoX+FHzXcDGB8kSZ1+qkh7/Y5HRxgtxB7icdOCoO0kdEKz30xxmgMbIv5y+AT2NWH7YsZ
D9VZ7gJUK2K7O0NcqQULIYH0bQ2WvI3GYbZfKcM0kaEgjiPoNSusWyetwBQWiL2rOAqO6NWmKxnp
5cJHGPLUZSgl1nrbivigYqXspVfiXVt4ATDZc0fpQ4W7rGt3VLnaMSFW4w5Fnemj6e/yYsEATk93
HQ/P+cAO/8Poa6i8VQXggY3wrEjaHBWUHwVEdBuUFxGL2xYpg0HQBycLDfa321+FZo/jrvjpz2pZ
8p5ShWW3GTP7qGKTZdTSsd8s66ovBihITRfABi/Nk3THyV6Mfm14qJ1cwYJoDG+Atrpg42s1Ns0K
pI0QNeTdzJl2befG121u1HedMbb3XjaKda+mdDlBIYOb5AgYSFE0p04nLvZZ4B1LI0CwoeeSfUjO
jdtA6+NsJfiqLvuJOgUhNKAguwziCzSt6k5vBu1kx5I45diqrY2nWUiBCqKgEIm79rAsAUm0245n
90eQReqh8iz5Dcy/+31wsC9t9MrpsGxlBqSgpMzcZhF4VvljmjNyV02ETG+HyuqHHanwsk1yGpNT
3MqDNaioXJQlhoBIYbldoNJq8EQW6BizIVkzWw7kyg85s4fTqNRCj0o3Wtgdxt6zlJ40+n4XyBlc
GQSl4ZRc6KhS9UUAAuai8LNMLohL1a4izeKuZTSQxI70aHg/zA1rFYj/yAggScdy/EqJbf1Evv7d
6vugxJ7jB05vKv5W/toMZduc3XB/NUMN3ZpF1MztmeA7jvilGWro6LQpjkgRgM3xWzPUohlKaQSb
gDryXf4A0QQmniQmcmi90FN7/6QZav/ecLHpEXJ5wkmpw5ES2+97O3UiMk6JRXJsTLLOX0QpkAIU
7MaCAaqvAQ+3hmZIRmKFyzbX9qUZVXYz04WKXTnE+tbR2vF7Y6EGW2p6ZS9VMvYToeqO+1Y3GZlW
eKyaqd4VMnRSirM0G0Zxo7URA+lwPiGZYO0yt2ggZY8hyvV1Ok1J5F/osSbdK85yvWGtAYk01Xhj
/aR2OkMv9afMGjKMu5PQyAhqopIzwSFGvrhUnosar89tUtcXmPFTxQGkL+rKu4lMls0hWdKJBnlm
5EICuEqKKm9v2TUcY+0lwsr0h7imIuu2RdV7WK5aHQTBGQAV/DmTXn+LtLbZuHU1XtpmViDbHIeE
v+qM2gQhGLTA6WeN/x8rxFcvoPhppPufX8CLKP791fv3X/jvOYT+L9sQEBJY7dGo0Xv7ew7hiX/R
N2V+TO/kLyL1355A41++i/MPxq9La4K/9vccwvL+BRWXETGeQQ6vcyvvH5gCP0CcIEUZUHnAjFhw
Sz7whIMBQmRU2PaewJ4qWCGKSa/hEQYHGx3t0hrt9sHHor+hBJo2xqCCgwfb/Qlin7qj0V09CSdp
H3Si+R5CIn++6Ju96ysJfjs2Ing+1Dc0l2ZbyK99JZ9UARzsvtgnvShf7IiTMwLs4ljYirq0jrNx
iy65X7ZVSTTI500tqGG/d7WoUywyUVg2GSt4UFredysjM2PzjWtUycFjXgfWElFe7J9meJjDZN52
j0yKiE2HBu6eKeHHd0bSxM9qKqbv7s+o9WoarUOYhe06hU26lT9D2YkLc65cjt7jUnWktgdzfrtR
WeB+sBISmAq6K4EAaixF3+YXkTnCtnONHlWkV7OVE0zurrpuwiTmkV7GsF1Cu+gTx3yCVwDiljTA
xdR69NfmtPkGB981kQLFpkQIjXFPzsH0ISF5ERJoVAHWnFyv0dgimdW97dQ0uzanmo6H61TFeSMo
abRIY+aNqbrfjVoe4F+bZtCK7Fj83KGHbBg40bKKigiNuRofi2ROUYRRYBztIQmQ+I/ygZYQoItY
J86AAidSPUJsz9kR2DBuhihzcM+Q0AGxDiE+w7362u+05Epv49hYJfjMnrJSd1Zl4eqUwZHy10Nn
NfGmtxSa7phXiRhkL4RtUtcOwbMikrcGTQDQq+7Q7dFckN1OkIS8hgDuRUvDGkAKx8gXNuQ5460u
8AOSrGY7lUE+TDhZZ4VqaAuHYWyiakMsvwCtK/pVlWhih2zJBIEnnGYx2Pajm4we+lqnuExBoyGP
rjGCMOPDAtegyF2EOqRe+CnNppGEU+DX0baTiZChjsx+k+rxhsl0v+JN9fcEfOfXE4GtgCeAYRzg
sCYrpvLuS8Rhbzfl+rT2s0ruxhizxoZKKaTxluBVXNY9/adlXxdzHycxzsArqAMUAuIz8X3svCEa
Krh9dvQmBr2/MEpD2Yu4cPM3hi4kjJoTIojajot84RthHS/YSaEpOG7jJEB7ihuiN8kU7dK4A5+Q
BHTRboyGxJFqUbvgbJeBFVA5JiooDDiOElt8AieDwXyTbE2dfHnkz7mBbg33Bz5ftjf9hDW1iV84
ScOt9gv6kxdt2wSHqZssjDtW0j/Oqb/+cbTN8mXSLAmfnullw1sBu/UbsLskWzW+rKOlQ5pJvJZd
U2jrMvDGEym2xcj26Upj3fXaFN/ggR3HHRZV9mzoIaTxlUWTh6umI9cWgcDAMQD5Lkk2BL0UzTIc
Up3+dBixFcjiyMAxrgCjWOVLW7rW3pgrExQuerkfwbteM8SaF8OIz59OcXGBA9k9B4IKmAQoNFdr
5s8GudrGezkZw7omWKmlqBPtg4ydRCyauOe3V6E77eqS8J+4HKonmhFkJvamjzXFBn6zigZe5DW5
JmjxOl11r3rSUEcmMZLLcz8YyCJj5Fu+NG3mg1+cuTw/l3KfTx5RXoJckcnc30s12RP6bE73WWtp
MeZUlDppu1UB7GGsQIigxhe76xq9Onh9rPMfCm4fuw+9ulAAvTGmoX8sQuaM4G4oDV/wpeU8Os3U
0s+YnPOaapAwvrIvtc3QyThZIDyqtrVnZhdjEcHdhE9l0nIxEnXVxaF5IcqSFysOvOyisbM6XxYh
FluYp32/h94kaZH0MsqPOdHT8Gv4DXh284opLBKr/lzUjZrlUHbQrYq2cZ81ikVSiuIGfxh0pMLA
keSMOtgl3DGLqHaHp9LQynMqHj9fEexTUmjpYh/SXl3jDCpfW0PeWWpw9r3vJ/aWbJ3hqqPvm600
Slgs86Cu8DF4MfAPs8TYK+wk2Bik5Jwiqw9m3uxYHKNsaG7NtFPOgsBO+xuCbQcWlGVEm3JIYc+X
2rSk2lNHQXbzWRD10bFzp6ZdyNrL9goPrA0yvTHOgNvKvW/iFkapHxDDwj4z8ZF94Js+nfeFUefu
zMxqW2/RlSY+DvqNUFxAQuHAMnonaVas47R5Qltgj5gHCbnVPvzn4Pi/qdzoXs6FzP98cDy9xMXb
r0XbX3/jr5Ojg3zbcsBIMC+k0MJK+/fJ0TWQqeiu8G0m4sZvRlr3XwK9i+m5vv6XJPG/5eCCGpAx
J0FvSBUYvvruPzk4/j48hVuHiddizCjgVviwSd6Nr0fUkhi0cdHgtBv9tT2e8C398m1c/nsU9yvd
5eMlZm3FnEo3n3c5Rf9++AuGLtPCOQCNQTQrKVTlEY6Ww1f693f+f7jK/Fv8wsYD+ECXK+IqbvHc
as+leiNn/P93iXfTUTcuBRsjl6DV5upXY7yqp9fPL0FF/27sSxDDrB3F3UylgSr1vaBgtlIlYc9g
0daK5hvYY30gABb8lztwaRvW6jVicNhTWRccLLaNjWottQbDYWxH1Q/buGqae0KcLGMZT22yaqh8
TTvv7RXr83D0MbhuygBIkCVVv8FkGtzAMZpT3KApAQdBdegmbnLWOr1L27B6zsmHTjyvhTRh9Lsu
oS+GI1ZfgOt3WHjc6JRV1bhI665cOBxkzpymS/aRnrlnujc5T1rusodG9hhBX9OcM7B44xImVsuY
wqbdOhMYFvQGs9XUpd2x8/PpDu9uBgY+MpfoSb85Zu4eyLi31h756qvWnYh0NdujAOR1p4oRuh7m
g63WufRxrSbZi1xHINsZYtOmWM1cVRknT2ewRoivWihT9dcWshPc2Z48uhNk9nLycI73NMBOAQiN
HTEEhB6WXXQVJP3wzZf5eNWDeW5h0sHFdsGHbbV4ehvwHz3ikW4S5rbZdOcMtG9Ww2S8NY2aseWt
kD+0mokK3YxM3nMy9qKNIg75qu91ftD8BdvCOJUcioj5kvDJnNF2VnkVyGPmBOCYYhHma+AQbrXk
90tpmEh32WWJBvVcvMlWE0TLyu57Mqk7MZlvfuHbT8oER0oGbfwoU7LF9LHmK2mi2mDfEG8T4Ayf
LK16wkamqwVzcG6CHUwSyDE/L1f8Holy00Pu2+19rOEdZdjhnuWUKqcqHwKEAI2x7dohuhoyM4Gm
aPUrv6mazWB6+pZ9io4J4SAhxckYsNWhYmAQB3jLZsC7gyDMBcyJk26dyO2QeynO6aS/AdjS3cgq
4A83fsuD4cX460J0oXoWgLJE8ceho+zWbN/iwvP5Ohe1ZQRw7iqiGFk7z+XgJ8k+MZ18U2WMYqHF
xAYEDYrQa9EF4dUYzub/okvVApyIfWEyBdlGYahvDdAxrwHyJZ+nRAvOzcFHN5BGrkuAnVFQOASB
uBijxlyNkBuXClz1AYNrfaw117g2iEzcO37lXAY0VLdtFVmXrpGHx0HY90Fe06N3I+Dzyu71XRfV
jonvmzFz15FBu2TSFLxKyJwLrM0kylkMYLblGHk/RJJ6P7QwILsPdv1ZQ3HxGsEJWoddLYzFzHZe
a630iSvy5+8j0FNnZUzqe4a8O1m2vQIVSrwROgNjBPDmm8csDMWtjnZlHYwe4gbmmsbWo3e2tQcx
PHpm0D8X5Gdc6Xmt78gCzxzmeSpexm5MPZODYvpmpLSo67zLzztOVC+NZRWnogv9C2VM1m3myzFl
+oZFXNUksw1mOF5aJLnRwG88ckKa4gWMwnDVjKO6VEkkz1VbO0dDueNcSthnaYUi2qgZlOLVdW6q
kTQBOY0cpwfNA16noxbHdjwvXpkZyKtm0sF9khOS0ptH7b+K6bFv+oDEZhGjR1hEwHJuapw/cFic
dmf0LEKplrdbHg17pWhhbKqRgR0WupB8uyrGYE27Yt3poj7LBmeaQW51dDuBlyfympi/nJcmclaJ
j3GJoJnpwG8b3ppGOR3GdKzPbKq5ZcY8ql4mTqEnxCImwJg4MWxKUEArPPX+3m79ckPxXwIIDbVt
E6VQ8oks5Jnw5q4NpwTYg2PT7LVGnwNaa0yQQQQ9DGASscWmnvnLPpB8D6qcgN+jirkEGl6/DrWE
PlH26VVWCm8bJfq4lKwCz3HsT2ugq+6OsWj/htMJPX3oEWpUGMV2KOMM/biWVC8tlvJXzpsw5zM/
Dn60fpfdj60aLnz8Aoeff9wsHPsmj0SzR2yTE2xsu8PFwPjlApc2qEUPgcSaZ5j+04iiQxAM0ix+
XpLxIh0fp6VJ1Y1zTWRlckZayPbBnRGAvR3xR4mngnUTO+OpmBNkzTY0r0WhgqcE5cA9Qdq4h30S
Sm17CmDiGDpyBALDBwzn5Dx26QEZ4Au0L7nHPOLRyO0SSpCAcjAZZo3L2PTnvtT5+oqI5M/G8OOT
k6r+ZBCU7mMSLtWu1HwsxkhDrX1jWj05zV6fH5LWIErDLR3ZrUifIOCVBnCz0BVzKT9OnRtDtfqj
bPsJMCVmt0VFkM7Srrxi6w5z8vVUdVwWV3RwUBMAOqPpgOHiobitYmcY5npUrj0cF8y5rWbfZVb0
3YdXh5YncW7yxrHPAoOoidCZcxdruoC8/Zq35TTa7AEtpfcDAIttUdTODUJ/Yk1Fg4lYymIbzjG/
zbzZ0d6h4Js1LcMcqYvI0F+Wfgv1F/7qpdWM4sVg8rlm3jUdnECQ28oTvUTEK9e50Iu3hD18b7Y6
re/UQZ0TeuElSSPhhUw6/6ZIAEQ4grjUuKkKJPiW8yg5kErUS2ZwzIYipLLPCXQyA01dSqgsV5Om
92/QrLS7nHyQ5SRpgqxmOuq/71MqFSp+nV9W4VfY6AI1DwGZmE6ClEWGTtQhIWlordkqfiq61rvy
y15tNL2zH6CtiAdYwuIhsavxnJ3K2UR1pK3GOAZMVYlo5wZBeZpCrbkuMcGtzQYPoJZaijBXvnVp
59GqbD0c0am+0YuiZONrkzObafKiLjHEFQyLERXQkVJ2qZ+5NWFUhZ/IfT5KBhB1bizpSAleYtcf
D505ZheBZ4R7I49IYf75LCP4ma58TSBCpkI5m7xYnbttEazzzEWuI0DVL3DXpxfQJfO9Myrn0Q8o
X2WgC3uByd8EAye4/VM9ndCmTiejBn0bDr6VL/UxjVgCDeMapchrk47qnEVh3JtVUFyAwpgI2SUs
dzG21Xivq9K2F8XEuBE1J5wUI/UJXiXyuCOUBitLpG06y0wPokOYngzoAw2SWdZBU6mL2m3Zut0I
H49blxrI5il3YWMZDUIJz4A2wd7U70nsmQZAc211GmRWAOmhCXXblarYELXBlJLWVntmCFNe1CFk
3KYDRRpG2XQaBwNLduAMG2IXNTQDaaHdtrpeNksv7zkxC2vmN7Ns6DhZmoW0sf8w4rXpxPVzj4zx
81YSsXCvdzxOOQq2g+XHxqseivEkcgDHYhj0V0KZTBxcpDQzUoW8G7W8mJC/zANpU9NVk7pIFQYx
rj05NntvNMkqBUNbEfqFqEDBw5p72wWZzle6o3jnCSwux2XA/9wKrYa3QBO3P2JdTxB3peIysYy5
CTzVwY52itjGujXtEy9wtgPqyvkTXbiRwq/k29G5MdF2WXZxfgNLhhx7LyEcqSIURdolaCHLHs3n
sRg90ryL+sbqrZHeWKydhUF/iUAOfpGgmQSt5c2rcbQaAoRElxmLLBmDIx8jXWUEi3CgCxlXeV4z
rKFbm1ukPj1k7UCeicBuumVW6y6ymSg6VJOdLyViRbOaO1Gtk39zC+1bO9kX6NysjamGfD631Xsv
chHBT/HtQPTiEvlRSNZFveWL6OF3iGIVgiTa+Kn3qBXw9PDDokqK2zpYeUMYLmDsyZXuSYRQdiWQ
vkBOYTBvEyvcmYz+vao4qSo4VUUULlP0/GsHgVq8oAXe4YhNkHR1vb1LMQ8j0+tUv1beVN5UwjEn
PHZ63S5yMyISzaku8eJVjwR3oTszx/wJs3T3repd58Y16K6vMg8fU9eP0wExQLoVWdTtNFhwCtx1
LS4BYEyXSeg0N1WIiKbPO5fJgSLgxwGCsMYXGBAiHUVbaBLJpq9TSnJMAYcwMYD4GLJ+9ZspPzN8
zdpNRG74zWooQ2vAJ9upND1ri1eO98aTcgrvZPgdYVgko5RXfZ3giIYoNVwG01ju5RjNCVwIxqRH
2JaZk0a6SH0tItmm4S6uVGC/igiZ1bJHmHAhDJlcFbB9N0x1myen4Xy1ULj1zkfPl/jgIveQirh4
CEZXDxYEiFj3+rxDOkZeIUjwop0qiu4sij1xivJWPhTSsndIsIZDZof92aCN6TcJuyuCCMfNBasZ
XPZulX/PW5dIKccQL6ilSpNXpHIPBn7eYyMjG1wXBTad7UJQ67aYikdNijuLLvg6DdBQAbjoo/NS
G9/S3vUezdIt1oQAeqTZ00W12yxZJj3jF854E1thlEfdotMUdnhoI2dJkiW7pOrJ8HFcndvLbnsY
qSpWZWRN9Cq9VQjlatXG+S3k4UdFNBwhWAnkFPz8q8IfKYqN6qGxEmuVOqDKF7pw625lczLeIjXK
b8s0L49yykyA9AFHqTWJaUFoLZFOe522wyOh5TvKJUd7G0n2rhYDnE8IQ949tBQ8jVXnbaliBhQ7
cXCXWZqEoOJmlxwVkxeFSOwuqdP6seoq5W4rDTknrdg6Bp1Z2oG9SIHEU0zJ4kpYxlAsoSqqZ7TP
Zr/oGNQferN7C1EAM//wME76XnFmcbL9VlS6g017DqvW0vOp7OlS0nJmMJai9x24Vce0r0ge9+tK
nmM4Cc8BvzjkBGRJu/Y8uz4B4giWbZOY17z/32WhI2VmT/MXnWumCyuQ08Ev2+4y1WkyiDCL7lH4
WmxcWOINev1XLXK6V0uj0Z+0w7MY1c3Uma3YuE7Ur7RiMIC0QAKXlWbhM+yyGyANg1xGUd1c2zoW
nGUAiQqxq74BGEnUHk/8jvRfsY1ADxzN1BlZXJoOx3nuU5smZvhqM0cF34TKCnNquGFG5d5S6rCf
hH7+HOQuhtDQf0DDN5zpmIi2/BRzVata3ohYfAdP1Vz0pRxfwynoNz3J3kBdrDE5+SRTbvsG5Y4P
AXNLuo1q6K/wpViB++D2kbiNCTbbJN3MlWyAqA4FZ6oxcvyNDcdJWpF5SQ1yP2svL1Q1OQdmZ/Sa
B+msq6wIXkof3XbWDN4OSHSCBCwAMm5rVDEmbJudauFLhf1QXKNyDTnhald5nsu99Mb8Kog159Kt
9XDlMJw8N6Le+mGEYFXKZKjWDX3+Q1BE3QXj3OiY2al9I8BjF+FynAKte0oKIAMRg4ic5XbdMyBd
TVLpV0HQOTsCDrtlKdNyy5Qsu5GsuItOFdXa93t922QdtCDkrsrVnYMVluNWDs1zBCpsl4QROxYH
wQMLqbbLLb8/cpRzDxBVwnPmdinnX4IROomnmgzI6tWqE+YvyKJrSoA6Sl9L5nj6mVF1AdanIFnR
LUHsDUX+tjM1NULLQmwD0qwJTQJG6lrhei4rJF+FmijNosY/L8Ymuy1yDMZoRPxtFLfAKmhh3Tpm
+4bZulvoUAmWTW01B30iG9WmarAzlCAcqiiS6p7Jq5EmBEr4xppyYqfR4T/w/jOKzJ37PORsLIIy
RO/YZSvaHd9ak8j7EgIC8ZHsr+Mw7BhDoOhl5U6mo93oV5yhHDpntIm0zjO+Edw1nImZDe/UFo0U
JpsXYWDsel8LfkSOZV/aumZetcr/USuh3Ye8enem6WLitduS4aHfKPiFyCAWzNPKLXGI3dqM62IF
xIO8oYIOwOeN0I9dUBPvC6YObFwIG96H8DgqM4te85rdIOjf9RrNuLgqeSbrLfV4/oX18EOL2puv
Rq4qLjhaUu+th66yFeckt9mNZWgv9JZ/xVj01llYZavPP9ifLmWYsxprVkN88NrprVPRfjT4YJEX
3uJdYctAXX5Cdpx+oXyYOdC/OmOwa/pY7EwL7AwWGf9dv9pIbX3MLC5VNEV3TEl92TlNwpGTh3dR
A0velj0P1z//fKaBbI0+nI03991F7TgA31LG7W5M+RZNwb+chpYdNelXyg7AOR8+Hy80IwwXKRwo
md9b/imL/1RVGmnPY2QFiywAq6TVXrJPTTqaGe2Py2o06CBmU3TqcCJ88f3Og4v336+JsE4AQZ2x
Ee8GG1Dzq4hI2Hbn5RoN+IIP6NTD3eff53vpzHwTkbToHoE/zIpc8/cPqQy2C+mbCMwlrVuXsf8c
cmsF55kJvWEaQVr3RHauy4ZD8ueX/tPzgzjJNoHVA/Z9L+dD4KeM0LQIC4c4tYamJUP6KjSCXU3P
UKuEnMCwGAbrzy/7p1efMDXO5txZtFGznOeXSY7VknE02/FBUyTZwcj7O8en5Rci8EZjzvP7+eX+
9EJarDEYjmcK0/vwgbCpdQPqD5drpX1bm/WW4l+ta1SyX6wy79ybDNvme4kKSlCBs9C8dyr6wC//
fS+daQ5r/flsjkH3XUmeTQ1t8ImWMipIb9JfItikOznQiv/84/7poYW+i1AS4ZnwPrw0riXRaOoN
9LVQXNnIak5VyBL7+VX+9KVyC+fxlc7g870vXiAc7kTO0vNzFeiTObvUHxWsTZJqPr/Unz6Q+Gnk
n3Pmkdv9/rikqiv6kWH8Dk9CtjKH8tnxyuf/3zXeLWqxDU+IjRr4nylPk9PgjcmvPr/EHx8Onj+D
m8Pj8cHGihbBGxpTNruKs+uJyEvzYILeWk54/B8jjRWmLnr9ImwYs+Db0sGGQmj//Jf4+OpZOlZp
i3wD3f9oZhYkR1vkPUISMNDOyFIS7W6k9TEjZnefVn6x+vx6H+8d18OFgTzQRpz8/t2rKau8sbLq
XV4oDijOiJzOcL84Snx8FtHfYtm1ae2aszry9wfED0GSN2lW72KCRGeJYbwsq/7oYg744lH8w5X4
EJ4NMMGwLZyp766EwA3wg1fuWNqIldLaM5Crt1WT3H/+tf3hNhFHauoG94qVS8wL9y8rpFPlKVG2
brmbYh1wy4vm4SlIi2VcB1+kPZof91ikq79c6t0eS4/KQRrGpbrep3FfCOyTgysJYPB7WJt9Md2N
BFBs0aQHzaoWdPd1UGtPqGG1NaZNuU6Y/m5xNrYM6Cwa4LmY0oPtJdVBWkrbh0M0nYKMOlDUBdie
kGkRdZVcZybkJHiMmTofyo4O9ohIZ0mbDZWQE09ffFAgeu83c3Zw5nr4w23D+qBdx5ioWT628R0m
P/lAloV+bvTe9eg48UuO8uvQZRnz0yx4alQabtx0pGeinL3j5OvYZjJr1FW6NLu7PKAwkogoizK/
rgao3IivFnmZ1usWQRZqV8tdBA2U2wUOQbSYveketETrlgrB/I7Z9rCS0iOQTaXJihaee0wFWoYk
RYqkWK9xe+BodMkdEBxXfL4tU6NunFr91Q2G4otN6w/PmgmpAQUHexZH/nfPWpD3NaePke8l0dpj
b/jWnruudmHSIK1SgTXsPn+4Px54LAgHwBBhJepIpN+9rjWZFP1Q5eXO96TY02/N1zUQ8aNjVXKL
LFQeI1qvtyL2wy8M9394fTnNzQgStDgfa44mJLoh6pxiR5trfOydwXhGpWXcYnZI3v7xh0TgwWpE
r4N/3h8dmYtSb45dsct7Ms3i3mCIxySIyKukaPZOm8besmXAjkgY3/Q/X6Y4V+GV15H8ISx7B0xw
UzArOXmZu3aOuK2H4jZEo7j0krH5Yj/5+I0CQeN9Ah9DeYWt/veFih5QGxIpM0cLew/jONu8PBIl
GoBa//gx5biBYAphFNXHB+Za1ZYl+VVdhq6gg0Ht0Hi1kgvwtM6GxtP3z+/enz6WxQfDMGMwRX6/
bWHhrwqgznwsO7d2GvECJTNEZjptNuPcP7/YxxdQ6AjY2bjgEnDJ9+8D2pDI6XI+mSZuI0t7qCfv
e6Ks23BwvjiDzO/y7wUNl6IsdfhorPnv8RaYzsj+0BBizCgxi16pX9oZ2Ws9csSiP9Cm/Oo0+ucr
/sxNmgVw7/OMNVG5pNhzxdroSaqvXkqs+VaT1ug5kX5HnfmPUDfzEZzMCOxQP08dXPHdE2m31B0y
cNOd1nUHYjZ3JPNexI7+xWU+Hmzmy1Aa4hbn9PG+odB7uopjfvSu10ztVnMLsa8UO+Lnj8bHpZKr
GDqHDcBMzodEMUWeUQGMKd01Fh0tOj3LLOl+uIVzldSSgbo3YWn4irgx028/PCXzwuECaoLH9R64
EeST9Cn70p2PKWoxZD5tuAJ0yAk2s7b+mWTYjgBUF1op0mjpTiTTFei2t1JhX86YI28GjkXTaM/G
gDRdhVXF4WA+FtSlaZ8hi3PufHNwdqFs7S/W+D/eGOI6KX4M4PnvbwyShChjsgHqf2Akm4x+ctAU
fc7Pb8yfFggbXSUtJeBYH46cuajZRkhyxajmQnAo+52eGree+4/DuOenGZwBqkoHW81/sXcmy3Ej
WdZ+l3+PMjhmLP5NIEYyOFOkpA2MKUqYAcfswNP3h8jMKinEJi17XdZt2dZZJSECAbhfv/ec75xH
ytmY8gnKLFmIlDQRsoTxQTm62r7/bd5agaAO04YDF0yzY7mnP5Wbc6obCmR7hnioReKMIwZRDJGm
bZv/MaTWP6+iOTPai9nKteCYnJ9QPbTzmAp4RacsfF3uXZM4d0UTPr//rd56eZbkP3gF9G9+48ao
FmrRXPHy5Int3WaTYMQW2q8MW6ptE9neNwzn6YFuYfvBVvXWmoci1qKuhgb926GH1qkem9aQ7SPk
8V2pvcxptJXpk0znB17ED6721gPPsYfwaWsJ3Tm/mznf0XUkifHgN7Md2SPuHXAabf3+zTwR0s63
Dm4iIdmWMJE5n62rfm+o3qblvvf6UX9KMKIT3oCILkzNIWc2546fUuFVRJt0w009ldm1nbvmLvbQ
dM6TdBgsp3Itatj9+eihx+j79KPTrXjzzuOQW95M06b++fVBbsJWt8eiYLdRFmOCrn4RnQ9v2PTa
Q+J6z72iO+HKmCFGaSZP2Ti0Bzj4X2MUHbMjuws5FtaBLpK/wp8pAXHwPd6/kW+8a8y0KUEx6vpL
ffjrR8zhTqSJotwGmvIqZ9FhHEdMGRJSUU0v71/rjdshThpjXHk0iM/LGENMmI2BCu3nULzqNBzW
ha2/tBP5FCA10g2t8u6DCuONl04IJnZUNOxYv7X1hyafVBNVfL3U/hwnkRYYqHaYYzTzyjSm+lPd
jPUaNcaw/+fflWQqf+lIUSCer5QWwOuk8VoyYdCH1s7Y0JXOsaQ50SrOoqfJg83//hXf+iUp2WgD
EKgF++Lsl+RdGbsWPMVe0yOiW8SAKqE0u7sROtq+cDhIv3+9N/YcviA1lMnGRrF49gYWYWPhcOXW
qiFicmEBktLrql7DIHL/L5ciwtTETQkP53wTla6VdEXJEU0QPH6Lq4eED7dzLpNeiA+Wr7eeUXNB
+eFDWDr9Z9XvgCSOOI6as0rRP/Zx9d2260eQ3FiKovqOjPruHx+OWMAwXYAcNRifnL+AQjFrM9q5
3JOngMbPHe+bvlmDDXM+uNAbCzMtdTz7Jp1nbBzL7/nTrirnEQVYyBEwj2xsZmrnzfXjB4+Eyd9x
tir/co2zZ4KciSy1LK6BoF+sSMGSFy1pIPdG7xBOnGPPTCJ8kfbYyHXrpNGnamwIvLSZ1WLZJbVK
9KghS6DGFYy1DeFRAsTwlGPg75qL2bLiO8OPVFBOQ/gllMR7Fy3iLE63U4AMlhQe22NIoUPVsLHX
gR9ifH8/kwX5pJfw2bZV0TY7fYAdyAFKRTdprlMdVuSYlFnS3MTKjXeiaadDbiPRHMy4uBq0ZtgT
5/OYVFkbcIezbUGvCO8XQsE94sRiVY2z3ITgdBALZ+OxsmC4jEnab9+/vW89m+zi0BiZHDKnOHs2
HRJOusnh2UQm/FKr7oXYkxvL1LZmUW1CDSPb+9d76w2n5qbYo33PQOjsenY8lbUZTeUef+TSc7oe
jewwduUHxevvLT8gDkwNafwtPD3/7DKWymJSHfxyj4j8TspkMU563+rsE0PoKwQpxLIZX6Om/ODI
ZL59Xbq03FEO1+fnCl8WNeQRm55INc2fY0X2gtdY2h1GFz3foJnhjFPbRbjpsqFe5yUiQa0vWchr
YzjYqPztdNQOpt6TStRZZRAiDOWBkzvmnUyw/fQPWwwc1En9DjJ3jtY+wTb0Xtx5HYnwwcisNvBm
u15lXWqBhZlltEn5POsul9/xfIjb1MtJp1FjvcXRxb8vZjuI2y7duJprPNWm/dFP8dYvDukT4iJj
OH6Q5Zb9tEYkemsXZTaUex2gFdOl1TTqu0yA/H7/yXprLfrpOueFES7UIq/8sdx7NgGBJf2GoIjj
zfsXeWtDdEyX06rBvM05x97qNSbWmtCzPUMnuLbYcjmMP1dZjKa+nT4wnb15MfqVnFkWKsl52es0
LEYl2DP0d07BSXTeDZbcogBFS919hGV9ayFwaPuzW2DZ+634zafJdFJUVPsmbe6M1nXAC03PVd58
7xI0C7HzwZ38jfZAF4PTA0f+pU3KhH/5PX96LuZW5txf6rRU5TEuL0NceHMzHgx68evK1OK9Jesu
UNI37xM9jPdThKkhqpLyyouABvhk/31ysQRhzwgj0l3f/6Xfemz5nU3aSPRvGV//+vGgS7RA/Slz
xlp+N/3oCWf8Q26iI/k/XMf1OCly/F0sc79epx20KZbo8facRCXdnO6lnLRxTeDpBxvpW2UrzSlE
G/ryD/fsPTRJu7JDtJdQ3vYg15C4juVdU9kXqSduCMN5LHL/g0bFWw/wT5c8L1jT2crR6JG9SMrn
Luqr776VI253Lppq+ODMYb71/HIiZUhG+chZ+Oxc1I2eJWflFiwzxvS1i+WPMfGdYIDoGNC+jQJN
anD2WZE3Sb14DTSxKDMbRH/+0D4DrIufw5qAv97AsYCrDZ9R3AGOnP1q7ZV5HpCv4m2VO3pPns2q
uXLAWKzI0lRrQoJpbVbGD300sLNUECul/jWt+mukOJK0sep74g3jqpjMZNMXkwHvTNhs9iQFv/80
vXUX/MWpS4uD5/Z8Og+zoAWrJan85HyAyyUgg1nPtjyx1nH0T+MHF3zrJ16cWQhlXJqt57ddpiKa
aoqhfVL7Grq4vpHbmdPv2ozCPMRDjyb9/a940k6cFYQoZkguM3hdOGae/dKRNuVMSfNi7xSzH8Rj
7zxYsSD/FELMZVzl+ZM0Cm+dWignT3YBL+7yp6IncaND0rfTxhHl+vsf6o37TrGxWKB9jIG/HXl9
Z/KI3TDzfUaEyCZuJueqjCkbp7Rqn9NGzHt0kX+8f03xRhMTVQJdn2XVdn87+0bKnmU48Ea3c4iU
1YysLYJUc9uGTbuDr2WueFJQTtr5xo+aOJiYyeC8sMT6/Q9ivrFWLr5w5BjQtxi0Gb+uYTrSCKfo
kgLfcmoyGll8DYmZz3doq0v7kjvjHroUNTIWq3YV5TSRBRjYYpUABb0dzVHfTlOof44tCm+yDvXP
lMXlLibueHFMZVtEffYOSf53ApVWLNnDBtRPvEErbK0brez2sVO7GxX37tqLLo0qMx8ys1Q3vLaY
0CZehOfY6/2LXHe/6P2UfXAwf+v7MwHDg+4uE/rzxhHtthRsp8n3zzP1ECNL2ysgIc+J0OLt+/f6
rUshvEZrgBudbeNs12ToVNfFsi0RXxqvZe0tbj4lsws/zqPn9691+t3O37Sl+2tyemUbPD/+l5qT
92ORcDgYbJA0oHfB186zJXahrIZ16ebiUsBwve0UiY0QaKI7EMzgIiF87wB/NYfTB/ov9+sj7pfh
OWzX/0YJvAHe+6PBxEjv7E+Q3+H1//8/6sblD/1FcCDq3CSdb5lIg5CyreU/+neCn7XQGJYuNW1k
cxEf/R2FvqD6UD5xVHN9F/kJq/9fgX4I6f4B6osSliXhp0dr2S8Y+9DOdaEHsF399hz3GuJfvEIm
izjBZnNGACd5Z6ZVp5BJBjexJlkckiVfNT5FrWZL6qq95K+2SxJrXniEspZ8/KtmSWo1GjJb1Sm+
tVuSXI1TqCvKP21bzkn/2VoyXxsPPd56MEiC9TsvuTYU6bDZKShWLpmxksIoQCBvXmPotwPkc/VW
H7yCyFq9vO3YOO79UwhtsuTREkc3XiyhVViqGvJq9RrMOI1xzVjVXuXf53SG75FDPWHXnA8oj0m9
XfJvndqe74nVbe5VZIZbc8nJncOOEMLR7FBN+3OgRjNbPCNqg6J/4VRldf7YJ6l6cd0CFVBbIXq3
ZoyNdS3bW5Ry8XMNNnYKdPjwbL6DsfVjVzy4dh3f28pBs65b2Fk0vVTHJhqNo1e3nwryxYHBI8DF
nzqYRqCbcn4suz4LgP7+kWHswc06ZO1ehy16rIn1yhZfUvs1wUqHS5Pf8FOepcU1KVTxVuvi+aLB
VU0cMNvROh88N0jLzPOwnGvJLd5Y1K15dDNmabpFvJSt59jG2u34/l4fq/EIqag/lppIrmNROCw5
xTg9TB2JuRk51khSMuPGaxTKXKMur5Dzj0erLac9laH5Aqqwukh90T1QH2I7LjIt25QG3CeYAYZ3
gMjTX82i1re1cLV1Geblndbp5kM3Wd0XWtn5jwn/56Mx9Mka62x5U7S2RgyFu42Iwf3MvQKTRhaY
f1u3XvEZ3hfsCbxZ67Iz9M1YZvNu1PHewlVVr/XYtjeik9UxRRsZ+ObA8T7lwQEBr/n+N9NM+yao
G0EwOwCzMg84B2VsbGV8V7YDoAPHr7vNxKxyVejVsPVARK7Yfl8GY/AuAeomO8u05bXViCjoS7zC
mjH3HOYjtVVCQ0+L5Dw9Slpc9Oekt9cHJ/+ellF6qyOD45mK5pvMTiXoLDvUvnmV6RWrMGqFv6pH
J1craC/9ZQmwkvULO1ySIagzCzwGgNLtz4ko9GfIRuro+Jm+ia22v0pcSXR7JevhrtGi+UudS2pc
LZfqUtpJ9OhbmX2zoIkaT0a7YXAJe9fb7t4YYshGNhiXVT9QTvNMlqCEqrqfV3Gn7LXTsvus2rHU
xlXiEWpGgg+JkL5oDvaUtvnKg4dMRoOq0WY4TVg8sYzI2wkG7r6Man0z4OvcJJrUr5DnleOuHyRz
EnLJN0081TdFVEQ3TWwZa6d2zK85EfDwv7VGPbdh7EYr5fXTg+NkJulaZc6ImMCZvY2u7KKfCefl
HOCOYTBoOOe3pZz0m5SYE5o7mFuLay3zoidXQNyEYleFMrDqOmQlSTBekab3mgt006veKdSVObt4
uZLMxiMDOBQbw9AS+kKcGMopGDRqbSYw3cECl7WxVYQAY8f2pLozcl08N21Y9kEkjUbW29zh7KWu
GLx7KuGHWxAlxrYZZFQsFtrJ8aKN0vtWfwjbCVzbp8gtZHePDacf9lVN/EV5MUujhQHVeWmh5Noa
jGx8aFIVed+sKAvjMojdXB/tT8WQjlRg8KC0bIssoUtfJ1dKke0Q/zXNn0Of/9YBH9UBZKi8Wwdc
VSX9gV/LgD//zL/pu+z1HBooINnwxQnm+XcZIJwlkpINn8QhRmoGW/bfdQBcXh35E5NmD78HToH/
1AHWv0zHYjbELAxtFCeAf1IX4Mg7qwsoTmi68L/QFolyOW+wybnKiOWZ4hueHqCTuVZoaCVjww7s
2smmvUttj506i2LyZhNTXkVGrgV5EsWvLXmBuLRhN8jA0wE/H+K5BgROAKDzbW4Mf1OUuDdXViGn
Y1WzmD0njGXITJj119SMlL8S+BAxOyEGm9aFRjL6DtdY9QmtqGscoHkMw4Uyk2a8aqRTbtCPANWf
jByL5ORkV5K4qED0YbeyJ+3IOUMmq0Z6GN3TcsZCNzVfwftCujDi/GABOZ2CiebLd1T2PS6E5fzm
eyELIQpIGyqeEydXNFBGgAm9u9eY4RyGqkglTL5S4YjVdkbaG+vK8J/HklBGkja6IigiDOeraZrT
Z2UT6232eNX6SR1jXyT4IGbRCBIPMwFzu6/yVBHTYDY2hs/SwEhHx68NZtKG6R3wy3OX9bkXt4mR
2BfAIdrbVo6pczlCFvzGHZkus9ZPw+aR2fJ86BoLkM+l20QKfFwjiHMZHSV3rPZxvoFeN15V+CcT
K+eoRH6KXm6dGYe7CEYrjjtzz9wYNokK2kwOvXs546JrKIdES42iNiNBdSkxEpxmFf1yUWTCH0Ca
MBd1UPPCc/bIYPQ015WELdvWF0oacd+2kFly2hPqFcudTH/4qWh/cN40RvPaKGlPUyYVodgS3O4S
UyCBi38GH95bq7rAjzdGGfCNspfcqIZFL5hy0FCJ5ZcmwuXsToiq2egJtnwMguMNs+dhpSdJymOp
smo9kUfDzixob6ZZtQHQM29JDch2WRXfiESq+87prWQdarmxTvyGRTWvu+jC8zqXjGmTux0YWOb3
egllkDPvZB9oYzVbctLbl8qQ+TcDW42Ju7x1iLWo53jVebAKVxFnbtj1gDEuWpOsVMuM8ouUqEmx
t8r+a5xaQxfMAK5vl8myjX1eRgxFLP0ySi1yOpSt7QYT87rL5a5yxKs7MQt1V1ad4HCeQVmzROiu
itob+xWGpezSANNJdJXRDmsvc8rDQD10nXRhaqxUl1tHx0vnizKc9RWKnGmd9STMYy3eenohtuS3
XTtxi527t5wjPqKWCUoWfiW5wGfKNg87Cfpqk0FHuOiFKz+l7XwNUcq+W57sm1C0+prjBub4WlyB
yZ8IFSWwxjNxOy4sCWpcU+o/KjQDNxVRRZ8jAlgvm9pivDZk+b7NHUmetBPt0nTIdiFZUeBboXEb
I8NE6TT+Q2SB/HeIJD+Cp32aDf2GnDvSgbTQOWbzYB9lUmv4bNvx2a4rKuQUYzNJAabxBWslDpl+
mqsIwZlu3tPfIkEamMIPzfViQAPcjW02A9jou/wbvXE/ID6JlFmtn2p/lQ2O9SBNWPoweobqm+VN
0aOdWnhNq6yx/+gKhLCl37b8HVI75F5uBCbwlFXdD/lh1J3qIlOwK700TTfhkBJXXUbenmjscDXK
clgKEJVuO5vQqZULF/NSkK7wSIIuOU7cn8dW1Xc81tU9kLGjP8YakRyhv9fcWILZMWv3wmu0xF/R
5PVe8e/Ht37uJRDzqvLVTXQf+gLhUsBjOIlupsrSV5MuDqGT3ndF4x0mc1CkDU32A+hLSQU4Tsbe
780wGLv5k6eDTpmUHbkrl6rtOs0HVvZeN7/CcKCzyhmReA2sOWuFMOuL7Y3+2hRyvq8UgBjLbcbn
LKZfa5tpdQVLGYnr4KpvmiqHzWCY3Y8oYyqY2STAklLY7hRk7c9GORc3s0j8mwGeAsWkTTrrElls
NI2EZjvqCzSBkIa2Ru65rao22mA11V88+qBrC6H7fQrmqwumMTaDOO21FRyC6AfALX1fDqX7xaTb
pSH1JeVtZskJ4m4aSLiI4nFdVqz82GnIgfcG58qogWPyRppbKxLGJ5DJEr+vHV9U8Mpua/zM6450
F+6sH0/fYRx0D0yv6zSojTBet7goyeAVi2Nc1Q7l9WAcZphVfWAZ9feiSMyNUBVwe6i2V0iI0oBo
q+Y4l9V4l4MUoWnmX9UDSpeVO4H4Opi45q9iXdRrYdTp17wdjEfqcHnlSm960EcB9kxzYv/e8lW3
H7xOHSoVJtaqCq2FyZDoN5Si2XPhV/UzqOjmtuzz8ElmYXLZU8XDdfPmTyAppg1CrHQH3miC8gWd
QKfxHq8tvi051By8ugNFPqCSyO0/EUdHXASUonKtJXYZ0HqoNmC6dU5sbmRuXC+sLkocaR2nw3GC
bDUVGbH3wtjgmje5j9342VIuebtD7MAihAscpHU4X4hEON8QyepaUIVlckv6yxg4qe4/E/TB+dia
2ei9Ugd81kZtsnWQbB/dRMrH0B0aDt52Q3sjCr3Egvmhjn2NFb7lRFr+qcn4b3H8QXFMwbgYYv73
JtnzSxsnZdRV5c9tsr/+2N/1MUUwQggKWVxJJrUujf6/62PD+hdiAlSIpFP8Whrzs/uIzvFcn5j6
f7fI7H/hN1mUevRPLFrj/6g0/rXxa3mLwBPpFwNTZAWI9s+kWDMMnV5re1SkQ17MQZmo/q6h6+ys
mOW3H3gFf50Vni4Gi3+ZH/nYwPC1/drQj2xl5QRLWUSqTITmWZXxOC2RUn9mQCFKlF8ijhAv/kCO
3E+/ye2fLcCfSatvXnpxMHmLv5Ob+uulEy0TqquEdTf7ikv7jQZdaRoxsru9g67eU3SXSDkjJKsN
Z+Bj719++ev/05dcvjmTaCKPkZ+h1xLnlzfMJIJxlZt3hL9nSeBpAyFbetfP8iKplsupwvM+UI2c
qdH/uiiPCgNxQY7C+awZIlnYR9I37myjNB5LrI0Ho3Dmestg2n+SnU28YAINe9WLntFO3PXdK3pY
AEqaw32o4VXvpBuRudVqTRRuZnr0L/TAyOMioE0Xl4MMSTBN5mrJwpQC8pdCHWp+oAb7dQj259dA
HMExEOGZjv3y15/OGz2zR+xkkCFFfl/W51ifck5UdK6UeCSbpLpUGZGH7/9iHIB/+8VgGvqO6/Fi
8H9/vaqj6TQS7UbcpWIQjyVQ9R3w9/iHnlKvTGJW9/YJrOYSOYfVu/8o8vn3F9NFrYhHgkBrnpvz
dwWCJ+F1kJfuHM0hX3R5YaYlzToaavHBkPts4ne6wwhoeLOWGaNL4+bX7wqbCMiM3os7nGPqXiPi
INsOYEHzVWgSNakyi+6g7ixvp07smnRHXpYTEy8FcPbBz/3WF0f3x2rJWc/87ak1qGz8Wg/1u76r
eUksYuWqo9EVRMwlJXS193/mt14Sdxkvnv4Hh9TZxEDIlAAcczDuToGa5QQ3LbAiVV32rl5dFg2h
1+YSJVzXCU85GFtxXQw+ualTKmgainSuLjUgZvdRbRMikWHFOqLC8jeio40exwNRlOWU8pbZHk5e
Bmrs5dv3v8RJwHq2vLgLE1kXbBWMVM5ekZSE6t6bfAE3JmW2MLtNsz89Nwpm7pclKDHIvZF1j3Lr
SHSZv4nIeksCzCj1XlKrEN2VYf3YzeNM/qII9fbVa3R1//7nfGMVdCFu4Myw+LC/mfw1ZfQDKkRx
Z88uN+R0m4Vs5Behh+KxzpuPnuxlB/3lLV6G2BibULUvmfD0O399souOFEQ9m9q7ccl7tTuCPKFh
L/8wyTqkzle3jekQl0S4Kj5DIqvjcjWOk/+QEP/AULiculcTPOJtqrMCkBMnvySMNY/ElhBgu9yi
ll2DyjeJ/SMJg9XlhMT6qGmJdWD8Ia5JL/vIZvSnQPrn35vNevF/mjy5qBV+04vNaDw5rUzRXcWf
Cnw5zc06dbX0pjbzqeMMEA9jkAJi7taGrcG7SYYijBndRMQS5PzdOhmg0qcBYAwbot7c7QDRcZl3
tz18QcQXkPxCkMdrwHo+Wt941D5JrYjAyblVRRpIBJ0WbgHE3jW5QLwZnE05diLowvubwryyGGDc
oUGOL722SI9IJ6prYAduvfaqRu9XkgbbZzG5GfkcU/5Nz1qxZmxEmqAxzTM0ZzXEr5NNeuwFULZy
nXTs3xe6j60QNl7K2YQ4tyJQMdmNK4uA0rXtkk7A8cvV5FNf5um4BhDlPvgnIHedRkC2GmOoSaq0
IzT1PuiMJnA6w/uDHOPGC0rwa9l+VnPHoK3vIbYa9ZRoB+iT1tGIetJk5QBcnKnSA+GGgtA4Rl/N
HeM1YTHrIDc2qFsDX1cBT1je0jLMm0D5VgyOLyWIN4p7tt2MZ8SdaDWSBwFWnrH7iJgyJ+TQxY3P
pwN+9NIy0UiC0mO1oQRkIR4ku0CbwIwgd5cZ5Do0yRL02jC36FClubt0DrKenVnEzI6Cuex1V4KF
goN05ZhVfdQU0vgtsOgi5rScKO9gRUl8PWR+980rM6daRUas7/SEyAQ4mNF1Y1gEufjgAGsijkdd
nz+L1ksuGBMp0iM844+pq6oAeWm7Q78Sbo3ZrL4Wfmt/Rmdnr2pHxq88KOp71Idpt5rjqFwvIEkZ
xCGM1SaS9roQ7hDwYBU68YFhqZS3mgiRWHlV92rVoNQU8x35qNlekl0Opddm1gXqRSBSLh0AGLaY
1sh1Xhdu4WkoUyeSLTkQ0VoOl7mvMEbDlgEIPk2Akp20CUSdR38PVmE8MJGBX4ateD3VU+GBQF2K
n9lW91WWcadLbagu9QgPEau9RrK1N7rmpoXLReIxQqRPSkPTvTrlqRYoHftgcH3WFb9irUgmnspV
7EGq3FpMVczAp7n0xW9wMAeOwPq+outBJLzeeOuRxgdWwKjlp8ca/KWBa37Xu95MJ21yrJfQRj0G
mZt6tcsBGKfFaL/AKfOfRsMganqOrYMD++6oWaxDrlXQlYZa2q5q3lAvKPCv0oOqbT4cJ47qkrKO
mbIzeOtsKqrLrMyMx1q3l/8Svvlj1w2szyxnIewgyyc4RoiOfxPNiu80LLnahq7zL2Y3q7KtZ3Nz
GoOdetWRhdsyFxXpdc9gygfIzqeK6HgefbdS9wh+2NQTjRX1tEZSw3nH0GYTddO62RPd3L7S/uVW
+o0lHtu2XzJelk9b9H2Urkxw8bcVZacBeC+ZbutTLZLljtXclEXW4BwbxDWiLHE9WFSGkzGKx0HM
Pu3xdLrvE44bJkiFxzQ02J47UnrX01I9MqK1IflOfCleSa6UxUP7CupV3dMbbl+HBvg1PCqqTz0j
0tujP7zBOUTUds5uW/tR/YXQWqpflbTT/alQmDMykC9g2zsvSAK849LI+EIn1d8ow0tf0bOABEyQ
YB2qWtOviR7SAgZ5+nVLA7g68hjx2xnLpy2rmo2nrRqM6XwiPdUpwivydjagHOWXEAJDgrfAID89
RHHz4rQzKTxDRbbloW4bPvnAnxnwW+IlgMcOtDc4FTj9Uqos3cHXPw8/zCu4aamfFuscGD0pWVpW
pytX0ky+Gu3JO8Yg+cloMpt8x7bDB5QGaDWA2CUQXFmI8I9ci7l4eXqF8A3SEhxUs5RB7Dzduhnv
PGski9An6JcThEdxx/8Li4QNuLRs1jYmxuaB8KRkJ+jm82CSII8Sa7ymq+ke+DrVpTlozn0y9XAk
tTjn0zJcXzg37Ljd8nieosb1iInyKoNr32xS+nJgRtOpv5JjhAy4gBFOleYwr8dRPXvmBi0WH4YM
IuCAUCb5J3aiJzUk7iOMeRjPXa0nO9PweUbyOLdf4mLknipZ8P1Pi0CWm+p+SkruSp4l/pG0ApgQ
Pm+YdJbLFyPx5Ony1uedkF9SiJ6XfsSvSrlf74lf41cFVuutczZy7sNICco8N3zS4gUDP0XOyynq
PoN0XkCZmwlVj4j2ODZNyyc5PYmWYg5xOSYsAbaAW72BV8PiY0V11N76BB7R/oPcTP5abbE0GVUI
Ywas91PSzcyqOo6j7WZ2Oooiw+upgQx47w8kFNgvDMfFo6F5nAH8lGOIpTzxOKKFYQxsTAIyZpj6
BMMnvvxC0DEvei1GdXv6huxE1MiLk4aItSbZnQ6886jJLzNq6Ufgs8YjE/hMX5EHIB77mn9JfDU/
C1IKdTsDhcj/rBhP2+Y0I4tZy1wzD6YX891nW/rH0vC0FcOrYt0QG3B/umuNHJS/TkcYtutm+Tix
w7fIktB6kX3H+wr8FmZzVvJazZMZrl1zNrc9yClvZdNze4UJyssFMIrVMW4bksJQVjPPK7NQ3cdJ
6Jibkax6gsrsvNjYoAjte9WMpGqRJgFZEi69/WKpZWXhv+0/lUrn2Moc6JBBfa6gOXpjflGgoig2
eR8b9QPicbrGRDpwo1HwiGsMOsvap3Cn7qpIsMhTikTLkdzqOK/ERVddnm7An2vRcnAfUoN1YVlY
m8hlxzk9uyEDNEQHnWz2yk2mP1CQhnen59My+nCX0gjYkeBpZVdu7/GIeHrf7C07Gy7iaGq8vx6I
Yiy8H9IdsiEomqHZA+bwN/kk7ZfIoZdyeiocCC0zw5tQXDtWyYtcl+I6tZduQ9YuAVwOJhWiw+2S
lYgAUaLCa4MmRGOnyQxhkC+koRGUaDlJBW6skf9sohCC6ysMcS0svgKPHASS2KnG9dI+9wI3rNlh
Fv/OtpI8NH1asdqjbLjB1AMxPJ55qHVNEIoGKrPZn1ZAK+vIGq9Cl5vdwclj++5S7pLpjrw2ywbE
2DMypzGQQ8eiUEXNEG5rzfNZrvrl06Z9x2tm1hPXRcqj7ovJasg056j25KuJws+O+N79BPuAIZbV
aaiIGyVwBoLpexjI01L7rh9KBndtSsYanHxx3ehkfnNo7LhClFQ87TrJzM1jZ/cUIZGW+U/6KJnN
SLV8X9cfb63ecB96TxU3hmkTnxoyevDTdo8NUWfIyMo+ZlH6IzJbBtpGHTKJ5UgdDJXJC0yg7H2a
SHakKRnRZtDy9KlQJucpSyFP2Akm7FVlj7MiTCY1YbsTVAYrlDAOwnPQ1EmZXpkWI9WAXbM4cLJX
+1JIOF1k4JRXYUWms69y6gXHwPVmUWQuQXFG522Uajv9ol4W/wtUvzQiISdw0O6tihMM+e4HrTLo
wtBl64M6J9LzIUphyARNIflnzaAOk6wNXZ0O4MjUCOYZWTesS/VAjYOsXt3Xsafus6ijwluS6ft6
5J1ZDsoZ0NrL0VwgsH5cl+FKb/h44ezSbDIq6gOL9Eowq6fNJIxZt2cbg933ihqT3cWX6GiWPVxo
afgUeiFP0OlgGOlRKS/yPJUseR1rWuUoN2QIqgDqxZV/BNNjHUbpi2s01/4TgQrMBOfJWztmRiob
j5O5XWSBatvg0N33RcRqNTuJ8Thw5eC0bvpMAm9n7KjmZqpL3ol8qTdl6HtHpl9JsQ4l7atRWRIY
NTDkqmPda2peIaxbFKmhll1olb11omVlnueKHYizXbw37Dj5bg2O3l6CPuON6zSd5Pes9o9E/C0V
Rk2PRGNnLjLwjgfXJWDkwIGNsUzL+Wbl9X2zq7q23+aIQjzOKp39ojP/f/Q8QcvO9lmV6PNwS9xU
Y9sIQ4OTRMGU9doZJucxpmO9nmviBxF/8T7M0bIcnEpmzB8/HGLrsK6Vhb6NssL1Ns7UGVuuHD/G
Ta8+qdiZjzGx8p9kH2XrljeE1ZnTzrxlQ+wZ+DmFbgSTJbXbBjmGCiinS29jNqbaG5Gtfeulab+m
fj9/JxBm+FHlqqXcHvNoRV1lwMZt9aOgKNvlNFc+W3zcZt2HRJyv6rpM6w3BhvWFbarkGv0aQOzU
SZ6RQkUPCOYHFQCuYVTd2voOi/V07Zsy/ATSKvtW1RN/k13qSUulXPrR7VxqnFhzPRpF4HZ6k64a
f3C+nLoz/53wfDDhYeqxSNT/9wnPVVKW39uqOxNAnf7UXwMez//XkqVLk5plC4DFT/HjvvsvpM7Q
YDys/ThUHa71HwEUFnGTFtXi+zNsl8br31Me818LmdZmakTz9ySf/gfCaGQrZ35nncMlYnsXFx4f
EFbSWSfMjDO/wPqpX5a6VsV1HwjLYbYtyhD4n1Byk1lmVyEXGoipUtiZASLLzoTTnCMULkj5XEkS
Lq7UFP4Pe2e2HLexrelX6RfACQyJKaKjLwAUamIVixRJUbpBkJSIeR4SwNP3B3uf05a3w+4T0Zft
G1uiSRaAROZa//oH4dYbBLN+nddCiBfNxdopkL32TqccP5fzaPtpbJlfJyGGC9bYw21FchGFaZ1h
JVCzxi+x5IswkWe32StZgk0P+bHsAySBwg95KLrBeFekiJYzjQ6YAIkDw92UuaJ6NvJotO96ojtU
gr4sOZZQr4wt4QuPrkrveY+tWvXcDMXQ0mN4lfdLYHQqk3LbGL/hriATCBNTqVxyIzVXr+1QR4c5
z/YLPX1J1rFe1TkClyh91iBxeozNK9IX0myyjgKpyQ/kXe0Xi9P22NtDsqf/IUzKXXbEP4Gpqi0g
2zTp+j7T06clN/KbldlRRo+4GJfFJlA2GOB7kYdjoM3ugHR3g6a8AbPDjVVp7Y9dbytAOK6xw2HO
nf3JYQ6/JnZrUvEp/aOmFuZlck2K+2G0teNI+1Cfh9WNXtbSsb80thk9dcMCO7mLBoN6o2/M4lz0
gu2dLIXsdZJdAqFYt/0clj73oJm8FlrUyXLr4jw0MLdxrsZQV7f6SIWItsgz86HY8ZW4SXZ2aq2P
bRULkuk5rzlENdCWAeq6RzeHPkmu8HsoEOCbRS1EnCWKDqIu9ddmNZaSkBFlfXILG/RqiKWdHoSi
OsULPhRj9RxvtsbqbqyEPis7/Lphn+z1MVvU/pjEJrG9ZVaYqfYW92sX8+QI4zARQe/KXvh624gr
ETxyN6sRnB230qD7r1jpR9bOTeho83yLpk+h54MbwlxJLHdAXDQQIbo5HYJ7mLrcFdjQ+93sgMoo
9lMOV7g09WM8dheaYFztJWnEaU0I69qi+ibRYiZ40M4rTuy8f1aU5GFGRe51/JoQ2IT4umkB55Yk
VtlpFEYTbAYc/8k4Q028Wm1215aKylEn8nCIWv3kIkCiVtb6Xa+gAy7FnJ7EWNShdOr0rBTLelRb
Xk3dKvRn8pe+V4MjaLigshAXpvgCb/eQIOlh4AwysmOfync6r+K0YUvn1rLHYCVledc1y54AJ78X
zRgKkNc8V9ogLZXKj1vFVbxGyxLyZJKf5tq+2oCNRE3UDdpyFRBVdLnjq8KRgTsu8ZZajnY5RVne
YtkzpAqpTXVKFLJuEhbbZdqNT5+dM5iM8NpoRI5QNsefTdEsxF0b3BxetgO5M0FuN5DM4nWAM9we
K2l+oSV+JPHubtWivduN6haR9wRDb1+rvXuyY/nYu+kRbo0eOOqyizPufozZpDOJ575t984yXzK8
68kWHimpmoL0rWgF04nEi2Wggyc3oA+0svhZCLUjDEaSXUZOyRfO4As8cM13B3ID2sFkE0ydi9jS
rCAwz8RduRq9kS4eyMmqduXcVb7tTpK11SBV5HlYe70ve19JXPKpu+Jjhe3itbhLn8i7wUCzw6Qb
w8jsmtB8HEYHERZvhfYQJ+3DRC6E4nBRa11dZ0dkb8W2m+VjZDeek/XKuWl08ZjqrXWqm4GIco0E
7gZ8/xvhSq+ESU5EwM2fyVBqh9juMXpN28LDMwsnCiVyT+MCTadnW38YSEwB5LPcY57Zj5HVPchp
UEO2CedcZ4q0YVBaw1f2lTHQQQeBHIwhu2bMdfx2yIe9yoMKVfj1VwJ3k0djnt1LN6uPa6cMhICR
CxPr5Fa64z0cmJDYAFLZssbGQ69/7K2K3SVJvGhUszAzcoOPV4M1ifSaG8kGEOLyCXa7T7PhqQCy
DvVyjb7IXF4apQVqJ4zlmSnIsxmDWhfK9Nav7it14lEfTfoxbWzww0CAkOgyxCflWFvZ3tUz+lyw
kOtGMtxLp/uokOrsTIKdN9HvU4Ml3pbljfy2TIrpbLZSRUZiPI5uc1f0yQvikdXTi3WnIh1nDtLs
LMXdMrZ73xCmn297aaM4N6c39j1am8eZRwe9HhqVzzbqfM+jWHstsMUOOsPmVVNE5MHFu9gLJLI2
P9mOPoTm1OpnAsodWhrYgISD14mfL4VDOzOux6QeDshQT1Ma5fuhUFM/drFhSid0SnVOsxC5tudI
sFz4mKP4IFYJ/cqAweAVKAVGRikU0NyuvRRjqsAsmwjcy8zkHW8+4Ut9hG3YcibI4lkT06EiA8yd
Vg7WzAVahRVGPOi1Te3yY5qrg+ssr5mdF7uJ6wEKqHMfoW96nhbapA5OJjMRbFxjQumuM3FEE0mB
LXTiNdHOZmrG4aIYi9ePsfEtqseGVFeNYCGlI0Fu55BbTmqJUd1iZepJgeoSyx8415oUl4alJrxK
07QmhFk7MrapIhA1ncz1UU0ZZyuU2HI7nmUc1JbrKY55lSoWFUpVVPdqDFgUiKVgNIK+Mxsfq0xx
jm6fr6d5Mp7FrDbvmKyQwxSVZGSGhPkZWzCfhuuOEPUyHThn9d00uB8QvW9aYoO8CDk89mZ1Q2Wi
+G1OfAh8gfscJWffGV04znAo29X66vTo2Oc0P+mKNuw0Li/Qq6L9zvYqDlJboreNZb2T6O2P+APr
u6yekr1VWKSFEa8E9Uxwsf30zY0xc6hUR7kQW5K/NC4sXdTozqeFEVkwmg2NXGIUb7VjL19sqVhe
PjrfjJxJSemU9gu9XBrAPVWhhCbZUxVXKnQgdVP/oq41jLkOZrG9RDywDZYy8rB1UjZkRBm7uOvL
XZn9aLr8fVEV+5Eebfpq9Awa3TG5FmpuBgv6eZJ0oYz4Too5k782nfAatSvOPT3oIWP8Ro1QxRdN
Lw5DHuVIXuxmN44uPNGSLD+222R8IK/FOay21X5VVvdAHMD8NPXw3QkphJ7prnl6Vw3DjzZ3Ptid
i7Bl6BeQdTo+w1Y+W5Xh7hu3WwJTKukuaiwOCNT9AZLryU9MXa18pc70K5wWjLF1s70DWqUPG/rl
rhTSPchamwM7aT+KGItTgkpT7dbQcH9hg+yBhEaDqEhrkEmxFwx3QlGKnMOrV6pvLeHT5xiAOCyo
BYFyOmPxa4fhDhlqi/GlTAztvSpM6534KDrKdUtbjBIi1rWCgmHknuuAJOCeyOBEOZ3scVW8dFSD
ytDvIxoVg/e26khCTtwiKKk8/MRJp5jxZKSVMjl3o7TDvJziL65CIapdKLT8sppeoMYfLV3+qCPL
2vca2VqErXvl0Mw7EmKtY1QRN7XSwDMbUvc8uRN8YTLa0qkJirrOvFmM36cBMqS+NuCkTWQEZlED
9kQtZ2BeHxJRMWmKmsFrHK04GAPuqUmXTaeKROeoM65ZkhnPqbC6fdFYzjlNgNCzATZzbjN8XZOw
IAb6EZm32Kva+4jCLRyyqMZRO3rW4q70ilaH+i6MwEoaDJzMznOYPp86a6l2doutQsXaK5H8IX3T
Nb9WqsZPBfRywCG2FGjrBARMXs+42Fnz5Lt0sVmmyA+JbVaIrWue57qqd7j7Np6Zlmd8t5cAG78y
oF1hxj4ohKzFdsO5WNTHuhaPLgZ5eys2PopqfK6bxbxXLDJvS3oVfTCXcJaV8LtmCBqxkG3UmN0F
ndgUdquiv2DizzgC0P95HiDbMsviuFtIQMg0mLxGjcl5gkbK07OafClCosu2mcO6p65L6yj9kXda
QHYs2ZEpK30uLEjSuEFZsxM921px1yajuHbCHcDFqk8K4J75V7/b2C1+ouTQ7MV0Pyd9ggvDWD53
CDiCQoxxyAzB3Qmsayi8HdQmSlZc8pgNZpF5Gbqq2V4tJ3pX+w5TIUzB9xD854d2sZXQ7S0N0YNN
5aM17r3aZNdqXkYmi7Vfgnf6a9/lXiLU5apn7knB4xP0qzZ8e5omD2WxvHMM+0dNz1FoyjfdWd/i
xkIL2493tLoLNyMPZbEywM+n3aoo+yL5VJwWM0trQ276rDkg17nhOn6u5oQtMmkdH/2jGiISqqlZ
O2NvDNNer01EK1l2JiKDQzRTT2ruPEM3wAkhXd9me/yAaPde1znrpzYgLl3sOnqup5UUz7mKvyuK
juWsKI5guasfG/bd6jqvTlMHnevW+5wD0iMXtLkCgWXECKnanRDNQ4afmK+ACPsQBXuAcydWr3lU
MwleldtotZDr83JeORayiMvlNGiBt5skxBCpP3as4O9Ll/w04KATliURLhh6D3lDFNgkJWb5ragz
/LhSJJd4TuoIHWegYIq8urMDPekqwpJ0WNbKDFkxs/J9lipx5zd6pyZ+nQ/NN6arqT/LCYGI2bTP
cnSK4wT75EhlnR+hh1R7BC0ihKESn6U6WiF5O08LWB5hoO6964zZrWI2/2mm/Xhek9Q6NQbRRoif
8tPInDc0peieRLXgltLpb/Tx2SWvBE1+rN6vazz5EHHiO2O2DX+EcnoBhRO7dp3nvVHP2HWQvxZO
tlDCAd5U0KWwDIyqYsphiCCeUYGVJIqRmThs2VSL4lUGQRICv2ALVcgOSVV0b0Hl2oRF7045ul6p
2292XHDHKGyJdMZqqMuWIyZsWP3J6aqVNaVFn9icx+531G9p0Dq2EWQlEiOlgT0uqC1RSvHje1cS
vU2jReYYy7WUIZ4PuGcRXVnPqCaSWi2O1I5Hu6wyvyhK5LrgSDt2dMRhpVntGDPuM7zVaKicxxGS
wp52GNQFOP8b1A7S0CKh5heOa04iScdwXXr3jMWM4zUY4AV6BCkdz3NfmWhBakj3kFN61bPiIj1A
ttD8riMUlNBh9Tzk7XDqa+OzXccLNsbkFNNf6Gt61djdd8gPylvW8RjrLc/OzfWdVhTSV6SiwXVJ
hyBvHeUsRYbsiyTkvC4vsWW/1I4LgSTXWn9uWP79PIeVpu5JP5iIJkOx1mDvhjYv5Uc5o+6l6fBz
rZsHqx4uS0PUardEwQoLH6RhS580Kr9UEOjJIeHykMRZRu+rycyubKrRASsXDOXzxqRwWU6SN9Uf
N08ZdRzYI/Hiw3R5ep/s7D21TRxN2xvEo/nIUF8PaCPPbNEv+KNUIYnfO9otVjI0Jn+YehRKWqpe
sVnX9w5UP8tdOXjFYBy7RnuEQXJ0snG3Tlbut61WuTQ7a/W1FQrQiZTSCQHvn9g7H3Xy07kiZFn5
b9mtjvTjjpYQCB6IvvFGUAFIeqk8QS+hlhPVezXU7kMWKzxIx8S4vk0CazYQuGjihs30gHWQpgdG
r4ZDb9qeIAQRb5faVAKrQNFEk5M9QRH76WjttV/1c+5YbxDQCYl/G7RyPw7OJ0oJIiuddNnhDoy6
vnSDNqtQITYZMP302QybpEfJvyetkuxaJookijCB0omtLFYHvGTN3DioKvCARENOxq6Fm1F26xI2
aL8fO2v2G2Ig78tx0k8KdX3D1AW3bDnRmE8tdK1+5CRvJpTcrtq0u6pHyBckg+3J1jozNTsza0U+
McNumPNiDEFyYszZ0UEyeIB7RlxoO97hedbtRa8XLkMAeF5p0UY3h11tQNWpdSbB5YQeOx4yaGt4
UoRV9mHp9MoSdkouO9/QEuA2iz4BHlCrj2mYCVdrda/iHpkRSko8oRf1bsRp5b3PZzsf7iLN7UEt
fueV/7/G7Pc/6+tb+bP/n9sP/qC4YJ9Lhv/16x/73/8c/6w3I5Bf/rCrhnRYHsaf3fL4sydT+D+x
6O3//L/94r9MRP4JjRcA1H+Hxt/nxRvMvl/B+N+/6V9gvCv+AwUw7GEdVjOKXxdO73+qLdTNe8Sy
bBO+7CZ34Ev/AuMNe/vKFk2zEc3/C4g3jP/Alg9XHAsC//Z9zn9HiWyaf1Iia1jDQoZDBsEn0GB4
/4lr3U05NGBLa0+MgVHd05QMyTSERjk4D2ZSJfXRdGOFyTi2DOaOwNGRlnUwQZhtS4eZMitds7LD
lQTOM4jFE+IJHV9xdsA8sttgVaiBu9T+Zq5WdUq0GDBXZnrgKjkZNOhHy5M+R4xgcxdl15RVd1nT
KvW3Kmnqy7SMzbovF43NF8ukeE10EBOgYvfblGIFfUD/vM0ymU8BIM+jc1sYagR2nSZ3mV4PYmdY
uBb4btw46ds0KMnriJikPNRdTTBMgwbTuhtMNRniUClKVfijmqeg8QDNzGyv2M9jBxVCtVmba933
XG4y9x2pajCoRXSAk2J0847iUFXKU7XFsjDh1SOORDSfiG2vjr5GI2HZBfezhe9XjnITK7iqDMZp
sjVfSyJN/ZASn9x1lyepKQG3EeuuYBtZTZ9ZjhTci2eNFXP/ytHZUefBFUx6Md5qMbnC2UKsoOYw
VhofDqOOHztF4Viv2Y81WpbexFCkjBczmHAVFAzaxRSTdjpH3dUuyWJW6cpuKtJbb6XxYnMTwIh9
Uh1Jspr2OLvpX3LFGlOP3Xr1JlwlHrQCWM2C5/uG0DjfISIuYHstCVHkfRviJJPfoZE09nUvSpqN
Ydzn1dQO5A3XFgHfxXh0GDjaI21SWRLJblhJfG/qLkBKUswBjss5yjeYLZkV1/h+udFDV8rya1Qp
A3zeiNphVabmnoT3Z47t+MGI2/7GAW0/oHmcviUllNDY1WiwmmR+YD3U4TLV6UvRz9Gt0OsFmWSj
6L4cQQojW4+gcaT21XXz6CWBwHBgWqvcKzOQsNejzaFk64y7yIoKxkNKugYaGunlpdl6DGiG1nNr
adUXFNhAcxxb+OyaGTWPj1zann1MUtdj1emWBZcDNGKEh3yUM5u+LHC0JvrUOLsrAlNPa0z5xN7d
wzhtmIsEI/r9T00KEjYMG9qAF5MGs+MMg+FFeXnr0tU+dtJ8ylo76LNRGJ6g+LzTlgYHFtggRUWC
0Tjdj1jYn7V5ronRcEdvyIC0vLHou4eksKqXjpNrP1GPvUs9+aq13eRD7HROPOlytzT07uTLE5C0
FPNDZPXJiZq3e4o1Y30djbWktZKz/pFBpT4ra2VnjJwNfNuL2Q3Jkfs5uUSja6ba7pA6w8PheP/i
5s74qlpZ8XXJ1/SrIYd0sz9w8q8tQ2YKUt4wSxkwHbbRLdJeDWHaIMmvqRRKJy32SKqX+wrrtZOc
qVw91AS4BvC9yr1GhjFQBJHhHlYM6a2Ksvk0K83c+XWcG6xiimwcj2dIr4NCbLzSLrtajo0vI+TM
3JcBAS6GnbGiUu/18gS3twqQ7eovwlaM+0HpntO1+5I1iv1jNrFz8FRScEldl0xlfb1Zsycbsca5
xDvoTh0EA4qsh8yVxkdX9PZlkV3LqzH2X1Y0zAFJsPWHNeKP0si1vhmRu77DCOlaT1NAiN1SNjA1
YvEcJ2C4Vkt35MmypSyDD39B6jV+GyieKmTCPjwtOtNc01YfbscJzlz81hMY87MAN/X7qb2DXCV3
piXnIJlGBMBJlB4MjHEpMRAb3BFR4QSCWo8ef9CBbXORkLHVzkrY1Zi9Uew49UOe9RvKOWiQrUYI
EVOfQlZhSgn7DSYiMi0dPutjLQX0wzyWxpdpiJz3XJbwYMZ0hCjzG2k1ipLlUSgQL+upMt+oqCAZ
WhGMpWXYqOajCnUqZjBMoekkDJikwN3GhWu1aEp/tWMmPV48GrCuDJMmoE+TY106U+oRKQoDWdPr
a5/iYO1Ks/YHdcYg2akeNWktx1iJcBLGS8iPs6g/mrhS7QcovXfKoAPYOQ0OMHVnftaK+JE2rX4H
PbxH6NyWi1e42a6F1MNLjkYYwbpzcY08v0PHa2Vetn4kqt7iHbWJD+b5uVa7LxRwqu9omBRWERSe
dLSSMNU0E5b76j60WlfvkLohoha97A+wQq9FPsVU9mkUdFWnfU1bU+wzbJpC3vePjASXx1bvpZ+A
6jzFtsYOknTNScL83RFTbhYXs8Y2yeyrCVMVNT5gUcqkxyoZUwkcHR5YuWVQqZC10K11P9q5p6bX
G62g7BHOC0aL4sQnXAId8Tw5yI3ZeEVulrcyUoAKdfi8GrZQvtqTuk6jlt4hzbMxDa3q/TDOY0BX
MnxDSJ4EhVOTtGfn34dee8+2CLaV4/GOsVSMl1Evkxv5wSVGDnUezGUCFcaY+08NX67dqC3jlwzF
+24SstvVmzGucJiAwPWMvpDJ1V8t1R720jVaPgUuCVOcGWQ0r+42VUXsAesxUY5yPDNtTHyzYvao
iuJ7O8sxjKWT/2BMre0YPfBcHed74hQ/uzztj4bCca/aRN+0Jv8VmbbrLUgDD1M6qEcV+nWAMk0P
9SHV7jAkyD7czDHZOxNlD5kQJTySiIcMGvpJ77M0bAbiGUcKkt3YFu7BgJMf2jOVFx7k5j7Xk+mc
ljXtXzE3W7qCogQqxo60ovVEzlNffQymhKcEMp+OMRgvueIHORmMbszLKmRzqESZeyoyy7DWzI9W
bR7G0aF0wNTMx9lkzxatQKtA7JKCSSWJlRK7tVJhFPgV5Gp9tZvuwd7A9b5Ff1ViFIOGPIAM/ugo
Q37K6jUOMV9l8IM3vwdjj1x6bLP6tYjDSBQXo1SUR7ef5b6wRvcgliwOVqN8UPLqRiOQhGjnYOoD
cfpWsTwQTqgFuN4V+x4XMWzgMRoTcQ3ZNRm1fTUZIFSKbdwroBAee7v9NAg9JeMuqiHzaz/bCJ9N
zLGw2SzhXuhpY3KQ5eBnlTESoKK5H2m5tDtbYfmBQB6seapQMQJWwb1KvMkcNR/YdDzOZeceMA5T
4DeuzqmkAyFw5ruI7Of/z2z6rSP7p17Kxjnp73qpx6T+8fN/HPvirfrxR/W6/vs3/qufsrX/0LZu
CQdS3HE3KtN/9VN8CWs4sbGLEJL/0eNRxxBKo8FCXr7Rof7QUQl+HOI/DZcoKqb/Tjdl/Kbf+z9C
uC2zbPNHFQafgc9l/NnmuqXR7kow1IPCq4qjfVJT5rA37GIHtl+qm6+ynKYLzo0pNN3mlUCJrQC3
r3o9FhT7a5IHDUUzb0VZ3XDTfzEjldlfU0BaqQWGwyst1rHTbJQQi2KH2QKJ0unta1NMwO2zdstm
2b3BZb1YkndRkftoaKJg6EzXH2VpUn6PjkdL9jmqY3otuY9+azeVN6LpAK0FF5lBKbxUXc+1q94s
rTc8t5Nv9Sxn+JbdbhGkQ3RD+tkXWR6UxBxsXtBX25j3EmKh38TVp5tXF6lNj9FsJoRZQOTQ8wum
MDeRQaFiDuFzcHpzkr4tzVAHdbt+mOwtxaR9kIH02i59yCYI0ZqxE37V4gATx/IY+bm7Gj08HBgH
Bqjxmk/Fm62uGnbx8lHt8st2B4Zy3MqX4jNrELD0+AOFyBDpMkqZk1pq887L6Sk25OPW+vpkJcXH
rnA/ZJS7ey0RaHbwexr1+rhuMhZF9twYVQUnRWyWjDpD//nJomiRjXhNjPwUzwUc1uytXs0rKDyV
iyX6neCCpEg/GQPeRMGzWoyBiV/DyEzkpxUVCMz3hANPpxYF00dpmHRY8ZgdsytdJTcCcqg/bpqv
oQHlipXtXiblG6eh9DgVmJfLevG339UI/gelXW+yV2+Dju9fsp41J95wVBV1Va34BHV9GqjTUWGk
lzyfzzoP5+DULthoyhVCFniB3M/JM1gFDk2wtGCq4RGeOlmQuGK9gwt/opV56QRU7cScn0rVDOal
kkgWuiEgofKtmlAhQe7AZXE9T3qcMgfqoEu09ms6q+9Oa9y7MtV8AjvDBSh/NSH0t/P0tLbmgcyT
gYVqHOKSZ7QRsPx8mJhZjOsZkUWyk0yscZjUjJNrsxJQRtJS6qXhwXx9qWLtw6WJ8Da6Cywu8sjt
6antRgQAxWeJ7tDHHAgzsHJ+MlAlerg8NFQwNZ40lpL4mgZZ7rf7rlUWnaB4rWHNhpYwr5CgbE4t
vo/rBAKwWYqG9Zra3cJpwnJUtPnaUCh/x//T9e0sWfBrjqYHA71TUMxxRMVI2b64w3RooVGQnmdO
xx7rz+M8Kcp9niwFQ4KmvK+UZglVeB2nErmcryuF8TFo/fdl6qw7zcmbmFVTpy2G0HSwWeCWrRHY
+SrfIrtm9Eb/X1j7jBiel7xCpDbTuQergInEoIDRSBJdUdl8p3Oa/HwudvS55FYbadAMSwdIOida
0BFgxwiC9KeTUw+ZZ9ntFQ3VrapxmcFU5qVWqCmBPinHRmR/1QJHpdKZrEKd3BVWi6MmMHizulZY
cigHVInRTRswXwOjaMFZ9Y9aqxummSUSlkmFkqFroWFzQPMpIg+5XOS1ACPBrAvnXqj2uJ83fcCS
26+2Yl1HvZXHaOo+FdmdhZX/Q8Lwr7rwbRd3daQ8luDVB2H7Td7+h8yGNINLmUnmwmJihmmM7eBH
znxNzZaEYM36HTMF2QS6/AsrkF814b//NpcDbUsyFuTF/IkJ6wo5VtZiV9T7Ux1UGnyLwkiw32JD
/8Nh+he/6VfTkd9+E/AjhSxiyL+wzZe2PRsZntYHfcjf3IjdcNuOMyyofFgjPaW8XNR/8AL41bfi
X79zS+glFdXd/v2r4j02KjdBFgwThtHJzuynJ8ZgBbZLUEgUpDTb9ZLofO56dre/v1zjTxzj7Tka
BpmLeKgxKPldtv6H54gjnVyzxdkSqToGXjSFtyWy0CoxPALozw+qO3/InqE2+XHTKZtg5nb43aEX
XT4SdNxxtZ7JquXUNcyD62JbgJntTnck83W2bzDaTcvLWq2zS2V1YWlOj3MZv6hmUjLvEFfmj4o/
1wQxmCaiZQhGlo9wawn+/kr/YgkRPaPiR2JpfxFPoBcpmj5dVIdEh9RRqzfVXW/lCnrwD7/nr+4o
VhhbabURxf+MFrtSc2a+yFp1EZ4yGrsttBE75H+QIy03C3onvwyxVj4U03JDGlA+JEzufLHGn+3E
vryVKllOAaHp8zlWsJ5z5fikuNbV6KZ94rDdm01a+nEMR7Gd9fk1NvVlX8Z6s5vTBdMstesfq3x+
mTuO/VFPxWlInXInLSRaKLs+oxRuXYXy0YMtW+8ZqX5G9frixGO4Dj2Hd2McksU8JEkFKQ3CHtyG
+ZzbSuHr43qzl9bwdJ2f7TrK987MF9/WqLH+/kb+xQ4Dsu9gpE9KiW7+2SBjpRlhzmYQYIGCYisn
ZnY2kFbLQ71/+PvfRYX9B8+J399AkykzTwt/839zFOn0JYXXTL4OurlH0acnAs7/YcP8zZbp17qX
oAVNF0wriNjC0fTXtzxN2hySn1odandqwj5lYCyi9WPb6VMI1vuhi065Lg6uol9l5ELYrgrSXKOv
fZa9Q2ypPL2c4MQUmXHAY5dD1mV3wgnkomnx52pJPM2ilABQw0LfZpIWNaprf1ek1m5ymmdn4K+t
3omP6GvQd5nULZpmDCix2ibUOx0Ci9vq+3GG4qPq6acJVki8e36Z5vyUm/HiO1ZGgapJql+t8asq
Sf1JHR7rSk92wlj/ITJG/MUby7Mga4AwBULl/mynU+nNMNdLWR20gkZhQlvsp/iRe7qSc80JdwCh
YRYUi3MtTavxo75j1qqV90PGWo7yCqCoGkMZrdIbLK0OxkR9lVljwDW2AVgn64oswWKUbMLh1TMA
RnaippZ1YGfLC4LOj5WxOgqBL7NBdYgpRep3yrzPE/VloRBjBJs0e6OQe7eRj7FpjV4Ggu2Jho2v
t4h5cRVsCMuocPe6ub64TTdd/n7h/sVLwpmx/YO7GN2b/uuiknELdUASqSWdKqDEmT1b8nEEbh1R
80+J8nAu//09cTiF2daQqzj/9k62wlgMvCqhT+h9hRC7h+IRZaeIk8rVeD5rzZJEDscMRGebyjIq
wLi4WDkFINQQy6srF9JWObU718KvOt1A5GpxmLhqd8AN97hE9H7iUu3PVW0ERtN/oNR+nIvlXNrb
Ycwyi438LZJblSrhJa/qpR2rIJtr3adchceZObDxzetv7eUqZiNgYqT7bod1K5ClnzVyQm03Dky4
h+Q4b9YMWxOEk0UdyCHHFXCUT+lAI+mQLe+vLa2euUrEGRhsLgJbS2N60nPt1irpCV9N8GeI+agy
F0YeY6CU/E00bQuyGXGFF12/216jfjavtS2frHhrIEzks47FrL1oqZbUKLvMQK4BwFK/6xTztc1g
dlaoCu6QjHx0wxCgmqFVKNJLin+375LI7YtCvOJ08CgNgQSmNg9TVZ6UKTutZdsy0eYFHobiRFO8
J1ATn/d4YmHydlhyuBSa+T3BRv2UaybA9BQYerf4W2PE1CXdyxaMmeyGazGIV72DKvcPK/cvXm9q
HZNBnskIF8nUr0u3WLBL1YVJZo29fGBz/9irnHsTbRZMyCzY6q/fWu16cDWYQFR6v73zVTKEi4S4
QTrER9WWRpAPpLu6uRs40/9m70yW40ayLv0qbb1HmsMxL3oTcwSDU5AiJW5gTErCPDlmPP3/IZhZ
pQxlUZZtvWmz2pRlVRYJBgJw93vvOd9BjI3+BJE27kXy3od23KV6rVGgJRmmIDNaEy8dvAGP8a5L
5YUoNtgXaXHhQ2ctX04OHGCNNSZuxqfO4LgllFEuGY+0yyFAfZ26nKwDCkP2w9Ao+EKg3O6dGDpq
xwpKxMNJuZSkOMqvu7Y9mRaUsSK1h3WkEmNV9dMV8BhIFsQSZbo2AbYf3yA/lJgbmpNDdbBLIhsO
BvVT2rSPBkCq+TTfOH/ur/+vdQjX0Zsq6uJ781flwVlN8G9Zwv9PagVdn8lwH3kH38jqff0LG5K+
2PxDf1oH5W84CT0GKFDmzuKDf3XXPPGbKViSf0xX+dM66P4GfIKqwiaXi1LmxwwV/TfAdTTDAFf+
0ZX7U67xR82C0uM/Vkv6X/F7liQ0l6AeAyGMy8YpLlOIGEINTZXW+lVemjO1sAsy7OrKIifCD0VO
hGARwpA5xomu9Z+iIQfPVxI+x2DIAwngRF0uYewK0q7pZ8X22abHYhNfBZJ3BzNRjs+9ymsc/j/c
6b8pvy72M05F/MHuXHi55BrJy7/crds+JZpOXZ3ZE/pMV7H62DuOnSNuem1k1vXxBQEy/3VP45Iw
2Kh8kFe7Nt/mxblMi1Kj1NoiuLJt71g0mFGW9NjI0oxNABxIDSqt2ulKwAEi7LjCBGwiTtx5dgtT
wApCvdj7DhLdxcTgBgCR7bfTVja8uG4OKGZd5CAAiUgHICGhRW1NtNhXcT2jUwKyU7qFnsyDvEpV
eOitocULHqArjt8RdelUuSupT9YrRoqihgDicikv9LtgrXAoZiu8BQjKeltjhGjzjVTLDAd3u/ER
P12Ps/Vcccyrlr0B/kQZEFpGUwOEMDUwV5RbYOl2AsBka1LywFohnMSSj+kO7UkYyEddZ5bPIajm
s9Uqrr6cCR2Bjfx+McjIRTJvga2QuBYmSDiyChEdZ/xF3gxSGSc9HD6pygoxa1Wwzx9lDHv4Sham
I2+Is0VUbDujXX6WRpuHh4YaF6lmDSFDY/PoTpPK5aNm0C97Ll190F4M2XDnonqmYgCzGgqUejPd
pFMJP8Sgg0unyM0CvK8Jf52M2RSXwwQRmX5ZHId3PrMwTiLwdMKVSboOi3jCUDXuZ77SaHtPXav4
cQo5hTQ8su9Du+VXi7riJr0jomyzaUCS93lX7swJwCLM4ATqkRXNtAyog6AfBqupJoTv4MqXHWBV
/YoAQWAJ0/yVOPPN8TgW8P3NmDuv0mYsJxp0ZznhdLkOqcvvNcQ7wyIeeHmJBNDdFURDbCa1GnkJ
U0/nr1QEczuropMpWkqHoB2rwu0nGWE+wklrbjTLG5C1xr5ZM+xvi9cgxgw3gqV50hDX3PRdmd4Z
RhK8MjOOdmBBTRf3Te685kHSPZcG8MyNDvz5KuzFcEdXuHHhV/fc8QzayYg0ycbTamHVf9LIEG7u
3xE3FrlNnALVzDEBbGOrW9EMFol0cDUIuMnaytDRZ1DoT7QdeCLlW58NfHeRUZr99xHoT/mFf8zi
70TUDqcoE/pjbM/N5uKM3JJ005Zh4THilvM3n2KBpDT0e77bBCRitp4c2gncGV4uJ855KRPO9v6m
Rm5dfz4zmSg+eRG0yeEGR5LScnsGS1hyQmfiI2PaBV0M/OIMnuJQXO3oGQNjMvARBQuHeUS2fqem
6LxtdFuHmPuCS4TB9XlGn4eJVI/JhJL9SWudqTo2Umnqbhw8/hKOQCy/Uwa7EOMEI8QTMHYwL5mm
UEB18CmmzmSBmMaMe8kZkHs5iB6kgufNHYNS4OJF6JMOG5NVJTyUlYNi4PwgJxT1uAmANKiV3c0v
RaNMfsvQG6yhZ45v1Go6+gLdDe3PQ4pMl6Qaj4XCDfSkeHOMXr8JofSDxkhnqosGh2TYOX6g4hel
qz7ARdEGoBZ9t0meFSuEHi7p9Frqtsjy3EYogXQARF4agLjivMxvEjxOh7py+M6bGR0ZN5MxPLut
XyXfLCeXiAHMsQKSAzpUytuM/WeqFviIzxYW6SJBLgpbiH0oDeRfNLTo8Gukfr9EA7bQKApcnD/C
+2x1rb8sJv3BIT6+XyLwbj+NxaitUUWHqN9KjH5tEO6N1PNhDlI3L7KIgg35Hyqw0MmsnVb39py2
HXPMf0ZS0tI2Ki07jwk1Gv2cRabYl6UrnmqaEksjEy9ajqCiydME7zVG4CjsB3enJzL4Pa1959sc
8bXIdZXfNql9bBG3jOskVQOqaCd4sYwOGyqb1KoAmXVyKz9/0RllbCSaBH/pTMylROMo0ExjsnTK
ZO7BTEl6jXQl/STj2kFyUjebiSHwAlbbsMxVMK07VDG3XTplR8vs2jX+oZR2k6QNj7ProTPTu94R
Q7xVVW1uqhHauogLZE5RET2Afko/YYGpgw02vvzosYGt0qSaDqnmgZAzzGgBKzWvF6njsOx1RvHI
plN+zq2sDFdEhOSkLYjiObTt+dZmRAK4tgXnHCcz0wDUzoyRu2wV+E79PVKOWoFYMndyigNcIFLi
SK0dcxUKehGLYeQ4sKrhQV5VdVZs3bQa8dAAr9s7IXFGgQX4F5fzVpD+uFJ8xs9xokq6FRIIQD76
erceM6e9qRrTf/BKmmegAPED0llbolibXKInbftGC5uKuYw17shcHvco4T3yU5N+PdZKUR+Z4Gza
Md6FeW0/dvjUvwpc4VfQaunQklGS/qJQ+ukwR7YpTF0HCDd0CRJW/1onVUVmuHFa+oehAaDExCJd
in4m9pFJhVlCMPvyecv/WUeMU5FDbUbyDjk+MMt/ik33QReEveUdUM2AsTMjFoaygXO2/Pj8dVEF
nq9jO1yFrhvBQeLi9NWFhd3WXuAfzGQ+YThCsWbn8L6tYaby/POLOUJg+eGAzBD84lbqvMNawCHw
cBZVFQUExjq06bRHrbf++FI/H2RpWxHMwVlcEMl6SQ+vAs8ptUHYB+Zb+s05os0id3lZu/Rg6zkY
+B9fb+aU6Dwm5z7mxYREx6Jf5GlmHSbmV0/vW1AeItVFyFNzGnnnkH58zfl2/dDR5Lvjw80Z0tIw
+fIuD+tjFpiNpxoTix6BNAtHm/GSLKjswPkg2QOxcbAfaRkkW8bmMdvHx3/A/HBc/AEWowtyrEnL
lj/BiYvcrMSQJvahfScJMvYfdBhR/xdXYTriQUKzJJXJX1/AFPxeTgKMfSDoQYGMA40GJuNX7e6/
+ywUlKRqAaPlxbu4it0YssIOaB88EgVXNv3o5Vlj+PFn+ZvHko6qIQyXaody8+IxSeYstzIi6lv6
9HgiFfLOvTP1zzBE/KLd9IuS7uf1izWd1YSPZRr808UHywnuHPvUNmFW+fZnvXVxd4iOowhgDG8N
kWxWSNUz+/Ljj/rzysKIkkm3zqdFTX75UT3Zo88oLXlIsCCv/WLWCNjznCqGbvrxpf7mI/JwML/j
DE4O9eVi6WD15FKZPAwKv+uYwcqaUGp9SU0emGSu4Ib5qfn4on/3+cBI4waigWZbl1EBnYhyI/Rs
/cA0We3yzDT2qXDDLYUOX+rH17qgldNRmGMtHIt01nP861nU88OYsAhd5QrWkwP4UI8MTz2zaIo6
Ij2RlqpuCqAbiKhH+KxIa6gqOGvVN13VDf7G1GqT4qKwXtMA7i25qiDR3ClPwzuCocr0F7fl5yfc
Q1wEMokVyaZBc7Gh5DR7YQb7POGAXY1l5EdAOweN/bKLTR612ONY/4u78/O76wmHt4rtGbol/P+/
rhABCUQSdjGPuKtx1h1ggZSLZhgaiOzwl0GK+PPzHkf6TdWm1Zeusyad+EbI/dCnYbhXQUvGA6ek
aNuMmMVXH/+Bf3dPXItuEC8Dq6S8eOtFhTGlc3nrs8nl0C2s+AVUgXGoUyOHoVKhZPz4gj89mzYz
Zd6GWR1Af+XyglVUz4f+cTp0Juy6WsQ09M+sO3Z2qvF/fjH6RgYeIQQJP+0C7iQ9QQgS1N6AYSsh
s95R1C5VjiVKqqSPL/bTV80nQ8DGJNmYd7zLoRRBsnoJXWk82IiQbI6vDU8WLyJV4scXukg54JWz
WS7nwwNjZLb0y5MR+oZosEun5wShwvrunYGpgeRLPvm44eqrMu7ohJgBaPuwD7OBisQx1KKaAatD
AVYzjBL6BBqZiUAx9QkIogM78QzE9+h6wYOEAkZ5XiUUx70MxrsmL7wi+8Xi8fPDQJ4JMlMcVJYh
fjoKRcx3Sier64OcQYl9DlwflkG0DQQs9Y9v2k8Pum2hoLBNMitp6RmXaz4DGtl0Q6gOauYPu/KM
k5yRy5qEpGnmwy/7h/Pu9cMRhD48HmTJq++4eDN++pZAFxk4QSzzYFeD+c22ZXdQJsTYc0PEdmq6
OtWUWp/wBstfvGTy8hFhOi4ReNqE0wjooOwBf113zNRvIrOP4gPCLAgCKxxKkKy2ow1rAuPOgJXA
1pME/TUeyfrmDPXNDRVEqFtGjAgwCcaTaDO6iFMy92sq5cyFRYtlBrIMz5HK7Dretvx+lAqjlvOb
+gidhxYkMY1L10AeT/beE1RatjuNzWA7wqUoD+/sbWnXw53VD7TGaj+h74ezgY0+qrrAWblBj+LR
ErPNDVhMdt/TbbhRdqNtBzOy74qRAcm2cHLGfl2TTwvhVFIcaUsD+agdC2N3aKqS6A4Tl5iTllO/
KsZqooCeokPvoqEzu9QihqvF/EnMcVtFxEksCtH1xatBbm7BOwOIf1q2qPn1r71yQXjHGn5k5msg
p9c64d7hXYeANEAcXU3FHnkcTW9PeX64s7uEqiivJv7tGXp5Pnx2CUaaDW5vNpuqtMsvIUiQ8Tvd
ctzQCaQLCvdRkWE951MOp3KYsvDOQNAOBSKouua+Nmq+EEn4JDJ+PSuTUzGh34SP3OjVBrM8TFRB
ZAnk3iI5OaVO3Est+BS9EVvTN4Oht3mtKn1uRfUpX/MgIn7wnKRh9fy5D3M8KQhxGZvHPxjjZUtv
LgKrO2xs/NkZiXkjnSsmYzTC3WwEmIzZnN+IHcPXf596I99XQ9xqDyjtuHSVTOxanoD/RrhcatTy
Ngcx0Jz0SCNvIuFxCe+oVwu1xHndl8szSb7rVO2Q8Qi6HpxMDrf1jJm1poAnKM87CgnpIJglusPX
+304aKj+m0HvohuoaPS0SNerp+2QUsOiavfoMgatwHSl58zyt25k8YDlIRqkGy1S7A3ncwA9e56+
KbBpNUAipm+m244xXpHxPpBGMY3F8B3Zu3/nTh2g1nMLzkpb/hgjHPRHM5bWa+SHob+u2xo3wftr
ZeNb5wnlnSFwIHZfcyuayccWHF590MNoR7eX3rxEmd8ulW3xFFWuTWUGlZz7Kuu5Z27Edfv7GBVM
qIeIPvz7aEZ35zQBYz5IBCZnO7cgcCvT47kTq2jPL8qZNTvokFrnjHXCBHCgqruQ3pVztBzmEYtE
RLAJCjeBDZt5Aa9pVmpMGtLR5Maafmcam9hDjHpf5xV/iC7oneAklwiJyEkfXohzMjSgZI6VJCe3
YLR6bQ143+04hoECnycav5HmwCMbu4x1iVsqAZ2HI2djPHR672Tsx4wBwmIR0q7gWTGZ5syskMZw
njmYJ8TPI+sFAr1Iow6XCHDZaZ54EzAeH4iipVs/pjQlN3TQJpeWBPbSAwmSA602OuSNS4NsalHG
vO/4/52T/sKJwOFtLnX/85x0T7M9L6L6RxfCHz/055zUgYhKd4Ct8d1twO/7w9Xt6b9Z1C2clmmM
4Th2kZr8OSeV/Csbf5zJezdPMJ1/O7vJ5LMdh0C4P1wN8p94EThEXezeLr0tg8Er4XZzcJXHlcof
yprI5ilCIBAehkqng9mXBXGP8QiXoHLgII6DbuLOir0H2q3w95CVRP5SdK6FdbZuimqn9Mz3ly4T
/sM0Oaa/JqV5lhvxWN63BuyoLTz/UbuH6a2eqxwU6bIrjSBeMskEldDJujtiH2XZSX0LUEabiclc
AFCzj15sOwU592raT/rUmLPZGR12yhlv3ekx4a9GX/iHugYXvTBdDeZTPDpvbjrnf7pesA4mEnAB
38O+WoIrxnCtB70pj56EslF7mX2NS5DM3q491anUNjTwCXQhs1jAfrL16KGM4/F+CEVzQzc1O2Ux
GalrZyhQgsfuEFiL3CJpBdNmeUqtstvy66u1PhXjLuhpsslSRVd66G6HiKHHIiyiYmPlqDtlHSbc
THZ/nSmZX23MxpHPKS4Qpj8qfUD3eOZ+vgTdCCaFyJ1VPhnGXQtCidzrkY6wLskEmGqIy7az1kjq
JdJBY5CFRPHGyPuTJUD5WWmq0kVJEN2b7ctyazqQiBTniSv2RvT79lCdZskItx1BwDWruXnThzlk
deA97RGuVQUI48YvVfY97mwczok5MsGKXNgeTn2i/nyzfL+A66H7SwTyFY0M/iO0pmeWtxkWn+XL
MrUOHDjYjCMvf4gVzX1j8IYrg7P9XQR69r5Mwt85c4SvVmEDv0VekgoLwlkLNJptxWTIV2r3XTFk
D6mC+4Jys76RBqlFzQyV8r3kXqUxs74haWFHRfWnZECzadZyuBmjOluV2FXWusVfqnGSWYnODx4n
19FgbrFYt2wahcevjWPitMpSvzLCShxG0X5N+f+zpZrpvdNRsK/GwfdOTmSV9y4W+cWE/dpflME0
3aDUbJBWddo2EUOxnbQ2PwnJE81e1BwlcXRXI1iQUhmg3njsrwtQJ1+YD1rRWmuakERxZPUllpQK
Wl1nrqokwaIBWX6jVe0VVVl9EKF93SEQgj1p51AECjdeuuzpOyOfnT3MYboVUeoZmRZas7Sn5knT
0k1YTycIKGLjO1dm5w1I6vPPYw/FKDQUlrn0SR+Vt0Kse9JxotKRKt/q0nH2WVw8jQZ9DXbBl8xR
6SaJODcvs0heWWaPLnv+psavWoDtttBx3U+teDbbGf47ev4OnZl23RMuufbbMqBTb35hMaxvZZkN
G61WBTPLwNqPTF6eTFvrl0Ps1KgFUTFC+eW10g6OH1rknMkvgDurNbgE4GocgvdxfZia6NhkDZi5
hjlqHt3kPrwpmlMLTZnZKmMUiRmkjNBtx8PSxIl8cn0jvS9dK9h3MbcZdwwzaM8e7rMhnbZ5k8hV
WZZqOwH9ujZVdxiV0e/VaPqwovW6v+/N5glnjbbDCg6D0WQgwwsGwaAXD1AXzRS8jK5kjIS8N7Ij
PZ8biPa/E0ZlrW178h5jYyzxOXGih2vn38GniG6tsH7NzdLcWzQnFxOMYLvk5LgIYbu81IqPLLKw
XAF/lVdBmmcbNN480iJIQUqaKSkWYXoHuWDCdcJ6lwKuKGb6xMvU4ujofNZnlFjNMRqH8cUbB3BS
WSSqh0oND7nAiRG4ecbIMkTZ13lpW94FKCr2RtkT/lyS5Yabl+jMRT3FDPwSIqwINWzSVVHm3qmJ
ne9lIYD94Kra9HhiW/If9AgDk91gVLfzDFiRicOD+MGitWJS1CJbY6IeThtXNtlmDKuBV5zDL1DQ
J5Kxat3cjV3eHLJchC17i1a9JVpcYEQ141ZgR+mlfZtwlkZuilFgBwgyno4D+RX3tBmLBwNmn8MM
nEdvr5rO+lyTiX4Ip2zEq45K//eGpz9a6m0FWFDXfAebPI2GE40DkLVYStShkMI9VKM/I7hwe+78
qtlDnA1uQzAWD64WA1UDqelsw4Tsa6iNffildDFZddLMdjokm1eaKALylqvimHSCxjwGhtKJjDZL
pG1T3/r7roR22RsdZDhjmLT7kqX9e56YpEEwb+ivm66umZTLiix3exwU2t6cXIbYao1hYQ5T+yx8
o3qtlIi+sCcH4KOy9roGtXDrd5b3fZ4DThyvfeOkEXzyrCETuMlIPMDNkn4jX8v+auUeMdZRaECY
a60uXQeeGe2tottnrLYMa3Q5cupULvAin7uIojV0n1qIQcfUrtOvWiwgFGatBL5nAzO9x4dnP7GP
eGvqumBD1pEkJdpxSn+pJ3qIiS4ahrckijyTxQjBCS7A7m5wQK4vQIxqdxhravJ7jEx9iTkf3xjp
DKno/MZ0ltLLpr3XVslXIq+TU9nnDynJZnIZTbm/TyihV3oS8rKWRVPdTpUBfBeTvAtnro58GBU0
yq7LNOy/WP3Yf/PdsHqhe9dtIgKSYDsTGuYthmrUDkqPu7vcYr1ZGLA93kwx1rejynFWGbSgdq0z
Mot0tL588YIBBvAIw2Vf6g2EgTiKq3HhOVn8DGHUNClXjObEYZ1CXBsM4IJNme555yIaC1KUI3kO
AxraJPTWhqPEF0QIvrnOI5EMK73TrG2bmtHJ90qxrQywXTlsEOAZUJW3LM/QdS29y5ZGIp3j2DfV
QQ8be2WXpoBZ2tarFMPNYu4OLAdXwZkTVgVuSjZr0D2eudDr8l5v6wbgpEWmkNZhkHZ8THADsFNg
8XASF1maqy+JioFWRQEkL0hVdfE5GWWZrxvTGysqsGr6ZnOAuvZFXyKlhQEahN4naHrZK4KVYmNg
WEtXLPFwhEfQxNqyR7P6GFvDKPaRI5xrbzKdl47CdVeG5RgsCbSYyLFBcv27A/r9qvF148lrwhB2
bGYMJt2ajt5jIYtd4A78YzKheNrFBrZLN/GrbjnIUH/tvE4uy9wqXwLTb+4tr4EhEw9SfGknDpDr
QPQtz5Koyf/IHf0rJoAqXvuZHWh422L/c+Q1+ScM9na9MfJwuGrrdiSrCF76imkAcjPHSPZkNd6J
qY0+V7lzE4zdirwqQH8uMHi3heUwNt4900Jx0zpmAHcmc6KV5ZXy1k45G7og0LeVzcGCGrAzf/ec
SaKjL8rgKTdHYGdx1gM71jXaEku9hmDvke9xUzdyWvfwg/YyTrvtZFrNaiqNdNMK0R6hcKxtvMbf
QmDXaglJwvlmUynjba3zcAUVW30KKI9/t83C33SFMJBLm95UL0tlttehHGjRcMyqqURpJeM2CGJz
ESQmoFxAJvmCQA8SFsgyY2kx+mtSucLn1B/ADsBLgldhadQHfntU5eDN3TKoqAnW52UgOCNmUM7c
KdNqQAEVhPEIe8ECn2vyucadpqiS+y4kfcpq/HWJNGlN9Px0NbefDz0z+yOfMD1KM4re/ClqMBE2
zQ7lebcJvLk3kwbGSibTM9lGPcERUlevgVE5d0ZVad90Ean9ufT7b5X8iyqZeYqUH1XJT99UVuTN
j0XyHz/zb6u+6RjzvEToVAw47P9VJDskiuCBEg5fqE0c7o85JNZv/A/I2KVDzW0ym/tXkWzK3xh/
0QdH0uridaN+vhAPfyQmvhx4MIvGYIIEZRYUI5Wd//0PJbKrd+0UFS42aEYPiyyEsYfm3fjFjOCy
je7aOuMiVCAuNhbuxPzvf7iK33aVNIrA37UxIWMkHzJkdAe/ICGBHlxGf26PEpZGcYFs9T1E5z/K
pefv6y89/PniII44j3DbGFRffEQUIPCcE9fbBcSkJBtHEUHSDTrXtURyinWJatLLSm9R55Gxqqcx
+jZoCKLWtrKNFTo2DuAM97ZNh2vTQC58aJMivK3dGPlyTGG/xLJbrusgmK7b2vFPmZ32qx8eqrv3
icP/Ir7jruBwWf+f//23H4KxB5A6DBU8SBd3UCizBKAGUhuQqlwPZjFtQGqabC39+KkyBAwvPUGO
rGXYmnWBwqb3YABYBdizZcMo8s7OGd8WNWxq0RGGCoh0glOWpPsB88XG7Xr9MYta3Bf5hOMZXOc/
nGgjv0aVw0AFwh7yI/tyalibRtvSHPZ2aED7FSP1dDEwR9g6Rfz947t1MSd6v5KLBp8gddf6SVNl
oQDOSp0rdejMsd1WfHm2Wx1UY1T3wsJf8/H1Ll6i8/UYEbvmLHRClDA/gT883lKvyczDdLLrgkjd
s6Igxm2DXwWjXwza5qsgZUeH6tBWQ5NzMeb1FMtF2msu7iwGyezd30vDi3ZJ7T5+/HHk37yuCJYF
C9O8Lvy0KMQBwz6qEBepnp7uJ6eW69DjmRlHvrgxo4mDWccmeK9oktPYWe6xTG14dbHun8IWxzBC
x+pejTbNa7uz6kUJhbUDOWZMu2DWuhVpPm4jns1PTIqIozMmwf4fkFEDtD/gIkNp0tJwodzUDJme
e3uKdh9/yPdp4Y+zPSoUMU/MHbIyZlHORXfQp6OP3lcNux5QEunBBU6fwK/3BFckmyKpqdHJxxs4
wKwshJykBTrxLs3idtPpZbNJSqVuShi4sygU7w8iqWddJtGN5Y3mi8Mk7Nmq7LXSe/mgAylIYRGn
wHsh6D1KkXgbNPOAhTsE9MQwy1WOSn8Lk5GzefDCcpbs7MayaM9IjF8RsaTsLmSklr5cG4Ed7aC8
gaeHdL4Opalva6NwH+FdxXsmXACt9CoEDRH4byEbzzJDfbc3y6m7LUlGIJObbiax82gTOh+mVElh
B0WjbJd2a4Mub3SggwmIyKemzvGw0Y7JCeK95Ug3fh0hKiIaDpt1kDTG1vLNGOOCDa4Khq+90pzJ
vCfMQDwyvcmenSBMvpd6yDAuEd444tQLGVr1nMewC4bDZ8fNk5WTSbWzPC/dx2M8HCdiATg64phr
3Cj3FmhL+9u2yavfc3KGXlE8rAnPjkmtTr5pieZeIzrXYCZFwVpz1CHLbP5qkJ4MwbyZL5HfFH7J
QHTIsZUGiiOp5uRb+ObH+X6uChIBlwgDNAgAEN/0zPhCiGVPFRqKPVF22dH0y/GTliYEkev0cG/0
VmMeRJiSXAv2lyUHWAMquefu28k0XhWAwLuY+5TvG9F6y8qpjcfE3MD05InokBAjkDdeC0x4mySU
Gk7IgSK0kLn6lI/kwRQJ8KjOh5BcD0Ww68d2E4bGvfSzds3a1u2blI7BiBHIxaovvxqK71zZenk/
KjTDPoxmre8SgJdpSwJewoEzaxhMCXGA6IxSO6Byi70hoLETXBMh8BJSqOzCphEnX5/Gdazs5xGP
nkTrvepVHaOhxTvRWL67MZTSj87Q9gA/E28BVX1YntPCW8TUi6YTPix4LWSJamdt9pm6VQxXGkDU
bQJlcQkZ2/8CFX3kj0FCFNI/XIaJAZVYiYpKh83IoSfcJBsU3zbuzz6KVm1gy62qCdchQrU4Nloh
lmqwRpwdtbhvo9px8ZoiecXeHJe3UyH4hvRar67GUTf3YT6kO92IxM4peF1sbSxgFVINTUm7liAf
FyhiaVA1IZE2Is7fKFSCz7Gvt1/nOf9no1P9IXPdbp90pFN1QWkeFV6DLakt/hJGUbdvdd4vbUyg
9KVYMAy01jTd93lEvVOt9MomhUMEGcDYafhkdiLfGEKGhFfDQjPTwlziioAGYOAp1O0qP0ZztHcu
MoAAgFiOmByS8tzWPlAsJyu7oFDTbJcApFokGz/uxu9do/riRoxBSswkh4KpGwXpvpKmAQi4VRSw
c5AwS26saMs1k3KJUQhBhYObZN2rMQEyL8arqRH18+T15i3KLkGXWVTtKvEbyBECDNs34oyIl0rF
RK5YrN5CZwg28MSdpzBqciKnHP1RE5wvEBeHt3R6OZ10HPnIup455l7MX0eqQ8XkUHCYEXZySgOz
+hwTMbRKBIP+9zhyiyCsNNGZuZoVEZpgDp+Ir0z3DPrrr5MWil0aY3yJFR+yok99bUM9P0yQenbj
aJQ3RjiRAFYjhRxhUsLcMawECAaRNZ7q+OSQbm89kfX04g25ptMq16ZlBrcTDR3qbXPiZ6SX1s/M
4i2moFg2+qT1xLbrGj6SZuvBgvnmFCybJLbWhhdat3TcyPZBDbBFTz3tgPSnS88h84OzirUsfTq4
nCPVobN5XnWK+e+cgbunqFOs6/irDjEjGlCnlim3usiqLcRX66pRhXYauUC40mhNLSbfYbZsjaH1
0qNUAqFvh81JODTQfFzNJyVktVJOqH8WrnWF/TreOl1VbGsSuvDWoqm8sgYB6JFFQVetcQM/j0wA
mpWEh0p72aVxuCkMP5z9bY+6P4NimyaCftVbaycSd8rPvY5EiqDbqrIbwy23n6BMEg6q8Mg0l/ZE
PNLmbYYcNmWTKUGUklT+0fMz2gDmMNaY6RgzhDdDLwc6X+ft/b8F6y8KVilMl4PMfx7rXr+q8Se4
3PsP/VmxUnsi6EVvh+AJce2PcDlCNak/mKlClKE7yhH1T1a3R1UqOdl7DDnRzgnESn8EZxrOb3A3
iNazidWk2uVf/YOC9fJs74EE5+BGNSc8j/P2RTWXizYGiZZMOyfQiYpE2pAfg4GTZKYPALLhy/zD
wz0XxJ7hApXhL3fNy8qLCB6y+yZ73GH/4nCvdd3yrOT84Uv4mwLvEhLEVbCjcao3EXLq8rI4aqxa
dOgnhvdqhTeiuk8KEMQRHfW10Pp5K2PNNatYO9W9M3z6+PIM7C+qZE/Qg5AU6Ig6+Y4vRc6UZkQR
jQ7hfqmN42zo5+XbYYntwKocaTWqwxAPyFpGcrl12BgGS6QqccYuayqxB3oIrIaF747XgEwxlAU6
eTvu1CdgzhL+vxxYEMIYqYblbShjOydhrJ6LU3dEPtWMyQldTbKaBncijciaodR2dchsq/rsR9W4
9ckHRQsT6EwAC5rfTGOlwwJbDchUDFneqD7BfzrQUGgM1tueTvsr1lFSsOqCrTFEJbthzNk9pS3V
Rx0POREAMG8Qt7j6sufwdQx9UbyEhCV+0QPBD/ZD5B1rIDzAMGz/5HXgwlddXZIIzq1C6hpAt9FB
Y5kmxz/wCzUaIaol0rrkIyJpiA8DrQKrmnKsZh51EyJpZtYOZWKRUp1Cg+0ZrDbsBbUdTtf45aKd
P29Jhs9UJ2lldV9nDZta6wxbu6IcO29TWH67p1hk3VMVT/YD3w7bWc1mmkuIUi2j77cRmdESIC7P
UJ+PEOv94gvIGL6ZqszFzu493qEeKo3R5N7RRmi0qyq2IxDQ4yeh+JFRqPrZLlz36A/kYldBoz9i
la2f46bPjzPT6ZiRTtasvLgy44WZ9Yyc7XbCVJ2mNERKdkI8tHJdVJJ5hh16bPiBTUpkod5Mn/8a
JBRogIflBJd34CSTm231NtS8zq7WjFs7atN94fLljs5cFbYI0Ve1kaucYzcHgXJuZzQTuzp5MqSg
635yCnodmD7Dj5v/Ye9MliNXsvT8LtpDhnlYaBMIxEQG5yST3MCSmUkMjsEdowNPrw+sltRdLesy
7bWrrtuXRUYA7uf8o4taNa6QQ/0VJhNCg8OStkHT5NCwWiyFanqls2+9RmriR3EVH2XNaGRp/uJo
Nij/EdvLbiiKoTKGKReoPfHdMtoNEUaASQgexSlvmIcEu9tS2C5FNXwT38OO29CgWZPyVe8remy+
KHqXv4Iq8mjnScuSShmD/a/N0/TJN1P1G+BnvTZzvvywZ1zcDWouwCfmHlJjhz/MEdYLPi0EZVm1
Hr6njD7jeyzH7aPeHtGq0dPfpeOvX+EuMPCvfBOu3y5H1+L578SEhjML0kvVi/fZ6MdLXnT1fRZ+
saKwnhdGzXzXp7V9znvvw7QX9dNO0/EVXT//gFye4mibWJtcYoNxI09/Ya3kHZ2EPJS48IjW44vy
A2M4wJPJe1k77n00zN79iDvvpSl6+T56fvthIJLDviuo/bbBAJ3aI4LNMbxnHaIl3hllGMVhg4iT
2lnWz8KhBCjqIrH//uPCnJeAIgLjSS+ygcgpyhUefunfZG8AR7SDRbonvcGxRXj2RVdlTdiiSblv
C9iKhVUXR08X3W8wC8LGyQqmHXnJQ/UTlW10W5oLMJpvw2QNPhVQ9lsosGL771PL8vi76Eb3vbCa
WmSgS2tDLuewGk1CUOpMBY9iGrvMmTO6Tw4NvTviBJcfVrgMMUY4tAaWpzHeU2Jy4Dn0zN1gE/m/
o6Gdo2ls7sY2wsnLE3ZxDfHAEG480jf0ZHjjnVvL+hDmgfe4dh5nJ0F2d52XPadeelcbRCASepSd
MrzN59oWP3rPtZKxSvGEussn8WBjgkH0D8tmfTaa7Pcyuvk5X32GMEo4b1s6JRJ4cI2QF9OvhZaR
+IL+hqAJjMx4Pi56JYIFKUUQIxKE4pFZceeu7nI1Iua/uGPSpgrzYghCm2lvQc8ro1SdMQ9Ue9vQ
9OCaSIrqQkwthFv1lcmV3dXxmuAIoQos4DZPSxMUiV0b0U2ZZ/La++V88HNeWFVSJFMsKXV3ERFX
67IN5tZE/HRjTKc6IANUDk5Ifj2DqnRYpaeGkTdnICZAsjZvZq+ITqRFP+Pdjg4ozPtb6n6cKrH5
7NGDzLMfeyoisaVe+Q53GX1cJ1sWwcG35o+mTbvbkXaauGFvOmdzZGFwjnyy7lOfuO20/+2080hT
RMadB9wYHiYsGTs4piEpG189AVBbO2sQ/SGbRkz/OZT/Lgr1R+hNJVGahJE2OqPZrhLinWbuNoh9
7S9HGvyQFQc+afSRF+ZxgJKTCREYk+ksPLjoeoOz5HyFDeUQQS4iJOij5L26ulUvb+Y1XRP4fhpX
tez3Tp7zVvVJlgkFt8gTSMK8d5F+p3+g+i1jcIQpDnsSp6q9Mxntxer89ZdEsXS2l3p9kaVsMzi6
6KRXLzrXY7o8FMJZ91M6qouoJTiSXdU87gI56ZyJBNzXfQx6l17QdLFG4Je5ZosMD8qY6gQH+7qb
PWfZU+Ne/gx8on5Dc6F2K12m3RjRlqpy8uPHjEA9iyoC2MH5XBRUXCIbn/aZkUWvFZ72Y1XwxIPY
5VuzRprgwHev2B0wMVO29lQPmrxctS6XJQSA2bkezdOJ8uEPiQG5y9M1uI30wOrjzjP7VLUJ6mo3
F1fZr9ZZ5nVAwHjudzfUUDvvI7I/ikS8OdjSGKr+JkdKHsalVZp/Zb3Jz9yg8TWSfXCBVakoltj+
UdpX3jtdIcAZLJ/lrTtkJGA5pW9erd6d1mxnNVbmvdOjYJ7mXCD5MfGLA8dr1LxB7k2fbWkR4V/N
21wg1SMupGrvq4nmw3CqaaHWFehSClQZ8PjV+bkDuLjFdAi8QLdiX4G8ecUJUp/Y/xKr4P1iU32w
5o38tFFs9HEnF8pDCc0lSooR6XsnryprPZVej0nchu8IG4n3qUgReiPyh1MxQUtJ5OAU/mqqKtxL
LFpPUgTbOyAYE4LUJIE582AkgpxsQ5VL734tCuPJaCXJK1Ph5FufGIBfxsIa1wx5pHf4Wn5qOa4y
yT2+pG/gYhmZCv8xfKnCJjTCWvo/sgxKclTQGjEnE8iGKB5pRsIY6j9roRjLtoGxSezJBQDI7epM
uk5zW3XrenJN+KB6QyaGbjMy1ZKc1X3u9VzuZEoaT82GOxQ28pisZtJA4ijvaGTefotI/XSMDeVO
ldoOZUQ4XwSUhTsgH8aTSCnrgWOw+eNIv532RubTqsWYeKF1EqNE3fHr0CqyHHPLQB1UmHx3ljLC
Jib7YTlmtU9W9FTy94/TvM8y7vKWYetd9nAY/bKNv5HfvgeDrs6UIJi7LUfkJaz18hUusiDqiwbO
hgbVnVXMNKpQhYVtARF2dQYZVY//9RJh/d92CES9iG4R8SIL/icepLMj0WaZMZDjCpCRRhyGjMNB
E6tSdY/VNtGsDnbJiS/mo1/wtzcYFlIcAt6/Wmisf+Ywtn1m+02gTjGEk7r0HzmZsXXaGtnGcHIL
Jn/kgqN3/41yZcOcXhaXgTCP+GQxFZHBlbV1Uvaec1qH9iMDcnkyGkddemdabppZqp/U37r3U2Hr
HzMT9+FffHAsx/+Botx+2dDaHGfQVXAR//TLhkEogslw+hOVQeamX/CfF8mLZlL0fm9QZr/nKuIB
Q1ppvZBxEe5N7qmLINPuVymZmwN6Df5F9uD3yvnv+REsoXAj+Ij5pQL3Py2+GUokOyqy/oSWSmGZ
iZyUcNNR3a4zrUhdN+ZECFGyvTgOF086MkGVEqotoEma6JcJbhXc7uJU/noihLH9I4sqeAx90E5y
SNZTanTkrauB0pb/+uMkrfA/fZ6BY4eAFyzVjh/8M9/skRAvK/plTlpxpy1BISkqqaPl0C40UMqi
Ab3MneBrsumHLkIHFapl/wpL+TY3mZMUHuOS4aGlHWVNCVdnu++TlM2VJE9xY5q182G7ItdXmclm
uulgzc8pVqy9SQbLoSBs61hzlBARW3j3ppXLpCP1hZjDOrplgFwPjcaQ4uZM84hDsDVtJ4ztjsbT
lHX+M8XKy1dNtahH5b0LMeZQCMLQ4jP3zm11HkcOsDzF6LRjWWYvQbRCVTgaeEQrWc1J/D2r62ZV
j7RVb2dKtI3tgoE+qqHjXLPwn11HyAT4XVLlTklMOSpmUAvIIaMt9JU+04yWG8+uPjqHkrDLUK3B
dKtSgmHegOMzrqR+IBkIB5WJwYrYGYS6Tjk6XezZFApRZEmSpP3apq6165UjxTnwKcg4C0aafbpu
/0XKQJ/uTXR4fpwWvhXSOs7EfYMFuP8TVI6W3MbM9JSb0sFJSw5/cdZEbaI5hHMKQhjlA4wxOwNP
U/xN9rJ9c8SiVXzDlYoWvbG8uKe0votpCF6v3w7uMHfl51JSFt4VQ3EcUSruTTHzRK4DC0Xe+OPr
UFQfAfLleNWWfA/nioDwbikmlko+u0jgP8MSwIfPpWM8dei7zxYXx6NwthQ2kXPohd5Av6wXtr/o
BW5/uTh/mffJPSE+ge/TGcJuC6sKbxd0yTuaCfBHVU3/BtPWv2kN7G3Sc/kxbLtdkxMuAYUzzbG7
VnpCx09ti0W/5xluhq2lCRyQ9SJ4hJ0dX01rtBMilNpf3oZ+my4blrTYnunQWbkBhtbq3+wNxMf3
IIkfLIibT11OkyFt6JQJBzaj1EW4D8O48o705ohuQ1v8w8Fc1e/vDI+whsLv2Q7pWwZyb3LuRCUV
qBwENVLDaLtCcwI+D94SAADREv5zXoLw1pqBWXpJLCNOsO5SEP1962d8cB0X6LFBAUzvNrXXIYIS
jAQLbPeGAEUh62YtwIeCgjU5nJv1K+QtXZMixJ8o/Pph0vR3DePAug3Pf2810AO4Uf3YcvmhjbEN
zttvrd0IECuEVqUOq9q+A2euztb2qurtfDchLfYSsOTDU3o86K4uKQkwoUtGevd+LNvySpw/C3yu
XTQF1EzOcVsyinzfxZKCdlJAM5sWBSfkUWXoBddxQO4BVvnraPi8waK2XPXGnn8/hiiMGSSyRpkn
TVfl9ZsHd/pFPX4jPo3D41OT7xP7FsiJqtmCq8YqTqgn65jgyvB2hMrFQwY8YGQGH4Or2GwBHLcA
H4C8tQgXWGsAoTnPv7pwXa4rr1tDbXXGMDJjvyMcCvTKlFo8KenqmrIFCD4EFrAfbaAf1DgBzjUD
X3E2U4SrV/4ik8QEQJyVV7AlVe3FhosA/hMmdMdotAneGOAMgLs5aWremEzX3r0tfO+ZgccklNCf
+rcBwrHhDBPq5+q4AGXeMKvfWQni0pvD8qMxeM1Tu6vOxsYkQY9wrLHRp5dvpMYgZ2JL1m66GHco
P6kmYPSgIKQTx+J//hu/+b4ktYACa7ZsGPJM/pqoUBiXA4Ovr6oZlr6ptH88mgXQpcRiem5adA2m
VTW3cmPSFLKT23Do1c/WAkOz+gxMbdxm5bl28vvJZdNCBDhwuBskIrRV1H7ojGEHcjO6nQPO2XbG
RIKRRHW/zYZm+1mI0Up61qek9xnPh5J3enueVbcdw33a9jdogUEkowJuDfMe/zqX6HJToLt6yTfU
m7lkuwVY0D6skEfCXcf+z6jS9ldupdl9QJEk3rrt+REkwbHqAEb6/DkoSavz93gbbpKgTDTiqYY7
Pqwu16QfWPbL991gbTwh8R75fcCRD+4EiIp8170Pvms5ojkKb1XEGKIWYb/AJU5xVLvgZy2TsMs6
HOd+ab1I3yHJa+SLjACIz0tlNrcr4YC3ns0Qi324TZDAyvceaxSxqUQO7+uZ9jvbzabXZWZMlgJ8
zmwrggM3kRIF3d1PdE04cf0KwxRkdvwNCU4DoGVoIzfJmhzhsmb87DlNZMyaQwpjqHlCWs1wAmW9
q3mxj4PjgIK2FS/FQvLSB74pAOoZzNgpUlaFgcHZ8WHeEKXA2dItSF71dsxqVCxHkKPlpmvd7I2t
fpG7xa63fYLCxYvuHP3QAdr8wHqyngykuQs92RMfpsnxlk+8RyJyuLX8SbLjOTxrhpk+6Rm8zK50
XZwb11OXWVaAiNtRuckNE0Jnxf0a2iTXoq4F9TL6xFER90MOZMI72YFON0OwXMmmsV5QiI5/gybV
R2rPkXQw4BGhEbGESJjaTzoCGDkUNVbnsuElI0omv7eD5mOaPD61b8e4Hea8KpPgMyDunG1omtVP
phKks6NeUi5ls42YW0avINDT5JCdFeNE26ZMkMu07KeRL3wJxXqFZ0yfvv/P7xdzqUuuGMMau9/e
zJ0quVTOiAD0g7bp+a1zJHiEd/NCF0yVWeBxyEweTzaWgxVvqFesV+mvbGRzsBx0L75Gd239hEAS
/r4NKA56+eHabKbIrclx0YqVTNrreARI4C9G/lOV82kM3fe1y1A/f+vGAFSSkWZ5KgDbMbwM6dD+
Qxz5/6nKf0FVOg6lU/9ust+ai/+tkXirRv4f/+3lr/7V/wdl7T/+jX/jKSMHIylXC1pYTKMB1Nn/
Vtbikv/vcD5bmhNStTDcFG7/i6j0oTB9/tHGHZooKv+P/dT2/nvobDmx0J6sXBvx+f9AVKLM+yfl
KSHqsPQbrefyC2Fq2Ui/f6cLNAfqY1XbmudZ2d3bZLjBrq+W36G2KzrJDapADYv+YNoInoI5vPa9
nH76U6meZWs8K9iXC4GlYHphsF7ddjTOCyNEepxa3PZjo4xfY4CHFATAVCc3TJnhPM/O+ocm8Bbn
0XULYde0gVZWgMe0C+07lBFm+6OvFJmLJD6urXOUYpDyGsrODMoYQciqEWpF01DjU03poz+sa2YG
E+BO16kfnIzs6rugqSvrkkfaJwSBtt8hYcBw+0Neuba8DAixMAPiVWdFI59vIQikYAy0LgC19qu7
ZL0iR54CHA5XN9XhERn04p1H4Ci0Q2IpqD5PF8MYSc8NxKT2eeux6DZp+Cfzy83db/cahLrL2YGo
r+pRJDzrtSvlfuBX6I+CuPgbBKKI/UdUczdpiTQHBUPg9YeJlNgpWRnWSIBvyxPCP/mum4LoiKpx
hhM22DCZQaHeUTZib3Gy/FT0xCXCafFljeVV2U17Ku35tWxp+IUMQ/2P6/4k5iwnZKPO8rdCF6RG
LFNxDkJ9bd2OfNVxfAO2aWKqVR+cWtPb3EwRZ1jm/x50Ou+6cX5fAdliG7hQaOecafGqicbYLZFV
XhDVfmZF2yVOKsbnNRxhy1aDIng+Uno0WigBOR/7IKeu2W6OxLU8ofN99Sv7q62K4WZF27aLRHa3
5orI2HF4b+v+UkNrnMRQSHpZnT1hFfauX+iYldK0Dh11WnlWtzthi1dpGoiwOgY6UU9/KT30r7VP
jMIc0WhM9yUczbgVI4ASiGUUHKosfhpFlF06/h4bmIYthZVxMT7c4hbqruHAPE0qlXmmr7pgKeYY
H5l34rVX4Sf1qNOxnrziEy5Pc4MuS8JyYTxlEugV2dpfKOj23jOGZ28oMPvVS4Wkry4oepTFqRF0
DY+FSaxDu3gGZubxMBCbduZcyA8dWNUBOM+NWd+i4+TPf1tP1Ochp4st5ezYoaIpmhiy6LOlojKe
vKYGNQcZRjDU79vWqdGLYxf1VsNnqMdcRhUr2LWtXyyvQXRViVfyLM7r2szMAFIx0Rpv3pIC0gld
XnJFHZ1Ba9mXM3rdx7gGoMd0KogZpLyflM+Fupjitp4E/lh/4I0fu1DtHXc1vtrBp6NnCnHm71q0
C9m+K6cVqxVtVydbmOPTYqGhe65cIR+g/euGMilayGRo+wdy7cMkDQjljK1qLF96vx7iwWSZPBZl
a1+aMeu4HtlP1Z4Hi7Ji6hh+E2zlxGY6TQ/0QlnxNPFYZNFUsUVpvfxhXTDNJAvc5TIORXOyGbTm
6DjwaOnYWHxTx4rfFhKgn4cvSylks9mcyoOvxzEnELjHrBXOkVpBJ5Sc7+in6N9hsebJxhnJYIoL
zLzB01UfqSaXcU7c9NG0KcxSgpt7KX2Ap5ZTAjlR3JoZjZjONO4cCahuSuUk9AlvSVxpsbPD9SfW
/+gVXEjfVaXxi1fqzV4LOOJKtEmthstgKJcoLebjrrLLm8Yo/qR92O0LSKHXuiuhJHwmlKvNnIt4
eCTylm4S60HV6Q+qiQXVmsSJ3Up0fRcrok0+cKbbiSLiJ9eJjGfh9gHaSq/YZyJS8VpHmMFJrOU1
nrUNg8yCfVgImbn66dImTB39PhuG4a7q8zbh5zSE/5rLsdveWvqX/Ec2KwfelbBmQ1X5MaimB8rb
CxKt+9Nsmbm9S7euTxWugHOp3zzOzvJOWJNHxVcd/e7s/jHQbj7veiCMEwjATx9QhRJE00hsZzq7
bMlUupNMvxuQP9Mo5LpJaQzGzTJ6Of4BOkwbc40S2epit2ThVoVqcR6Ey10xh4yphjldlwKrVLOM
AYUa2t7pvuTVCuwxgRLOjnnkElA722EclZuV1uqOi5FRiuMMV4yRZGc7cKqbAj82EZadiQbydv7c
eYhN5qeRqLCdIKk7abcCWP626KQ0qoBF4ZTFFR+3ljZxrEf172UrkzU3U/u4FczKXqh9+d06S4NX
/xIVZQQKQuWH2lzP/aDOkRERx23IL62CH3URtAn6yPFg9pKIrSUi0NylGw6VKUQGBXsQoerPxJRb
Del4Y8HK4Ir1VIxdsbmnRci8tTVfbGMu5WEuKNJdSY48gfyx2ksM1FNDN1OYEaTAarvsRlFWFAQJ
zjvlf0DsL4jnqOvNxfABASNuPJmmO2tBqJ0687Ij5AeJbjX1x35r+2W//Br9KjpouX5kkp8qvnuB
keil15T11iY+j6NfRNnn5pyIzWoAnBJ2GueYKfCChxOXu02Ft5m906r7JSP11wUkO1QeA8Ok3bca
QDiuRa+g4/hRa+d2O0n18ReMObUsPU2ZLocoU/icP7ReVT5GdivP5ncDsqChcqYYeaxTc89h2nJq
F9NbuLRcGIPzXLDT03Og8UTrkHPdL6pPe2tdrrf+5dGt/UM5BUtMO25zoAKlvqVMZ06GZXXBBZfP
Pk8X4jj8YDdH/A5QayIxIxW+oplZHwQAKx/oGtGblQcjCuVZSH79CVnnO6+9GK4oXsIXFXj8u465
PHcYnJFJzTGuj+xxxKb7gJOvfA9K/9nzfbCgKrtz7bY/OazMDtIIqAavT/mg8yJ3f0QIKWPt+R38
a5i4a+rbseqDjG96mqk039q1C3+KrDhrbXzMAJ77he95Z0urvZ8IDDmZqw5OgfbCj1n0uD1p9S5l
OtwTC2KUyQSIeyohxe+92p+I7QCf4GSVAxBrDttuTxGIn+fxRJj1kwoj72lezN6MOTUNRgzi0mPP
7auvvkMUt72oGd8p6bvtbgk6/0iOhMcr09A5diIzch3jEXZjj+r5mabOMQ4G8xYDRvmzJwrms8nU
pZohWVHf5lmsMucPKlbvuSEs/zdF9EYdr2QbbGHfoz7LeWt9L0RejnsE3vq3ufXDy3akKX7u1Jmw
++A65UZ1jBr/gbCIG/jyIdhPXAf6RKpYyePsT8GfNAvqOLf7ABmKV7x5snOv1lh4+66eq4Q0f6pa
W7mCiqqgTtrBaZ86wKciXvgo7rRg2aW7h9CYYJAjFc5dONRYx/rlvgmL6phZXUnsxDwcyO21E8nv
dRw63ziWHg0wRxVUxRunmXjjiht/VrM2n0U5pGiCg+JsejMTb6r8i2omxAAFTXBit1BZi96moJRw
MjYCcgV0oTKMFyI3Z5FAoZC8gjMYMFhbAhyzkXt/ysxkNfvucVj18GaG6/jHI57iFPZtdNOW5XCP
W7n70TpeJ3j/2nLYO8rfi3rboZmu1ldyfuu2ZH3o55fM4oSN2ZPGaL9G0sGpW8llSoqS94EgbHfr
QyDf5sechqv/MxM0SOwn7HxMP6Mb8SJ2eiADzddZ4grXv/PJMiHiYvYNhpXxuVobYvP6vDGuSJaK
dwTBzaFLw9rd1ysYEP5vc1+STI84x8XcsevruSYMQKePE/+vBOhzvGK0fZ5rZmMCrcbPpm4IP8kD
ykqHNSOnm5G0aiaF/ph04heahag/MwP7OIe1uC3bXh0WwjUgXlQVS2OtwGU76R1mq5kfK9frur23
4uQuaRZKptIab+tmHXeuXTaY43X2YEN4YMMOyq6911muvT1GeVP5Ig5xvjEskJAeLX24g6uxZf+H
cbMIx2wnAjW7z+2QEeTHMba0IXbEU4mcLNrN5TKtN5V2jZhUPiupyEzr9k6fc45qWgAYnXznNOS+
92YD8FFqChcTnDrBu/gZ+SFMikGgym0xTQRU8Ah3ZWKTwrf3bSiOWBjBzOmDkvx2Ggx5IpfbetJq
YBeAcj6uMCr7iRDAiwJ4OxP/UMLLOsUt+q4iTu0x+KrBtsAr0cXvuqIbyqOu5UsvorR4twjfjms3
ItaB9xEkdl29vQ/o8rcNZXbyx5oRHATRiFXRBa9rOZtJ4XM6J1FfiUNv9+sveLX+BniOgmb24zYg
EKDlx15WWw2PUhbyJ1h7/TTPCFZW0hhiu3bl3sstR2JHqx3sSFhYsX0wHShyErWYsFt1ZXvnumqL
vLPcHz1TZEJ0a4RE3yqTjLuO4Zykfm13A3qp4GzA6O1bFvenISuiQ0cW3y/P1e6pFh2tEYKTCawM
MKlo82OROdO+a4HwHUow+Hr7fP6sIujRCi2go/PoD9TAPfEUpAUNJtok215OqDgVo9SY3RL3HmrY
OXdOeG7UQUbaS8BP2W94KM2dVRZ0/qZ1npBfk7ONGOIDJQ15NAQwQBanzt6YuUma2W9w1FZEQYFq
L7TcE/8J80a1chQY94OzLmQA5KdR0yhAjFATexlJkUzgxnfCSv5XSt+9UpRQcNAqEkFag3e35+Af
JQRqleNp6KjD6AS6KMqqlsd8MKO7SSPwKZvCPwnwx8SuTA7Mvm0vhWk9hGE97foeAxP8YPYLcL7c
Ny2mIgY7Fd5R6NHFujZFYlUkpJRV5LxnGHh3ztyjrK2LvH6nyuNdOQF5MlN4dL2N6mvl9IcIoh5L
vbmelxqqwGLxJArGG0Zq5ciNWQT5OmWQEROxVr+8yMkTDHQoGBv9U4YsEVm4X1b1By/Zz76ctudt
NNsEf5lod9pB/RfCkdEoml7ohfZ+4VlCq5GZPhGMi2XGRqPLKulIVhozsi1uW79seFr6AMOGIMeD
Jo5b8gvEA/iDae5HV49hMmHHIdGAeRtJkE2QDvAPile5iUSqZJ0hVrIyNP/ODStaOZTI2txh3M+G
sh/RB4MIyO73kOvhEhCtscMfGFwQ4O/zfJHnUPqKC9igODeop8dV5NkhK9Qn+xqjGPFByKvgZ87N
SHUOBG+/vE3DJlae5quDEuWVUeqlMJSKg24IbnLfmWOlVwZH5FTpvKp+l49GB9o7fkSWus7W4uzI
XXhtDI68cnLxjvhdGCPkCt9IUax3juqaPSFwEKRw/y9rK4heW4V90yz5bWE074MM+tPS58+41r7w
DTP/LUxHDYz6c97a784m86Q0w/3TeyQtmhn9tdKoXzXKky+Jmgqqogn9YQfqwfCNTCgnN6p+QmtJ
2EqblUj0ZJh+TOaIEk1PE6a/aJmflEWEGcFYaQrsNMzzwUN9WDD81xY7jvaOYnSiJ6zamFekQ2QX
f14aEJ7R5YPBm0AljCm6CxU6u3ktMs2qkyIU48+54gGijMN3AQksYbRbf0dhoVJfqybB82P1yWjm
8s5GC3LmP/CPRBN+2Zn95JYth0dY5JfN2XVZPC5Xy5l/p0KO6ijoZkm0PyI4C7D5eZW+rEUgeNWt
V+KYsDpu6VSjvWGBMI+UbI/BLrB8HLceCVJpYXlbQaUbQ+5xJPgasvJUtuMpmNRHFq4XzQMfV4U0
zyIzrmnUM+vQNJSUKrjAFw4HBIpBEgi/ukgP+E9FZk9MGeEgTKZ2nLrqtsumx6js/5jo7TEcLh71
fM0jMuBmDzATwF4Q/xYYQ35kdwFAJBrjfrbdt8Jye6JPDInJ0KeNlshqZJuSJqa2tk6aGJJ95439
uUGnA3IB+G4K74+kQfVxNExguHQu6AlaPkRmgZwNi3MIRFfsysH5TL3Jep5D1DO+RgxCc3E7//X6
YHrm7MPd63tdHJhqvHQKMAqtTYzRyb2SB2SAsxQF/Ao8MFVgzdUdqj5GtOBS5V3M0ZjgPqkDGOFc
XBT3I0QgTk6MA796q23fyXx26r0w1vW3sPNUx9YijF+tX3fwPQglSi48sneCQJ9CUXa3gWBFCqKw
zJEzZ5fOcLPEqZflkzmLVyuT9a+itML7lnqfK4a98bdR+F9ZZ8EyRbnRXxQw9OOqXZyIJAKQSodK
8keovfHBtnN3vduKgOVuDihWAQWtUXYMjtyvWz+51RZWsPdFoSFDCgjUYiXFq5A4Il0zNe4salin
2OMyOBXp9LJk3g8mBO9ZpVl7yNQynHgPlsTverieKHydCSneybyxnzOzknGfO/eh1ae/ar3FJSCw
jy2cRMW+Ykk3bmaboea2aoBWFV7oG2aIQR8yn/i0riz88eI2nD87f8Cse8xSGlABiap8N4OFMdPU
yGoblhvGO6ghD6Vs27120lU3SuHVJJUwiMzdaILxLbKkhJ5z4d1vdeTcEXRsvkz8AH8fqnF9G8WA
PoNYXkAjAGo4e5y4V2eU423A06NiU87DcVZNcbtKctT2XFg4AboxY2IimYg+ZwLbuOa3SYhT5r0W
fvDhdnnIqz2Ww0mGpKMqQyuG1tANm11mVIh3Qkc/e6McAJ9MIf0daxgSJdtA1mr32R8vz8oMc3ia
6T2Y2vK0iEmL2OFFI5VYL2Ru9SzeGHQqmHWzlvvJkV8z43UCRfCI8qTcrb2P75dEnL0nx/mYFSnC
0Wyy38qSCXyPVLxmX/esh161hHhVagqfetJamXi7rH2oVoN4LbcYLw604ohEOgqvlJQNbwKS8g63
ynJEO2ph75h657Gnf/0JDTPrC/Ke6IYkIftzqQpxQbg2Pdu2AxiqyewpMIBzrO5qL2wI++0xN2Ls
JPIwmF1urHEGFdw5HXWxdyD8A/dJ1DkVbe324h0Gf/b4pmuyjAaSe/Za9A9r1uND8ReJlRIY6sVc
g+xSuhyVpBsuX5WsrfeUdriMm2KgoROAiWpgNG5EDxTqbfS99jAb3LpZ63KZ8UjtWXaKxMxIyZbG
HJoIOeqbLtXBeZrNIZG9L26l1dCRJALLvG2hq38MZUNHk6+Lep8bM3poEsM5TgYi0ISSdzQzh6c6
t7Kkn1Z5xLzsxoiheEqMbh6uIUXiP0FvDS6xWb6YzHe36OTmwzgw/QNnBqA0Rv605CVCbcwtgPYt
GWyyr6/jEP02JstKOJzSk5+Tl2Qsq3WNJl4Np6THuVDOuc2t8KHRvj7PizddfAz7845Ugr07sHWM
TIwY3Ibu0ufReDWoeLslPuGzCbWV0PVh/k/2zms5biTruq/yvwA6YBImbwvlaYpOJKUbBOXgXcLj
6f8FtqZHKuoTY+Z6LrqjjUhUwSROnrP32tvEm15C9Lk+Gjh2BtDpopUR5PTK1PSIgDEAsWJEGyar
4Ei40ZluV40P6cM8pE1Jz6ZMi4kAQQ96mzUaa8cAU9ra5AFr+qw+xhluALYKeHjVSKi1azTdjeeS
9Eahl2Xob80+uxvtKF5PCEjWiZ2WRHLNfXqpuTVIZsY39FhJx5zKaAvEHKVEOV/b6cx/1wP42+N0
GlqSEcw+fZSN+Wwhxl3bmDhi8ocJEBlfZKGclQwZeAxDFK4bLdPXBYnlW9NIxX4Q+U6Eyd3sQaQs
wfSQB6ujiAnnE1R/AMdJ/VQ1dXLjhB0qRxOeYt3u+ln0nzTsab5pac+M7/WtPlMhj7WGV7jnRT16
3UuOvPd26OrbrjSzCfW3x6vdWDaCUaadwOtMPhLe6FCjkoKbrX0VmttdLeCAlWL9XxGUBtFMSPGM
8QaxfT5eolwcDyqrn15nsf8bW78ztjYxR/9xbH39rX/5+vLz3PrHj/yYW7PP/EtnWo2zlgcHpgtq
3x/YZGMR4f6bk/zqPKVfIFC4ugbT4385anHoLnRlxtTCZBBCnst/Mqg2z+THugMWicPQN4dTZb6J
cIhaMfaFqqwrN2hcRDYCbKllaCTwsQnlKSNuGiJLeXQMWRuwUGt656y1m8Hxsl1nNvUluvLOfCYG
NGXjnkGzq8feEr5Z1bRGOiWmR6sX/XOb5mrdhhPap2oyR1/2Xo9voKUhNToY6Xas+cZdRzv2Y9EH
/WkGxD8i1ymGjidcEevOGGvYxrlI9y5WFTz5KUMet5ranQPTv6TwSHg7opQnmV2bEN2IaXKdbTR6
Q7iXwphpKaaJ/hnbHHr4bErTr7Cg61Mc2j29XUIqTyB/8aYzKeK7Y7oiZTsZ49Q9lJMS83Y2urHa
NRN7XXozdmUeafBONzVirulA+CXZ1nk+jcD1+ICEUgTMaPGroqG+Nb2qvJUiCe/mJO1PdTYAFiTg
fU28hxcScF/2u2RQ7j6XWVH7CZCncB+PKGCU16XFWhM01qorUIgfmNm37kzRjGG1rfeBYccdIeBm
aLk7zya+lzWY/bEOkTBXhe6z0RivIRXkhQGtqtcOgjqVIOwqrCN2OA7lSJEio8y0bHxqKmbo1l2P
EmylLKAiKw8wdj9ep3UvJOmNWazkCh+QyreVV/Hm6ixhOaFva1ESnAIQsls4qiBlfbtpLfTI6Abd
9pJozj5ah7UO+XqvN4MRXJgKgCdDlqZfbhyUUfNIyMFWGxkyrqjuhqw/tm3XVfo1lhCKepa5pkGl
kOPqMYfGeA6DyDTnj2OcTYX6imiwzXMwBfOcBX/bG/634L2z4AGgW1KV/2+kwKH4Gr8Uv6x4P37m
x4rnib9c7GkA5nQc7q8wux8Lnuf9hUQfwwM+jUVwY/6bKCCMv1zit1kDcXAI7kDkPf9a/9y/XP7H
8mM/8PL/yfonIOb9ar/AemHwKRY6H1QrVtRfdTqsYFE8Ez9xCKx5pDWe0TVKgoD7OtaZeaFdNFFc
N9PsN92iFE1D07h0IpVfzQ6qad8weHgCPe6/up2Rn+ZgLD5JPZmWCXmKoY2fytdjGcBxLObiU24H
aLsdwzypeKCDQcPcuoK05c1+muRhvmlk5uxix7t3ST2+U2PXn/T+JS8VGB/g6o/oFdVHkp2XXI0+
K4i+1SukVFlLSlBMROe80qzQDNajLGDpWq1Ll44OUfo5gmQZUlIvukQCQAKcgVN8SMd6hIKZUe6F
IMCtbacHs1jbitywDa4dF6y6JRNjRVPe2tWoRKlVoiC6tBK39zZAW2N3kRk5Fk1msmWrpiLlEZ34
dddMmAMs/HGhbIYvNASLj0wNsagD9EW8OqTsUKqEdGIe4lWMMXyV1/C1uryCRGXq/hh7w/Vsj+WN
bU0lPXJvrJmZoYPeZSzK1x5CmluRWfOWVwBWKsJC3YE+O5lHfl90auWIaTeYsXtj1A3e2sTKsZcj
WrDG3Lshbqg6BLx97q1paNYxzcqNGCYLIwCJMfRg0+Jot+iNkmnuLrxxiNFzQBQ69sShpECUbGbC
sV27l56em4WvtCl7tPKqu+9ECk24M9i60n4ynmnXBM903ZfhFo2Vgjnl5TCbCegw4PblPIklz2e+
JBqle8rSqaK1InN1OQSqvojYyX7HAD0nK1DLGipWmsHojIsMQYxcuqroJjAHGW5/BdJdGUjCuvSl
nuhShs1Y2+z4cnKfTEhJn9jywasaMKyhaKyt8KbwZGFAfZjiu6hKrSeTNPlbOdscjZGJusfWkGy7
OhIXhpkglI26MtozOQ8JUCirtdn29Z63dn8XRjni4jwZP2IwVkd2qPLboAZXbR2dLElgN5gmNgNm
yDvCD+bBb9qw1J6T0HJuUCosQ28v0IqVJLb1i6hKdtcdaCgItnOO+7U1fETvxQPXMaU71kQ37pg0
V40xRUdXMc/cGOVQg3AoxFpzkLQvM6TywbNq/RSSPNKstZr/b5ShuOI91jGsxyF2jXMCpD5saZ7y
55GhADvILCTskNMz4jGqjrJHBFEdS5yZLVkkskdrcsdkbdSzy0J/DSgxG62d9/nQDbAFZnS708DU
+RjZUbKvB+fG8Jh+V8KdfQTGhDAIJe8xprv9phm77GMQyGlFFxyCsMsEraHXa5Z+kTMh7Tp6A6uJ
XHCkclPtR4CTr0VFWd8ysNnBA7GBljWZD4wg3MigTzceampf8bzcBc3I1op5UPYBgRnIdqdr9eTG
jZH4yjU4uE6/F3MzLE10/JA2rcla2w+dehRgpG81oJnpGunycLDAxfchki/smmqXLyz5bKHKV10+
3ULqNw+YS+oVEJDwgBU/ux2Upe6yH2z6eBtYMtu4FRfSAoCULyx7AHXXiALJxGDro7fxZZ8cqyHm
N1lavesWIr6MzY/Owsi3E+2YMNXt6pKhCO0kfs1C1K8b8RjhLz4EC2/f4LRs6aI1p1gXH+VC5R9m
S+IKh9SP/DDYh8tqPXX6U7F0TIOF7J9OX1XTX7Qz5zBo9YvkNQTAkCnbsyb6ML4mBBAV4Ll0MXPC
A2yu2IbMizt9IlcgIGAgtNTJGZLkpiV6QAQ0SPF9uEsmQa6X93hb81U+uq0/LOEFTHH7tfmaaEAh
6e1hNKX+tAQe0DxZsg9IQSAGvjkqi8boEpAwSa/fIcERa6OZsG0LZK9rV6bRUaG3ivl61fwxwtt7
JcdBbJ3BWJncRojGwOLTNweI9hrXgN55p9mFthPQnqkC2RRPrwkPTWngPF9iH2qkmnfWrFLKtLjN
btMlIMKR6qtbEg6ZxqFxgVSp3hCe7eV+xUBmWWZrKly0MuGDq6twbRt2uabsB/GwhFOETjhdZ0tg
BUIp9WFGV+drKAuumYje2kqreSSIulB935AmQPyFyrP8vs+C4NZewjHEEpNhl/pEtd1fSPjba1Tr
0Us2Bi/REq9hVu5wYy6RG7GianWWGI5uCeRoLefYLBEdaDZZ+TX9yW4gvFGkwmdOxsCX9HugKLtf
BvDad55G42NGxL61plluO6w2350mKK7nYdMsgSFDK8gOUdAKrlljtMukjckWqdkd3dkMyNb1Ej1i
LSEk9hJHIscm+iJeM0pk2TS+m3Z33ITZtQTpcJPYAdKlJd4kXoJODEO/cQWmuSXy45AvcSgZm/21
1i0RKYPxye4VjGhDS+9zSSfdbl3zqS1FvW0QGBjcGa+ZKz0zKgPn+RYWCfMO23J2GKziC414kyOz
/WmPcGE8OC2vyDGdnYOWGY7xt/3yf3Xye3UyoZF/rJPB3an4184A13X5mX/VyTqNARO+L40B/GgQ
tv7pDHjuImh3QGAapkES6QKE/pei3aAbsES6WfwyHcvzvwtlU/xlI7tBAc+eylnw0/9JofzGUg0f
j8XUsAGAOYu/5NcyOUTAQsuLuZFpdmFLvIkE6CRMbHyCmRkmZFsVuJYQJ+KuJYr3pz3Fzd/G458R
yHzB6ic7MiBuyFSLSRptvk2z4qxIr+twlpAmacEjDN64U+5sjNjM1lSf+f6/OJT0bPYegoSqc+SX
shKaqAwAAefgHctMRALIMHCeeEb9X3wrTqXEpWxw0c9DtmdjTJEzi5ZyFjMroTlg++AU+e3odn8j
8f5PEPYZYuz1BC75sIL+lWm9iaBGSd6lqPVaoCIBEMLJvC1U53wfe2eNWzHxWbk0+itB6lc6iuc/
n1LuwTdXz7KhnS93sYGQ7td7p2W/EFhV2+60UjjoGsZoUxjMDf98lLf3iG1yX5IgJhxzgU3/epQm
9HhJ1EG3U2DqFPdmgSLERrHZb5Iqfzea9mzfyBm1TYNny7SArejOOYvOrnveREYL+GViGxel6hu2
9O8eMAGqufzCCZJq9ecv+PY02iZ9OnwlnrGYSs4Y0EGUJgOpnN2OlF/8rAGu4ErHEP3noyyn6ddH
jaNgV8FQS3SavbQ7f/atiC5gQ8sWameBhFtZmnaJsew0ga0DjUoO35+P9ruz+PPRzi4asW5hHZLA
uAP7ahCOhjC8Z5BWJa86F1irKk0///mQJgvpm2+IxQdUIS1YbsizpWyKSGsYyDvawbEWJ1EKqjh9
0XSWs7fvypDUyvrO7SfPr+mFfWX86DH6tvZI48tdD5Zm040mlo3Brb6Mo4UzBzL4ygza+n5W9BVd
VI5GCuTgz5/b+M31t3ThgotgiLY4mH69Ml4TOmaJDnwXD2wxV4LpkLsaR7vfaBrkiJjNqV95eCYt
zh56nFF8Ygg23nSGV127xAMxKArlycDV8s4Dbv/2o7E+L0+4zV9nHy2hZ5HOdtbuxjbamFTta7I4
FtW/08InC5sPYwyLQR8cSbgSGsDjWDD5BjcGpjgf0aUCxIW5CuymnvBPWAbEGMzojEWJLr4IO1Nd
m86sHeaUsVzdt7RNXbvy61bJx26INboiHjWdFde+YiiyBVKJKMhS3qYrx2ObKjZ5Wtb5pPzhTc/s
i0ikH7rBa66JfSOz1ZrhAcDeRXLTntBXzfs6puE80V1YESwcXOrRpD9pqqZJW6SaH5D6mk7WXeuh
aJK0WPYtDNYTv7nY/vmqv31AQMNSGPDUY11z3bObFRye3dnDctGb6FpLmfbGnn4w4vGhmwPciR0u
y//iiCRLELdtM4yXZ0eUauw9OaftTgXBwWjoAhnhF1mIS2URB5pK5/nPx3u7boMYYbUx8PJJSp+z
Za3BSFJwbdpdMmXEI/ViOIBjtzYe9or1nw/19jb1YEA7pg5mRbes8zSIsAO4NfQlb0Gvty9I3zIO
oLvcd07gb48CMoUyxbIszuGvz2mOcCJvB06g5iid0G542HsCubybP3+Zc9AJbyC+jWcYHtUisonz
vPI01mbDqSRix9Eo17TcUcCOeYj0EieJYJpDScGND+EUVYn3pDBZlExt31uWzgZIrx+DEsYgkMRe
dJRn16+uSzHHvdvsxJi5tHhktg2GpN2KoSVNEcuSOBjFKNHTlN+ycnDv0PujQ8A2dZXPs3VkhBu8
cwXOh1p/fyaXlHCYpsRmnFccodA0LYisZleEXXHQFYoknf7MXLT1ddCAukfpDxDR5lHOam06dejW
fSfWzbX0UBO7RfYtAyl7nXojQpnhU5fAlqvjtrqfCuSGFW3MPVnDQNCn7FrT2/dCJX7/BaSBo4aS
nud/eYf95B4NDCXzyRs4qSQ+hcqt2JOK8EPEKuZXtZusgwYxYu46LW8slR+naH7xYvehUY48dPhB
/BHU2SbCkH1bzi6tMDF/m+2gOFpeJLdDFU7rIU2AzydtBgoFPc07d+dy2X+tI8AZ/fQNzp6CAUyZ
gFkFM1ZLwmMwy+KIexSeu6av21ixyHcO4U+JfsCjB7alQp32549g/fbOlExKGZeaIIjP3krexFoy
ISDbJVpEy6fLPPszZdWy2SZMUOrgGfrxyTWN6Euj/LbrQx8PHPFRS9+nD5utiZ4Vsj7W3SE2INdh
VsJ8xgF3o032HdM849tUGAZLpXtPVNbG1pNy7WjyqfIStTd6W7/UbCPbA61/cXv93pk4EJiuzq8G
2bxHK35bunkOu0FB2g6ZN+yWfr1pbNOj05ywINRJ9lQEUL+Bvmgzutxytq136sTfLNsONTA7T+Hy
i88xSyi3nUKx6OyqsPiOwJ34OAOcIeF98p0jeW/vJI5ElLAERAVD+qxGRGvWocyyuZNU+JASZPtE
rjt8/3xiN2FP8GZXuqN5RyhM0Tu30G/evoCwsQZZFi8mCu9fzygqcBzOid7Qkpw+Bq13Q5zfnS6C
75nbfmbL67zzgnqtPc+eGke3sa0bJhtu53xNl73WjHHMLcs2vLgDqHRt4vteT0XU+1Y/f9OD/IFU
djKKp4riRngxJIkQiSzVyp+fnt/eTDY8atd8nd2dLeukAfV21PP8Dh6JeXpF0p5g7oNLBwYkve3v
fz7cb16aDj55LrPB3vuNDMGRSRrmZO+RM6PGHdr8gH6cF72zR/zt+SX2RXAncXpf54o/r6tJQ7iJ
Iapmxx5Z+cAi8T0UifSdwNMOQwPAKmQ8gHoAXfYQANqjG0DHt9cu5tl5b418uyn3UF9QLaMIcT3m
j7/eXQR72HPU4Faw+lbfRKEbbhs1X0HKCP0wNzQfXReKWJfgkTIlHvTPZ9z43RNMNcTJpm73xPm9
1sIiNK1Cx2dpiOhz5SrNRloZtqcG0TB6CKd0HJ+4asYI2iThE/VOndlrPaloQua1G6X+oE0DbiyL
8EiTUb2BtYB0hj9/zt98TE86jsMa41LnoHf55VUYaST8kgVd75wxUFu4Hv1GNLXEF0u+8H98KMn6
iSwUwR5J5GePOzJbvNrKrXctBqDvguHm7VxEuSLxVf8vvtYC2UMBtLTU3qxqVQEDt/JEvbNNgOAS
nQ+AOje4SFTLtP2fgfzN36vHz82z3yxiHIm2CCWiS1Pr7DVIhmKI4JsjxRZm8aAtqvs8rKHq6M28
0kdgD6KMpneWj99ctVeJk0BDC+rjnGoYhnoBKNuud5MJdCq3x4ERb26uCado3jkUk/q3bwgqDTQB
rsQBwIr16y3ipQAywtngFhFwlrbONLVImSMxzGs7Dwomk6ox1w41eebXVj/AlUW7O25wUVr5be7Z
PFxE4M6SWRJTXLPqQY0rEBYdcBzoOqTD19FLOdjaFUgvOBJhlDFFb0BwEezIV7J8xMcenN6efj2K
eR3EH7MGuYsnhEsbGBAR89s0glbfkauF/pkZyTYxctLQLVlF5jPwrDgnw5JmCaIodjDRxRgpeAoq
TlUEtqM0poX5Je1dFBu52Gh6ZRzxzI3armHM3FzbedF5iNUBbt8SV5oVW/5dG7b5oJp0XDFbREZU
pCTbXHkuMS3rzrZKprt2nd33mnSCoyq0cm8ojEkYG5SpkJfjd0ejvViBRJkQkYXrzPe6EoTdhOI9
3OQVypvLpGc7GfuOJOl41zSkn65hm03juuxhHlyQhBno9B3yihRqfIcUVzGykxe3CeiXuEE7+rMn
SnWPqZ7gYWJekulmADJ+X8QCa9ak1dK900uEUptu6sPuQBE7bmtvlPFWFKFDpsiSVO434PB2heIV
tcmCpf2na2BJVzWq5A9JhN0PCiMjmkZgbF4lVWXvc6+7pc+77Xq7egoqM3smKVm/awuHaS7j7D10
wWzBKp2I9dkWdbMdwfvdBVi1exGFm3SGQoUWlsGUTPNt2PVHsKHY06rmJUnhONgdWgwAYdY2t6yv
wtKGTY+2nM+g3J3TYIWTInZ2ZJNiTBlw10FfCi8aUY2f3RbQkugmTPNu/zLXDllgpCljuJ6A7mWP
hGVsHM2pbxa1wMbQixgzM36YTo+NCy/Poitr4HqwW0CFEgeP42zZO1szbuMY62eE2uMApjUlmzzt
KCoa6N68JdZN4863aTYSNiDaFYYAm7+lp5TuEiNGcgnG0VzPeoqFqWV2nERB76duml8MFhpuruwN
kQh3uRaNG2PwIhgyaib1CWV1YE7m4jUkZirMqk+F1+iXReRiyGpxpI56q74D3C98re2rNaq3jHjA
0ka+KlECQ646WDoj4gaK4IYmxdE0xi2DS2Ob2tNzrnf1cxEHe5gi93E3PdtjUGwGXS5sleA5dxaW
AHFe3qHvmJH1GujZ2dYeUukt3DAIj05Yehs9gaMGYBkSRSLRKLNvuIuV1t/UoUIX34HFG6zmsiUI
Y8VgE9iBVnxr6qHawymIYcXk+b7IkWyIBgX9FA9Ik9dpDyd+gqIHGd1ia24yKkV+Q/juQ1p6YGNM
bp6nnFyVce3W7CN4mbJIJCFQmIpzf10P3GVkRmOuTI2D3oXTRsMOA5989i74B6CYPBCbAG711Fx6
0xAOzccpUm6DF5RB6gB7tzHVR82wtqAxF7m5yWfeuZpZfhndOa32VooRbk2mN7ifqTQANWrEnCdI
2z0sTRk4HO1Ie1ZHK1TW8V4pztSqTYtsPaPseYjo6t+YWWI+BHmRxochcdTGljHgZpAOW/z8qGEY
Qo/kDjT6Z0IPqCelbCviMvTsAsQ2BrfGC51NNoWln8Bsty7HsXHuYckG3yXN/Q7DkQPhpQp6fT1P
HtF5vZd/V9UCD5zyxvhUjK5as0WzT7Iwq48Mgwesxs20a6lYHrxJJB/xKHTcjNmI4xtM8Vyyn47H
AjKMAMBGF44xSLKEhbR9x50QWbJ+xjJYf6krkW7TUauf3ZpkwkQx/D9Y4xJThl/8yS5r5vtuOeC4
DWxiMbq54eF4ZcilOpC10IHPmFBwHbp6iayghbxhVyrVFgJrn5PtV/Ln2xjQ3cJZnTfILskykHBS
YpAmAixQzmjwUBVRttyD2nAkSyu61/Mow1mtOnPbcDq1R4Kv+YpulYI+IhGAjwqN/bE3iWy7CtG1
nWIPCnOpA0QtW2B6Ag3FobIARr/STfsWt9iKSqQ+OlUUnZANwRRkMLmhcUYioeJR3RRljhgWQ+l2
KLHl7lAYhycQSb2LLoAcLB4i+MkBV5cm/EKGl5ACo6j6rGDc3opZGQ9NzPmOk3TazRP4PC/ipGpo
hXGMQFKtbFV9tpcdpl84M0r7tIYAx5mN9zbGY5a9brwxFCy4yoCWOPcNyEtyy59JVFziJVwopUaI
XXfuIk5rXeSAABeCdifb5qscGvsk5lobVn0pw9MY2zEGKQft7tc5ISRn5A08WBCsLXSq06XBaxm5
rUxCX4u8usYdtDBpPZBHOJdK3XiojMk+xXYZfCDpJLx27K785ODzXrekTC7xGXNA8q1HEWl3pI2F
4HWOk9LBosO5ulA5X15IAIGeBsERv0+M2YOfBrsUnjpZ44SIPJsKvEAUfhKIFA8qDeB2tpImzjpO
oVoDiOUPvKaPhOGAsDiZGdeuZp5z2ligZaeJprXn9mBKQ2H7QTABPcWxxF3eRRXElcS07+M86h9F
2QIPHUo+ZLbE5Hqtql6sJHLuNTmTZVmRVHKaHPTEq0YU6jmr5/HGc5ruUV/oofFyuREYepf2Egpa
LxhNPJHTlihivLUUGdFJNJw1LG/TDbSe6bs+l3A6RxghCBS94M7MEzJn9Ag0rDXwG8s5vaNkHz+8
0oExzArtOCta4hstx9zjVrT5/KCDi7yi34K9rkAiVPiOVroYIkCCaH6sQRwUEVsuyCS4vg9538NX
izrupBk7MkuvI7jTWLOiU5YmpYE3fi5vNCuhidtP2WKZbSAgHsgZgBEpm/Z76WnsmXo9T5CnDfV3
/FbG4yu7tUee/A2cW4dGxiTPidVi/l6aSaV8xyymFIOb3X0zvQ7sVdC73PtVxWkBT0PKEjIhA/Ui
Je/DbGbanWx1VjPX6b8hGqpvwfTS+K/JW2khTX4cExxdRuuFJ/IowFgu0b9x41kH1jGpNpPH811o
YftUx3Gh3yoNZFrPhjK3UbWXnDy0u1fsiYNt1QWKRQyXAH3T1uoYCFvep7nx2usgr8Jdn2X9Xjgk
D9e8Ni8tJdIO8lgY3ziiqbZVIZoPquoD3CjRd/R9/CfUoNU66CvrM3JJeyuqbPYrMSG9sSCt2P0i
UgmrYcVEU6zTVvEctpgf74xcjTcUIQOpQEnwaBIR6Gdaed9KcdW7LImjrkOSboE1DJ1MruHmH/Uu
6o9JXikOmzonfciN6wjD9M6xyK8F2KtdjY5WnQiKDO6dwCwPcowRw7RxPpO9wLCxNmz9YMftsZ+m
jBzCrr/Sw0FdFgTVHgE04ckxLUpAyfiPFuqLtKP6kLrFeJeWvfW1z8Sxxv3OkubxNwtKXYGC3h9b
cTGOiXii3iZ0Awf7Zzksc6ay3UZ0lg+AWl2mZQQj7PuknJ5Qm4Z3OuDSrTtWe0JZ6zWkW8SDcV3u
vWF+of+Xf0xzF0OYW3KSTEyjLPTscHx3mqAFJGnaHFJNBxQWaPophZawbdATXuRBN65FZua3/INL
Uz7QHroajJk1yPCuazhIZwfuTaeTTUNjmtwANxAvMpbOo9O02T6O3ceR9CnQ2QsnU6eUW+Uxcucy
HqIr0rQW1JK5qKmNz5EeDNve0/Rdaxrz2os7az0Q5UW3l4DaAQ7RJpwm54LiQjwlwt4VqH23PE4s
wGXC7jR0armTmZTfIaGZTyQDG9cylzOqhVw8VNGYkOkjxdZm7eKrNdmjYbvu7dRzlewe+evWpS7E
l6nCTTiO1beZURMkhrCNr1FPBvdxkaHRJmGjYlmrJmyvedL4RJQpnwECCBYsa50L0wcEbfKSTGN6
DIdi36Z1hjINIVhJZO0tWO2nlgilLY/iNrbmhEINrzSgte46F3bwAbIYZYbotylLYLKqvDa+83Q1
r9Pc8i6aaaHN6RFJFzBlU0vZp7yyy9KPCJthaJHBOpjK/sqxNV47uUc8EED44liFY3LKEmuxliZ4
HlZKFWxLMy3hMWKG1l9JBM7PuSmcnW3QgKe1VvLGmitaGl2sjTcysOrLiWY2uzoX3skKwV0KVTnW
74gFOKoEk3LQtyi2m/Qq4ypfNMUAyFKUBOAy4FkVQ9Ne0vedVmBL9saoyWfJzJR9zosiPdLPYR37
dUX0ReIWEdlMfWs8j2hgD6XpfjZm51uAwfETFWv2KWvykkWr0T64ma1tIbiFm9bt8tvJoWLJ4MUz
9JbtjNU1iCrKoXHfm3kfHzUCeMS6d/UGKBKpYrxjiL46aSTQwFmc3PJE+wbxqAlXhjQZNNAz96id
fMrBzt6atZffOjF95FU8sYAm0dB+zRoTclGTRF/rQJ+XICF+YY0K4Gjj7LmfQH8Oz4qKh+sWs8nJ
4Q/zltAcwuwrjzcKhqSPvC3pnc2ZAS0ipCF5KIPYfKA+Zmea5pE4hunYfAXs1X5tuoYmQjN1+fdU
FHQVmrkNPumgYD6neA2CVSmmEYvuGHwyU8UmXASxRrDMHDRfNRs2AsCBXrrEmtrFfQa+gYsUjUO5
dcO2L7dCDnQ0OriTySoyOwqcssjK+wipuE2NWQafUG7yM7Ia4S24iUzttSh0bqPCAtqx7hs+5Sax
kUutC1RaLpuYkYMmsSiai3i2W/aNetEbUCPQ8YZbild+86x5Y3kQA+3HdSTkpO20aSkB8PzzldhM
Aa+HHVqsieKhaM0CaKYrDb6B42djB79B9RFe7I4IewS7dv7d7HBTLPnJQIQGTHaf/j6ZNo5ZnNuM
J2P4kTrKNNeYx3LFfqLcEWgZ+lbtNKlPL4hTD2i2uLfRjxXkBiW0e1AW4KQu0jHdVwZdoJNZo27d
Qjq3LybU4/f2gKKCS8i8dVHP8/1S16YfogA2JBcNKgZolRPCD9y2bf+9d+iNrjrTrqIrRzOih3Tq
zV3RFcVTbkj3NiU7JvArcCQPQ1Q1036kDR+cRMeX3pu9zmekKudTx0XAxXMm3PPM/+Cm+VwTnl16
/9G0pi/DWey1lj8/F2bzNWb3QkzrQEU8NX3zLQa8BierUzUDDAk5ZKenMc67TOf5ATlkk+Fb0P87
DhhHdBjHLRWdHYkqwaGiaKLgQMkSFpcYPzjPFBtuXsK8vyCI6gCrCq9DVmXO45ydot7SiXqhhMzc
wmxXwGCjDwYQxU2dlfqRmbTaD3ln3eahN16iZYof5zkaPgwmmPDXfuf/NKjvaFBxmi5A439aw2+Y
ytffhv+3f8krHE3q25lHdfnJH0pUV//LQVVgIL569WT9sGu55l/2Igjx6Iz/bdj6R4Uq7L8sPEvM
e4l6FYjGGFf/sGsJ8y+Up/i7mGQjEaCH8Z+oUM+mRMTbuvwihhWL/fWtOFNocMUWIvI+LUg5t3Bg
rUwnfPzppPymX37Wuv77IBJtGI15ZGLnApi27LUKeRxs+NQEVuA29IHcZWubivadgcPZBOj1UILT
soBuXf3NBKjMAxInQmvej7SIVjGchAsQCcAcywoiMTL8fW4ojSgnYMQSIOI7h39zOhkzMtSUrmEs
2o1zmYSZzURoOGa9B4D+YObukxc36z+fzLMxIvZBDmFLk5kK141p06+teYUtirXCqPe2MTyMtvUI
eQwmFOP6FVki3KX/3M6/uXKoPH+dBCyHo30GypehvEeU7Zluwgpr4ZA90uzFQOOBfh/ldym1/Jja
QX7MevFBBENNtkVYA91YGuD5qqa/qFYgvvAnN7yiGfOH8CwiEmkPOAEk6TJlD6gVjiflQ9NIyjuz
Nti15IRxqESSr5fk1mcsVruwZ1tYCI91eGF+PU6NrEDgym4hwhTWdVQD1rOi1Fp3oHAepyRQl7FD
W31lma6K1vR58gfHzsInglFA+uTKuoW1Yp9sAFV3SwFI35lNGhrs8Loj6BCXvwzWJdFMVOt2jX1u
ng8AJa6QrPRbK2eM5WZ3ZSy+OLN3CwAu9wF65sdKHz8x6oQKTboJeUf8TrLoKEirGejQgrVRhbGG
yDF8U5GsDy5hVNXkaOtYgqEWJiFJQzk41wggU1+ytz7iP350SWE9JgTBL0DLanEffcOsIx9GMtHX
k5Ek17Osw4fWEQTVeqmvyz5cuyXjQ3JRe1JKsmCT6GN0VSCOYDsPgZFu5oUNfyvdDEqDuRwOUygP
rZd0dH8hvDwg8KW68GxSIVHAXFYgvvWLggGyAVVaKeeDgN7wFKW9OhHmwe+BWWw+lEbaX2Qq7vYM
6QilUOr/s3cmy3Ej2bb9lfsDKAPgcDTTaBnsxS4lTmCkqEQPuDt6fP1boPJWpqh6ktX81qBkKUqK
CITDcfycvdfuqKFIYb6IK4hATWmDNCMkgfFJxBKpIDpAc5/pTNagMGbabUNW2rRKiK2bBw3nOM3c
/gumUe0kW3t2Li0AJA8ZgMV9nTVoWzk379K1DFnFJNFpsQhEJ9bIfFJLbW4591/iBBNf9BJ2D2jq
izNtpc6VMwn/rMKnRtnuM6fo6ulYV+ILgmM5bwrOr4c8ENOZ12bRJ9tP8iPxV+ZqSazmlpHFzm37
+SqZGkyFEUmOBzMSIdf4MuEw6ZMY70yS6J3I6y+I9CMNBQvSbRa0BxTbKJnjLsBQ6CTPBCalJ/7a
H9OQnFN2rEyA8RNpgY/MTGknDznWooo8rA4qyiZLh3ZD+Y6NLB4d/EuZfebYqjwDvOidpGr1xQyr
D91GIpubaua5wYrGnrux4sT+JGI9v7RWA5eKm+ZySHLrAmqiexRTlJKThJEJZhehiEWsg522Na+W
FKLhfkEJu20ItjrEKp3PJyuMv0Bw5XQVJhEIoXi8mHKUO0HTj4yrrPTYDlDnq6KyNozpE2RzPdWN
JPhG+OUIfjB1LgEGhYc49yOSLKCtVAUeByo8wNHij8hZZtp5nX2XTbNN8SZIjoovrbBM7gvathsn
4EqLbDnvmFFuBxiCBN1Y3S4mZWWnQwpmf8mvrFarT7mGw1Lr5S0jpTOE+VnMmzBOhlNMdQth3P40
zXDMp4ajvgXDv2HcdlxIptgmdH4ejWMFcMnbEaSxNs2hdxvx0g6cKJtU+ZgND1ol4kFKFW1rpzD1
ibFSe9tbSrywb4enrBrFkcQyxmRDSoBi2vMNSZyC13FZoEEQsZofGycsL9mQlpMzMVtRrvximrHd
IGmxNmMYN9tSxS6HgfSSeKFjygNgUw320IFIoVotcXFet0xhysF95AzEoQy9+TYJzblnQguxnYXy
F/AnveriWzxF+RYA3T7oXe+ltz0Fu0EMN8prYWZyWA53bAn+TcYh/DLygcb5lWsAWGfFrhmX8TO9
EVh1JB2zk0T5PG9LnxsIv/KU/xnlVvmHM2r7IQ4W7xOndn8nSqi7yPdhD1FtC0jaabf3a9aXAzPn
jQaxdVNo/Hot2cSFCfIn2t312RxlsIq1QWHsgIuE3sDuUYYaQMYSeJfkh416A75nuKna0DpzqGy2
WgdfA8RM3WaI+N51LPNTmIfBQ9lODo2QDOCiCw0nGOYMrDupyQ5pBmfkJDQXzdSjP+ykvPE5Z52l
VpI8h3JfJSRRl3PK5acP/uiwcxHEFoUHLlL5IAhK3UrbodNhdYV779HI98eq+oP4de8ZJ0h67ZP3
+kdbix3+chjtdCvNde+o7lBUOSuPYNEzr+CcW/osMh6ef3KUhS2uDQl1SdyeeD6OpyEX7Bl6agL/
onMqYBk7t2z773XF/xX534v8r01fd2a++0aqQ/1Dqb7KN/5dE/1U4j+SVfHt7X/uu5fuW/vT3/ur
wPf9f1GoC5+yHH/YPyE0SCf+JUlNgcuwhqH4IQqYv5xmgfMv1CqBWDValHT/LvCd8F8Ron+023hv
OL26wX9T4H/QbK6v6LjkliJeDHz21Y9Or9LJqTvGQn6jkdj10d5VnmJGZ6shW56k7FXx4lkGCUat
gTKsnkloUDx9m9h+TWrjwZlj/4ePifhk7pnKWzUW9agq26tSVsqa6XxPch0udfkEN9j3aaBtE3Qz
zrdgaub+rkynoHwh9kzFXwXpl/514qOPFZuKZGzeisdwqrpJHUK+6l1SShi80LpkVV06wUx5t0/A
Sc4XbiXq/E+rHdYR4z++0v9Q5v5Y5MLCtiNuW+ljCODrc+21rP+HODhwqqxP/TT8Fo9Nnesz8lpK
76z0hhZ+zNLS3By3xNeV2Z+c9DM3Pvz65T+I6Hh9lNWrbE0grgbQ9fGAxIgsbBHzZW+5QwZVtu2A
SwuapZFr6fxgaF6bbgcyM/GQC3oWKONbmjVz67I7Lv4ozjFL1NRBTaOFoaErQ83Pfv0mWZDqH0JK
G8URsjqOVIRrc5j9KBot/FSzNKzhGoGdxZtbwEb4z6qVdQ8XD1b1b5SF/+n15OrOWf+HWu3DOSeg
ubz6xPrrpTJyPTYm4PI2NhupbMDWZMlvRF0fXw/H4Oo+w8MkbBvB74c1IMYY8MiQ5ddxngzWfV3k
M+r1oCgJsK/xkvORf31BfzzI8cHwMnichlH6ezg1gg8aqynNLBdBkvXmW2bgpRLK20AfkIx0mI9q
0/n+cyHtuPuNc/HDYl9fF2IZfQdE/aj5P76ugpMdNJYg/WfmJvY3A3Vk+zn1YrdO6GFlfXZTxym2
qE2aNq7r/+Zj/3hCXz92sNrtQsTHVKFsSj/ea5ChMosDiXizgjIgBUWOCPpe2Jms7tTQqSyvM8tp
HMBMeu7vgfHbzHtpwJRclF9/AT9+47wTieeLsQHGNRywP/UKOuwJ+Yw26ythJrU0x0arKkYIEldt
NB9JNp/4Vn79kj9/+JAGiIffzOb4Hn20dqSk+ZasK/Pm+SPb5mF2/MUpDtKMGOEhRsWe/2yA1bHe
W7xL/jNW/cFEK3HZVuNvFoIjfril1wvAdJdth50PY4cIP9xiCQwUGanOeqWgCyqLGMN03WGqqUlb
WgpjjtVkm1XguRSkDlfwrmRmp/19pfyceAjLMfV9VCE1qXdaNsa9Y3hQt6+/vmY/qtU9WimY9AgX
k07AQ/Enj1EPGB8N4jK9TkydWAQgiG0ulk0lCgZ9MkQs3CsX+go3TTc26y8Z4+v/9mI5jh8wUrDx
f2Pb5lnx47oNtdt2c+s3rzWzlBW+yuMA1OMw290sL0QseZC2CQi1lyqHC1FuwWkaR56hQLAGJHMw
1d8fpRhLmMGSGDhceNiVaR/8+nKtJLt/bNTr9Vr9z0jsQ9AVxGN80NxOYqxVhC7qtY1d3yKJuwNB
1t/qhVwqsjj0rHlznGwGftbMumrmHQGCs3U/KhWf2siUyDIwEtnzRZXquovBntt+TLiLtK3yziec
a6FJLUAyuIxx8tmpz4mqAXa2LTjyoub4zQdaW0x/P3nYqcgqBie1GjAQ8LNYf7zyrMxaD/WgnhkR
yJwcVNpVLMU47kGYbp01SREu8/x99yx7j5/179sJLYuQH00j8ApNv1/8/ob2Pu7iuAqo7iTSARf3
60/LghFHW8Vpo56V4S7Se9EWoXeFAwbBqqBVwOWAI1MuT1U6Ac8DwmPIcNyy4Y/+XaKX2DozFYKK
J2P1rX8dZv5acTHZrMoIerZcv56mFRFLaB4COdwpBorL04I/lO6CXZZrFZBx9fmCmjpK+U0xG0q7
sJomvjsh85lf2sVGI7NTsmWQ6yOW4m8VU5JRsen3l49CZCPjJmzeYXFQTW3eOWjxtdjqlKyKF7Rj
tVaHaDDOcO+JZukuDaIZDi9lZdxqayVxNZ0lHtXKlzqsY++JU6rDIgvChMJt0HVDzffrtfFxC+fq
v4vYw9ULT8P1w9IgNqKms6jKZ+KiWmR1E5M04MckaJLsLXo9slH8+hU/7kYuem8bn/pa5vPs/viK
rYFjQzLt+EUs/boYcQ6v2x+xKKRRHPxBS/85zgUxC5vR7bs2uUKAH7BOf/021vPBDzcFDoN3uCQS
9JXl8BPqgGGuRmNcPVVeXXXESDW9tL41OtXsRmmBknqPh6rJbgdEgOw4KpUNI/uwcwfGeHC9ymHT
uYm+KOPQv5+EKcN5A0XQH/DgWna2JXl6ai5YRLidchw6jC5JxqJGOrdTm3XYDCnVxSnOi2698weG
GDe47QOFx70wYhqOv/7EH/c1rJ+wAdz1U/NpmYp8eFoVsIvqkS7o40CkCacCaQxkIHdY1nWLat7z
zlJnnFi2E+Gv/LIOatetzlcr/1D0+ejG9/Hkr7/p6oy68ixT4GPZIjVDTuegy0G1GYLaueCui8dq
PaQ4MxnXTyZwNLfRbz7SjzsbIj4OHBGlEBUnRzQcCT/ubLXdpXE+qeirzZzPf/aE4Vnm+oXkwWZE
lbhnwxgOjATtyjMu0hRTss425WKDZ+8E8szHfLR76/437+v7iefvPReDNA40kAVMntdy7Sfjhm1z
t5IL3hIi7tppu3fltNaodIzcvvmzXWrKnC1kTzW2K4FqSR0f6nBCe+KCsyGjrAQwseomcel6WNPt
2yqmQ9qczVDDZHNNEmDhTNB3XTaiL62mHZzsyX33ag0Qs1/cbms3tg/xKDTSzspLgSNX+LfR910e
3sBgiZu4rhw9XRVJOkScTPuB5k20sXNORGc0d0GZ7JBuKG5PdFaSe5Bk6vVZUXB04ZcEGh+3qT8X
FFpuZNL+VLxfzTGtXG7tyCJqvkKm6VoUR40bhuV1vQ7M7x0OsX1wLdpyfRBZubsWH4pHJt+bDbsb
GTOSBNRum7o1UY0UWpGG26PocQRvw9edz+vbEzaoe0SQ/D/77cj1XXSoDchnPQgmBLZV+CQhhQ0v
WRFzKIZzmzWcJQzzq5aVWk6oZspH0fQ5DHZ/RsylTrmPSH8AUDTg0djOmSi4/aNxbgXRn0VfRcMd
JLFAkNyVp13YxFsLRsNo05TH8yLd20hHUKD2ifY9qR/kDCimebDBbXEhY6ewXf8aR8HY+A+EHPge
84bAo8g8pEY7YP8rJ2zNn3Pg6jY8lz4Jgs+OnEjmuvYqMgo/1RHWNJegE0bkaIQ4/E3d1nToQF10
sDPf7W6c3BX8YBNE0QxbzXKX4Xb25ni8LJAJomOiSBmz89qKQsPTMktxFHrErI0IoatiTnexF6ua
4HKyVc3nGny9RejE9434r/OkpkpK/MuQ9DnO2IiAfUQlsewdvvnK82K+oLnu1vrh+9IoM9o7z3WA
TdOmv885ibRRY/vgAkybNAFvwy3wcY2FNUQPlKpNeK8gE5aHKsPEtUkRkd7LOQNpi4o9PmbeIM4y
WywnlHnDWQ8b/i4wJJdNiOCuIbSXjP+9wTyQOBGdefT1kUuiAXjNjSo/J3bWQKQkApSgGgF5g6yX
7ejW8iJU9nNTcDvWo/Iv/XENI/XSlG/XtgyjjYmgwSbrb5a8xCPHyu32xL3D4ipav/qaqv7eRbt4
AfUhuagYvu1lC+aN40lyNjTM2tJoDD8FKtVUeyp7y1p0/2XK4GP26non40ifEx1YHRDXUxvUimx5
wjjmGnNvHRxG/slTaM3pK8qp/ujOafymI4wJxeSU8CGiXKLgA/SmYNIsTGxt0lKQIyWP47SELyVI
4E0k+uphDF1Q8m5nn3s2rpoNIUPi0kNhcjBdi4MgD+JPtoX0kJAmEb05MBOHTeAo525wmadBuKyt
vdNW3V07eN1p3Qp27TxB5W8NkGJZjeEWU0qchp+zwY3mE3Vp/7V1PajuTa+wQyVIe+fNgO/xW9jJ
oNpZsWXOq4gidec5Xf5pGpjkSSq4C8C9mD1iIgte7LxVl1Pg2RetD+qevXOVShPHPp5POKiu7KAY
TmHVWOcZrml3F7L7vTnjKOrNsjDd2HS0776MSo/ftGWBP8+c5QWbTgMDPlZ06ZalZeWm5dqVdhqD
4WoZi+nc7+HCbGhWZ9ezE7ARV2raDqMoxTnagFKdm0mbg6t690KWkE9zIZ/kOH+F4xJfew63z9D2
3a4KtA1SZqqGYCfnRuy9oKuvVeqZL7OahgP6lH6FWfYFlTHaSUjQamP1wnuhXiGH0C3r4/sMwbWr
7tMEGedTmyKI2hZdlzzqdNafzaSI2dETcyNc+yoHlGqjgKMkiwtuvCldth4A6tsI0Cz6nWVARlgp
KK2JXT3VDWldSg3Op4jUgZNyydHp0WSeg8T0XtrQny7BxhkSmBuSJQqiQDdxDzZvTgiQ8kMLXk7p
FNGLsWhMEWWh6DnJvNW3/ugXBzZ6HJxRtgRnndOkt5zeqPhH0uCITlWgbBg05GrwX/CZPY75kj+S
PbiER7wOOPN1lXybuSDHFBFevyeeeb6HtyKRGXp6vnAKRhd2OqCHjgp11ECAGUYHbfQY4fx7FZMS
D7gkmtdhwbfcs8B3Q9C4Vx7lJjoknxgkAsjuK9HAqhvr4dLCpva82E19FCWq+23dL9412BWPZ9nE
jmTnGSOmDlfAWUCBhzm2zo+F7M0jJ37B+x/cc0xQ4pD7ov3CFErfRnWKC38uo/uqMssFSQ6YlgK2
XFxWVXZde3Z3bnpvvK1xoj0YLJRfRTGwObh6Hq69ueLm0WK8cUTXX0wmGE/ZOOHgIQy+Pv7/B7qL
G6aPIX3A78NcHviEahGmcLU4VsfJljluGcXyMhtLR2w7iN+7EBeEYL2b+vA+ui2KML39OLZVXe8l
BDcuy+XfE9vEqpoHJCRMqYlrnvYiKMIzp5mS7aAW7wbGujimvbHerNilM3E5S3Ad0ZoWTL9yBwaj
wgRSSAGke283KL7QbkUqvhwtldxGPcxCy5vrJzJBX/g7yabtMueJ8Vu/y/sgv2ZCR1MOF1Z2HjXK
fe6tmNEqBFEbH3PQP2buMOhj6pYQ4aPUCYCiNyY8EKRcR+dVGqpdM7XY3oYqHXdwZ9ZgnaWLBtQI
4Bcbi0L3Av9fwPDct8fOXOpoGMuDMxlnPNVku90IQvM+BXWUgQ2eSAXfp5Eyd3mSkfZmymYmVyYr
mmxnmVrSJ4tjx4KM0LbL3RwCQUuPa+lh79aJVdkUXLUG3eh5QR/OlMTVULlsZdXHw1VBYHK7Fb2T
PIzBghYAlqN/SRMnRozoUCJedJy4uyeZpUtIXpxl1MppZciN/D4+Gzo/OJfuZNf5wyLIu8JoNWk7
6s8h6mn7FOJKnI96RZnvmJ/L/j6ykiLnXJaUEehzRuMluU9eNN1ngrPUhnCf8lMzk3l5HH0xw1fC
mmRf4lNBWu8abQdXQcl2uqNtsuyaesnOc7fDpukExLFYM7meN+Vs+dGCSryqcQLvHOKii/Xszly3
uuk6Lw8hK/u5T6R73cMK3TchAd0E585utYdjUaaXRapyf1PValq2S7cm3CDgX+45tefFGQZO2eyT
UY5XRcZBaQdOfzoTIDDCHRkHKTJVPzcO2VNGQaTvZTBv3HGaH/zO7a4tGU1EFOaEa24CD2E04ZyJ
/+Qoy7wNEaWJMEQJHJsmdkgAZGjdE1zqT6nVbLt2bVCMmyD172bLawIKsz6cs3LLTtrxBxoizafs
K5sQlKp9qmAPyUQz1N6jq3eCNcNkaqS8cuBn9o95iIXoLNeh95IMAyG8afKYpOo5iZQEp63H6n4c
A/JowtgcbR4ehNX1vrnH1U6sIzPQayMy4NapQbSr1aKwWQhbbapKVvcGfPYOpQoBsGHmsb8OXfW1
S+LlEDTALTR65ytV8FzZOlM76t3Cw8a7jUhXuodBYQimhn5F4ZeyYBg8ZOMb+rHik9J1G+5bvFmX
bVM3970Gugy7DN//ya+rBFt/NUUnsj81UFpdHgqG0EwSbGcfdWlzUcT4nd1i8i5chYC7SVqyBCKO
RTvXjYeXug/64zK5LjKOgIfwDjEPo3rl+M01XaWxOykzxhCdRwSjukjgpfjtQGYV+TQM6WiT9afW
58Pt58Zy7pcYfmbstqVecS0kK3JTQuyZC3PNU56Hf+YXeDJy6gveQnzHUwc5TBD5275W6VMOn/bZ
l/Z0mAonOjZ2VB0CFeS3Fvad7VD56We7rh5LUrs2CQe3QwDY40szuqSKMcluvgg7Nuc94jukxmbK
w21Gb+4cSzAfOrHjg5dNZO54rrjJOZacD/i1vxapCJ6LOHE+gyUZLweH0blUujmJOZmfCMMgQpw9
bVIbTESaOO9YULeyOa6L0Pvqof7HD1IjLgJU6LavDV6JbI/hHCV+XnFkOdUS8dC2NSRB7LAQNRqc
1Jg7W1Gyj2x8K8vlVala9zXFqopvtOQ9EKcYpCGxD5XGPYfxFa+vkqcK63mw4wg/MMG3eHyf4zns
/lCc2lKg00LYzzx4R1zfVkh+LBoBf9ep3DrLtHQf/dwjUAc3a49KHhONlFP+2g+Q5diRrOnQ9LFb
b5pYikvc1uZCkT0EMDehpLmc2l69Fm43ZavtmcI2G8rpa4eJ1hy5KTmn9SjrvbdhjPhhlA/Dvs4H
cU5zFmXYSKwNxTzNxG8ovof4UAVpd+Fhb+UsSznS7cpYW3Jv6YpOsL0M8qlry/JLoIjbKWgg7krb
0vY1Uj7nvuOUFx3ibk2i9LsxLY8jRdU5u1897iedYtPXExI1LEwIkK5FOoLh6HFJYKStbKn2+JuY
O+lWsYi2XlqluVcMh2TwobFXxCEWFGmYrjjGYg3ATuBSU4s6Xj7XbV8XN27jAJvnVBEXbGkRyEG1
NU6flPPRsonz8278XsThBrd1Jl5KiBgW2dfI6PP40EAkmOyrIm38Jtpy2p7glPdLWrX4PXngynkH
T1qG0KTp8XsziY1zXBUXc4jt1N5iXo4cdVsOKAOg2tH8j/qD6ZXOPicJBAWA2dwqWMMYegsihQbs
un53SKjV6lNPBGT1Z6tbfP0EjxdZVe8JPXGKexKJrGA4KkwnpHSZ2bOgjOfM6fkePKtpM5RKpPqC
WWb4wcf/VsFatrmObV7PO9gHk/wsjXTTez2xWp8t5dM/6EpQOPeW68STuiBDwqYPIdnH6V9wHy7B
W+LF9uQf6bYv3G/aaaPsS0/MqQWQIRznBTESLKQRSY9hO+6e+pSGQnjZUVBO13Ye2VD3+6TtdXFc
4H7xbfHIy5v8VSBqH9agxa6f6wvR8/GWDSIN1223Pv3oKr4XnVQZ4hnal5k4t/tez817yhc1DmeH
hCxX+E/sx1bX7ArEnFcuSZ2U7ipix0QsRBEVesesC4j5U4fUG1yhs21NNQICYJ/Uk5eB94dR2eB8
J9A4vFwo/cJ9bJV+TCN0iCMMmyBUI28fzIvwjtAaqicV9uWjtTT4AdwGjQf8bO4ddENp9fY9upeZ
SGqKfeO3COkG49bBtFlcInaZy/fz++zlnEi04RYt6XAmdJ9dvmfqFq7fX+XOPFd7Jaru1A2RfRQI
M+5zuOPBSVPCBRtRqxlURD0W9fE98babQjVCe7CH4k1hFUNfaFbPAn4eIDvvybRtZo0TBQJZtFSg
nBDhpkp5BLpF3HZchdMr3tlpJgcrGbVzFxYZ1pQxq+uvBjW82bQ5Ga52vVgozGyTkz1GOUGscp/K
YnhLLDBo1hYxJAkN78moyCFwxB0qoJjRY+8SoYCDx8NB72HjPnPaJvhS4uOjYRmQqEMQ4eJmkhNq
MIMoB79FBqQt++5zu4DK4ctRBPQip4v0QIHkuBeeR3PrOuHkjchYU4dfTar3Jhzb/5uiaSUtKmLa
8YzcwuFaVZD93blvd2EtI/2PnEzYnYm1EVOoz7Qqdb7taZi9LvlgWBtx9KlfMzDxFys4AGq6nfmy
d0T0hNH+PezSyteioMhVcmmxDbfPHC7H9BMpomatugSeYyoY/9x4gcxe2SLFfBSDl9+9B01OlZW8
JcbhymM4nM465ld0RpYlw5v374DJ0ZQpHwG1CPODvwMmp0JGd9+zJaMcSZhD0wK2pkiyP7BVI9d5
T5TE2YlvdjTye5xk59b2Z39NksQJjeTelAtzm3aZN0zF52ukSwRHun07MOp/z4yMsiEaTu9xkQwQ
FmJMfsqIVHUwuweXGGDk5riD2l0yiIGtF/8RXZj/nPiYQKwJd7ZMVEAYb6keRgD+zmHuaj7lP4Id
Kwrwm39mOlJTE8noFzHCSBi6GRnjQ5iPtIWG8Xap6ABsFl+hxSyGJYdp/3eMYyJle0rg6/4jwdEl
wWE7dnL+ErBbDBdTR0zX7h/5jJ0lpeZAsGYzVm5zJcrYvQjTsghe/2MC42Sp9lZULVGnGfQVZqV9
jVYkIFbu5+hFglC7eN+nxEKx/36IXsQaqaZrOleFoBnQVEBv13hFgAvJvHlPVmwIkrX3wSjJzVki
l1kXPjpZ7Ssnxw4lJzNueW5S1VGfkwRodLheN/9mFCNtaOE28fV7GKLG9Zdshr78InAHfsaM1aDn
rOk9dtw27xGIXlSaL4k1ot4t2slCbb84V6Zn6NvSd8FN31snk3NTryid4Kbru+a8k5oJ4BpvSF8g
OLNiO3yiY0yUTQJO5lWt8YWTZ7d3g5n/N7kwH8Jxrdbs6iSjmhZP0LbhWQsr0N8tkUXhVOFTQ7n5
74hCQ3NrZ4rW86AOyX5P+fJXMmGVj87nNJ6nzzg0nY1qextBjSz2VVjGf75HDnrS6x5Dyv2j48XO
a5MMxWebvyJxq/6VI8gkNryafogQbKqmu1W9PcebsINMsBnNckuYIUZI40Bq+B4R2Iet2GFKuaCL
RhaNds0fOc2OXThxUNFNVsPqSJ3mCRmzd5+n+My2qJetk1I1AQ+bfCwLIb7OPd1/syeb2tPmlQdU
UWGfD5lyBp850RKwcme8lozEmw74Drt8G4aRRhmmkRkyAp/mvNLMGnIlmhui2lYZy+gywXN3orFR
d0A6SUkJOYUxQ+HHOJtG+VXWSO4JMA5RkhM+bOzO2gFz9UbD5gWc9jmoKqQ5eeRkvr0bOu0slI2h
PWNoKHxjT6d+nuhibnyEgwfPq8fw2a/rVT+kFYbzkn1MMjHcUefVFV3S2U+SvdawLIfTmh5H932a
kRxy02DA8yRz7lQ132wwokG7Q5RWBqR7qnEusC4SEl2ghVMJyaPuljWoGYOQ6bqQXTGIsOMIk4nJ
N+apCTFA5GSWyJBzH4PkbMqv87xp+2bXjj4gub2tRN/q1564S2cmtTRZoaVj41GSbRaVsjOcxYhn
oNnRsV4/iecndlQe02QaAv1HbyWLC8snDgt+VjZ14E8XmAc5MF/kcxuXPqZ6OL3D4dfjuR9Hv0wN
A8j2KJcitGoBqoMPAo9Mzm4gkyx4Kxq1TpZxS5LKzkaKr5uqt2Es9ZtB5Y+SsfUVUSUyrFyVW8jj
PgLPaM6FnZ0m9bfq+ysOmVQctISsDQP2NkjJFdl2gz0BdU2znKHgbz7yB8Q4WEHAvO6KwpbMuiGT
ffjMmmkVway1+xh2qUCF0BHjzDffWaJfRQ7vigeXGRVT3JjsMcQQru+s4gujEFO/YPxAQYo1Y/2t
Rhdt8VJGeUAI88gMjTPgzNnwOtYTfyoDc8s/Q+aR3x4KKzDioEC/inY7o6xhMPzrbxM57w+TfD5a
5ADDdFxU6tJDGffjELjjeB2UfTM/CnYkBtWd0Qzhl3LJmq+dHRacAueu0ctT4NarkqiyGmAOWFyr
Mpn3C5nLXXKIhNWPj+j5DJeDvolgTg/eEt1Fja2ZYbw3looftT0Ck7PM5Stytx3aLV4w62Kb/0Le
63ApGJRwKbouoNjeApLPmR6mkZvzX9+vT4JopPivxJd8vT4AcZQ+GPeciNSND4Nwkr08H1O6RYR0
0KCj+C4EdNNwGkhnDl3W3u8EFOs/+feE+/0lPSFt16YwY0r5UfMLVxaxnZqCh7aH0PbCAbZjQaGS
4vp4ufIauY9Hi17qxi8Fs8+zcohrxF2etypjRjOV3W3gt2ylnH69ENkE0oXhjgYpf4piD4lEh0vL
v/7ra0tgTnEppzKsURWgN1i/jqSY1i+Co966nUVzznAWLBuHvKPkTLg8ETO9SqR/veRAyv704Ve5
DHIKh+CDn7WnCOdaxiV0BTlG+XAOCLMQahuPdpxfM3fzzLzXqfEVvCSA5nm6MUZn+twuezHJjUIX
Zl2YpCLfnWqdRDsNtij5yqjKPhvj3vN3MDya8s2DK2vuqjWq/WWkfTHeeAPQGcAVQNlW3DxKu7Y/
jKOkbjeabPdm41d25VwK2zjRjgMc9pF86nqDYZ+6nRg1gk0NA8lkKgZuhmEx41xuJksSNXaIXKf3
7v2ymz0aF+Qpjf1RRWPqAAeb44RjVspQvdwGSzkuC4pqlqLiITTHoFlauq4HLP8JLafKmpYHeJ1u
9tR7ZcJZ1OtcZzuj5G0gMyRdG8G1caGDkLWQnLFLdzu4ReNyEUekmB2d0UndAzkPYWrvVdFU3uMs
h6SwHskrmqaHCWVEh0mpq607Ri9B/yaN7xPoFJALRu5q0zhp+ynCB14c4wxh/WFhnFXhxyoa4abb
gG6KDl+dijbqW+oyJZ92LJVZf4v6bhzpsJVj6+QcMmotwx2KSUkIYlzRmrpmUmwVxZEGC73B9Fsa
1qLjKk+OCI13BU9tYEkzIwMp8kn4dufbJOx5SgWnPoqzlJg2ORXINfIh6cbhcpRxkpFJxnC/l3dx
zcn7tPa2kvDAWvFhrylC3HhMlW2YjRE57R76h10aG0r205i0+PyOYwa4saEZygl93g0q6+Xnxupp
D5xYHKMVb0fqbKTtvUKfRlD8LMLJvynBc/JL9/03rSwr+RlQL4+X49Tu6del1xFiCOBp9JdWnIYV
BNs5l0UPzL2GF7kasoZVQYR2I+PjJELyUHmZ4tm3o20uU2AHNzMMBhXc5rFFpXYICmG56lT0a5bY
jc+kNIs2OopW9XZgOkmmZIAzzlo4u5aENeyB37JlX7FrE2x7YYnYBOWlkxFMRnRVPnKs3KPIGNsE
hN13gYhw17c0D0Rlu3s7SedM72w61gZaRMdYu/7sJvQa9KHKYbk89gDVCGpAMcyVhYGU8QTZ0qVY
/xHeP+KuDUGBax3oQW9bJZQpnVX/AJljvWKi7Ap+adq0Q/heBeuW7w1dEgZbsDoNCwAagutDQjKY
Nzd4udePmjJs5/LpfK0feJa0Ma9Wpg5tJjCe69fjKC915R9OOa3Xufai/8fcufa2bSxh+K8Y+S6C
9wtwEuBYtmOnjdvGSQ6aL4JsqyJFSpRIUbdff57hUo1Iu07TDQrqHNSIRS+5w9nZ2Zl33oGKlSZc
g4JXMYAMNHYn5AoisJlFkoBJG25DC540GjLEXkU3TmK6q+ozHeBpgoS8BvEhJ/N2cK3d+3AWyCMn
vOklqRE0izs4fLW6Hw12omB+MZA3T4yL32URiev1xWZjcSlbbLja8gwbimiZYzOfonCc1T21HjG/
80Ce+Hep544iZ+huI6Dy50u6yyGLRntGh1J872A2kMkRAK2FAbkvutegASP4LuRfTuml76FaLAZ3
jaipH5PLj0JW14GpttP3gU0CMRhaC2L29yklpUnxNoE0hEmvYIbgr6Y2537zDqjylCaennpR+QHX
HD95vQdJckP8ZI9LbqVkwPxfonmVI6WNPc+4xF5SjQBVc+SMNtF5au4FHjide8Bchrja5orDbi3B
fMkKwq6pOcU2JJD0Q8lh8rSuOaoIjtlUr1apB/n5DPn4nJ/54cE5w4g7fx+jLFOL4A6OhBvTAG+4
z8mlxZ9gCSF1BIondkS8SpEO1Z7eDpdMUkaxaEPH39EUgqaiRPlieXQl0MFhe+AfeebkbnA5MGnU
PLvBIYfh6e3UBPtvXm6TCtKenxXEallueb80VrBX95Y/pc3nOYH1uUy+2AAL/KUEoycD2hv54W6m
IT+yhSnLYX7w5PkXlU+Tgk9VNoVL4GoxBYZ2F68ca+pcp+U+sNY/wfokugJTSLQO3jYiJwJf8Dg7
hcViB8i5+WyZpOzzG4v8tfkJz20Wbig0HdDEdGiW0xE392YxMWryFEuqQCDRFJiZQiNR4i3LuWJ/
5XfpvvJn4VWKs7jbv6N7WLbLr6mPFeKWLHKz+eZ8VE45xQETqrg+JmrPD5xGL7ulRyz/lS6w/hfP
3Fpg2FaUkWW3GyLvnCu2xYy7WzHntc8+pKFA4kb09EMzyC74cnpzOO+CQ6L7dBVeZnO22PnlbkA/
pZKDPVvV7ncwXjPsDYi7PE2vm0omQkFxAV9unIEMfti7pes418tZjDjeOvWaoRdmhtRLCqlHh89O
TC+e9SfwA/HWvyZ5I1PfRdMSETkkS1NmlELU6V36B1NgXGtCKXxn7ZaiNSD7RcVVpQn0S5AKn1vw
JjDfdZLYArlEwbl+lVA0MoA84kD0PHLtdAEpQZzs/fl7Z2lBCXXhE6dHqTdeVVJ7oODoB8vLgO5V
CwB89s10tDowxkEVKYw4VQEhXHluygkNDB1gT0pf03wxXEOeBGKXKJisp7W7Taj/mqbhGlPp+COi
NbclB3nETLJXhFcljoCq4RxKKQObZUSICDvs6a6x/H2LezYavNvSwLNIbiNnJuUcgAMxPzQycHzC
0gD+96PL3WgGBuvK3y69rLwA5G35LugooMBf3Cn9uUgEsVfz8g8DyCVHV2Q3Zdug17LInNi4hfIp
Sc7WpOVuKUhPgCdy2p6P4OM5VNvBXYEzzfHwQCLH/4K9Rb8GdNdEAjPXlDkA0YNt96oB5GVkDbgx
8FF6cH7xo328su5pgeJnt76/Wu7JGNpE4gd/UO1Pw0lCCJGT0a81o1JoMAwzKyg+U7sBJ/VHemDN
pvSA9/ZOvPuwDfBtVo90nt2sAJuOgCeC4AMuOo+GA/tQpp8PLuXQEFmxO5BVWVtWjk8Z0FC7siq0
fA4jxXDDL8nLnAdbiiJ3F81M1LtcLcH6eGC9HAGMqgKyBnIakV9H6/D+ZfFCZytXgBxAZqNZjRv1
LHPAFSQ45cKRU3lcAcZZqsCgb1iylKd4i6Pbw3pvLS9JY0qwh6eSbxqVbaCkULXxVVlXDok5HUyH
xW5fEKu17MIMf61iCKfz860JndcXGpeOYNrYrhayyqeDg+SCSsrj+OHilq1vAF6i365JpdYtFR7y
5FTf8afw08iNvCJiSyNcxstWJ7ZFMjsAUJ4tCNH/liqDBcpDRl6FlpTtDGgPI89Y+IXrXtCfe0Wz
GlgcSFFVKqqw3lJAunmX2FNx42J3xz2CTSaPVdULbpCn7CPAdmqs5tKWCle6Nu9EJ4PRwU6hbIpL
Yk2XMW100V4lECpmxOiloS8YXLe0BrOfYtvJID9++XjVOdATkMM+oMFEwYmbPCnAiddUW1HZY9/F
eQ4XzDmEBTtWg9BNQavoygrKVMhmk6zk2V++vRQinRxs5fZEh8jMQ7cDVXy3UAkQYT7YlgGgfmUa
Z2B6Rf7gb7Lbl2/VKTViNUGyY3IvwP3815dI1Und7DZMV6RErMVRR8x0B8neajlyoaeNqO7DIvux
hIqqZMYbhrbdZZ00xvHlZ2lHxTzTRH+kYVLoBzAjUU3bfpbRxrEpdJlN7ySK5X9JPEucVCLK1G8e
clznb8n56Q0ByBM48EN63vGuOzELWORMiA1oT63SrNOUHf8mqMHkzcp+eYKWFDh8fbEyQ6pcaCEG
jIyupcQA2zOkxbU7Xawz/0NjMbagolhKe6BKnne1c8sQ/OVydCh+q7agly7m1ULseV1UMCgPLvvR
N56orek8EUcp6S/igEUkMtstINxH5mAb7J3Vh0wtqi1+HWt8V5F5gLcx3CRyTnCrPSszgkmdJ4CD
RR6EEPWqOgw3K072Vx6YRY+tHNNC0ygwl1xOSHNk3SZ7h/PkcKsq/5bKzL48ifZyIZwIpxFyRWko
xSAA1wm/kdneJQWZgutgMShSb0i4O3C++HRt/qbGPL0VFdSEbKHb4mD6pH3SfGTP9xUtnK/Vzrmh
URdLY2evBLVSz+q72BzeTvLb8XxS/kf+6iFfEgSdxus3/2n962NOf5v5i5e8Tx6KvMz/WHevao1b
vqm/nk5y4VBo/eNysU7W+9+qSQH/QlllPEMzEbn0ybeMpNqwyre/khxZf8z/2UUvD3Q2qZ/rGyRw
qIWEbFsMEfVD1fN5aYxszLSrx8nrV3C2AanwCTnD6CYflIw44LT5ekBwHSo4IXpjSdWf07f9khhe
nuFR2i+J86UZKAHdPL5+5XihS/WSnhQCg2AjR7UwUJNErC0p2CZSILFB+b0pH3XDE1X5K2X416RA
0QFWV0sKTmRgs1j9Ni9bPmxULSlYliG1u1Lq1jctsKl71tYCB3qTkPwaC+uo663511oQoii9e/22
85QP8rtNgWP4IVKEDka9fkLzp9OHFQbn2aemOFLfox7oW48WAVKQHsbai4CVjtvY2LuuQbR8w+e4
BFsCxJR8eqgLMOroSsE1yPtB4+n66l13dMEyfQOnlmZW0ru+X1oAmlrbEkJ0RF94j6o1NX0meboU
LNMzIEgiroFc+jV7m37e6qE6W+t3OAUOs8Ojl5Pas9OP8Al4+aYJRevRUPZLCo5Xs3HoWQJmyYEm
cvxmlh1LEITQ3eIROCGEWPJRpqdH9pBSdDmq6UmBTVH4YMjHPmsJQtMIOZ2wKzZS6J9r4PjST1lP
CqwIB+Tgn7tCx0EMIsMK5YQPG1T96Z0UPPx7XSEEhs1BF36JxgHoWkUrgk06sNk1Gl3om3F0WBHa
DoJlgAmBlvq4IDpSiPCigYxAnEYQRj6YjX4ZRxIH4trrLQjbCCBfppWpmqQo1+kOGaIKng97g93s
oL1bEIKw0ZWC6xrUO9n8r+Mfwa0IpgZmIFyk+tO7vYGchsRftZTA5TxIxA/SvkYJujskJwZhroON
QV3QO2/JgupNUwiOa+BxwZUPwqb+dLYGNkZ0QdqiempvUHtRj9wEOP6198fIIAjM4dA52oO2OQg8
jCb0cg6lFvWnf+sBwiRdKUgwzYGvE/P/rK+EFDCJMJ8dVaV3RpHTg6PrMbomwTROyIByn5VCyNZB
eB6KxcZLUH5JjxaEJekjTbMgfTLwlYgjNCuiYxb8yLDRONJUjdlQxrhPUrBM7TiCHRrQ4nGMcrr+
gW3QEQNwsRwj5dO7rYGzrfLc/vk5mv3RC+im5Bwjah1XES8hEN7jmmO5Xz4iWTzdFeC7BnkD8oJ2
E0lDw09dRMuzDXqFgLAWQrV+TZ8qhlDbO3IN8vWUQgCsU5/2/HGRyQWzOqK+LgGLzUpXCg6eMDxy
NGhp4gedNRA6BkoClZupwqn9MwQOaHRtJ9EzyKxGoM4a/6fjKYc+uwV1BqAjemoObWpb2ML0zgum
AUgY9IfT6ALnr1OLELBiOFHa5tEx6N2eaDu+rbsiXJKNRBAImTVnw87WiGxwluVIcRRD36wjx3rp
xqSlCw4hds8O8I46OuDjHdKWgJCjMpq9cwwInwhNvu7sCSsDS2nyyd1Ua4R7BPDDx0tWUujdSYGF
IKVuulLwXWDPHAuV1evuDSbxRArKwcH01CpSE6ctBc5Llk11Hekm9a67ewOxZXBhqMLXszVi79FJ
QfIMurpAKA3cGFI45pQ65yWxipxNcSOasFWP5k/xp63MlMZZQfIoxNYbL6jOK7f2xsAAPkn/Ps7O
9UcJvE9SsKGe1rQIcmIifyAgFLXiOx4CwXXAlBJZb+TUuziSFXGk1ZSCYxoR06S3yFcP4FQXIgtd
sQDi0Kuh/vTPT8Ii6O6RrvjEcJk7x3fd2R0izpdAiglSqDv1aSmQDFU7toZBcI0wcMEiH9PL3W3B
4/gI6odmTEoJeuciWC4rWXMpsC044GADNkg1y44UqBIm0URmlgr1+lY90gJ2KsEd67lIgBDwkjkZ
diYeegZE6LCfclTopw0guilkCXrTDwkTUn0v21796dqAEPUwoSc4ibL2yzeCIsrVXgS2QVqdGAkL
/jkpgMzzTc90AKX1bg3Qek7XEtawArJLpuC6TvdBsgyyOgSk5R7l0q+3j+Me6u6DwHLFxNNVWS30
J6l2H0vAEqCJtdKO3nkDpLu04wXk1kiV0McQFov6w6I61YXIAZOGyySB6/rTv+0w8rTNIT6BuL70
7352N5SwAcRSHp3DlBB6tyfS7DvUPiQEBraOjlsEjetPRxUsE/AJTblgTurfUjhmuv65Y0hEXbAb
VIk3MKzO9Iklk76UHHQDQFLy/vcdo4e/39j0L7DqnRG+lq1gE9nvJHL0fI6ZcyJeAfGzYxTxOxTh
bwjqzzogOKOyx7oCKJmUJ2VE37zgWBfydICm6kVKW2zorFoXSkGQGvprgdCb8eOcLtRJuS6SB1UI
dfLlMUxU36f582aCT2/dutdxVsdfXieTYlw8xPv6i33zmFLG9frVf7Px/Xg+Pm1Cy/EVvfz6JK9f
tZ7zxC/8xsAQXh3HEZmoxKT2uPQZyxftgWsokP7A6XhRjsvWI9eGX3fk4ZgmrpACJK2nVrBO7bGh
uy/Gj/npUysYvf7Ii8XkYZ08VOvW4HVyXXfwi0k23o6LyenICsykPXKznM7yP87g6ajm922xw4vG
yU73LldIPXlsvU9ApQK60B2ZAsti2n7kJpmrO/I1Ek+S4xPWK1K5+LoD3zyO45YCNuED7XGzDJLQ
pL0iVdhee+jFYzLuWBHl8GuPnG/baqE8aN1hf3pqm9QhXXtgBqge0n1LL1T4Q3fon/MqKZ+IWUVZ
dcd+P04WLevRIL/0x4XWZLx4PBVHkzTVH7osxw9xVU5g/WuPXwcatMdPHmI6VLcb0atwpv7Q7AVl
vm5ptq0ixfpj01WO/y+XLdvUQN1/xOh5VXSHlhC39tD5Yt2xIc0ZSXfk28l9Me54T6QMJEejP/Rm
3N63mtJL/YG3Z9fj+bKMk/a2zvgRwa0fMf67SVFOWpaqwbb8iMHfT2gk09rGGPxH7Oi3k+3Z7/Rk
OsqgPh8ozLL2c+f0MDwbjoucnbK9OFXp1I+5wcU47a59habRHf6XOGlLXIGYtYdNMzyS9qmmqa7U
HrqYTPO2iVX167oD/zpZLMp9RkeetvPXZKh1h/8Q54+Ts5vyyd6mikl0h7/Lq79QxKaS8cfc4Kki
NgAG3eE/Iv1JWU5aLkUDH9Qfe9c+VTa1bLrjflqP41ObAmhdiCR0h/08KebsbMeBxFo1BVfaIyec
bDrq3ZT76g79vzH7zmK6bi/NhmBEe/BJuT77/NzDKySV9vhJ+ZBDC9oyKw2OWXvsfU6Madp6m4p8
5uWRn4s0/Ylcehp/OpLCPPdn7eCaXPGQTcbFm/8DAAD//w==</cx:binary>
              </cx:geoCache>
            </cx:geography>
          </cx:layoutPr>
          <cx:valueColors>
            <cx:minColor>
              <a:schemeClr val="accent6">
                <a:lumMod val="20000"/>
                <a:lumOff val="80000"/>
              </a:schemeClr>
            </cx:minColor>
            <cx:maxColor>
              <a:srgbClr val="009193"/>
            </cx:maxColor>
          </cx:valueColors>
        </cx:series>
      </cx:plotAreaRegion>
    </cx:plotArea>
    <cx:legend pos="r" align="min" overlay="0">
      <cx:txPr>
        <a:bodyPr spcFirstLastPara="1" vertOverflow="ellipsis" horzOverflow="overflow" wrap="square" lIns="0" tIns="0" rIns="0" bIns="0" anchor="ctr" anchorCtr="1"/>
        <a:lstStyle/>
        <a:p>
          <a:pPr algn="ctr" rtl="0">
            <a:defRPr sz="600">
              <a:latin typeface="Baskerville" panose="02020502070401020303" pitchFamily="18" charset="0"/>
              <a:ea typeface="Baskerville" panose="02020502070401020303" pitchFamily="18" charset="0"/>
              <a:cs typeface="Baskerville" panose="02020502070401020303" pitchFamily="18" charset="0"/>
            </a:defRPr>
          </a:pPr>
          <a:endParaRPr lang="en-US" sz="600" b="0" i="0" u="none" strike="noStrike" baseline="0">
            <a:solidFill>
              <a:sysClr val="windowText" lastClr="000000">
                <a:lumMod val="65000"/>
                <a:lumOff val="35000"/>
              </a:sysClr>
            </a:solidFill>
            <a:latin typeface="Baskerville" panose="02020502070401020303" pitchFamily="18" charset="0"/>
            <a:ea typeface="Baskerville" panose="02020502070401020303"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chart" Target="../charts/chart10.xml"/><Relationship Id="rId12"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5.svg"/><Relationship Id="rId11" Type="http://schemas.microsoft.com/office/2014/relationships/chartEx" Target="../charts/chartEx4.xml"/><Relationship Id="rId5" Type="http://schemas.openxmlformats.org/officeDocument/2006/relationships/image" Target="../media/image4.png"/><Relationship Id="rId10" Type="http://schemas.microsoft.com/office/2014/relationships/chartEx" Target="../charts/chartEx3.xml"/><Relationship Id="rId4" Type="http://schemas.openxmlformats.org/officeDocument/2006/relationships/image" Target="../media/image3.sv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304800" y="9525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678961</xdr:colOff>
      <xdr:row>31</xdr:row>
      <xdr:rowOff>40054</xdr:rowOff>
    </xdr:from>
    <xdr:to>
      <xdr:col>8</xdr:col>
      <xdr:colOff>908538</xdr:colOff>
      <xdr:row>45</xdr:row>
      <xdr:rowOff>47869</xdr:rowOff>
    </xdr:to>
    <xdr:graphicFrame macro="">
      <xdr:nvGraphicFramePr>
        <xdr:cNvPr id="3" name="Chart 2">
          <a:extLst>
            <a:ext uri="{FF2B5EF4-FFF2-40B4-BE49-F238E27FC236}">
              <a16:creationId xmlns:a16="http://schemas.microsoft.com/office/drawing/2014/main" id="{5C0CD2AD-6717-2D9B-E09B-596DCF364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737577</xdr:colOff>
      <xdr:row>30</xdr:row>
      <xdr:rowOff>157284</xdr:rowOff>
    </xdr:from>
    <xdr:to>
      <xdr:col>16</xdr:col>
      <xdr:colOff>424962</xdr:colOff>
      <xdr:row>44</xdr:row>
      <xdr:rowOff>165099</xdr:rowOff>
    </xdr:to>
    <xdr:graphicFrame macro="">
      <xdr:nvGraphicFramePr>
        <xdr:cNvPr id="4" name="Chart 3">
          <a:extLst>
            <a:ext uri="{FF2B5EF4-FFF2-40B4-BE49-F238E27FC236}">
              <a16:creationId xmlns:a16="http://schemas.microsoft.com/office/drawing/2014/main" id="{C586FA50-FBC7-9AFB-C546-3AA63E953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421104</xdr:colOff>
      <xdr:row>14</xdr:row>
      <xdr:rowOff>153738</xdr:rowOff>
    </xdr:from>
    <xdr:to>
      <xdr:col>1</xdr:col>
      <xdr:colOff>922421</xdr:colOff>
      <xdr:row>20</xdr:row>
      <xdr:rowOff>60159</xdr:rowOff>
    </xdr:to>
    <xdr:graphicFrame macro="">
      <xdr:nvGraphicFramePr>
        <xdr:cNvPr id="9" name="Chart 8">
          <a:extLst>
            <a:ext uri="{FF2B5EF4-FFF2-40B4-BE49-F238E27FC236}">
              <a16:creationId xmlns:a16="http://schemas.microsoft.com/office/drawing/2014/main" id="{415C9FE4-72C4-FEC5-13C7-749CC67B6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46790</xdr:colOff>
      <xdr:row>14</xdr:row>
      <xdr:rowOff>173790</xdr:rowOff>
    </xdr:from>
    <xdr:to>
      <xdr:col>3</xdr:col>
      <xdr:colOff>528823</xdr:colOff>
      <xdr:row>19</xdr:row>
      <xdr:rowOff>174869</xdr:rowOff>
    </xdr:to>
    <xdr:graphicFrame macro="">
      <xdr:nvGraphicFramePr>
        <xdr:cNvPr id="10" name="Chart 9">
          <a:extLst>
            <a:ext uri="{FF2B5EF4-FFF2-40B4-BE49-F238E27FC236}">
              <a16:creationId xmlns:a16="http://schemas.microsoft.com/office/drawing/2014/main" id="{91962A28-7AB8-0C9E-FA92-5E5212273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366347</xdr:colOff>
      <xdr:row>12</xdr:row>
      <xdr:rowOff>186592</xdr:rowOff>
    </xdr:from>
    <xdr:to>
      <xdr:col>19</xdr:col>
      <xdr:colOff>551962</xdr:colOff>
      <xdr:row>26</xdr:row>
      <xdr:rowOff>194407</xdr:rowOff>
    </xdr:to>
    <xdr:graphicFrame macro="">
      <xdr:nvGraphicFramePr>
        <xdr:cNvPr id="11" name="Chart 10">
          <a:extLst>
            <a:ext uri="{FF2B5EF4-FFF2-40B4-BE49-F238E27FC236}">
              <a16:creationId xmlns:a16="http://schemas.microsoft.com/office/drawing/2014/main" id="{6521EA27-0647-710F-1B1C-B46269986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806475</xdr:colOff>
      <xdr:row>60</xdr:row>
      <xdr:rowOff>146229</xdr:rowOff>
    </xdr:from>
    <xdr:to>
      <xdr:col>26</xdr:col>
      <xdr:colOff>153736</xdr:colOff>
      <xdr:row>69</xdr:row>
      <xdr:rowOff>60158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0E42703-1435-B880-D56E-DB007AB3FC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101075" y="11576229"/>
              <a:ext cx="2484161" cy="16284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621631</xdr:colOff>
      <xdr:row>61</xdr:row>
      <xdr:rowOff>64992</xdr:rowOff>
    </xdr:from>
    <xdr:to>
      <xdr:col>29</xdr:col>
      <xdr:colOff>197698</xdr:colOff>
      <xdr:row>67</xdr:row>
      <xdr:rowOff>6685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9DE2BC39-2443-B174-38BD-9F2F985539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053131" y="11685492"/>
              <a:ext cx="2192267" cy="10846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762000</xdr:colOff>
      <xdr:row>8</xdr:row>
      <xdr:rowOff>93269</xdr:rowOff>
    </xdr:from>
    <xdr:to>
      <xdr:col>32</xdr:col>
      <xdr:colOff>215436</xdr:colOff>
      <xdr:row>16</xdr:row>
      <xdr:rowOff>126999</xdr:rowOff>
    </xdr:to>
    <xdr:graphicFrame macro="">
      <xdr:nvGraphicFramePr>
        <xdr:cNvPr id="15" name="Chart 14">
          <a:extLst>
            <a:ext uri="{FF2B5EF4-FFF2-40B4-BE49-F238E27FC236}">
              <a16:creationId xmlns:a16="http://schemas.microsoft.com/office/drawing/2014/main" id="{33EB4727-0D65-BA09-7A5E-C2021A76D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635000</xdr:colOff>
      <xdr:row>17</xdr:row>
      <xdr:rowOff>153737</xdr:rowOff>
    </xdr:from>
    <xdr:to>
      <xdr:col>32</xdr:col>
      <xdr:colOff>247316</xdr:colOff>
      <xdr:row>25</xdr:row>
      <xdr:rowOff>133684</xdr:rowOff>
    </xdr:to>
    <xdr:graphicFrame macro="">
      <xdr:nvGraphicFramePr>
        <xdr:cNvPr id="16" name="Chart 15">
          <a:extLst>
            <a:ext uri="{FF2B5EF4-FFF2-40B4-BE49-F238E27FC236}">
              <a16:creationId xmlns:a16="http://schemas.microsoft.com/office/drawing/2014/main" id="{BC02FF43-16E7-856C-9DB0-FFBC5F4F9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16360</xdr:colOff>
      <xdr:row>0</xdr:row>
      <xdr:rowOff>151576</xdr:rowOff>
    </xdr:from>
    <xdr:to>
      <xdr:col>16</xdr:col>
      <xdr:colOff>209651</xdr:colOff>
      <xdr:row>33</xdr:row>
      <xdr:rowOff>77609</xdr:rowOff>
    </xdr:to>
    <xdr:sp macro="" textlink="">
      <xdr:nvSpPr>
        <xdr:cNvPr id="2" name="Rounded Rectangle 1">
          <a:extLst>
            <a:ext uri="{FF2B5EF4-FFF2-40B4-BE49-F238E27FC236}">
              <a16:creationId xmlns:a16="http://schemas.microsoft.com/office/drawing/2014/main" id="{3A5332E4-6361-A7D7-4651-4A65DE33CCDE}"/>
            </a:ext>
          </a:extLst>
        </xdr:cNvPr>
        <xdr:cNvSpPr/>
      </xdr:nvSpPr>
      <xdr:spPr>
        <a:xfrm>
          <a:off x="298582" y="151576"/>
          <a:ext cx="12575791" cy="6212533"/>
        </a:xfrm>
        <a:prstGeom prst="roundRect">
          <a:avLst>
            <a:gd name="adj" fmla="val 75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1</xdr:col>
      <xdr:colOff>272143</xdr:colOff>
      <xdr:row>1</xdr:row>
      <xdr:rowOff>90714</xdr:rowOff>
    </xdr:from>
    <xdr:to>
      <xdr:col>3</xdr:col>
      <xdr:colOff>571500</xdr:colOff>
      <xdr:row>32</xdr:row>
      <xdr:rowOff>99786</xdr:rowOff>
    </xdr:to>
    <xdr:sp macro="" textlink="">
      <xdr:nvSpPr>
        <xdr:cNvPr id="3" name="Rounded Rectangle 2">
          <a:extLst>
            <a:ext uri="{FF2B5EF4-FFF2-40B4-BE49-F238E27FC236}">
              <a16:creationId xmlns:a16="http://schemas.microsoft.com/office/drawing/2014/main" id="{91C5DEE1-B63B-C2EF-DAD1-ABC55E7431B8}"/>
            </a:ext>
          </a:extLst>
        </xdr:cNvPr>
        <xdr:cNvSpPr/>
      </xdr:nvSpPr>
      <xdr:spPr>
        <a:xfrm>
          <a:off x="553357" y="281214"/>
          <a:ext cx="1950357" cy="591457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760186</xdr:colOff>
      <xdr:row>4</xdr:row>
      <xdr:rowOff>105833</xdr:rowOff>
    </xdr:from>
    <xdr:to>
      <xdr:col>15</xdr:col>
      <xdr:colOff>462643</xdr:colOff>
      <xdr:row>11</xdr:row>
      <xdr:rowOff>136071</xdr:rowOff>
    </xdr:to>
    <xdr:sp macro="" textlink="">
      <xdr:nvSpPr>
        <xdr:cNvPr id="4" name="Rounded Rectangle 3">
          <a:extLst>
            <a:ext uri="{FF2B5EF4-FFF2-40B4-BE49-F238E27FC236}">
              <a16:creationId xmlns:a16="http://schemas.microsoft.com/office/drawing/2014/main" id="{4152178D-5170-B54F-A5B2-24279C817252}"/>
            </a:ext>
          </a:extLst>
        </xdr:cNvPr>
        <xdr:cNvSpPr/>
      </xdr:nvSpPr>
      <xdr:spPr>
        <a:xfrm>
          <a:off x="2693408" y="867833"/>
          <a:ext cx="9608457" cy="136373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136073</xdr:colOff>
      <xdr:row>12</xdr:row>
      <xdr:rowOff>105227</xdr:rowOff>
    </xdr:from>
    <xdr:to>
      <xdr:col>10</xdr:col>
      <xdr:colOff>625929</xdr:colOff>
      <xdr:row>22</xdr:row>
      <xdr:rowOff>9071</xdr:rowOff>
    </xdr:to>
    <xdr:sp macro="" textlink="">
      <xdr:nvSpPr>
        <xdr:cNvPr id="5" name="Rounded Rectangle 4">
          <a:extLst>
            <a:ext uri="{FF2B5EF4-FFF2-40B4-BE49-F238E27FC236}">
              <a16:creationId xmlns:a16="http://schemas.microsoft.com/office/drawing/2014/main" id="{B35A9186-61ED-C143-83C5-FE25F206E7EA}"/>
            </a:ext>
          </a:extLst>
        </xdr:cNvPr>
        <xdr:cNvSpPr/>
      </xdr:nvSpPr>
      <xdr:spPr>
        <a:xfrm>
          <a:off x="4544787" y="2391227"/>
          <a:ext cx="3791856" cy="180884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77610</xdr:colOff>
      <xdr:row>22</xdr:row>
      <xdr:rowOff>145143</xdr:rowOff>
    </xdr:from>
    <xdr:to>
      <xdr:col>15</xdr:col>
      <xdr:colOff>453571</xdr:colOff>
      <xdr:row>32</xdr:row>
      <xdr:rowOff>72571</xdr:rowOff>
    </xdr:to>
    <xdr:sp macro="" textlink="">
      <xdr:nvSpPr>
        <xdr:cNvPr id="6" name="Rounded Rectangle 5">
          <a:extLst>
            <a:ext uri="{FF2B5EF4-FFF2-40B4-BE49-F238E27FC236}">
              <a16:creationId xmlns:a16="http://schemas.microsoft.com/office/drawing/2014/main" id="{B10595E0-1FF1-A045-8FA4-4111015BE0E3}"/>
            </a:ext>
          </a:extLst>
        </xdr:cNvPr>
        <xdr:cNvSpPr/>
      </xdr:nvSpPr>
      <xdr:spPr>
        <a:xfrm>
          <a:off x="9440332" y="4336143"/>
          <a:ext cx="2852461" cy="183242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789214</xdr:colOff>
      <xdr:row>12</xdr:row>
      <xdr:rowOff>112483</xdr:rowOff>
    </xdr:from>
    <xdr:to>
      <xdr:col>15</xdr:col>
      <xdr:colOff>451756</xdr:colOff>
      <xdr:row>22</xdr:row>
      <xdr:rowOff>36286</xdr:rowOff>
    </xdr:to>
    <xdr:sp macro="" textlink="">
      <xdr:nvSpPr>
        <xdr:cNvPr id="7" name="Rounded Rectangle 6">
          <a:extLst>
            <a:ext uri="{FF2B5EF4-FFF2-40B4-BE49-F238E27FC236}">
              <a16:creationId xmlns:a16="http://schemas.microsoft.com/office/drawing/2014/main" id="{405FAD35-03B2-E745-A6AE-AE1DFECCE9FB}"/>
            </a:ext>
          </a:extLst>
        </xdr:cNvPr>
        <xdr:cNvSpPr/>
      </xdr:nvSpPr>
      <xdr:spPr>
        <a:xfrm>
          <a:off x="8500936" y="2398483"/>
          <a:ext cx="3790042" cy="182880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112890</xdr:colOff>
      <xdr:row>22</xdr:row>
      <xdr:rowOff>137667</xdr:rowOff>
    </xdr:from>
    <xdr:to>
      <xdr:col>11</xdr:col>
      <xdr:colOff>804333</xdr:colOff>
      <xdr:row>32</xdr:row>
      <xdr:rowOff>88899</xdr:rowOff>
    </xdr:to>
    <xdr:sp macro="" textlink="">
      <xdr:nvSpPr>
        <xdr:cNvPr id="8" name="Rounded Rectangle 7">
          <a:extLst>
            <a:ext uri="{FF2B5EF4-FFF2-40B4-BE49-F238E27FC236}">
              <a16:creationId xmlns:a16="http://schemas.microsoft.com/office/drawing/2014/main" id="{6E00F373-DF08-CC4B-8EF6-912C782B4F9F}"/>
            </a:ext>
          </a:extLst>
        </xdr:cNvPr>
        <xdr:cNvSpPr/>
      </xdr:nvSpPr>
      <xdr:spPr>
        <a:xfrm>
          <a:off x="6999112" y="4328667"/>
          <a:ext cx="2342443" cy="185623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154213</xdr:colOff>
      <xdr:row>22</xdr:row>
      <xdr:rowOff>142908</xdr:rowOff>
    </xdr:from>
    <xdr:to>
      <xdr:col>9</xdr:col>
      <xdr:colOff>18577</xdr:colOff>
      <xdr:row>32</xdr:row>
      <xdr:rowOff>90714</xdr:rowOff>
    </xdr:to>
    <xdr:sp macro="" textlink="">
      <xdr:nvSpPr>
        <xdr:cNvPr id="9" name="Rounded Rectangle 8">
          <a:extLst>
            <a:ext uri="{FF2B5EF4-FFF2-40B4-BE49-F238E27FC236}">
              <a16:creationId xmlns:a16="http://schemas.microsoft.com/office/drawing/2014/main" id="{4D358432-E1C5-0E49-9133-FECC5F33F742}"/>
            </a:ext>
          </a:extLst>
        </xdr:cNvPr>
        <xdr:cNvSpPr/>
      </xdr:nvSpPr>
      <xdr:spPr>
        <a:xfrm>
          <a:off x="4563935" y="4333908"/>
          <a:ext cx="2340864" cy="185280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777350</xdr:colOff>
      <xdr:row>12</xdr:row>
      <xdr:rowOff>119320</xdr:rowOff>
    </xdr:from>
    <xdr:to>
      <xdr:col>5</xdr:col>
      <xdr:colOff>798286</xdr:colOff>
      <xdr:row>32</xdr:row>
      <xdr:rowOff>99785</xdr:rowOff>
    </xdr:to>
    <xdr:sp macro="" textlink="">
      <xdr:nvSpPr>
        <xdr:cNvPr id="10" name="Rounded Rectangle 9">
          <a:extLst>
            <a:ext uri="{FF2B5EF4-FFF2-40B4-BE49-F238E27FC236}">
              <a16:creationId xmlns:a16="http://schemas.microsoft.com/office/drawing/2014/main" id="{BD88F657-4455-DF4A-8502-DCE146BEBDE8}"/>
            </a:ext>
          </a:extLst>
        </xdr:cNvPr>
        <xdr:cNvSpPr/>
      </xdr:nvSpPr>
      <xdr:spPr>
        <a:xfrm>
          <a:off x="2709564" y="2405320"/>
          <a:ext cx="1671936" cy="379046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371930</xdr:colOff>
      <xdr:row>13</xdr:row>
      <xdr:rowOff>32656</xdr:rowOff>
    </xdr:from>
    <xdr:to>
      <xdr:col>10</xdr:col>
      <xdr:colOff>444500</xdr:colOff>
      <xdr:row>21</xdr:row>
      <xdr:rowOff>99786</xdr:rowOff>
    </xdr:to>
    <xdr:graphicFrame macro="">
      <xdr:nvGraphicFramePr>
        <xdr:cNvPr id="11" name="Chart 10">
          <a:extLst>
            <a:ext uri="{FF2B5EF4-FFF2-40B4-BE49-F238E27FC236}">
              <a16:creationId xmlns:a16="http://schemas.microsoft.com/office/drawing/2014/main" id="{BA3FD32D-32DD-0242-B7A7-761CC462F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343646</xdr:colOff>
      <xdr:row>12</xdr:row>
      <xdr:rowOff>179294</xdr:rowOff>
    </xdr:from>
    <xdr:ext cx="1647502" cy="247375"/>
    <xdr:sp macro="" textlink="">
      <xdr:nvSpPr>
        <xdr:cNvPr id="12" name="TextBox 11">
          <a:extLst>
            <a:ext uri="{FF2B5EF4-FFF2-40B4-BE49-F238E27FC236}">
              <a16:creationId xmlns:a16="http://schemas.microsoft.com/office/drawing/2014/main" id="{117E2F0A-F8A2-C5CB-5A75-0A00C2F66D34}"/>
            </a:ext>
          </a:extLst>
        </xdr:cNvPr>
        <xdr:cNvSpPr txBox="1"/>
      </xdr:nvSpPr>
      <xdr:spPr>
        <a:xfrm>
          <a:off x="4766234" y="2510118"/>
          <a:ext cx="1647502" cy="247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ln>
                <a:noFill/>
              </a:ln>
              <a:latin typeface="Baskerville" panose="02020502070401020303" pitchFamily="18" charset="0"/>
              <a:ea typeface="Baskerville" panose="02020502070401020303" pitchFamily="18" charset="0"/>
            </a:rPr>
            <a:t>Revenue &amp; Profit trend</a:t>
          </a:r>
        </a:p>
      </xdr:txBody>
    </xdr:sp>
    <xdr:clientData/>
  </xdr:oneCellAnchor>
  <xdr:twoCellAnchor>
    <xdr:from>
      <xdr:col>11</xdr:col>
      <xdr:colOff>52294</xdr:colOff>
      <xdr:row>13</xdr:row>
      <xdr:rowOff>44822</xdr:rowOff>
    </xdr:from>
    <xdr:to>
      <xdr:col>15</xdr:col>
      <xdr:colOff>373529</xdr:colOff>
      <xdr:row>21</xdr:row>
      <xdr:rowOff>97117</xdr:rowOff>
    </xdr:to>
    <xdr:graphicFrame macro="">
      <xdr:nvGraphicFramePr>
        <xdr:cNvPr id="13" name="Chart 12">
          <a:extLst>
            <a:ext uri="{FF2B5EF4-FFF2-40B4-BE49-F238E27FC236}">
              <a16:creationId xmlns:a16="http://schemas.microsoft.com/office/drawing/2014/main" id="{732A604E-D04A-2848-8DCD-A6F7BFAE7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40339</xdr:colOff>
      <xdr:row>13</xdr:row>
      <xdr:rowOff>32871</xdr:rowOff>
    </xdr:from>
    <xdr:ext cx="2357720" cy="247375"/>
    <xdr:sp macro="" textlink="">
      <xdr:nvSpPr>
        <xdr:cNvPr id="14" name="TextBox 13">
          <a:extLst>
            <a:ext uri="{FF2B5EF4-FFF2-40B4-BE49-F238E27FC236}">
              <a16:creationId xmlns:a16="http://schemas.microsoft.com/office/drawing/2014/main" id="{3A7D5AE4-523D-AD4D-A297-F4B4C4D6050B}"/>
            </a:ext>
          </a:extLst>
        </xdr:cNvPr>
        <xdr:cNvSpPr txBox="1"/>
      </xdr:nvSpPr>
      <xdr:spPr>
        <a:xfrm>
          <a:off x="8609104" y="2557930"/>
          <a:ext cx="2357720" cy="247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ln>
                <a:noFill/>
              </a:ln>
              <a:latin typeface="Baskerville" panose="02020502070401020303" pitchFamily="18" charset="0"/>
              <a:ea typeface="Baskerville" panose="02020502070401020303" pitchFamily="18" charset="0"/>
            </a:rPr>
            <a:t>Sales</a:t>
          </a:r>
          <a:r>
            <a:rPr lang="en-US" sz="1050" b="1" baseline="0">
              <a:ln>
                <a:noFill/>
              </a:ln>
              <a:latin typeface="Baskerville" panose="02020502070401020303" pitchFamily="18" charset="0"/>
              <a:ea typeface="Baskerville" panose="02020502070401020303" pitchFamily="18" charset="0"/>
            </a:rPr>
            <a:t> units &amp; Profit margin trend</a:t>
          </a:r>
          <a:endParaRPr lang="en-US" sz="1050" b="1">
            <a:ln>
              <a:noFill/>
            </a:ln>
            <a:latin typeface="Baskerville" panose="02020502070401020303" pitchFamily="18" charset="0"/>
            <a:ea typeface="Baskerville" panose="02020502070401020303" pitchFamily="18" charset="0"/>
          </a:endParaRPr>
        </a:p>
      </xdr:txBody>
    </xdr:sp>
    <xdr:clientData/>
  </xdr:oneCellAnchor>
  <xdr:twoCellAnchor>
    <xdr:from>
      <xdr:col>5</xdr:col>
      <xdr:colOff>275166</xdr:colOff>
      <xdr:row>7</xdr:row>
      <xdr:rowOff>62089</xdr:rowOff>
    </xdr:from>
    <xdr:to>
      <xdr:col>6</xdr:col>
      <xdr:colOff>192714</xdr:colOff>
      <xdr:row>8</xdr:row>
      <xdr:rowOff>132644</xdr:rowOff>
    </xdr:to>
    <xdr:sp macro="" textlink="'Pivottable '!A3">
      <xdr:nvSpPr>
        <xdr:cNvPr id="15" name="TextBox 14">
          <a:extLst>
            <a:ext uri="{FF2B5EF4-FFF2-40B4-BE49-F238E27FC236}">
              <a16:creationId xmlns:a16="http://schemas.microsoft.com/office/drawing/2014/main" id="{7C95408F-071C-81F2-771B-758DDC53CBB2}"/>
            </a:ext>
          </a:extLst>
        </xdr:cNvPr>
        <xdr:cNvSpPr txBox="1"/>
      </xdr:nvSpPr>
      <xdr:spPr>
        <a:xfrm>
          <a:off x="3859388" y="1395589"/>
          <a:ext cx="743048" cy="26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A35A98-18B9-B24B-93CE-20DF4016EB31}"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a:t>#orders</a:t>
          </a:fld>
          <a:endParaRPr lang="en-US" sz="1100" b="1" i="0">
            <a:latin typeface="Baskerville SemiBold" panose="02020502070401020303" pitchFamily="18" charset="0"/>
            <a:ea typeface="Baskerville SemiBold" panose="02020502070401020303" pitchFamily="18" charset="0"/>
          </a:endParaRPr>
        </a:p>
      </xdr:txBody>
    </xdr:sp>
    <xdr:clientData/>
  </xdr:twoCellAnchor>
  <xdr:twoCellAnchor>
    <xdr:from>
      <xdr:col>4</xdr:col>
      <xdr:colOff>512233</xdr:colOff>
      <xdr:row>5</xdr:row>
      <xdr:rowOff>108655</xdr:rowOff>
    </xdr:from>
    <xdr:to>
      <xdr:col>6</xdr:col>
      <xdr:colOff>444500</xdr:colOff>
      <xdr:row>7</xdr:row>
      <xdr:rowOff>174977</xdr:rowOff>
    </xdr:to>
    <xdr:sp macro="" textlink="'Pivottable '!$A$4">
      <xdr:nvSpPr>
        <xdr:cNvPr id="16" name="TextBox 15">
          <a:extLst>
            <a:ext uri="{FF2B5EF4-FFF2-40B4-BE49-F238E27FC236}">
              <a16:creationId xmlns:a16="http://schemas.microsoft.com/office/drawing/2014/main" id="{D1B31B93-8A65-5C42-BBE6-BF9AB39EFFF0}"/>
            </a:ext>
          </a:extLst>
        </xdr:cNvPr>
        <xdr:cNvSpPr txBox="1"/>
      </xdr:nvSpPr>
      <xdr:spPr>
        <a:xfrm>
          <a:off x="3270955" y="1061155"/>
          <a:ext cx="1583267" cy="44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519A5A-AF24-2242-80F1-F76F99A72E88}" type="TxLink">
            <a:rPr lang="en-US" sz="2000" b="1" i="0" u="none" strike="noStrike">
              <a:solidFill>
                <a:srgbClr val="000000"/>
              </a:solidFill>
              <a:latin typeface="Baskerville" panose="02020502070401020303" pitchFamily="18" charset="0"/>
              <a:ea typeface="Baskerville" panose="02020502070401020303" pitchFamily="18" charset="0"/>
              <a:cs typeface="Calibri"/>
            </a:rPr>
            <a:pPr/>
            <a:t>2,478,861</a:t>
          </a:fld>
          <a:endParaRPr lang="en-US" sz="2000" b="1" i="0" u="none" strike="noStrike">
            <a:solidFill>
              <a:srgbClr val="000000"/>
            </a:solidFill>
            <a:latin typeface="Baskerville" panose="02020502070401020303" pitchFamily="18" charset="0"/>
            <a:ea typeface="Baskerville" panose="02020502070401020303" pitchFamily="18" charset="0"/>
            <a:cs typeface="Calibri"/>
          </a:endParaRPr>
        </a:p>
      </xdr:txBody>
    </xdr:sp>
    <xdr:clientData/>
  </xdr:twoCellAnchor>
  <xdr:twoCellAnchor editAs="oneCell">
    <xdr:from>
      <xdr:col>3</xdr:col>
      <xdr:colOff>754944</xdr:colOff>
      <xdr:row>6</xdr:row>
      <xdr:rowOff>42333</xdr:rowOff>
    </xdr:from>
    <xdr:to>
      <xdr:col>4</xdr:col>
      <xdr:colOff>677334</xdr:colOff>
      <xdr:row>10</xdr:row>
      <xdr:rowOff>28223</xdr:rowOff>
    </xdr:to>
    <xdr:pic>
      <xdr:nvPicPr>
        <xdr:cNvPr id="22" name="Graphic 21" descr="Shopping bag with solid fill">
          <a:extLst>
            <a:ext uri="{FF2B5EF4-FFF2-40B4-BE49-F238E27FC236}">
              <a16:creationId xmlns:a16="http://schemas.microsoft.com/office/drawing/2014/main" id="{F33F4D69-EDCA-3DF5-25D6-8853C6AE856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88166" y="1185333"/>
          <a:ext cx="747890" cy="747890"/>
        </a:xfrm>
        <a:prstGeom prst="rect">
          <a:avLst/>
        </a:prstGeom>
      </xdr:spPr>
    </xdr:pic>
    <xdr:clientData/>
  </xdr:twoCellAnchor>
  <xdr:twoCellAnchor>
    <xdr:from>
      <xdr:col>8</xdr:col>
      <xdr:colOff>241410</xdr:colOff>
      <xdr:row>7</xdr:row>
      <xdr:rowOff>62089</xdr:rowOff>
    </xdr:from>
    <xdr:to>
      <xdr:col>9</xdr:col>
      <xdr:colOff>158958</xdr:colOff>
      <xdr:row>8</xdr:row>
      <xdr:rowOff>132644</xdr:rowOff>
    </xdr:to>
    <xdr:sp macro="" textlink="'Pivottable '!B3">
      <xdr:nvSpPr>
        <xdr:cNvPr id="23" name="TextBox 22">
          <a:extLst>
            <a:ext uri="{FF2B5EF4-FFF2-40B4-BE49-F238E27FC236}">
              <a16:creationId xmlns:a16="http://schemas.microsoft.com/office/drawing/2014/main" id="{139CC013-C296-DC49-A29B-E3948DAC9FDF}"/>
            </a:ext>
          </a:extLst>
        </xdr:cNvPr>
        <xdr:cNvSpPr txBox="1"/>
      </xdr:nvSpPr>
      <xdr:spPr>
        <a:xfrm>
          <a:off x="6302132" y="1395589"/>
          <a:ext cx="743048" cy="26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56307E-087A-A74D-A2FB-C2284C94FB9B}"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marL="0" indent="0"/>
            <a:t>revenue</a:t>
          </a:fld>
          <a:endParaRPr lang="en-US" sz="1100" b="1" i="0" u="none" strike="noStrike">
            <a:solidFill>
              <a:srgbClr val="000000"/>
            </a:solidFill>
            <a:latin typeface="Baskerville SemiBold" panose="02020502070401020303" pitchFamily="18" charset="0"/>
            <a:ea typeface="Baskerville SemiBold" panose="02020502070401020303" pitchFamily="18" charset="0"/>
            <a:cs typeface="Calibri"/>
          </a:endParaRPr>
        </a:p>
      </xdr:txBody>
    </xdr:sp>
    <xdr:clientData/>
  </xdr:twoCellAnchor>
  <xdr:twoCellAnchor>
    <xdr:from>
      <xdr:col>7</xdr:col>
      <xdr:colOff>55035</xdr:colOff>
      <xdr:row>5</xdr:row>
      <xdr:rowOff>101599</xdr:rowOff>
    </xdr:from>
    <xdr:to>
      <xdr:col>9</xdr:col>
      <xdr:colOff>515056</xdr:colOff>
      <xdr:row>7</xdr:row>
      <xdr:rowOff>167921</xdr:rowOff>
    </xdr:to>
    <xdr:sp macro="" textlink="'Pivottable '!$B$4">
      <xdr:nvSpPr>
        <xdr:cNvPr id="24" name="TextBox 23">
          <a:extLst>
            <a:ext uri="{FF2B5EF4-FFF2-40B4-BE49-F238E27FC236}">
              <a16:creationId xmlns:a16="http://schemas.microsoft.com/office/drawing/2014/main" id="{6F9663B4-BA24-BF46-AA35-16337215FDAB}"/>
            </a:ext>
          </a:extLst>
        </xdr:cNvPr>
        <xdr:cNvSpPr txBox="1"/>
      </xdr:nvSpPr>
      <xdr:spPr>
        <a:xfrm>
          <a:off x="5290257" y="1054099"/>
          <a:ext cx="2111021" cy="44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9B19FE-21D2-6F4A-B8A7-DE9B42018B5E}" type="TxLink">
            <a:rPr lang="en-US" sz="2000" b="1" i="0" u="none" strike="noStrike">
              <a:solidFill>
                <a:srgbClr val="000000"/>
              </a:solidFill>
              <a:latin typeface="Baskerville" panose="02020502070401020303" pitchFamily="18" charset="0"/>
              <a:ea typeface="Baskerville" panose="02020502070401020303" pitchFamily="18" charset="0"/>
              <a:cs typeface="Calibri"/>
            </a:rPr>
            <a:pPr marL="0" indent="0"/>
            <a:t>$899,902,125 </a:t>
          </a:fld>
          <a:endParaRPr lang="en-US" sz="2000" b="1" i="0" u="none" strike="noStrike">
            <a:solidFill>
              <a:srgbClr val="000000"/>
            </a:solidFill>
            <a:latin typeface="Baskerville" panose="02020502070401020303" pitchFamily="18" charset="0"/>
            <a:ea typeface="Baskerville" panose="02020502070401020303" pitchFamily="18" charset="0"/>
            <a:cs typeface="Calibri"/>
          </a:endParaRPr>
        </a:p>
      </xdr:txBody>
    </xdr:sp>
    <xdr:clientData/>
  </xdr:twoCellAnchor>
  <xdr:twoCellAnchor>
    <xdr:from>
      <xdr:col>11</xdr:col>
      <xdr:colOff>285269</xdr:colOff>
      <xdr:row>7</xdr:row>
      <xdr:rowOff>62089</xdr:rowOff>
    </xdr:from>
    <xdr:to>
      <xdr:col>11</xdr:col>
      <xdr:colOff>803616</xdr:colOff>
      <xdr:row>8</xdr:row>
      <xdr:rowOff>132644</xdr:rowOff>
    </xdr:to>
    <xdr:sp macro="" textlink="'Pivottable '!C3">
      <xdr:nvSpPr>
        <xdr:cNvPr id="25" name="TextBox 24">
          <a:extLst>
            <a:ext uri="{FF2B5EF4-FFF2-40B4-BE49-F238E27FC236}">
              <a16:creationId xmlns:a16="http://schemas.microsoft.com/office/drawing/2014/main" id="{0F58FA3F-ED8B-684F-8E69-0F3E47299024}"/>
            </a:ext>
          </a:extLst>
        </xdr:cNvPr>
        <xdr:cNvSpPr txBox="1"/>
      </xdr:nvSpPr>
      <xdr:spPr>
        <a:xfrm>
          <a:off x="8822491" y="1395589"/>
          <a:ext cx="518347" cy="26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F0936B-B582-7C40-A322-A41AF8374010}"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marL="0" indent="0"/>
            <a:t>Cost </a:t>
          </a:fld>
          <a:endParaRPr lang="en-US" sz="1100" b="1" i="0" u="none" strike="noStrike">
            <a:solidFill>
              <a:srgbClr val="000000"/>
            </a:solidFill>
            <a:latin typeface="Baskerville SemiBold" panose="02020502070401020303" pitchFamily="18" charset="0"/>
            <a:ea typeface="Baskerville SemiBold" panose="02020502070401020303" pitchFamily="18" charset="0"/>
            <a:cs typeface="Calibri"/>
          </a:endParaRPr>
        </a:p>
      </xdr:txBody>
    </xdr:sp>
    <xdr:clientData/>
  </xdr:twoCellAnchor>
  <xdr:twoCellAnchor>
    <xdr:from>
      <xdr:col>9</xdr:col>
      <xdr:colOff>729547</xdr:colOff>
      <xdr:row>5</xdr:row>
      <xdr:rowOff>87488</xdr:rowOff>
    </xdr:from>
    <xdr:to>
      <xdr:col>12</xdr:col>
      <xdr:colOff>303389</xdr:colOff>
      <xdr:row>7</xdr:row>
      <xdr:rowOff>153810</xdr:rowOff>
    </xdr:to>
    <xdr:sp macro="" textlink="'Pivottable '!$C$4">
      <xdr:nvSpPr>
        <xdr:cNvPr id="26" name="TextBox 25">
          <a:extLst>
            <a:ext uri="{FF2B5EF4-FFF2-40B4-BE49-F238E27FC236}">
              <a16:creationId xmlns:a16="http://schemas.microsoft.com/office/drawing/2014/main" id="{DEFB615A-CAEC-404B-AE29-4A9C7BE65FC5}"/>
            </a:ext>
          </a:extLst>
        </xdr:cNvPr>
        <xdr:cNvSpPr txBox="1"/>
      </xdr:nvSpPr>
      <xdr:spPr>
        <a:xfrm>
          <a:off x="7615769" y="1039988"/>
          <a:ext cx="2050342" cy="44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86B878-591A-4243-8DF5-10644FE2AF18}" type="TxLink">
            <a:rPr lang="en-US" sz="2000" b="1" i="0" u="none" strike="noStrike">
              <a:solidFill>
                <a:srgbClr val="000000"/>
              </a:solidFill>
              <a:latin typeface="Baskerville" panose="02020502070401020303" pitchFamily="18" charset="0"/>
              <a:ea typeface="Baskerville" panose="02020502070401020303" pitchFamily="18" charset="0"/>
              <a:cs typeface="Calibri"/>
            </a:rPr>
            <a:pPr marL="0" indent="0"/>
            <a:t>$567,767,364 </a:t>
          </a:fld>
          <a:endParaRPr lang="en-US" sz="2000" b="1" i="0" u="none" strike="noStrike">
            <a:solidFill>
              <a:srgbClr val="000000"/>
            </a:solidFill>
            <a:latin typeface="Baskerville" panose="02020502070401020303" pitchFamily="18" charset="0"/>
            <a:ea typeface="Baskerville" panose="02020502070401020303" pitchFamily="18" charset="0"/>
            <a:cs typeface="Calibri"/>
          </a:endParaRPr>
        </a:p>
      </xdr:txBody>
    </xdr:sp>
    <xdr:clientData/>
  </xdr:twoCellAnchor>
  <xdr:twoCellAnchor>
    <xdr:from>
      <xdr:col>14</xdr:col>
      <xdr:colOff>12702</xdr:colOff>
      <xdr:row>7</xdr:row>
      <xdr:rowOff>62089</xdr:rowOff>
    </xdr:from>
    <xdr:to>
      <xdr:col>14</xdr:col>
      <xdr:colOff>620890</xdr:colOff>
      <xdr:row>8</xdr:row>
      <xdr:rowOff>132644</xdr:rowOff>
    </xdr:to>
    <xdr:sp macro="" textlink="'Pivottable '!D3">
      <xdr:nvSpPr>
        <xdr:cNvPr id="27" name="TextBox 26">
          <a:extLst>
            <a:ext uri="{FF2B5EF4-FFF2-40B4-BE49-F238E27FC236}">
              <a16:creationId xmlns:a16="http://schemas.microsoft.com/office/drawing/2014/main" id="{3022636F-5BBF-7049-AA6A-2BE3F13412B8}"/>
            </a:ext>
          </a:extLst>
        </xdr:cNvPr>
        <xdr:cNvSpPr txBox="1"/>
      </xdr:nvSpPr>
      <xdr:spPr>
        <a:xfrm>
          <a:off x="11026424" y="1395589"/>
          <a:ext cx="608188" cy="26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B672B6-5FB1-3641-9A62-C5DE2D5E211F}"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marL="0" indent="0"/>
            <a:t>Profit</a:t>
          </a:fld>
          <a:endParaRPr lang="en-US" sz="1100" b="1" i="0" u="none" strike="noStrike">
            <a:solidFill>
              <a:srgbClr val="000000"/>
            </a:solidFill>
            <a:latin typeface="Baskerville SemiBold" panose="02020502070401020303" pitchFamily="18" charset="0"/>
            <a:ea typeface="Baskerville SemiBold" panose="02020502070401020303" pitchFamily="18" charset="0"/>
            <a:cs typeface="Calibri"/>
          </a:endParaRPr>
        </a:p>
      </xdr:txBody>
    </xdr:sp>
    <xdr:clientData/>
  </xdr:twoCellAnchor>
  <xdr:twoCellAnchor>
    <xdr:from>
      <xdr:col>12</xdr:col>
      <xdr:colOff>531991</xdr:colOff>
      <xdr:row>5</xdr:row>
      <xdr:rowOff>87488</xdr:rowOff>
    </xdr:from>
    <xdr:to>
      <xdr:col>15</xdr:col>
      <xdr:colOff>127000</xdr:colOff>
      <xdr:row>7</xdr:row>
      <xdr:rowOff>153810</xdr:rowOff>
    </xdr:to>
    <xdr:sp macro="" textlink="'Pivottable '!$D$4">
      <xdr:nvSpPr>
        <xdr:cNvPr id="28" name="TextBox 27">
          <a:extLst>
            <a:ext uri="{FF2B5EF4-FFF2-40B4-BE49-F238E27FC236}">
              <a16:creationId xmlns:a16="http://schemas.microsoft.com/office/drawing/2014/main" id="{2FCE2E81-ED80-E546-A5AF-A77D8DA77A71}"/>
            </a:ext>
          </a:extLst>
        </xdr:cNvPr>
        <xdr:cNvSpPr txBox="1"/>
      </xdr:nvSpPr>
      <xdr:spPr>
        <a:xfrm>
          <a:off x="9894713" y="1039988"/>
          <a:ext cx="2071509" cy="44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91A6FC-29DF-324B-B3D6-407B7793DE51}" type="TxLink">
            <a:rPr lang="en-US" sz="2000" b="1" i="0" u="none" strike="noStrike">
              <a:solidFill>
                <a:srgbClr val="000000"/>
              </a:solidFill>
              <a:latin typeface="Baskerville" panose="02020502070401020303" pitchFamily="18" charset="0"/>
              <a:ea typeface="Baskerville" panose="02020502070401020303" pitchFamily="18" charset="0"/>
              <a:cs typeface="Calibri"/>
            </a:rPr>
            <a:pPr marL="0" indent="0"/>
            <a:t>$332,134,761 </a:t>
          </a:fld>
          <a:endParaRPr lang="en-US" sz="2000" b="1" i="0" u="none" strike="noStrike">
            <a:solidFill>
              <a:srgbClr val="000000"/>
            </a:solidFill>
            <a:latin typeface="Baskerville" panose="02020502070401020303" pitchFamily="18" charset="0"/>
            <a:ea typeface="Baskerville" panose="02020502070401020303" pitchFamily="18" charset="0"/>
            <a:cs typeface="Calibri"/>
          </a:endParaRPr>
        </a:p>
      </xdr:txBody>
    </xdr:sp>
    <xdr:clientData/>
  </xdr:twoCellAnchor>
  <xdr:twoCellAnchor editAs="oneCell">
    <xdr:from>
      <xdr:col>6</xdr:col>
      <xdr:colOff>225778</xdr:colOff>
      <xdr:row>6</xdr:row>
      <xdr:rowOff>63500</xdr:rowOff>
    </xdr:from>
    <xdr:to>
      <xdr:col>7</xdr:col>
      <xdr:colOff>183444</xdr:colOff>
      <xdr:row>10</xdr:row>
      <xdr:rowOff>84666</xdr:rowOff>
    </xdr:to>
    <xdr:pic>
      <xdr:nvPicPr>
        <xdr:cNvPr id="30" name="Graphic 29" descr="Wallet with solid fill">
          <a:extLst>
            <a:ext uri="{FF2B5EF4-FFF2-40B4-BE49-F238E27FC236}">
              <a16:creationId xmlns:a16="http://schemas.microsoft.com/office/drawing/2014/main" id="{A7D3B5BC-10FC-4EE4-787C-E6EA8830435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35500" y="1206500"/>
          <a:ext cx="783166" cy="783166"/>
        </a:xfrm>
        <a:prstGeom prst="rect">
          <a:avLst/>
        </a:prstGeom>
      </xdr:spPr>
    </xdr:pic>
    <xdr:clientData/>
  </xdr:twoCellAnchor>
  <xdr:oneCellAnchor>
    <xdr:from>
      <xdr:col>3</xdr:col>
      <xdr:colOff>750138</xdr:colOff>
      <xdr:row>1</xdr:row>
      <xdr:rowOff>130408</xdr:rowOff>
    </xdr:from>
    <xdr:ext cx="5070696" cy="387670"/>
    <xdr:sp macro="" textlink="">
      <xdr:nvSpPr>
        <xdr:cNvPr id="31" name="TextBox 30">
          <a:extLst>
            <a:ext uri="{FF2B5EF4-FFF2-40B4-BE49-F238E27FC236}">
              <a16:creationId xmlns:a16="http://schemas.microsoft.com/office/drawing/2014/main" id="{0085460F-DF72-2B45-8398-F88F2313D343}"/>
            </a:ext>
          </a:extLst>
        </xdr:cNvPr>
        <xdr:cNvSpPr txBox="1"/>
      </xdr:nvSpPr>
      <xdr:spPr>
        <a:xfrm>
          <a:off x="2683360" y="320908"/>
          <a:ext cx="5070696" cy="387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ln>
                <a:noFill/>
              </a:ln>
              <a:latin typeface="Baskerville" panose="02020502070401020303" pitchFamily="18" charset="0"/>
              <a:ea typeface="Baskerville" panose="02020502070401020303" pitchFamily="18" charset="0"/>
            </a:rPr>
            <a:t>Adidas Sales</a:t>
          </a:r>
          <a:r>
            <a:rPr lang="en-US" sz="2000" b="1" baseline="0">
              <a:ln>
                <a:noFill/>
              </a:ln>
              <a:latin typeface="Baskerville" panose="02020502070401020303" pitchFamily="18" charset="0"/>
              <a:ea typeface="Baskerville" panose="02020502070401020303" pitchFamily="18" charset="0"/>
            </a:rPr>
            <a:t> Performance Dashboard</a:t>
          </a:r>
          <a:endParaRPr lang="en-US" sz="2000" b="1">
            <a:ln>
              <a:noFill/>
            </a:ln>
            <a:latin typeface="Baskerville" panose="02020502070401020303" pitchFamily="18" charset="0"/>
            <a:ea typeface="Baskerville" panose="02020502070401020303" pitchFamily="18" charset="0"/>
          </a:endParaRPr>
        </a:p>
      </xdr:txBody>
    </xdr:sp>
    <xdr:clientData/>
  </xdr:oneCellAnchor>
  <xdr:twoCellAnchor>
    <xdr:from>
      <xdr:col>1</xdr:col>
      <xdr:colOff>472722</xdr:colOff>
      <xdr:row>2</xdr:row>
      <xdr:rowOff>63500</xdr:rowOff>
    </xdr:from>
    <xdr:to>
      <xdr:col>3</xdr:col>
      <xdr:colOff>303389</xdr:colOff>
      <xdr:row>5</xdr:row>
      <xdr:rowOff>56444</xdr:rowOff>
    </xdr:to>
    <xdr:sp macro="" textlink="">
      <xdr:nvSpPr>
        <xdr:cNvPr id="35" name="Rounded Rectangle 34">
          <a:extLst>
            <a:ext uri="{FF2B5EF4-FFF2-40B4-BE49-F238E27FC236}">
              <a16:creationId xmlns:a16="http://schemas.microsoft.com/office/drawing/2014/main" id="{077020F3-602C-939F-BEDE-DF9A6764DE6E}"/>
            </a:ext>
          </a:extLst>
        </xdr:cNvPr>
        <xdr:cNvSpPr/>
      </xdr:nvSpPr>
      <xdr:spPr>
        <a:xfrm>
          <a:off x="754944" y="444500"/>
          <a:ext cx="1481667" cy="564444"/>
        </a:xfrm>
        <a:prstGeom prst="roundRect">
          <a:avLst>
            <a:gd name="adj" fmla="val 50000"/>
          </a:avLst>
        </a:prstGeom>
        <a:solidFill>
          <a:srgbClr val="00919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1</xdr:col>
      <xdr:colOff>656167</xdr:colOff>
      <xdr:row>2</xdr:row>
      <xdr:rowOff>162278</xdr:rowOff>
    </xdr:from>
    <xdr:to>
      <xdr:col>3</xdr:col>
      <xdr:colOff>127001</xdr:colOff>
      <xdr:row>4</xdr:row>
      <xdr:rowOff>105833</xdr:rowOff>
    </xdr:to>
    <xdr:sp macro="" textlink="">
      <xdr:nvSpPr>
        <xdr:cNvPr id="37" name="TextBox 36">
          <a:extLst>
            <a:ext uri="{FF2B5EF4-FFF2-40B4-BE49-F238E27FC236}">
              <a16:creationId xmlns:a16="http://schemas.microsoft.com/office/drawing/2014/main" id="{499D609A-4FD0-1C43-8872-5FEA15CD8C78}"/>
            </a:ext>
          </a:extLst>
        </xdr:cNvPr>
        <xdr:cNvSpPr txBox="1"/>
      </xdr:nvSpPr>
      <xdr:spPr>
        <a:xfrm>
          <a:off x="938389" y="543278"/>
          <a:ext cx="1121834"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0" u="none" strike="noStrike">
              <a:solidFill>
                <a:schemeClr val="bg1"/>
              </a:solidFill>
              <a:latin typeface="Baskerville SemiBold" panose="02020502070401020303" pitchFamily="18" charset="0"/>
              <a:ea typeface="Baskerville SemiBold" panose="02020502070401020303" pitchFamily="18" charset="0"/>
              <a:cs typeface="Calibri"/>
            </a:rPr>
            <a:t>Overview</a:t>
          </a:r>
        </a:p>
      </xdr:txBody>
    </xdr:sp>
    <xdr:clientData/>
  </xdr:twoCellAnchor>
  <xdr:twoCellAnchor>
    <xdr:from>
      <xdr:col>8</xdr:col>
      <xdr:colOff>550334</xdr:colOff>
      <xdr:row>6</xdr:row>
      <xdr:rowOff>7053</xdr:rowOff>
    </xdr:from>
    <xdr:to>
      <xdr:col>10</xdr:col>
      <xdr:colOff>416279</xdr:colOff>
      <xdr:row>11</xdr:row>
      <xdr:rowOff>141108</xdr:rowOff>
    </xdr:to>
    <xdr:graphicFrame macro="">
      <xdr:nvGraphicFramePr>
        <xdr:cNvPr id="38" name="Chart 37">
          <a:extLst>
            <a:ext uri="{FF2B5EF4-FFF2-40B4-BE49-F238E27FC236}">
              <a16:creationId xmlns:a16="http://schemas.microsoft.com/office/drawing/2014/main" id="{3A1ED097-9ADB-F546-8913-50934D7AA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585611</xdr:colOff>
      <xdr:row>5</xdr:row>
      <xdr:rowOff>183446</xdr:rowOff>
    </xdr:from>
    <xdr:to>
      <xdr:col>13</xdr:col>
      <xdr:colOff>141111</xdr:colOff>
      <xdr:row>10</xdr:row>
      <xdr:rowOff>134056</xdr:rowOff>
    </xdr:to>
    <xdr:graphicFrame macro="">
      <xdr:nvGraphicFramePr>
        <xdr:cNvPr id="39" name="Chart 38">
          <a:extLst>
            <a:ext uri="{FF2B5EF4-FFF2-40B4-BE49-F238E27FC236}">
              <a16:creationId xmlns:a16="http://schemas.microsoft.com/office/drawing/2014/main" id="{E9E40586-1E74-564B-933C-4FA3D3AC9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197557</xdr:colOff>
      <xdr:row>23</xdr:row>
      <xdr:rowOff>21168</xdr:rowOff>
    </xdr:from>
    <xdr:to>
      <xdr:col>8</xdr:col>
      <xdr:colOff>804335</xdr:colOff>
      <xdr:row>32</xdr:row>
      <xdr:rowOff>7056</xdr:rowOff>
    </xdr:to>
    <xdr:graphicFrame macro="">
      <xdr:nvGraphicFramePr>
        <xdr:cNvPr id="40" name="Chart 39">
          <a:extLst>
            <a:ext uri="{FF2B5EF4-FFF2-40B4-BE49-F238E27FC236}">
              <a16:creationId xmlns:a16="http://schemas.microsoft.com/office/drawing/2014/main" id="{A3D75E99-6FAF-B44E-ACE9-DC9BF0402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134055</xdr:colOff>
      <xdr:row>24</xdr:row>
      <xdr:rowOff>176389</xdr:rowOff>
    </xdr:from>
    <xdr:to>
      <xdr:col>11</xdr:col>
      <xdr:colOff>776111</xdr:colOff>
      <xdr:row>32</xdr:row>
      <xdr:rowOff>28222</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8BB3D3F4-9F75-F34C-9F2C-C425A5D1A0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017455" y="4748389"/>
              <a:ext cx="2293056" cy="13758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148167</xdr:colOff>
      <xdr:row>23</xdr:row>
      <xdr:rowOff>112889</xdr:rowOff>
    </xdr:from>
    <xdr:to>
      <xdr:col>10</xdr:col>
      <xdr:colOff>458611</xdr:colOff>
      <xdr:row>24</xdr:row>
      <xdr:rowOff>169764</xdr:rowOff>
    </xdr:to>
    <xdr:sp macro="" textlink="">
      <xdr:nvSpPr>
        <xdr:cNvPr id="42" name="TextBox 11">
          <a:extLst>
            <a:ext uri="{FF2B5EF4-FFF2-40B4-BE49-F238E27FC236}">
              <a16:creationId xmlns:a16="http://schemas.microsoft.com/office/drawing/2014/main" id="{BF24A8F6-A61C-A6BE-687B-0E0BC2EB1413}"/>
            </a:ext>
          </a:extLst>
        </xdr:cNvPr>
        <xdr:cNvSpPr txBox="1"/>
      </xdr:nvSpPr>
      <xdr:spPr>
        <a:xfrm>
          <a:off x="7034389" y="4494389"/>
          <a:ext cx="1135944" cy="2473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050" b="1">
              <a:ln>
                <a:noFill/>
              </a:ln>
              <a:latin typeface="Baskerville" panose="02020502070401020303" pitchFamily="18" charset="0"/>
              <a:ea typeface="Baskerville" panose="02020502070401020303" pitchFamily="18" charset="0"/>
            </a:rPr>
            <a:t>Retailers</a:t>
          </a:r>
          <a:r>
            <a:rPr lang="en-US" sz="1050" b="1" baseline="0">
              <a:ln>
                <a:noFill/>
              </a:ln>
              <a:latin typeface="Baskerville" panose="02020502070401020303" pitchFamily="18" charset="0"/>
              <a:ea typeface="Baskerville" panose="02020502070401020303" pitchFamily="18" charset="0"/>
            </a:rPr>
            <a:t> </a:t>
          </a:r>
          <a:r>
            <a:rPr lang="en-US" sz="500" b="1" baseline="0">
              <a:ln>
                <a:noFill/>
              </a:ln>
              <a:latin typeface="Baskerville" panose="02020502070401020303" pitchFamily="18" charset="0"/>
              <a:ea typeface="Baskerville" panose="02020502070401020303" pitchFamily="18" charset="0"/>
            </a:rPr>
            <a:t>(million)</a:t>
          </a:r>
          <a:endParaRPr lang="en-US" sz="1050" b="1">
            <a:ln>
              <a:noFill/>
            </a:ln>
            <a:latin typeface="Baskerville" panose="02020502070401020303" pitchFamily="18" charset="0"/>
            <a:ea typeface="Baskerville" panose="02020502070401020303" pitchFamily="18" charset="0"/>
          </a:endParaRPr>
        </a:p>
      </xdr:txBody>
    </xdr:sp>
    <xdr:clientData/>
  </xdr:twoCellAnchor>
  <xdr:twoCellAnchor>
    <xdr:from>
      <xdr:col>11</xdr:col>
      <xdr:colOff>769056</xdr:colOff>
      <xdr:row>24</xdr:row>
      <xdr:rowOff>84666</xdr:rowOff>
    </xdr:from>
    <xdr:to>
      <xdr:col>15</xdr:col>
      <xdr:colOff>550334</xdr:colOff>
      <xdr:row>32</xdr:row>
      <xdr:rowOff>105831</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65AEF954-B23A-404F-A666-7B83DD5F3C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303456" y="4656666"/>
              <a:ext cx="3083278" cy="15451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165301</xdr:colOff>
      <xdr:row>23</xdr:row>
      <xdr:rowOff>118936</xdr:rowOff>
    </xdr:from>
    <xdr:to>
      <xdr:col>13</xdr:col>
      <xdr:colOff>585611</xdr:colOff>
      <xdr:row>24</xdr:row>
      <xdr:rowOff>175811</xdr:rowOff>
    </xdr:to>
    <xdr:sp macro="" textlink="">
      <xdr:nvSpPr>
        <xdr:cNvPr id="44" name="TextBox 11">
          <a:extLst>
            <a:ext uri="{FF2B5EF4-FFF2-40B4-BE49-F238E27FC236}">
              <a16:creationId xmlns:a16="http://schemas.microsoft.com/office/drawing/2014/main" id="{E59AD612-C72E-EA56-0784-9D6035CAA29D}"/>
            </a:ext>
          </a:extLst>
        </xdr:cNvPr>
        <xdr:cNvSpPr txBox="1"/>
      </xdr:nvSpPr>
      <xdr:spPr>
        <a:xfrm>
          <a:off x="9528023" y="4500436"/>
          <a:ext cx="1245810" cy="2473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050" b="1">
              <a:ln>
                <a:noFill/>
              </a:ln>
              <a:latin typeface="Baskerville" panose="02020502070401020303" pitchFamily="18" charset="0"/>
              <a:ea typeface="Baskerville" panose="02020502070401020303" pitchFamily="18" charset="0"/>
            </a:rPr>
            <a:t>Revenue</a:t>
          </a:r>
          <a:r>
            <a:rPr lang="en-US" sz="1050" b="1" baseline="0">
              <a:ln>
                <a:noFill/>
              </a:ln>
              <a:latin typeface="Baskerville" panose="02020502070401020303" pitchFamily="18" charset="0"/>
              <a:ea typeface="Baskerville" panose="02020502070401020303" pitchFamily="18" charset="0"/>
            </a:rPr>
            <a:t> by state</a:t>
          </a:r>
          <a:endParaRPr lang="en-US" sz="1050" b="1">
            <a:ln>
              <a:noFill/>
            </a:ln>
            <a:latin typeface="Baskerville" panose="02020502070401020303" pitchFamily="18" charset="0"/>
            <a:ea typeface="Baskerville" panose="02020502070401020303" pitchFamily="18" charset="0"/>
          </a:endParaRPr>
        </a:p>
      </xdr:txBody>
    </xdr:sp>
    <xdr:clientData/>
  </xdr:twoCellAnchor>
  <xdr:twoCellAnchor>
    <xdr:from>
      <xdr:col>3</xdr:col>
      <xdr:colOff>599722</xdr:colOff>
      <xdr:row>13</xdr:row>
      <xdr:rowOff>91097</xdr:rowOff>
    </xdr:from>
    <xdr:to>
      <xdr:col>6</xdr:col>
      <xdr:colOff>91721</xdr:colOff>
      <xdr:row>22</xdr:row>
      <xdr:rowOff>7055</xdr:rowOff>
    </xdr:to>
    <xdr:graphicFrame macro="">
      <xdr:nvGraphicFramePr>
        <xdr:cNvPr id="45" name="Chart 44">
          <a:extLst>
            <a:ext uri="{FF2B5EF4-FFF2-40B4-BE49-F238E27FC236}">
              <a16:creationId xmlns:a16="http://schemas.microsoft.com/office/drawing/2014/main" id="{3A9598C8-9427-8640-8D91-4CE3EA5C3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xdr:col>
      <xdr:colOff>7287</xdr:colOff>
      <xdr:row>12</xdr:row>
      <xdr:rowOff>189875</xdr:rowOff>
    </xdr:from>
    <xdr:ext cx="1038361" cy="247375"/>
    <xdr:sp macro="" textlink="">
      <xdr:nvSpPr>
        <xdr:cNvPr id="47" name="TextBox 46">
          <a:extLst>
            <a:ext uri="{FF2B5EF4-FFF2-40B4-BE49-F238E27FC236}">
              <a16:creationId xmlns:a16="http://schemas.microsoft.com/office/drawing/2014/main" id="{DE802D52-4AB0-2442-AE9F-8DE2AD8055DD}"/>
            </a:ext>
          </a:extLst>
        </xdr:cNvPr>
        <xdr:cNvSpPr txBox="1"/>
      </xdr:nvSpPr>
      <xdr:spPr>
        <a:xfrm>
          <a:off x="2766009" y="2475875"/>
          <a:ext cx="1038361" cy="247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ln>
                <a:noFill/>
              </a:ln>
              <a:latin typeface="Baskerville" panose="02020502070401020303" pitchFamily="18" charset="0"/>
              <a:ea typeface="Baskerville" panose="02020502070401020303" pitchFamily="18" charset="0"/>
            </a:rPr>
            <a:t>Methods </a:t>
          </a:r>
          <a:r>
            <a:rPr lang="en-US" sz="500" b="1">
              <a:ln>
                <a:noFill/>
              </a:ln>
              <a:latin typeface="Baskerville" panose="02020502070401020303" pitchFamily="18" charset="0"/>
              <a:ea typeface="Baskerville" panose="02020502070401020303" pitchFamily="18" charset="0"/>
            </a:rPr>
            <a:t>(million)</a:t>
          </a:r>
          <a:endParaRPr lang="en-US" sz="1050" b="1">
            <a:ln>
              <a:noFill/>
            </a:ln>
            <a:latin typeface="Baskerville" panose="02020502070401020303" pitchFamily="18" charset="0"/>
            <a:ea typeface="Baskerville" panose="02020502070401020303" pitchFamily="18" charset="0"/>
          </a:endParaRPr>
        </a:p>
      </xdr:txBody>
    </xdr:sp>
    <xdr:clientData/>
  </xdr:oneCellAnchor>
  <xdr:twoCellAnchor>
    <xdr:from>
      <xdr:col>4</xdr:col>
      <xdr:colOff>28453</xdr:colOff>
      <xdr:row>22</xdr:row>
      <xdr:rowOff>147543</xdr:rowOff>
    </xdr:from>
    <xdr:to>
      <xdr:col>5</xdr:col>
      <xdr:colOff>719667</xdr:colOff>
      <xdr:row>31</xdr:row>
      <xdr:rowOff>70556</xdr:rowOff>
    </xdr:to>
    <xdr:graphicFrame macro="">
      <xdr:nvGraphicFramePr>
        <xdr:cNvPr id="48" name="Chart 47">
          <a:extLst>
            <a:ext uri="{FF2B5EF4-FFF2-40B4-BE49-F238E27FC236}">
              <a16:creationId xmlns:a16="http://schemas.microsoft.com/office/drawing/2014/main" id="{7A96808B-6697-5C46-9BDF-81A1BD696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315031</xdr:colOff>
      <xdr:row>8</xdr:row>
      <xdr:rowOff>12172</xdr:rowOff>
    </xdr:from>
    <xdr:to>
      <xdr:col>3</xdr:col>
      <xdr:colOff>492831</xdr:colOff>
      <xdr:row>16</xdr:row>
      <xdr:rowOff>149049</xdr:rowOff>
    </xdr:to>
    <mc:AlternateContent xmlns:mc="http://schemas.openxmlformats.org/markup-compatibility/2006" xmlns:a14="http://schemas.microsoft.com/office/drawing/2010/main">
      <mc:Choice Requires="a14">
        <xdr:graphicFrame macro="">
          <xdr:nvGraphicFramePr>
            <xdr:cNvPr id="49" name="Region">
              <a:extLst>
                <a:ext uri="{FF2B5EF4-FFF2-40B4-BE49-F238E27FC236}">
                  <a16:creationId xmlns:a16="http://schemas.microsoft.com/office/drawing/2014/main" id="{609BE6F8-6CA1-49D8-1FCC-EB81C69CC2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45" y="1536172"/>
              <a:ext cx="1828800" cy="16608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301979</xdr:colOff>
      <xdr:row>19</xdr:row>
      <xdr:rowOff>11466</xdr:rowOff>
    </xdr:from>
    <xdr:to>
      <xdr:col>3</xdr:col>
      <xdr:colOff>479779</xdr:colOff>
      <xdr:row>29</xdr:row>
      <xdr:rowOff>60855</xdr:rowOff>
    </xdr:to>
    <mc:AlternateContent xmlns:mc="http://schemas.openxmlformats.org/markup-compatibility/2006" xmlns:a14="http://schemas.microsoft.com/office/drawing/2010/main">
      <mc:Choice Requires="a14">
        <xdr:graphicFrame macro="">
          <xdr:nvGraphicFramePr>
            <xdr:cNvPr id="50" name="Product">
              <a:extLst>
                <a:ext uri="{FF2B5EF4-FFF2-40B4-BE49-F238E27FC236}">
                  <a16:creationId xmlns:a16="http://schemas.microsoft.com/office/drawing/2014/main" id="{69B212B4-36CA-5E1F-92FE-E1B7EC7CBCA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83193" y="3630966"/>
              <a:ext cx="1828800" cy="1954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502355</xdr:colOff>
      <xdr:row>1</xdr:row>
      <xdr:rowOff>23990</xdr:rowOff>
    </xdr:from>
    <xdr:to>
      <xdr:col>13</xdr:col>
      <xdr:colOff>134056</xdr:colOff>
      <xdr:row>3</xdr:row>
      <xdr:rowOff>176390</xdr:rowOff>
    </xdr:to>
    <mc:AlternateContent xmlns:mc="http://schemas.openxmlformats.org/markup-compatibility/2006" xmlns:a14="http://schemas.microsoft.com/office/drawing/2010/main">
      <mc:Choice Requires="a14">
        <xdr:graphicFrame macro="">
          <xdr:nvGraphicFramePr>
            <xdr:cNvPr id="51" name="Sales Method">
              <a:extLst>
                <a:ext uri="{FF2B5EF4-FFF2-40B4-BE49-F238E27FC236}">
                  <a16:creationId xmlns:a16="http://schemas.microsoft.com/office/drawing/2014/main" id="{80DC89A7-8941-94A6-19C6-2AA7EE19589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8213069" y="214490"/>
              <a:ext cx="2108201" cy="53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338668</xdr:colOff>
      <xdr:row>1</xdr:row>
      <xdr:rowOff>19758</xdr:rowOff>
    </xdr:from>
    <xdr:to>
      <xdr:col>15</xdr:col>
      <xdr:colOff>592668</xdr:colOff>
      <xdr:row>3</xdr:row>
      <xdr:rowOff>169334</xdr:rowOff>
    </xdr:to>
    <mc:AlternateContent xmlns:mc="http://schemas.openxmlformats.org/markup-compatibility/2006" xmlns:a14="http://schemas.microsoft.com/office/drawing/2010/main">
      <mc:Choice Requires="a14">
        <xdr:graphicFrame macro="">
          <xdr:nvGraphicFramePr>
            <xdr:cNvPr id="52" name="Years (Invoice Date)">
              <a:extLst>
                <a:ext uri="{FF2B5EF4-FFF2-40B4-BE49-F238E27FC236}">
                  <a16:creationId xmlns:a16="http://schemas.microsoft.com/office/drawing/2014/main" id="{33ADD6B5-1826-BBEC-77C3-200CFB2EDF2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525882" y="210258"/>
              <a:ext cx="1905000" cy="530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0.40784</cdr:x>
      <cdr:y>0.27403</cdr:y>
    </cdr:from>
    <cdr:to>
      <cdr:x>0.89768</cdr:x>
      <cdr:y>0.51429</cdr:y>
    </cdr:to>
    <cdr:sp macro="" textlink="'Pivottable '!$B$13">
      <cdr:nvSpPr>
        <cdr:cNvPr id="2" name="TextBox 22">
          <a:extLst xmlns:a="http://schemas.openxmlformats.org/drawingml/2006/main">
            <a:ext uri="{FF2B5EF4-FFF2-40B4-BE49-F238E27FC236}">
              <a16:creationId xmlns:a16="http://schemas.microsoft.com/office/drawing/2014/main" id="{139CC013-C296-DC49-A29B-E3948DAC9FDF}"/>
            </a:ext>
          </a:extLst>
        </cdr:cNvPr>
        <cdr:cNvSpPr txBox="1"/>
      </cdr:nvSpPr>
      <cdr:spPr>
        <a:xfrm xmlns:a="http://schemas.openxmlformats.org/drawingml/2006/main">
          <a:off x="618676" y="297745"/>
          <a:ext cx="743048" cy="26105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26D99AB2-62A6-E147-A084-DBA6CEBF7083}"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marL="0" indent="0"/>
            <a:t>63%</a:t>
          </a:fld>
          <a:endParaRPr lang="en-US" sz="1100" b="1" i="0" u="none" strike="noStrike">
            <a:solidFill>
              <a:srgbClr val="000000"/>
            </a:solidFill>
            <a:latin typeface="Baskerville SemiBold" panose="02020502070401020303" pitchFamily="18" charset="0"/>
            <a:ea typeface="Baskerville SemiBold" panose="02020502070401020303" pitchFamily="18" charset="0"/>
            <a:cs typeface="Calibri"/>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0.34035</cdr:x>
      <cdr:y>0.34531</cdr:y>
    </cdr:from>
    <cdr:to>
      <cdr:x>0.95622</cdr:x>
      <cdr:y>0.63438</cdr:y>
    </cdr:to>
    <cdr:sp macro="" textlink="'Pivottable '!$C$13">
      <cdr:nvSpPr>
        <cdr:cNvPr id="2" name="TextBox 22">
          <a:extLst xmlns:a="http://schemas.openxmlformats.org/drawingml/2006/main">
            <a:ext uri="{FF2B5EF4-FFF2-40B4-BE49-F238E27FC236}">
              <a16:creationId xmlns:a16="http://schemas.microsoft.com/office/drawing/2014/main" id="{E19C6D22-672F-05EE-0B92-ABB07BC68FBD}"/>
            </a:ext>
          </a:extLst>
        </cdr:cNvPr>
        <cdr:cNvSpPr txBox="1"/>
      </cdr:nvSpPr>
      <cdr:spPr>
        <a:xfrm xmlns:a="http://schemas.openxmlformats.org/drawingml/2006/main">
          <a:off x="410634" y="311856"/>
          <a:ext cx="743048" cy="26105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3332A9B1-61A2-E048-B39E-65BEC276C33C}" type="TxLink">
            <a:rPr lang="en-US" sz="1100" b="1" i="0" u="none" strike="noStrike">
              <a:solidFill>
                <a:srgbClr val="000000"/>
              </a:solidFill>
              <a:latin typeface="Baskerville SemiBold" panose="02020502070401020303" pitchFamily="18" charset="0"/>
              <a:ea typeface="Baskerville SemiBold" panose="02020502070401020303" pitchFamily="18" charset="0"/>
              <a:cs typeface="Calibri"/>
            </a:rPr>
            <a:pPr marL="0" indent="0"/>
            <a:t>37%</a:t>
          </a:fld>
          <a:endParaRPr lang="en-US" sz="1100" b="1" i="0" u="none" strike="noStrike">
            <a:solidFill>
              <a:srgbClr val="000000"/>
            </a:solidFill>
            <a:latin typeface="Baskerville SemiBold" panose="02020502070401020303" pitchFamily="18" charset="0"/>
            <a:ea typeface="Baskerville SemiBold" panose="02020502070401020303" pitchFamily="18" charset="0"/>
            <a:cs typeface="Calibri"/>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0.0225</cdr:x>
      <cdr:y>0.02988</cdr:y>
    </cdr:from>
    <cdr:to>
      <cdr:x>0.4594</cdr:x>
      <cdr:y>0.17536</cdr:y>
    </cdr:to>
    <cdr:sp macro="" textlink="">
      <cdr:nvSpPr>
        <cdr:cNvPr id="2" name="TextBox 11">
          <a:extLst xmlns:a="http://schemas.openxmlformats.org/drawingml/2006/main">
            <a:ext uri="{FF2B5EF4-FFF2-40B4-BE49-F238E27FC236}">
              <a16:creationId xmlns:a16="http://schemas.microsoft.com/office/drawing/2014/main" id="{117E2F0A-F8A2-C5CB-5A75-0A00C2F66D34}"/>
            </a:ext>
          </a:extLst>
        </cdr:cNvPr>
        <cdr:cNvSpPr txBox="1"/>
      </cdr:nvSpPr>
      <cdr:spPr>
        <a:xfrm xmlns:a="http://schemas.openxmlformats.org/drawingml/2006/main">
          <a:off x="50800" y="50800"/>
          <a:ext cx="986424" cy="24737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050" b="1">
              <a:ln>
                <a:noFill/>
              </a:ln>
              <a:latin typeface="Baskerville" panose="02020502070401020303" pitchFamily="18" charset="0"/>
              <a:ea typeface="Baskerville" panose="02020502070401020303" pitchFamily="18" charset="0"/>
            </a:rPr>
            <a:t>Product</a:t>
          </a:r>
          <a:r>
            <a:rPr lang="en-US" sz="1050" b="1" baseline="0">
              <a:ln>
                <a:noFill/>
              </a:ln>
              <a:latin typeface="Baskerville" panose="02020502070401020303" pitchFamily="18" charset="0"/>
              <a:ea typeface="Baskerville" panose="02020502070401020303" pitchFamily="18" charset="0"/>
            </a:rPr>
            <a:t> </a:t>
          </a:r>
          <a:r>
            <a:rPr lang="en-US" sz="500" b="1" baseline="0">
              <a:ln>
                <a:noFill/>
              </a:ln>
              <a:latin typeface="Baskerville" panose="02020502070401020303" pitchFamily="18" charset="0"/>
              <a:ea typeface="Baskerville" panose="02020502070401020303" pitchFamily="18" charset="0"/>
            </a:rPr>
            <a:t>(million)</a:t>
          </a:r>
          <a:endParaRPr lang="en-US" sz="1050" b="1">
            <a:ln>
              <a:noFill/>
            </a:ln>
            <a:latin typeface="Baskerville" panose="02020502070401020303" pitchFamily="18" charset="0"/>
            <a:ea typeface="Baskerville" panose="02020502070401020303"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cdr:y>
    </cdr:from>
    <cdr:to>
      <cdr:x>0.09384</cdr:x>
      <cdr:y>0.1472</cdr:y>
    </cdr:to>
    <cdr:sp macro="" textlink="">
      <cdr:nvSpPr>
        <cdr:cNvPr id="2" name="TextBox 11">
          <a:extLst xmlns:a="http://schemas.openxmlformats.org/drawingml/2006/main">
            <a:ext uri="{FF2B5EF4-FFF2-40B4-BE49-F238E27FC236}">
              <a16:creationId xmlns:a16="http://schemas.microsoft.com/office/drawing/2014/main" id="{117E2F0A-F8A2-C5CB-5A75-0A00C2F66D34}"/>
            </a:ext>
          </a:extLst>
        </cdr:cNvPr>
        <cdr:cNvSpPr txBox="1"/>
      </cdr:nvSpPr>
      <cdr:spPr>
        <a:xfrm xmlns:a="http://schemas.openxmlformats.org/drawingml/2006/main">
          <a:off x="0" y="0"/>
          <a:ext cx="184731" cy="24000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000" b="1">
            <a:ln>
              <a:noFill/>
            </a:ln>
            <a:latin typeface="Baskerville" panose="02020502070401020303" pitchFamily="18" charset="0"/>
            <a:ea typeface="Baskerville" panose="02020502070401020303" pitchFamily="18"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ảo Nguyễn" refreshedDate="45689.034651504633" createdVersion="8" refreshedVersion="8" minRefreshableVersion="3" recordCount="9648" xr:uid="{C3158115-BB88-864D-8F29-2A385A2F4274}">
  <cacheSource type="worksheet">
    <worksheetSource name="adi"/>
  </cacheSource>
  <cacheFields count="20">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Cost" numFmtId="0" formula="'Total Sales'-'Operating Profit'" databaseField="0"/>
    <cacheField name="Months (Invoice Date)" numFmtId="0" databaseField="0">
      <fieldGroup base="2">
        <rangePr groupBy="months" startDate="2020-01-01T00:00:00" endDate="2022-01-01T00:00:00"/>
        <groupItems count="14">
          <s v="&lt;1/1/20"/>
          <s v="Jan"/>
          <s v="Feb"/>
          <s v="Mar"/>
          <s v="Apr"/>
          <s v="May"/>
          <s v="Jun"/>
          <s v="Jul"/>
          <s v="Aug"/>
          <s v="Sep"/>
          <s v="Oct"/>
          <s v="Nov"/>
          <s v="Dec"/>
          <s v="&gt;1/1/22"/>
        </groupItems>
      </fieldGroup>
    </cacheField>
    <cacheField name="Quarters (Invoice Date)" numFmtId="0" databaseField="0">
      <fieldGroup base="2">
        <rangePr groupBy="quarters" startDate="2020-01-01T00:00:00" endDate="2022-01-01T00:00:00"/>
        <groupItems count="6">
          <s v="&lt;1/1/20"/>
          <s v="Qtr1"/>
          <s v="Qtr2"/>
          <s v="Qtr3"/>
          <s v="Qtr4"/>
          <s v="&gt;1/1/22"/>
        </groupItems>
      </fieldGroup>
    </cacheField>
    <cacheField name="Years (Invoice Date)" numFmtId="0" databaseField="0">
      <fieldGroup base="2">
        <rangePr groupBy="years" startDate="2020-01-01T00:00:00" endDate="2022-01-01T00:00:00"/>
        <groupItems count="5">
          <s v="&lt;1/1/20"/>
          <s v="2020"/>
          <s v="2021"/>
          <s v="2022"/>
          <s v="&gt;1/1/22"/>
        </groupItems>
      </fieldGroup>
    </cacheField>
    <cacheField name="profit margin" numFmtId="0" formula="'Operating Profit'/'Total Sales'" databaseField="0"/>
    <cacheField name="Field1" numFmtId="0" formula="'Operating Profit'/'Total Sales'" databaseField="0"/>
    <cacheField name="% cost" numFmtId="0" formula="Cost/'Total Sales'" databaseField="0"/>
  </cacheFields>
  <extLst>
    <ext xmlns:x14="http://schemas.microsoft.com/office/spreadsheetml/2009/9/main" uri="{725AE2AE-9491-48be-B2B4-4EB974FC3084}">
      <x14:pivotCacheDefinition pivotCacheId="6912777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3353DE-D0A3-234C-9408-68B25FD78CCD}" name="produc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Q5:S11"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x v="5"/>
    </i>
  </rowItems>
  <colFields count="1">
    <field x="-2"/>
  </colFields>
  <colItems count="2">
    <i>
      <x/>
    </i>
    <i i="1">
      <x v="1"/>
    </i>
  </colItems>
  <dataFields count="2">
    <dataField name="revenue" fld="9" baseField="0" baseItem="0" numFmtId="6"/>
    <dataField name="profit" fld="10" baseField="0" baseItem="0" numFmtId="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6" count="1" selected="0">
            <x v="3"/>
          </reference>
        </references>
      </pivotArea>
    </chartFormat>
    <chartFormat chart="2" format="7">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2A6AD9-46D4-B341-AADB-8ED57F3BEA35}" name="line order margi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4:N30"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s" fld="8" baseField="0" baseItem="0" numFmtId="3"/>
    <dataField name=" profit margin" fld="17" baseField="0" baseItem="0" numFmtId="6"/>
  </dataFields>
  <formats count="3">
    <format dxfId="7">
      <pivotArea collapsedLevelsAreSubtotals="1" fieldPosition="0">
        <references count="3">
          <reference field="4294967294" count="1" selected="0">
            <x v="1"/>
          </reference>
          <reference field="14" count="12">
            <x v="1"/>
            <x v="2"/>
            <x v="3"/>
            <x v="4"/>
            <x v="5"/>
            <x v="6"/>
            <x v="7"/>
            <x v="8"/>
            <x v="9"/>
            <x v="10"/>
            <x v="11"/>
            <x v="12"/>
          </reference>
          <reference field="16" count="1" selected="0">
            <x v="1"/>
          </reference>
        </references>
      </pivotArea>
    </format>
    <format dxfId="6">
      <pivotArea collapsedLevelsAreSubtotals="1" fieldPosition="0">
        <references count="2">
          <reference field="4294967294" count="1" selected="0">
            <x v="1"/>
          </reference>
          <reference field="16" count="1">
            <x v="2"/>
          </reference>
        </references>
      </pivotArea>
    </format>
    <format dxfId="5">
      <pivotArea collapsedLevelsAreSubtotals="1" fieldPosition="0">
        <references count="3">
          <reference field="4294967294" count="1" selected="0">
            <x v="1"/>
          </reference>
          <reference field="14" count="12">
            <x v="1"/>
            <x v="2"/>
            <x v="3"/>
            <x v="4"/>
            <x v="5"/>
            <x v="6"/>
            <x v="7"/>
            <x v="8"/>
            <x v="9"/>
            <x v="10"/>
            <x v="11"/>
            <x v="12"/>
          </reference>
          <reference field="16"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AEC618-41A7-0547-A7E6-40D12AD1E8E5}" name="line profit revenu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G4:I30"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revenue" fld="9" baseField="0" baseItem="0" numFmtId="6"/>
    <dataField name="profit" fld="10" baseField="0" baseItem="0" numFmtId="6"/>
  </dataField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3">
          <reference field="4294967294" count="1" selected="0">
            <x v="0"/>
          </reference>
          <reference field="14" count="1" selected="0">
            <x v="1"/>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FE87F8-A29E-4747-B635-33C03856CC3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E5:AF8"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revenue" fld="9" baseField="0" baseItem="0" numFmtId="6"/>
  </dataFields>
  <chartFormats count="1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2" count="1" selected="0">
            <x v="0"/>
          </reference>
        </references>
      </pivotArea>
    </chartFormat>
    <chartFormat chart="7" format="4">
      <pivotArea type="data" outline="0" fieldPosition="0">
        <references count="2">
          <reference field="4294967294" count="1" selected="0">
            <x v="0"/>
          </reference>
          <reference field="12" count="1" selected="0">
            <x v="1"/>
          </reference>
        </references>
      </pivotArea>
    </chartFormat>
    <chartFormat chart="7" format="5">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BC2D22-0650-1C4F-A791-CAC81F9CB94E}" name="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Y5:Z60"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2">
    <field x="3"/>
    <field x="4"/>
  </rowFields>
  <rowItems count="55">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rowItems>
  <colItems count="1">
    <i/>
  </colItems>
  <dataFields count="1">
    <dataField name="revenue"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AF1228-CD4B-0045-B861-AAFDCF4F31DC}" name="Ca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6">
    <i>
      <x/>
    </i>
    <i i="1">
      <x v="1"/>
    </i>
    <i i="2">
      <x v="2"/>
    </i>
    <i i="3">
      <x v="3"/>
    </i>
    <i i="4">
      <x v="4"/>
    </i>
    <i i="5">
      <x v="5"/>
    </i>
  </colItems>
  <dataFields count="6">
    <dataField name="#orders" fld="8" baseField="0" baseItem="0" numFmtId="3"/>
    <dataField name="revenue" fld="9" baseField="0" baseItem="0" numFmtId="6"/>
    <dataField name="Cost " fld="13" baseField="0" baseItem="0" numFmtId="6"/>
    <dataField name="Profit" fld="10" baseField="0" baseItem="0" numFmtId="6"/>
    <dataField name="% profit" fld="18" baseField="0" baseItem="0" numFmtId="9"/>
    <dataField name=" % cost" fld="19" baseField="0" baseItem="0" numFmtId="9"/>
  </dataFields>
  <formats count="1">
    <format dxfId="8">
      <pivotArea outline="0" collapsedLevelsAreSubtotals="1" fieldPosition="0">
        <references count="1">
          <reference field="4294967294" count="2" selected="0">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5D497A-659A-9649-B288-E95C073B4B06}" name="retail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V5:W11" firstHeaderRow="1" firstDataRow="1" firstDataCol="1"/>
  <pivotFields count="20">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i>
    <i>
      <x v="1"/>
    </i>
    <i>
      <x v="2"/>
    </i>
    <i>
      <x v="3"/>
    </i>
    <i>
      <x v="4"/>
    </i>
    <i>
      <x v="5"/>
    </i>
  </rowItems>
  <colItems count="1">
    <i/>
  </colItems>
  <dataFields count="1">
    <dataField name="revenue"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4C9C0A-78C9-1B49-8C15-724436F3D82A}" sourceName="Region">
  <pivotTables>
    <pivotTable tabId="4" name="line profit revenue"/>
    <pivotTable tabId="4" name="Card"/>
    <pivotTable tabId="4" name="line order margin"/>
    <pivotTable tabId="4" name="PivotTable7"/>
    <pivotTable tabId="4" name="product"/>
    <pivotTable tabId="4" name="retailers"/>
    <pivotTable tabId="4" name="state"/>
  </pivotTables>
  <data>
    <tabular pivotCacheId="69127771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7D2E919-08AE-CF42-BBCE-409D0E7D8517}" sourceName="Product">
  <pivotTables>
    <pivotTable tabId="4" name="line profit revenue"/>
    <pivotTable tabId="4" name="Card"/>
    <pivotTable tabId="4" name="line order margin"/>
    <pivotTable tabId="4" name="PivotTable7"/>
    <pivotTable tabId="4" name="product"/>
    <pivotTable tabId="4" name="retailers"/>
    <pivotTable tabId="4" name="state"/>
  </pivotTables>
  <data>
    <tabular pivotCacheId="69127771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F55AF7E-5FF9-C941-B2F9-BC345E5CEE8C}" sourceName="Sales Method">
  <pivotTables>
    <pivotTable tabId="4" name="line profit revenue"/>
    <pivotTable tabId="4" name="Card"/>
    <pivotTable tabId="4" name="line order margin"/>
    <pivotTable tabId="4" name="product"/>
    <pivotTable tabId="4" name="retailers"/>
    <pivotTable tabId="4" name="state"/>
  </pivotTables>
  <data>
    <tabular pivotCacheId="69127771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CE22B3B-CB99-1841-A12A-ED5A0B107FA7}" sourceName="Years (Invoice Date)">
  <pivotTables>
    <pivotTable tabId="4" name="line profit revenue"/>
    <pivotTable tabId="4" name="Card"/>
    <pivotTable tabId="4" name="line order margin"/>
    <pivotTable tabId="4" name="PivotTable7"/>
    <pivotTable tabId="4" name="product"/>
    <pivotTable tabId="4" name="retailers"/>
    <pivotTable tabId="4" name="state"/>
  </pivotTables>
  <data>
    <tabular pivotCacheId="69127771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260BBA0-D3CF-C64B-A2C9-E4015ABA337A}" cache="Slicer_Region" caption="Region" style="region" rowHeight="230716"/>
  <slicer name="Product" xr10:uid="{137A4D28-6AE6-EE46-A93F-1BAEE90B18FB}" cache="Slicer_Product" caption="Product" style="region" rowHeight="230716"/>
  <slicer name="Sales Method" xr10:uid="{3B9F9274-C753-E34C-9CB0-1006CFF186C1}" cache="Slicer_Sales_Method" caption="Sales Method" columnCount="3" style="Time" rowHeight="230716"/>
  <slicer name="Years (Invoice Date)" xr10:uid="{4AEAA57F-404F-654C-AB67-646E40DA4C7B}" cache="Slicer_Years__Invoice_Date" caption="Years" columnCount="2" style="Tim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99664D-E3AF-914C-B691-DCA49D9337D5}" name="adi" displayName="adi" ref="B5:N9653" totalsRowShown="0" headerRowDxfId="23" dataDxfId="22">
  <autoFilter ref="B5:N9653" xr:uid="{EA99664D-E3AF-914C-B691-DCA49D9337D5}"/>
  <tableColumns count="13">
    <tableColumn id="1" xr3:uid="{FFC47E0C-E7A0-A843-8EB3-4C19241B33F1}" name="Retailer" dataDxfId="21"/>
    <tableColumn id="2" xr3:uid="{95FD790E-B75B-D14F-81E5-C15E4EAD7C0D}" name="Retailer ID" dataDxfId="20"/>
    <tableColumn id="3" xr3:uid="{57B14F56-70C5-AE4B-B795-71ECE4ED526F}" name="Invoice Date" dataDxfId="19"/>
    <tableColumn id="4" xr3:uid="{5DF9B723-30C2-E340-A675-FCFA827D0136}" name="Region" dataDxfId="18"/>
    <tableColumn id="5" xr3:uid="{14A219FE-6637-6E4B-982E-5D22069A9D28}" name="State" dataDxfId="17"/>
    <tableColumn id="6" xr3:uid="{AFCBEE66-BC75-2F49-B3FF-E2B0457058BB}" name="City" dataDxfId="16"/>
    <tableColumn id="7" xr3:uid="{9F660DDD-D2F6-844D-BA0D-CFEA6EA9AEE2}" name="Product" dataDxfId="15"/>
    <tableColumn id="8" xr3:uid="{DFE2BC4A-EB12-0443-BD49-C5D7D16D368A}" name="Price per Unit" dataDxfId="14"/>
    <tableColumn id="9" xr3:uid="{6411C3CD-6C80-8B48-BA3E-084959F6A6BF}" name="Units Sold" dataDxfId="13"/>
    <tableColumn id="10" xr3:uid="{A2A113E7-64CF-E642-8A09-ECAFECD2E303}" name="Total Sales" dataDxfId="12"/>
    <tableColumn id="11" xr3:uid="{928D4C53-F2BF-6F43-8C93-139A0BD6FD76}" name="Operating Profit" dataDxfId="11"/>
    <tableColumn id="12" xr3:uid="{1184B2D8-40EF-AA48-93BB-83099C059631}" name="Operating Margin" dataDxfId="10"/>
    <tableColumn id="13" xr3:uid="{457E9A0D-380C-C042-9E02-086924784EE1}" name="Sales Method"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FDAFD4-E36B-7344-B371-4C5AD7DA2EE5}" name="Table3" displayName="Table3" ref="B12:C14" totalsRowShown="0" headerRowDxfId="4" headerRowBorderDxfId="3" tableBorderDxfId="2" totalsRowBorderDxfId="1">
  <autoFilter ref="B12:C14" xr:uid="{2BFDAFD4-E36B-7344-B371-4C5AD7DA2EE5}"/>
  <tableColumns count="2">
    <tableColumn id="1" xr3:uid="{7E1F86A1-2DCF-7A40-9316-7C2AEEDEBC6A}" name="cost">
      <calculatedColumnFormula>1-B12</calculatedColumnFormula>
    </tableColumn>
    <tableColumn id="2" xr3:uid="{AB76CA49-280E-AE45-8C71-A8F0FD2F4081}" name="profit" dataDxfId="0" dataCellStyle="Percent">
      <calculatedColumnFormula>1-C12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zoomScale="120" zoomScaleNormal="120" workbookViewId="0">
      <selection activeCell="E9528" sqref="E9528"/>
    </sheetView>
  </sheetViews>
  <sheetFormatPr baseColWidth="10" defaultColWidth="14.5" defaultRowHeight="15" customHeight="1" x14ac:dyDescent="0.2"/>
  <cols>
    <col min="1" max="1" width="2.6640625" customWidth="1"/>
    <col min="2" max="2" width="11.1640625" customWidth="1"/>
    <col min="3" max="3" width="11.6640625" customWidth="1"/>
    <col min="4" max="4" width="13.1640625" customWidth="1"/>
    <col min="5" max="5" width="13" customWidth="1"/>
    <col min="6" max="6" width="12.1640625" customWidth="1"/>
    <col min="7" max="7" width="22.5" customWidth="1"/>
    <col min="8" max="8" width="22.33203125" bestFit="1" customWidth="1"/>
    <col min="9" max="9" width="14.1640625" customWidth="1"/>
    <col min="10" max="10" width="11.1640625"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8" t="s">
        <v>0</v>
      </c>
      <c r="D2" s="29"/>
      <c r="E2" s="29"/>
      <c r="F2" s="29"/>
      <c r="G2" s="29"/>
    </row>
    <row r="3" spans="2:14" ht="17.25" customHeight="1" x14ac:dyDescent="0.3">
      <c r="B3" s="1"/>
      <c r="C3" s="30"/>
      <c r="D3" s="30"/>
      <c r="E3" s="30"/>
      <c r="F3" s="30"/>
      <c r="G3" s="30"/>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07A80-6CF0-4A44-80A8-9D52FCD7F7A2}">
  <dimension ref="A3:AF60"/>
  <sheetViews>
    <sheetView topLeftCell="K1" zoomScale="160" zoomScaleNormal="160" workbookViewId="0">
      <selection activeCell="X20" sqref="X20"/>
    </sheetView>
  </sheetViews>
  <sheetFormatPr baseColWidth="10" defaultRowHeight="15" x14ac:dyDescent="0.2"/>
  <cols>
    <col min="1" max="1" width="9.1640625" bestFit="1" customWidth="1"/>
    <col min="2" max="4" width="12.6640625" bestFit="1" customWidth="1"/>
    <col min="5" max="5" width="7.1640625" bestFit="1" customWidth="1"/>
    <col min="6" max="6" width="6.5" bestFit="1" customWidth="1"/>
    <col min="7" max="7" width="12.1640625" bestFit="1" customWidth="1"/>
    <col min="8" max="9" width="12.6640625" bestFit="1" customWidth="1"/>
    <col min="12" max="12" width="12.1640625" bestFit="1" customWidth="1"/>
    <col min="13" max="13" width="7.6640625" bestFit="1" customWidth="1"/>
    <col min="14" max="14" width="11.6640625" bestFit="1" customWidth="1"/>
    <col min="17" max="17" width="22.33203125" bestFit="1" customWidth="1"/>
    <col min="18" max="18" width="12.6640625" bestFit="1" customWidth="1"/>
    <col min="19" max="19" width="11.6640625" bestFit="1" customWidth="1"/>
    <col min="22" max="22" width="12.1640625" bestFit="1" customWidth="1"/>
    <col min="23" max="23" width="12.6640625" bestFit="1" customWidth="1"/>
    <col min="25" max="25" width="17.6640625" bestFit="1" customWidth="1"/>
    <col min="26" max="26" width="12.6640625" bestFit="1" customWidth="1"/>
    <col min="29" max="29" width="12.6640625" bestFit="1" customWidth="1"/>
    <col min="31" max="31" width="12.1640625" bestFit="1" customWidth="1"/>
    <col min="32" max="32" width="12.6640625" bestFit="1" customWidth="1"/>
  </cols>
  <sheetData>
    <row r="3" spans="1:32" x14ac:dyDescent="0.2">
      <c r="A3" t="s">
        <v>136</v>
      </c>
      <c r="B3" t="s">
        <v>135</v>
      </c>
      <c r="C3" t="s">
        <v>159</v>
      </c>
      <c r="D3" t="s">
        <v>137</v>
      </c>
      <c r="E3" t="s">
        <v>160</v>
      </c>
      <c r="F3" t="s">
        <v>161</v>
      </c>
      <c r="G3" s="11" t="s">
        <v>138</v>
      </c>
      <c r="L3" s="11" t="s">
        <v>155</v>
      </c>
      <c r="Q3" s="11" t="s">
        <v>164</v>
      </c>
      <c r="V3" s="11" t="s">
        <v>165</v>
      </c>
      <c r="Y3" s="11" t="s">
        <v>169</v>
      </c>
      <c r="AB3" s="11" t="s">
        <v>170</v>
      </c>
      <c r="AE3" s="11" t="s">
        <v>168</v>
      </c>
    </row>
    <row r="4" spans="1:32" x14ac:dyDescent="0.2">
      <c r="A4" s="13">
        <v>2478861</v>
      </c>
      <c r="B4" s="12">
        <v>899902125</v>
      </c>
      <c r="C4" s="12">
        <v>567767363.55000114</v>
      </c>
      <c r="D4" s="12">
        <v>332134761.44999886</v>
      </c>
      <c r="E4" s="17">
        <v>0.36907876114860699</v>
      </c>
      <c r="F4" s="17">
        <v>0.63092123885139306</v>
      </c>
      <c r="G4" s="14" t="s">
        <v>139</v>
      </c>
      <c r="H4" t="s">
        <v>135</v>
      </c>
      <c r="I4" t="s">
        <v>142</v>
      </c>
      <c r="L4" s="14" t="s">
        <v>139</v>
      </c>
      <c r="M4" t="s">
        <v>156</v>
      </c>
      <c r="N4" t="s">
        <v>157</v>
      </c>
    </row>
    <row r="5" spans="1:32" x14ac:dyDescent="0.2">
      <c r="G5" s="15" t="s">
        <v>140</v>
      </c>
      <c r="H5" s="12">
        <v>182080675</v>
      </c>
      <c r="I5" s="12">
        <v>63375662.580000013</v>
      </c>
      <c r="L5" s="15" t="s">
        <v>140</v>
      </c>
      <c r="M5" s="13"/>
      <c r="N5" s="12"/>
      <c r="Q5" s="14" t="s">
        <v>139</v>
      </c>
      <c r="R5" t="s">
        <v>135</v>
      </c>
      <c r="S5" t="s">
        <v>142</v>
      </c>
      <c r="V5" s="14" t="s">
        <v>139</v>
      </c>
      <c r="W5" t="s">
        <v>135</v>
      </c>
      <c r="Y5" s="14" t="s">
        <v>139</v>
      </c>
      <c r="Z5" t="s">
        <v>135</v>
      </c>
      <c r="AB5" t="s">
        <v>167</v>
      </c>
      <c r="AC5" t="s">
        <v>135</v>
      </c>
      <c r="AE5" s="14" t="s">
        <v>139</v>
      </c>
      <c r="AF5" t="s">
        <v>135</v>
      </c>
    </row>
    <row r="6" spans="1:32" x14ac:dyDescent="0.2">
      <c r="G6" s="16" t="s">
        <v>143</v>
      </c>
      <c r="H6" s="12">
        <v>16253746</v>
      </c>
      <c r="I6" s="12">
        <v>5830005.4100000001</v>
      </c>
      <c r="L6" s="16" t="s">
        <v>143</v>
      </c>
      <c r="M6" s="13">
        <v>48333</v>
      </c>
      <c r="N6" s="17">
        <v>0.35868687808951855</v>
      </c>
      <c r="Q6" s="15" t="s">
        <v>22</v>
      </c>
      <c r="R6" s="12">
        <v>123728632</v>
      </c>
      <c r="S6" s="12">
        <v>44763030.330000028</v>
      </c>
      <c r="V6" s="15" t="s">
        <v>61</v>
      </c>
      <c r="W6" s="12">
        <v>77698912</v>
      </c>
      <c r="Y6" s="15" t="s">
        <v>36</v>
      </c>
      <c r="Z6" s="12">
        <v>135800459</v>
      </c>
      <c r="AC6" s="27">
        <f>GETPIVOTDATA("Total Sales",$Y$5,"Region","Midwest")</f>
        <v>135800459</v>
      </c>
      <c r="AE6" s="15" t="s">
        <v>18</v>
      </c>
      <c r="AF6" s="12">
        <v>356643750</v>
      </c>
    </row>
    <row r="7" spans="1:32" x14ac:dyDescent="0.2">
      <c r="G7" s="16" t="s">
        <v>144</v>
      </c>
      <c r="H7" s="12">
        <v>14997988</v>
      </c>
      <c r="I7" s="12">
        <v>5207354.4400000004</v>
      </c>
      <c r="L7" s="16" t="s">
        <v>144</v>
      </c>
      <c r="M7" s="13">
        <v>37846</v>
      </c>
      <c r="N7" s="17">
        <v>0.34720353423405864</v>
      </c>
      <c r="Q7" s="15" t="s">
        <v>19</v>
      </c>
      <c r="R7" s="12">
        <v>153673680</v>
      </c>
      <c r="S7" s="12">
        <v>51846888.190000139</v>
      </c>
      <c r="V7" s="15" t="s">
        <v>14</v>
      </c>
      <c r="W7" s="12">
        <v>220094720</v>
      </c>
      <c r="Y7" s="16" t="s">
        <v>37</v>
      </c>
      <c r="Z7" s="12">
        <v>9797488</v>
      </c>
      <c r="AB7" t="str">
        <f t="shared" ref="AB7:AC60" si="0">Y7</f>
        <v>Illinois</v>
      </c>
      <c r="AC7" s="12">
        <v>9797488</v>
      </c>
      <c r="AE7" s="15" t="s">
        <v>83</v>
      </c>
      <c r="AF7" s="12">
        <v>247672882</v>
      </c>
    </row>
    <row r="8" spans="1:32" x14ac:dyDescent="0.2">
      <c r="G8" s="16" t="s">
        <v>145</v>
      </c>
      <c r="H8" s="12">
        <v>17660577</v>
      </c>
      <c r="I8" s="12">
        <v>5862006.2600000007</v>
      </c>
      <c r="L8" s="16" t="s">
        <v>145</v>
      </c>
      <c r="M8" s="13">
        <v>46972</v>
      </c>
      <c r="N8" s="17">
        <v>0.33192608939107715</v>
      </c>
      <c r="Q8" s="15" t="s">
        <v>17</v>
      </c>
      <c r="R8" s="12">
        <v>208826244</v>
      </c>
      <c r="S8" s="12">
        <v>82802260.619999707</v>
      </c>
      <c r="V8" s="15" t="s">
        <v>34</v>
      </c>
      <c r="W8" s="12">
        <v>102114753</v>
      </c>
      <c r="Y8" s="16" t="s">
        <v>116</v>
      </c>
      <c r="Z8" s="12">
        <v>8836198</v>
      </c>
      <c r="AB8" t="str">
        <f t="shared" si="0"/>
        <v>Indiana</v>
      </c>
      <c r="AC8" s="12">
        <f t="shared" si="0"/>
        <v>8836198</v>
      </c>
      <c r="AE8" s="15" t="s">
        <v>24</v>
      </c>
      <c r="AF8" s="12">
        <v>295585493</v>
      </c>
    </row>
    <row r="9" spans="1:32" x14ac:dyDescent="0.2">
      <c r="G9" s="16" t="s">
        <v>146</v>
      </c>
      <c r="H9" s="12">
        <v>24607006</v>
      </c>
      <c r="I9" s="12">
        <v>9301293.3400000017</v>
      </c>
      <c r="L9" s="16" t="s">
        <v>146</v>
      </c>
      <c r="M9" s="13">
        <v>54709</v>
      </c>
      <c r="N9" s="17">
        <v>0.37799370390692805</v>
      </c>
      <c r="P9" t="s">
        <v>158</v>
      </c>
      <c r="Q9" s="15" t="s">
        <v>23</v>
      </c>
      <c r="R9" s="12">
        <v>179038860</v>
      </c>
      <c r="S9" s="12">
        <v>68650970.560000017</v>
      </c>
      <c r="V9" s="15" t="s">
        <v>26</v>
      </c>
      <c r="W9" s="12">
        <v>182470997</v>
      </c>
      <c r="Y9" s="16" t="s">
        <v>112</v>
      </c>
      <c r="Z9" s="12">
        <v>7424011</v>
      </c>
      <c r="AB9" t="str">
        <f t="shared" si="0"/>
        <v>Iowa</v>
      </c>
      <c r="AC9" s="12">
        <f t="shared" si="0"/>
        <v>7424011</v>
      </c>
    </row>
    <row r="10" spans="1:32" x14ac:dyDescent="0.2">
      <c r="G10" s="16" t="s">
        <v>147</v>
      </c>
      <c r="H10" s="12">
        <v>16918014</v>
      </c>
      <c r="I10" s="12">
        <v>5870841.9500000002</v>
      </c>
      <c r="L10" s="16" t="s">
        <v>147</v>
      </c>
      <c r="M10" s="13">
        <v>35705</v>
      </c>
      <c r="N10" s="17">
        <v>0.34701720603848657</v>
      </c>
      <c r="Q10" s="15" t="s">
        <v>21</v>
      </c>
      <c r="R10" s="12">
        <v>106631896</v>
      </c>
      <c r="S10" s="12">
        <v>38975784.93999999</v>
      </c>
      <c r="V10" s="15" t="s">
        <v>25</v>
      </c>
      <c r="W10" s="12">
        <v>74558410</v>
      </c>
      <c r="Y10" s="16" t="s">
        <v>106</v>
      </c>
      <c r="Z10" s="12">
        <v>9972864</v>
      </c>
      <c r="AB10" t="str">
        <f t="shared" si="0"/>
        <v>Kansas</v>
      </c>
      <c r="AC10" s="12">
        <f t="shared" si="0"/>
        <v>9972864</v>
      </c>
    </row>
    <row r="11" spans="1:32" x14ac:dyDescent="0.2">
      <c r="A11" t="s">
        <v>162</v>
      </c>
      <c r="G11" s="16" t="s">
        <v>148</v>
      </c>
      <c r="H11" s="12">
        <v>8829819</v>
      </c>
      <c r="I11" s="12">
        <v>2292727.4100000006</v>
      </c>
      <c r="L11" s="16" t="s">
        <v>148</v>
      </c>
      <c r="M11" s="13">
        <v>16269</v>
      </c>
      <c r="N11" s="17">
        <v>0.25965735084716918</v>
      </c>
      <c r="Q11" s="15" t="s">
        <v>20</v>
      </c>
      <c r="R11" s="12">
        <v>128002813</v>
      </c>
      <c r="S11" s="12">
        <v>45095826.810000047</v>
      </c>
      <c r="V11" s="15" t="s">
        <v>30</v>
      </c>
      <c r="W11" s="12">
        <v>242964333</v>
      </c>
      <c r="Y11" s="16" t="s">
        <v>74</v>
      </c>
      <c r="Z11" s="12">
        <v>18625433</v>
      </c>
      <c r="AB11" t="str">
        <f t="shared" si="0"/>
        <v>Michigan</v>
      </c>
      <c r="AC11" s="12">
        <f t="shared" si="0"/>
        <v>18625433</v>
      </c>
    </row>
    <row r="12" spans="1:32" x14ac:dyDescent="0.2">
      <c r="B12" s="23" t="s">
        <v>163</v>
      </c>
      <c r="C12" s="24" t="s">
        <v>142</v>
      </c>
      <c r="G12" s="16" t="s">
        <v>149</v>
      </c>
      <c r="H12" s="12">
        <v>17146013</v>
      </c>
      <c r="I12" s="12">
        <v>4917665.1099999966</v>
      </c>
      <c r="L12" s="16" t="s">
        <v>149</v>
      </c>
      <c r="M12" s="13">
        <v>38219</v>
      </c>
      <c r="N12" s="17">
        <v>0.28681099856858833</v>
      </c>
      <c r="Y12" s="16" t="s">
        <v>51</v>
      </c>
      <c r="Z12" s="12">
        <v>7378068</v>
      </c>
      <c r="AB12" t="str">
        <f t="shared" si="0"/>
        <v>Minnesota</v>
      </c>
      <c r="AC12" s="12">
        <f t="shared" si="0"/>
        <v>7378068</v>
      </c>
    </row>
    <row r="13" spans="1:32" x14ac:dyDescent="0.2">
      <c r="B13" s="21">
        <f>GETPIVOTDATA(" % cost",$A$3)</f>
        <v>0.63092123885139306</v>
      </c>
      <c r="C13" s="22">
        <f>GETPIVOTDATA("% profit",$A$3)</f>
        <v>0.36907876114860699</v>
      </c>
      <c r="G13" s="16" t="s">
        <v>150</v>
      </c>
      <c r="H13" s="12">
        <v>19877980</v>
      </c>
      <c r="I13" s="12">
        <v>7338924.5400000028</v>
      </c>
      <c r="L13" s="16" t="s">
        <v>150</v>
      </c>
      <c r="M13" s="13">
        <v>62307</v>
      </c>
      <c r="N13" s="17">
        <v>0.36919870831945717</v>
      </c>
      <c r="Y13" s="16" t="s">
        <v>76</v>
      </c>
      <c r="Z13" s="12">
        <v>9683265</v>
      </c>
      <c r="AB13" t="str">
        <f t="shared" si="0"/>
        <v>Missouri</v>
      </c>
      <c r="AC13" s="12">
        <f t="shared" si="0"/>
        <v>9683265</v>
      </c>
    </row>
    <row r="14" spans="1:32" x14ac:dyDescent="0.2">
      <c r="B14" s="25">
        <f>1-B13</f>
        <v>0.36907876114860694</v>
      </c>
      <c r="C14" s="26">
        <f>1-C13</f>
        <v>0.63092123885139295</v>
      </c>
      <c r="G14" s="16" t="s">
        <v>151</v>
      </c>
      <c r="H14" s="12">
        <v>18304436</v>
      </c>
      <c r="I14" s="12">
        <v>7119702.4399999995</v>
      </c>
      <c r="L14" s="16" t="s">
        <v>151</v>
      </c>
      <c r="M14" s="13">
        <v>46125</v>
      </c>
      <c r="N14" s="17">
        <v>0.38896049241834052</v>
      </c>
      <c r="Y14" s="16" t="s">
        <v>53</v>
      </c>
      <c r="Z14" s="12">
        <v>15710886</v>
      </c>
      <c r="AB14" t="str">
        <f t="shared" si="0"/>
        <v>Montana</v>
      </c>
      <c r="AC14" s="12">
        <f t="shared" si="0"/>
        <v>15710886</v>
      </c>
    </row>
    <row r="15" spans="1:32" x14ac:dyDescent="0.2">
      <c r="G15" s="16" t="s">
        <v>152</v>
      </c>
      <c r="H15" s="12">
        <v>10836269</v>
      </c>
      <c r="I15" s="12">
        <v>4139469.2099999995</v>
      </c>
      <c r="L15" s="16" t="s">
        <v>152</v>
      </c>
      <c r="M15" s="13">
        <v>30167</v>
      </c>
      <c r="N15" s="17">
        <v>0.38200133366936528</v>
      </c>
      <c r="V15" s="20" t="s">
        <v>166</v>
      </c>
      <c r="W15" s="20" t="s">
        <v>135</v>
      </c>
      <c r="Y15" s="16" t="s">
        <v>57</v>
      </c>
      <c r="Z15" s="12">
        <v>5929038</v>
      </c>
      <c r="AB15" t="str">
        <f t="shared" si="0"/>
        <v>Nebraska</v>
      </c>
      <c r="AC15" s="12">
        <f t="shared" si="0"/>
        <v>5929038</v>
      </c>
    </row>
    <row r="16" spans="1:32" x14ac:dyDescent="0.2">
      <c r="G16" s="16" t="s">
        <v>153</v>
      </c>
      <c r="H16" s="12">
        <v>8622300</v>
      </c>
      <c r="I16" s="12">
        <v>2783476.2399999988</v>
      </c>
      <c r="L16" s="16" t="s">
        <v>153</v>
      </c>
      <c r="M16" s="13">
        <v>25152</v>
      </c>
      <c r="N16" s="17">
        <v>0.32282294051471172</v>
      </c>
      <c r="V16" s="20" t="str">
        <f>V6</f>
        <v>Amazon</v>
      </c>
      <c r="W16" s="20">
        <f>GETPIVOTDATA("Total Sales",$V$5,"Retailer","Amazon")</f>
        <v>77698912</v>
      </c>
      <c r="Y16" s="16" t="s">
        <v>110</v>
      </c>
      <c r="Z16" s="12">
        <v>7735580</v>
      </c>
      <c r="AB16" t="str">
        <f t="shared" si="0"/>
        <v>North Dakota</v>
      </c>
      <c r="AC16" s="12">
        <f t="shared" si="0"/>
        <v>7735580</v>
      </c>
    </row>
    <row r="17" spans="7:29" x14ac:dyDescent="0.2">
      <c r="G17" s="16" t="s">
        <v>154</v>
      </c>
      <c r="H17" s="12">
        <v>8026527</v>
      </c>
      <c r="I17" s="12">
        <v>2712196.2300000014</v>
      </c>
      <c r="L17" s="16" t="s">
        <v>154</v>
      </c>
      <c r="M17" s="13">
        <v>20545</v>
      </c>
      <c r="N17" s="17">
        <v>0.33790408105523118</v>
      </c>
      <c r="V17" s="20" t="str">
        <f t="shared" ref="V17:V21" si="1">V7</f>
        <v>Foot Locker</v>
      </c>
      <c r="W17" s="20">
        <f>GETPIVOTDATA("Total Sales",$V$5,"Retailer","Foot Locker")</f>
        <v>220094720</v>
      </c>
      <c r="Y17" s="16" t="s">
        <v>96</v>
      </c>
      <c r="Z17" s="12">
        <v>18484583</v>
      </c>
      <c r="AB17" t="str">
        <f t="shared" si="0"/>
        <v>Ohio</v>
      </c>
      <c r="AC17" s="12">
        <f t="shared" si="0"/>
        <v>18484583</v>
      </c>
    </row>
    <row r="18" spans="7:29" x14ac:dyDescent="0.2">
      <c r="G18" s="15" t="s">
        <v>141</v>
      </c>
      <c r="H18" s="12">
        <v>717821450</v>
      </c>
      <c r="I18" s="12">
        <v>268759098.87</v>
      </c>
      <c r="L18" s="15" t="s">
        <v>141</v>
      </c>
      <c r="M18" s="13"/>
      <c r="N18" s="17"/>
      <c r="V18" s="20" t="str">
        <f t="shared" si="1"/>
        <v>Kohl's</v>
      </c>
      <c r="W18" s="20">
        <f>GETPIVOTDATA("Total Sales",$V$5,"Retailer","Kohl's")</f>
        <v>102114753</v>
      </c>
      <c r="Y18" s="16" t="s">
        <v>108</v>
      </c>
      <c r="Z18" s="12">
        <v>8495576</v>
      </c>
      <c r="AB18" t="str">
        <f t="shared" si="0"/>
        <v>South Dakota</v>
      </c>
      <c r="AC18" s="12">
        <f t="shared" si="0"/>
        <v>8495576</v>
      </c>
    </row>
    <row r="19" spans="7:29" x14ac:dyDescent="0.2">
      <c r="G19" s="16" t="s">
        <v>143</v>
      </c>
      <c r="H19" s="12">
        <v>55225396</v>
      </c>
      <c r="I19" s="12">
        <v>19311929.099999994</v>
      </c>
      <c r="L19" s="16" t="s">
        <v>143</v>
      </c>
      <c r="M19" s="13">
        <v>179299</v>
      </c>
      <c r="N19" s="17">
        <v>0.34969290396758757</v>
      </c>
      <c r="V19" s="20" t="str">
        <f t="shared" si="1"/>
        <v>Sports Direct</v>
      </c>
      <c r="W19" s="20">
        <f>GETPIVOTDATA("Total Sales",$V$5,"Retailer","Sports Direct")</f>
        <v>182470997</v>
      </c>
      <c r="Y19" s="16" t="s">
        <v>114</v>
      </c>
      <c r="Z19" s="12">
        <v>7727469</v>
      </c>
      <c r="AB19" t="str">
        <f t="shared" si="0"/>
        <v>Wisconsin</v>
      </c>
      <c r="AC19" s="12">
        <f t="shared" si="0"/>
        <v>7727469</v>
      </c>
    </row>
    <row r="20" spans="7:29" x14ac:dyDescent="0.2">
      <c r="G20" s="16" t="s">
        <v>144</v>
      </c>
      <c r="H20" s="12">
        <v>46102165</v>
      </c>
      <c r="I20" s="12">
        <v>16185382.25999999</v>
      </c>
      <c r="L20" s="16" t="s">
        <v>144</v>
      </c>
      <c r="M20" s="13">
        <v>156113</v>
      </c>
      <c r="N20" s="17">
        <v>0.35107640302792703</v>
      </c>
      <c r="V20" s="20" t="str">
        <f t="shared" si="1"/>
        <v>Walmart</v>
      </c>
      <c r="W20" s="20">
        <f>GETPIVOTDATA("Total Sales",$V$5,"Retailer","Walmart")</f>
        <v>74558410</v>
      </c>
      <c r="Y20" s="15" t="s">
        <v>15</v>
      </c>
      <c r="Z20" s="12">
        <v>186324067</v>
      </c>
      <c r="AC20" s="27">
        <f t="shared" si="0"/>
        <v>186324067</v>
      </c>
    </row>
    <row r="21" spans="7:29" x14ac:dyDescent="0.2">
      <c r="G21" s="16" t="s">
        <v>145</v>
      </c>
      <c r="H21" s="12">
        <v>39148532</v>
      </c>
      <c r="I21" s="12">
        <v>14577781.740000006</v>
      </c>
      <c r="L21" s="16" t="s">
        <v>145</v>
      </c>
      <c r="M21" s="13">
        <v>143988</v>
      </c>
      <c r="N21" s="17">
        <v>0.37237109529419915</v>
      </c>
      <c r="V21" s="20" t="str">
        <f t="shared" si="1"/>
        <v>West Gear</v>
      </c>
      <c r="W21" s="20">
        <f>GETPIVOTDATA("Total Sales",$V$5,"Retailer","West Gear")</f>
        <v>242964333</v>
      </c>
      <c r="Y21" s="16" t="s">
        <v>125</v>
      </c>
      <c r="Z21" s="12">
        <v>11573448</v>
      </c>
      <c r="AB21" t="str">
        <f t="shared" si="0"/>
        <v>Connecticut</v>
      </c>
      <c r="AC21" s="12">
        <f t="shared" si="0"/>
        <v>11573448</v>
      </c>
    </row>
    <row r="22" spans="7:29" x14ac:dyDescent="0.2">
      <c r="G22" s="16" t="s">
        <v>146</v>
      </c>
      <c r="H22" s="12">
        <v>47732964</v>
      </c>
      <c r="I22" s="12">
        <v>18257943.970000006</v>
      </c>
      <c r="L22" s="16" t="s">
        <v>146</v>
      </c>
      <c r="M22" s="13">
        <v>161717</v>
      </c>
      <c r="N22" s="17">
        <v>0.38250178576800731</v>
      </c>
      <c r="Y22" s="16" t="s">
        <v>121</v>
      </c>
      <c r="Z22" s="12">
        <v>12298412</v>
      </c>
      <c r="AB22" t="str">
        <f t="shared" si="0"/>
        <v>Delaware</v>
      </c>
      <c r="AC22" s="12">
        <f t="shared" si="0"/>
        <v>12298412</v>
      </c>
    </row>
    <row r="23" spans="7:29" x14ac:dyDescent="0.2">
      <c r="G23" s="16" t="s">
        <v>147</v>
      </c>
      <c r="H23" s="12">
        <v>63589681</v>
      </c>
      <c r="I23" s="12">
        <v>24075413.379999977</v>
      </c>
      <c r="L23" s="16" t="s">
        <v>147</v>
      </c>
      <c r="M23" s="13">
        <v>178900</v>
      </c>
      <c r="N23" s="17">
        <v>0.37860566370823556</v>
      </c>
      <c r="Y23" s="16" t="s">
        <v>62</v>
      </c>
      <c r="Z23" s="12">
        <v>9195978</v>
      </c>
      <c r="AB23" t="str">
        <f t="shared" si="0"/>
        <v>Maine</v>
      </c>
      <c r="AC23" s="12">
        <f t="shared" si="0"/>
        <v>9195978</v>
      </c>
    </row>
    <row r="24" spans="7:29" x14ac:dyDescent="0.2">
      <c r="G24" s="16" t="s">
        <v>148</v>
      </c>
      <c r="H24" s="12">
        <v>65917553</v>
      </c>
      <c r="I24" s="12">
        <v>24421988.509999976</v>
      </c>
      <c r="L24" s="16" t="s">
        <v>148</v>
      </c>
      <c r="M24" s="13">
        <v>164745</v>
      </c>
      <c r="N24" s="17">
        <v>0.37049294760683815</v>
      </c>
      <c r="Y24" s="16" t="s">
        <v>119</v>
      </c>
      <c r="Z24" s="12">
        <v>7758059</v>
      </c>
      <c r="AB24" t="str">
        <f t="shared" si="0"/>
        <v>Maryland</v>
      </c>
      <c r="AC24" s="12">
        <f t="shared" si="0"/>
        <v>7758059</v>
      </c>
    </row>
    <row r="25" spans="7:29" x14ac:dyDescent="0.2">
      <c r="G25" s="16" t="s">
        <v>149</v>
      </c>
      <c r="H25" s="12">
        <v>78334681</v>
      </c>
      <c r="I25" s="12">
        <v>29137233.48000003</v>
      </c>
      <c r="L25" s="16" t="s">
        <v>149</v>
      </c>
      <c r="M25" s="13">
        <v>180481</v>
      </c>
      <c r="N25" s="17">
        <v>0.37195828345812798</v>
      </c>
      <c r="Y25" s="16" t="s">
        <v>129</v>
      </c>
      <c r="Z25" s="12">
        <v>11076810</v>
      </c>
      <c r="AB25" t="str">
        <f t="shared" si="0"/>
        <v>Massachusetts</v>
      </c>
      <c r="AC25" s="12">
        <f t="shared" si="0"/>
        <v>11076810</v>
      </c>
    </row>
    <row r="26" spans="7:29" x14ac:dyDescent="0.2">
      <c r="G26" s="16" t="s">
        <v>150</v>
      </c>
      <c r="H26" s="12">
        <v>72288221</v>
      </c>
      <c r="I26" s="12">
        <v>27112515.760000009</v>
      </c>
      <c r="L26" s="16" t="s">
        <v>150</v>
      </c>
      <c r="M26" s="13">
        <v>195414</v>
      </c>
      <c r="N26" s="17">
        <v>0.37506132236951867</v>
      </c>
      <c r="Y26" s="16" t="s">
        <v>133</v>
      </c>
      <c r="Z26" s="12">
        <v>16411667</v>
      </c>
      <c r="AB26" t="str">
        <f t="shared" si="0"/>
        <v>New Hampshire</v>
      </c>
      <c r="AC26" s="12">
        <f t="shared" si="0"/>
        <v>16411667</v>
      </c>
    </row>
    <row r="27" spans="7:29" x14ac:dyDescent="0.2">
      <c r="G27" s="16" t="s">
        <v>151</v>
      </c>
      <c r="H27" s="12">
        <v>59357023</v>
      </c>
      <c r="I27" s="12">
        <v>23889884.29000001</v>
      </c>
      <c r="L27" s="16" t="s">
        <v>151</v>
      </c>
      <c r="M27" s="13">
        <v>182425</v>
      </c>
      <c r="N27" s="17">
        <v>0.40247780435349684</v>
      </c>
      <c r="Y27" s="16" t="s">
        <v>123</v>
      </c>
      <c r="Z27" s="12">
        <v>9934246</v>
      </c>
      <c r="AB27" t="str">
        <f t="shared" si="0"/>
        <v>New Jersey</v>
      </c>
      <c r="AC27" s="12">
        <f t="shared" si="0"/>
        <v>9934246</v>
      </c>
    </row>
    <row r="28" spans="7:29" x14ac:dyDescent="0.2">
      <c r="G28" s="16" t="s">
        <v>152</v>
      </c>
      <c r="H28" s="12">
        <v>53074764</v>
      </c>
      <c r="I28" s="12">
        <v>20938975.390000004</v>
      </c>
      <c r="L28" s="16" t="s">
        <v>152</v>
      </c>
      <c r="M28" s="13">
        <v>152834</v>
      </c>
      <c r="N28" s="17">
        <v>0.3945184832098359</v>
      </c>
      <c r="Y28" s="16" t="s">
        <v>16</v>
      </c>
      <c r="Z28" s="12">
        <v>64229039</v>
      </c>
      <c r="AB28" t="str">
        <f t="shared" si="0"/>
        <v>New York</v>
      </c>
      <c r="AC28" s="12">
        <f t="shared" si="0"/>
        <v>64229039</v>
      </c>
    </row>
    <row r="29" spans="7:29" x14ac:dyDescent="0.2">
      <c r="G29" s="16" t="s">
        <v>153</v>
      </c>
      <c r="H29" s="12">
        <v>59235040</v>
      </c>
      <c r="I29" s="12">
        <v>21972045.189999979</v>
      </c>
      <c r="L29" s="16" t="s">
        <v>153</v>
      </c>
      <c r="M29" s="13">
        <v>149350</v>
      </c>
      <c r="N29" s="17">
        <v>0.37092986161569197</v>
      </c>
      <c r="Y29" s="16" t="s">
        <v>40</v>
      </c>
      <c r="Z29" s="12">
        <v>10357519</v>
      </c>
      <c r="AB29" t="str">
        <f t="shared" si="0"/>
        <v>Pennsylvania</v>
      </c>
      <c r="AC29" s="12">
        <f t="shared" si="0"/>
        <v>10357519</v>
      </c>
    </row>
    <row r="30" spans="7:29" x14ac:dyDescent="0.2">
      <c r="G30" s="16" t="s">
        <v>154</v>
      </c>
      <c r="H30" s="12">
        <v>77815430</v>
      </c>
      <c r="I30" s="12">
        <v>28878005.799999986</v>
      </c>
      <c r="L30" s="16" t="s">
        <v>154</v>
      </c>
      <c r="M30" s="13">
        <v>171246</v>
      </c>
      <c r="N30" s="17">
        <v>0.37110899213690635</v>
      </c>
      <c r="Y30" s="16" t="s">
        <v>127</v>
      </c>
      <c r="Z30" s="12">
        <v>8446806</v>
      </c>
      <c r="AB30" t="str">
        <f t="shared" si="0"/>
        <v>Rhode Island</v>
      </c>
      <c r="AC30" s="12">
        <f t="shared" si="0"/>
        <v>8446806</v>
      </c>
    </row>
    <row r="31" spans="7:29" x14ac:dyDescent="0.2">
      <c r="Y31" s="16" t="s">
        <v>131</v>
      </c>
      <c r="Z31" s="12">
        <v>14352923</v>
      </c>
      <c r="AB31" t="str">
        <f t="shared" si="0"/>
        <v>Vermont</v>
      </c>
      <c r="AC31" s="12">
        <f t="shared" si="0"/>
        <v>14352923</v>
      </c>
    </row>
    <row r="32" spans="7:29" x14ac:dyDescent="0.2">
      <c r="Y32" s="16" t="s">
        <v>118</v>
      </c>
      <c r="Z32" s="12">
        <v>10689160</v>
      </c>
      <c r="AB32" t="str">
        <f t="shared" si="0"/>
        <v>West Virginia</v>
      </c>
      <c r="AC32" s="12">
        <f t="shared" si="0"/>
        <v>10689160</v>
      </c>
    </row>
    <row r="33" spans="25:29" x14ac:dyDescent="0.2">
      <c r="Y33" s="15" t="s">
        <v>27</v>
      </c>
      <c r="Z33" s="12">
        <v>144663181</v>
      </c>
      <c r="AC33" s="27">
        <f t="shared" si="0"/>
        <v>144663181</v>
      </c>
    </row>
    <row r="34" spans="25:29" x14ac:dyDescent="0.2">
      <c r="Y34" s="16" t="s">
        <v>59</v>
      </c>
      <c r="Z34" s="12">
        <v>17633424</v>
      </c>
      <c r="AB34" t="str">
        <f t="shared" si="0"/>
        <v>Alabama</v>
      </c>
      <c r="AC34" s="12">
        <f t="shared" si="0"/>
        <v>17633424</v>
      </c>
    </row>
    <row r="35" spans="25:29" x14ac:dyDescent="0.2">
      <c r="Y35" s="16" t="s">
        <v>102</v>
      </c>
      <c r="Z35" s="12">
        <v>12639347</v>
      </c>
      <c r="AB35" t="str">
        <f t="shared" si="0"/>
        <v>Arkansas</v>
      </c>
      <c r="AC35" s="12">
        <f t="shared" si="0"/>
        <v>12639347</v>
      </c>
    </row>
    <row r="36" spans="25:29" x14ac:dyDescent="0.2">
      <c r="Y36" s="16" t="s">
        <v>81</v>
      </c>
      <c r="Z36" s="12">
        <v>23750781</v>
      </c>
      <c r="AB36" t="str">
        <f t="shared" si="0"/>
        <v>Louisiana</v>
      </c>
      <c r="AC36" s="12">
        <f t="shared" si="0"/>
        <v>23750781</v>
      </c>
    </row>
    <row r="37" spans="25:29" x14ac:dyDescent="0.2">
      <c r="Y37" s="16" t="s">
        <v>100</v>
      </c>
      <c r="Z37" s="12">
        <v>15591709</v>
      </c>
      <c r="AB37" t="str">
        <f t="shared" si="0"/>
        <v>Mississippi</v>
      </c>
      <c r="AC37" s="12">
        <f t="shared" si="0"/>
        <v>15591709</v>
      </c>
    </row>
    <row r="38" spans="25:29" x14ac:dyDescent="0.2">
      <c r="Y38" s="16" t="s">
        <v>104</v>
      </c>
      <c r="Z38" s="12">
        <v>10620734</v>
      </c>
      <c r="AB38" t="str">
        <f t="shared" si="0"/>
        <v>Oklahoma</v>
      </c>
      <c r="AC38" s="12">
        <f t="shared" si="0"/>
        <v>10620734</v>
      </c>
    </row>
    <row r="39" spans="25:29" x14ac:dyDescent="0.2">
      <c r="Y39" s="16" t="s">
        <v>55</v>
      </c>
      <c r="Z39" s="12">
        <v>18067440</v>
      </c>
      <c r="AB39" t="str">
        <f t="shared" si="0"/>
        <v>Tennessee</v>
      </c>
      <c r="AC39" s="12">
        <f t="shared" si="0"/>
        <v>18067440</v>
      </c>
    </row>
    <row r="40" spans="25:29" x14ac:dyDescent="0.2">
      <c r="Y40" s="16" t="s">
        <v>28</v>
      </c>
      <c r="Z40" s="12">
        <v>46359746</v>
      </c>
      <c r="AB40" t="str">
        <f t="shared" si="0"/>
        <v>Texas</v>
      </c>
      <c r="AC40" s="12">
        <f t="shared" si="0"/>
        <v>46359746</v>
      </c>
    </row>
    <row r="41" spans="25:29" x14ac:dyDescent="0.2">
      <c r="Y41" s="15" t="s">
        <v>48</v>
      </c>
      <c r="Z41" s="12">
        <v>163171236</v>
      </c>
      <c r="AC41" s="27">
        <f t="shared" si="0"/>
        <v>163171236</v>
      </c>
    </row>
    <row r="42" spans="25:29" x14ac:dyDescent="0.2">
      <c r="Y42" s="16" t="s">
        <v>49</v>
      </c>
      <c r="Z42" s="12">
        <v>59283714</v>
      </c>
      <c r="AB42" t="str">
        <f t="shared" si="0"/>
        <v>Florida</v>
      </c>
      <c r="AC42" s="12">
        <f t="shared" si="0"/>
        <v>59283714</v>
      </c>
    </row>
    <row r="43" spans="25:29" x14ac:dyDescent="0.2">
      <c r="Y43" s="16" t="s">
        <v>90</v>
      </c>
      <c r="Z43" s="12">
        <v>18997466</v>
      </c>
      <c r="AB43" t="str">
        <f t="shared" si="0"/>
        <v>Georgia</v>
      </c>
      <c r="AC43" s="12">
        <f t="shared" si="0"/>
        <v>18997466</v>
      </c>
    </row>
    <row r="44" spans="25:29" x14ac:dyDescent="0.2">
      <c r="Y44" s="16" t="s">
        <v>98</v>
      </c>
      <c r="Z44" s="12">
        <v>10072848</v>
      </c>
      <c r="AB44" t="str">
        <f t="shared" si="0"/>
        <v>Kentucky</v>
      </c>
      <c r="AC44" s="12">
        <f t="shared" si="0"/>
        <v>10072848</v>
      </c>
    </row>
    <row r="45" spans="25:29" x14ac:dyDescent="0.2">
      <c r="Y45" s="16" t="s">
        <v>94</v>
      </c>
      <c r="Z45" s="12">
        <v>23956531</v>
      </c>
      <c r="AB45" t="str">
        <f t="shared" si="0"/>
        <v>North Carolina</v>
      </c>
      <c r="AC45" s="12">
        <f t="shared" si="0"/>
        <v>23956531</v>
      </c>
    </row>
    <row r="46" spans="25:29" x14ac:dyDescent="0.2">
      <c r="Y46" s="16" t="s">
        <v>92</v>
      </c>
      <c r="Z46" s="12">
        <v>29285637</v>
      </c>
      <c r="AB46" t="str">
        <f t="shared" si="0"/>
        <v>South Carolina</v>
      </c>
      <c r="AC46" s="12">
        <f t="shared" si="0"/>
        <v>29285637</v>
      </c>
    </row>
    <row r="47" spans="25:29" x14ac:dyDescent="0.2">
      <c r="Y47" s="16" t="s">
        <v>72</v>
      </c>
      <c r="Z47" s="12">
        <v>21575040</v>
      </c>
      <c r="AB47" t="str">
        <f t="shared" si="0"/>
        <v>Virginia</v>
      </c>
      <c r="AC47" s="12">
        <f t="shared" si="0"/>
        <v>21575040</v>
      </c>
    </row>
    <row r="48" spans="25:29" x14ac:dyDescent="0.2">
      <c r="Y48" s="15" t="s">
        <v>31</v>
      </c>
      <c r="Z48" s="12">
        <v>269943182</v>
      </c>
      <c r="AC48" s="27">
        <f t="shared" si="0"/>
        <v>269943182</v>
      </c>
    </row>
    <row r="49" spans="25:29" x14ac:dyDescent="0.2">
      <c r="Y49" s="16" t="s">
        <v>64</v>
      </c>
      <c r="Z49" s="12">
        <v>14753103</v>
      </c>
      <c r="AB49" t="str">
        <f t="shared" si="0"/>
        <v>Alaska</v>
      </c>
      <c r="AC49" s="12">
        <f t="shared" si="0"/>
        <v>14753103</v>
      </c>
    </row>
    <row r="50" spans="25:29" x14ac:dyDescent="0.2">
      <c r="Y50" s="16" t="s">
        <v>86</v>
      </c>
      <c r="Z50" s="12">
        <v>15782221</v>
      </c>
      <c r="AB50" t="str">
        <f t="shared" si="0"/>
        <v>Arizona</v>
      </c>
      <c r="AC50" s="12">
        <f t="shared" si="0"/>
        <v>15782221</v>
      </c>
    </row>
    <row r="51" spans="25:29" x14ac:dyDescent="0.2">
      <c r="Y51" s="16" t="s">
        <v>32</v>
      </c>
      <c r="Z51" s="12">
        <v>60174133</v>
      </c>
      <c r="AB51" t="str">
        <f t="shared" si="0"/>
        <v>California</v>
      </c>
      <c r="AC51" s="12">
        <f t="shared" si="0"/>
        <v>60174133</v>
      </c>
    </row>
    <row r="52" spans="25:29" x14ac:dyDescent="0.2">
      <c r="Y52" s="16" t="s">
        <v>44</v>
      </c>
      <c r="Z52" s="12">
        <v>20996536</v>
      </c>
      <c r="AB52" t="str">
        <f t="shared" si="0"/>
        <v>Colorado</v>
      </c>
      <c r="AC52" s="12">
        <f t="shared" si="0"/>
        <v>20996536</v>
      </c>
    </row>
    <row r="53" spans="25:29" x14ac:dyDescent="0.2">
      <c r="Y53" s="16" t="s">
        <v>66</v>
      </c>
      <c r="Z53" s="12">
        <v>22282457</v>
      </c>
      <c r="AB53" t="str">
        <f t="shared" si="0"/>
        <v>Hawaii</v>
      </c>
      <c r="AC53" s="12">
        <f t="shared" si="0"/>
        <v>22282457</v>
      </c>
    </row>
    <row r="54" spans="25:29" x14ac:dyDescent="0.2">
      <c r="Y54" s="16" t="s">
        <v>84</v>
      </c>
      <c r="Z54" s="12">
        <v>19276878</v>
      </c>
      <c r="AB54" t="str">
        <f t="shared" si="0"/>
        <v>Idaho</v>
      </c>
      <c r="AC54" s="12">
        <f t="shared" si="0"/>
        <v>19276878</v>
      </c>
    </row>
    <row r="55" spans="25:29" x14ac:dyDescent="0.2">
      <c r="Y55" s="16" t="s">
        <v>42</v>
      </c>
      <c r="Z55" s="12">
        <v>20858509</v>
      </c>
      <c r="AB55" t="str">
        <f t="shared" si="0"/>
        <v>Nevada</v>
      </c>
      <c r="AC55" s="12">
        <f t="shared" si="0"/>
        <v>20858509</v>
      </c>
    </row>
    <row r="56" spans="25:29" x14ac:dyDescent="0.2">
      <c r="Y56" s="16" t="s">
        <v>88</v>
      </c>
      <c r="Z56" s="12">
        <v>19865016</v>
      </c>
      <c r="AB56" t="str">
        <f t="shared" si="0"/>
        <v>New Mexico</v>
      </c>
      <c r="AC56" s="12">
        <f t="shared" si="0"/>
        <v>19865016</v>
      </c>
    </row>
    <row r="57" spans="25:29" x14ac:dyDescent="0.2">
      <c r="Y57" s="16" t="s">
        <v>80</v>
      </c>
      <c r="Z57" s="12">
        <v>21349674</v>
      </c>
      <c r="AB57" t="str">
        <f t="shared" si="0"/>
        <v>Oregon</v>
      </c>
      <c r="AC57" s="12">
        <f t="shared" si="0"/>
        <v>21349674</v>
      </c>
    </row>
    <row r="58" spans="25:29" x14ac:dyDescent="0.2">
      <c r="Y58" s="16" t="s">
        <v>78</v>
      </c>
      <c r="Z58" s="12">
        <v>9696420</v>
      </c>
      <c r="AB58" t="str">
        <f t="shared" si="0"/>
        <v>Utah</v>
      </c>
      <c r="AC58" s="12">
        <f t="shared" si="0"/>
        <v>9696420</v>
      </c>
    </row>
    <row r="59" spans="25:29" x14ac:dyDescent="0.2">
      <c r="Y59" s="16" t="s">
        <v>46</v>
      </c>
      <c r="Z59" s="12">
        <v>26330718</v>
      </c>
      <c r="AB59" t="str">
        <f t="shared" si="0"/>
        <v>Washington</v>
      </c>
      <c r="AC59" s="12">
        <f t="shared" si="0"/>
        <v>26330718</v>
      </c>
    </row>
    <row r="60" spans="25:29" x14ac:dyDescent="0.2">
      <c r="Y60" s="16" t="s">
        <v>70</v>
      </c>
      <c r="Z60" s="12">
        <v>18577517</v>
      </c>
      <c r="AB60" t="str">
        <f t="shared" si="0"/>
        <v>Wyoming</v>
      </c>
      <c r="AC60" s="12">
        <f t="shared" si="0"/>
        <v>18577517</v>
      </c>
    </row>
  </sheetData>
  <pageMargins left="0.7" right="0.7" top="0.75" bottom="0.75" header="0.3" footer="0.3"/>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88E72-E993-D544-89DA-6D19D612DE33}">
  <dimension ref="A1:R35"/>
  <sheetViews>
    <sheetView showGridLines="0" tabSelected="1" topLeftCell="A2" zoomScale="140" zoomScaleNormal="140" workbookViewId="0">
      <selection activeCell="O35" sqref="O35"/>
    </sheetView>
  </sheetViews>
  <sheetFormatPr baseColWidth="10" defaultRowHeight="15" x14ac:dyDescent="0.2"/>
  <cols>
    <col min="1" max="1" width="3.6640625" style="18" customWidth="1"/>
    <col min="2" max="16" width="10.83203125" style="18"/>
    <col min="17" max="17" width="3.6640625" style="18" customWidth="1"/>
    <col min="18" max="16384" width="10.83203125" style="18"/>
  </cols>
  <sheetData>
    <row r="1" spans="1:18" x14ac:dyDescent="0.2">
      <c r="A1" s="19"/>
      <c r="B1" s="19"/>
      <c r="C1" s="19"/>
      <c r="D1" s="19"/>
      <c r="E1" s="19"/>
      <c r="F1" s="19"/>
      <c r="G1" s="19"/>
      <c r="H1" s="19"/>
      <c r="I1" s="19"/>
      <c r="J1" s="19"/>
      <c r="K1" s="19"/>
      <c r="L1" s="19"/>
      <c r="M1" s="19"/>
      <c r="N1" s="19"/>
      <c r="O1" s="19"/>
      <c r="P1" s="19"/>
      <c r="Q1" s="19"/>
      <c r="R1" s="19"/>
    </row>
    <row r="2" spans="1:18" x14ac:dyDescent="0.2">
      <c r="A2" s="19"/>
      <c r="B2" s="19"/>
      <c r="C2" s="19"/>
      <c r="D2" s="19"/>
      <c r="E2" s="19"/>
      <c r="F2" s="19"/>
      <c r="G2" s="19"/>
      <c r="H2" s="19"/>
      <c r="I2" s="19"/>
      <c r="J2" s="19"/>
      <c r="K2" s="19"/>
      <c r="L2" s="19"/>
      <c r="M2" s="19"/>
      <c r="N2" s="19"/>
      <c r="O2" s="19"/>
      <c r="P2" s="19"/>
      <c r="Q2" s="19"/>
      <c r="R2" s="19"/>
    </row>
    <row r="3" spans="1:18" x14ac:dyDescent="0.2">
      <c r="A3" s="19"/>
      <c r="B3" s="19"/>
      <c r="C3" s="19"/>
      <c r="D3" s="19"/>
      <c r="E3" s="19"/>
      <c r="F3" s="19"/>
      <c r="G3" s="19"/>
      <c r="H3" s="19"/>
      <c r="I3" s="19"/>
      <c r="J3" s="19"/>
      <c r="K3" s="19"/>
      <c r="L3" s="19"/>
      <c r="M3" s="19"/>
      <c r="N3" s="19"/>
      <c r="O3" s="19"/>
      <c r="P3" s="19"/>
      <c r="Q3" s="19"/>
      <c r="R3" s="19"/>
    </row>
    <row r="4" spans="1:18" x14ac:dyDescent="0.2">
      <c r="A4" s="19"/>
      <c r="B4" s="19"/>
      <c r="C4" s="19"/>
      <c r="D4" s="19"/>
      <c r="E4" s="19"/>
      <c r="F4" s="19"/>
      <c r="G4" s="19"/>
      <c r="H4" s="19"/>
      <c r="I4" s="19"/>
      <c r="J4" s="19"/>
      <c r="K4" s="19"/>
      <c r="L4" s="19"/>
      <c r="M4" s="19"/>
      <c r="N4" s="19"/>
      <c r="O4" s="19"/>
      <c r="P4" s="19"/>
      <c r="Q4" s="19"/>
      <c r="R4" s="19"/>
    </row>
    <row r="5" spans="1:18" x14ac:dyDescent="0.2">
      <c r="A5" s="19"/>
      <c r="B5" s="19"/>
      <c r="C5" s="19"/>
      <c r="D5" s="19"/>
      <c r="E5" s="19"/>
      <c r="F5" s="19"/>
      <c r="G5" s="19"/>
      <c r="H5" s="19"/>
      <c r="I5" s="19"/>
      <c r="J5" s="19"/>
      <c r="K5" s="19"/>
      <c r="L5" s="19"/>
      <c r="M5" s="19"/>
      <c r="N5" s="19"/>
      <c r="O5" s="19"/>
      <c r="P5" s="19"/>
      <c r="Q5" s="19"/>
      <c r="R5" s="19"/>
    </row>
    <row r="6" spans="1:18" x14ac:dyDescent="0.2">
      <c r="A6" s="19"/>
      <c r="B6" s="19"/>
      <c r="C6" s="19"/>
      <c r="D6" s="19"/>
      <c r="E6" s="19"/>
      <c r="F6" s="19"/>
      <c r="G6" s="19"/>
      <c r="H6" s="19"/>
      <c r="I6" s="19"/>
      <c r="J6" s="19"/>
      <c r="K6" s="19"/>
      <c r="L6" s="19"/>
      <c r="M6" s="19"/>
      <c r="N6" s="19"/>
      <c r="O6" s="19"/>
      <c r="P6" s="19"/>
      <c r="Q6" s="19"/>
      <c r="R6" s="19"/>
    </row>
    <row r="7" spans="1:18" x14ac:dyDescent="0.2">
      <c r="A7" s="19"/>
      <c r="B7" s="19"/>
      <c r="C7" s="19"/>
      <c r="D7" s="19"/>
      <c r="E7" s="19"/>
      <c r="F7" s="19"/>
      <c r="G7" s="19"/>
      <c r="H7" s="19"/>
      <c r="I7" s="19"/>
      <c r="J7" s="19"/>
      <c r="K7" s="19"/>
      <c r="L7" s="19"/>
      <c r="M7" s="19"/>
      <c r="N7" s="19"/>
      <c r="O7" s="19"/>
      <c r="P7" s="19"/>
      <c r="Q7" s="19"/>
      <c r="R7" s="19"/>
    </row>
    <row r="8" spans="1:18" x14ac:dyDescent="0.2">
      <c r="A8" s="19"/>
      <c r="B8" s="19"/>
      <c r="C8" s="19"/>
      <c r="D8" s="19"/>
      <c r="E8" s="19"/>
      <c r="F8" s="19"/>
      <c r="G8" s="19"/>
      <c r="H8" s="19"/>
      <c r="I8" s="19"/>
      <c r="J8" s="19"/>
      <c r="K8" s="19"/>
      <c r="L8" s="19"/>
      <c r="M8" s="19"/>
      <c r="N8" s="19"/>
      <c r="O8" s="19"/>
      <c r="P8" s="19"/>
      <c r="Q8" s="19"/>
      <c r="R8" s="19"/>
    </row>
    <row r="9" spans="1:18" x14ac:dyDescent="0.2">
      <c r="A9" s="19"/>
      <c r="B9" s="19"/>
      <c r="C9" s="19"/>
      <c r="D9" s="19"/>
      <c r="E9" s="19"/>
      <c r="F9" s="19"/>
      <c r="G9" s="19"/>
      <c r="H9" s="19"/>
      <c r="I9" s="19"/>
      <c r="J9" s="19"/>
      <c r="K9" s="19"/>
      <c r="L9" s="19"/>
      <c r="M9" s="19"/>
      <c r="N9" s="19"/>
      <c r="O9" s="19"/>
      <c r="P9" s="19"/>
      <c r="Q9" s="19"/>
      <c r="R9" s="19"/>
    </row>
    <row r="10" spans="1:18" x14ac:dyDescent="0.2">
      <c r="A10" s="19"/>
      <c r="B10" s="19"/>
      <c r="C10" s="19"/>
      <c r="D10" s="19"/>
      <c r="E10" s="19"/>
      <c r="F10" s="19"/>
      <c r="G10" s="19"/>
      <c r="H10" s="19"/>
      <c r="I10" s="19"/>
      <c r="J10" s="19"/>
      <c r="K10" s="19"/>
      <c r="L10" s="19"/>
      <c r="M10" s="19"/>
      <c r="N10" s="19"/>
      <c r="O10" s="19"/>
      <c r="P10" s="19"/>
      <c r="Q10" s="19"/>
      <c r="R10" s="19"/>
    </row>
    <row r="11" spans="1:18" x14ac:dyDescent="0.2">
      <c r="A11" s="19"/>
      <c r="B11" s="19"/>
      <c r="C11" s="19"/>
      <c r="D11" s="19"/>
      <c r="E11" s="19"/>
      <c r="F11" s="19"/>
      <c r="G11" s="19"/>
      <c r="H11" s="19"/>
      <c r="I11" s="19"/>
      <c r="J11" s="19"/>
      <c r="K11" s="19"/>
      <c r="L11" s="19"/>
      <c r="M11" s="19"/>
      <c r="N11" s="19"/>
      <c r="O11" s="19"/>
      <c r="P11" s="19"/>
      <c r="Q11" s="19"/>
      <c r="R11" s="19"/>
    </row>
    <row r="12" spans="1:18" x14ac:dyDescent="0.2">
      <c r="A12" s="19"/>
      <c r="B12" s="19"/>
      <c r="C12" s="19"/>
      <c r="D12" s="19"/>
      <c r="E12" s="19"/>
      <c r="F12" s="19"/>
      <c r="G12" s="19"/>
      <c r="H12" s="19"/>
      <c r="I12" s="19"/>
      <c r="J12" s="19"/>
      <c r="K12" s="19"/>
      <c r="L12" s="19"/>
      <c r="M12" s="19"/>
      <c r="N12" s="19"/>
      <c r="O12" s="19"/>
      <c r="P12" s="19"/>
      <c r="Q12" s="19"/>
      <c r="R12" s="19"/>
    </row>
    <row r="13" spans="1:18" x14ac:dyDescent="0.2">
      <c r="A13" s="19"/>
      <c r="B13" s="19"/>
      <c r="C13" s="19"/>
      <c r="D13" s="19"/>
      <c r="E13" s="19"/>
      <c r="F13" s="19"/>
      <c r="G13" s="19"/>
      <c r="H13" s="19"/>
      <c r="I13" s="19"/>
      <c r="J13" s="19"/>
      <c r="K13" s="19"/>
      <c r="L13" s="19"/>
      <c r="M13" s="19"/>
      <c r="N13" s="19"/>
      <c r="O13" s="19"/>
      <c r="P13" s="19"/>
      <c r="Q13" s="19"/>
      <c r="R13" s="19"/>
    </row>
    <row r="14" spans="1:18" x14ac:dyDescent="0.2">
      <c r="A14" s="19"/>
      <c r="B14" s="19"/>
      <c r="C14" s="19"/>
      <c r="D14" s="19"/>
      <c r="E14" s="19"/>
      <c r="F14" s="19"/>
      <c r="G14" s="19"/>
      <c r="H14" s="19"/>
      <c r="I14" s="19"/>
      <c r="J14" s="19"/>
      <c r="K14" s="19"/>
      <c r="L14" s="19"/>
      <c r="M14" s="19"/>
      <c r="N14" s="19"/>
      <c r="O14" s="19"/>
      <c r="P14" s="19"/>
      <c r="Q14" s="19"/>
      <c r="R14" s="19"/>
    </row>
    <row r="15" spans="1:18" x14ac:dyDescent="0.2">
      <c r="A15" s="19"/>
      <c r="B15" s="19"/>
      <c r="C15" s="19"/>
      <c r="D15" s="19"/>
      <c r="E15" s="19"/>
      <c r="F15" s="19"/>
      <c r="G15" s="19"/>
      <c r="H15" s="19"/>
      <c r="I15" s="19"/>
      <c r="J15" s="19"/>
      <c r="K15" s="19"/>
      <c r="L15" s="19"/>
      <c r="M15" s="19"/>
      <c r="N15" s="19"/>
      <c r="O15" s="19"/>
      <c r="P15" s="19"/>
      <c r="Q15" s="19"/>
      <c r="R15" s="19"/>
    </row>
    <row r="16" spans="1:18" x14ac:dyDescent="0.2">
      <c r="A16" s="19"/>
      <c r="B16" s="19"/>
      <c r="C16" s="19"/>
      <c r="D16" s="19"/>
      <c r="E16" s="19"/>
      <c r="F16" s="19"/>
      <c r="G16" s="19"/>
      <c r="H16" s="19"/>
      <c r="I16" s="19"/>
      <c r="J16" s="19"/>
      <c r="K16" s="19"/>
      <c r="L16" s="19"/>
      <c r="M16" s="19"/>
      <c r="N16" s="19"/>
      <c r="O16" s="19"/>
      <c r="P16" s="19"/>
      <c r="Q16" s="19"/>
      <c r="R16" s="19"/>
    </row>
    <row r="17" spans="1:18" x14ac:dyDescent="0.2">
      <c r="A17" s="19"/>
      <c r="B17" s="19"/>
      <c r="C17" s="19"/>
      <c r="D17" s="19"/>
      <c r="E17" s="19"/>
      <c r="F17" s="19"/>
      <c r="G17" s="19"/>
      <c r="H17" s="19"/>
      <c r="I17" s="19"/>
      <c r="J17" s="19"/>
      <c r="K17" s="19"/>
      <c r="L17" s="19"/>
      <c r="M17" s="19"/>
      <c r="N17" s="19"/>
      <c r="O17" s="19"/>
      <c r="P17" s="19"/>
      <c r="Q17" s="19"/>
      <c r="R17" s="19"/>
    </row>
    <row r="18" spans="1:18" x14ac:dyDescent="0.2">
      <c r="A18" s="19"/>
      <c r="B18" s="19"/>
      <c r="C18" s="19"/>
      <c r="D18" s="19"/>
      <c r="E18" s="19"/>
      <c r="F18" s="19"/>
      <c r="G18" s="19"/>
      <c r="H18" s="19"/>
      <c r="I18" s="19"/>
      <c r="J18" s="19"/>
      <c r="K18" s="19"/>
      <c r="L18" s="19"/>
      <c r="M18" s="19"/>
      <c r="N18" s="19"/>
      <c r="O18" s="19"/>
      <c r="P18" s="19"/>
      <c r="Q18" s="19"/>
      <c r="R18" s="19"/>
    </row>
    <row r="19" spans="1:18" x14ac:dyDescent="0.2">
      <c r="A19" s="19"/>
      <c r="B19" s="19"/>
      <c r="C19" s="19"/>
      <c r="D19" s="19"/>
      <c r="E19" s="19"/>
      <c r="F19" s="19"/>
      <c r="G19" s="19"/>
      <c r="H19" s="19"/>
      <c r="I19" s="19"/>
      <c r="J19" s="19"/>
      <c r="K19" s="19"/>
      <c r="L19" s="19"/>
      <c r="M19" s="19"/>
      <c r="N19" s="19"/>
      <c r="O19" s="19"/>
      <c r="P19" s="19"/>
      <c r="Q19" s="19"/>
      <c r="R19" s="19"/>
    </row>
    <row r="20" spans="1:18" x14ac:dyDescent="0.2">
      <c r="A20" s="19"/>
      <c r="B20" s="19"/>
      <c r="C20" s="19"/>
      <c r="D20" s="19"/>
      <c r="E20" s="19"/>
      <c r="F20" s="19"/>
      <c r="G20" s="19"/>
      <c r="H20" s="19"/>
      <c r="I20" s="19"/>
      <c r="J20" s="19"/>
      <c r="K20" s="19"/>
      <c r="L20" s="19"/>
      <c r="M20" s="19"/>
      <c r="N20" s="19"/>
      <c r="O20" s="19"/>
      <c r="P20" s="19"/>
      <c r="Q20" s="19"/>
      <c r="R20" s="19"/>
    </row>
    <row r="21" spans="1:18" x14ac:dyDescent="0.2">
      <c r="A21" s="19"/>
      <c r="B21" s="19"/>
      <c r="C21" s="19"/>
      <c r="D21" s="19"/>
      <c r="E21" s="19"/>
      <c r="F21" s="19"/>
      <c r="G21" s="19"/>
      <c r="H21" s="19"/>
      <c r="I21" s="19"/>
      <c r="J21" s="19"/>
      <c r="K21" s="19"/>
      <c r="L21" s="19"/>
      <c r="M21" s="19"/>
      <c r="N21" s="19"/>
      <c r="O21" s="19"/>
      <c r="P21" s="19"/>
      <c r="Q21" s="19"/>
      <c r="R21" s="19"/>
    </row>
    <row r="22" spans="1:18" x14ac:dyDescent="0.2">
      <c r="A22" s="19"/>
      <c r="B22" s="19"/>
      <c r="C22" s="19"/>
      <c r="D22" s="19"/>
      <c r="E22" s="19"/>
      <c r="F22" s="19"/>
      <c r="G22" s="19"/>
      <c r="H22" s="19"/>
      <c r="I22" s="19"/>
      <c r="J22" s="19"/>
      <c r="K22" s="19"/>
      <c r="L22" s="19"/>
      <c r="M22" s="19"/>
      <c r="N22" s="19"/>
      <c r="O22" s="19"/>
      <c r="P22" s="19"/>
      <c r="Q22" s="19"/>
      <c r="R22" s="19"/>
    </row>
    <row r="23" spans="1:18" x14ac:dyDescent="0.2">
      <c r="A23" s="19"/>
      <c r="B23" s="19"/>
      <c r="C23" s="19"/>
      <c r="D23" s="19"/>
      <c r="E23" s="19"/>
      <c r="F23" s="19"/>
      <c r="G23" s="19"/>
      <c r="H23" s="19"/>
      <c r="I23" s="19"/>
      <c r="J23" s="19"/>
      <c r="K23" s="19"/>
      <c r="L23" s="19"/>
      <c r="M23" s="19"/>
      <c r="N23" s="19"/>
      <c r="O23" s="19"/>
      <c r="P23" s="19"/>
      <c r="Q23" s="19"/>
      <c r="R23" s="19"/>
    </row>
    <row r="24" spans="1:18" x14ac:dyDescent="0.2">
      <c r="A24" s="19"/>
      <c r="B24" s="19"/>
      <c r="C24" s="19"/>
      <c r="D24" s="19"/>
      <c r="E24" s="19"/>
      <c r="F24" s="19"/>
      <c r="G24" s="19"/>
      <c r="H24" s="19"/>
      <c r="I24" s="19"/>
      <c r="J24" s="19"/>
      <c r="K24" s="19"/>
      <c r="L24" s="19"/>
      <c r="M24" s="19"/>
      <c r="N24" s="19"/>
      <c r="O24" s="19"/>
      <c r="P24" s="19"/>
      <c r="Q24" s="19"/>
      <c r="R24" s="19"/>
    </row>
    <row r="25" spans="1:18" x14ac:dyDescent="0.2">
      <c r="A25" s="19"/>
      <c r="B25" s="19"/>
      <c r="C25" s="19"/>
      <c r="D25" s="19"/>
      <c r="E25" s="19"/>
      <c r="F25" s="19"/>
      <c r="G25" s="19"/>
      <c r="H25" s="19"/>
      <c r="I25" s="19"/>
      <c r="J25" s="19"/>
      <c r="K25" s="19"/>
      <c r="L25" s="19"/>
      <c r="M25" s="19"/>
      <c r="N25" s="19"/>
      <c r="O25" s="19"/>
      <c r="P25" s="19"/>
      <c r="Q25" s="19"/>
      <c r="R25" s="19"/>
    </row>
    <row r="26" spans="1:18" x14ac:dyDescent="0.2">
      <c r="A26" s="19"/>
      <c r="B26" s="19"/>
      <c r="C26" s="19"/>
      <c r="D26" s="19"/>
      <c r="E26" s="19"/>
      <c r="F26" s="19"/>
      <c r="G26" s="19"/>
      <c r="H26" s="19"/>
      <c r="I26" s="19"/>
      <c r="J26" s="19"/>
      <c r="K26" s="19"/>
      <c r="L26" s="19"/>
      <c r="M26" s="19"/>
      <c r="N26" s="19"/>
      <c r="O26" s="19"/>
      <c r="P26" s="19"/>
      <c r="Q26" s="19"/>
      <c r="R26" s="19"/>
    </row>
    <row r="27" spans="1:18" x14ac:dyDescent="0.2">
      <c r="A27" s="19"/>
      <c r="B27" s="19"/>
      <c r="C27" s="19"/>
      <c r="D27" s="19"/>
      <c r="E27" s="19"/>
      <c r="F27" s="19"/>
      <c r="G27" s="19"/>
      <c r="H27" s="19"/>
      <c r="I27" s="19"/>
      <c r="J27" s="19"/>
      <c r="K27" s="19"/>
      <c r="L27" s="19"/>
      <c r="M27" s="19"/>
      <c r="N27" s="19"/>
      <c r="O27" s="19"/>
      <c r="P27" s="19"/>
      <c r="Q27" s="19"/>
      <c r="R27" s="19"/>
    </row>
    <row r="28" spans="1:18" x14ac:dyDescent="0.2">
      <c r="A28" s="19"/>
      <c r="B28" s="19"/>
      <c r="C28" s="19"/>
      <c r="D28" s="19"/>
      <c r="E28" s="19"/>
      <c r="F28" s="19"/>
      <c r="G28" s="19"/>
      <c r="H28" s="19"/>
      <c r="I28" s="19"/>
      <c r="J28" s="19"/>
      <c r="K28" s="19"/>
      <c r="L28" s="19"/>
      <c r="M28" s="19"/>
      <c r="N28" s="19"/>
      <c r="O28" s="19"/>
      <c r="P28" s="19"/>
      <c r="Q28" s="19"/>
      <c r="R28" s="19"/>
    </row>
    <row r="29" spans="1:18" x14ac:dyDescent="0.2">
      <c r="A29" s="19"/>
      <c r="B29" s="19"/>
      <c r="C29" s="19"/>
      <c r="D29" s="19"/>
      <c r="E29" s="19"/>
      <c r="F29" s="19"/>
      <c r="G29" s="19"/>
      <c r="H29" s="19"/>
      <c r="I29" s="19"/>
      <c r="J29" s="19"/>
      <c r="K29" s="19"/>
      <c r="L29" s="19"/>
      <c r="M29" s="19"/>
      <c r="N29" s="19"/>
      <c r="O29" s="19"/>
      <c r="P29" s="19"/>
      <c r="Q29" s="19"/>
      <c r="R29" s="19"/>
    </row>
    <row r="30" spans="1:18" x14ac:dyDescent="0.2">
      <c r="A30" s="19"/>
      <c r="B30" s="19"/>
      <c r="C30" s="19"/>
      <c r="D30" s="19"/>
      <c r="E30" s="19"/>
      <c r="F30" s="19"/>
      <c r="G30" s="19"/>
      <c r="H30" s="19"/>
      <c r="I30" s="19"/>
      <c r="J30" s="19"/>
      <c r="K30" s="19"/>
      <c r="L30" s="19"/>
      <c r="M30" s="19"/>
      <c r="N30" s="19"/>
      <c r="O30" s="19"/>
      <c r="P30" s="19"/>
      <c r="Q30" s="19"/>
      <c r="R30" s="19"/>
    </row>
    <row r="31" spans="1:18" x14ac:dyDescent="0.2">
      <c r="A31" s="19"/>
      <c r="B31" s="19"/>
      <c r="C31" s="19"/>
      <c r="D31" s="19"/>
      <c r="E31" s="19"/>
      <c r="F31" s="19"/>
      <c r="G31" s="19"/>
      <c r="H31" s="19"/>
      <c r="I31" s="19"/>
      <c r="J31" s="19"/>
      <c r="K31" s="19"/>
      <c r="L31" s="19"/>
      <c r="M31" s="19"/>
      <c r="N31" s="19"/>
      <c r="O31" s="19"/>
      <c r="P31" s="19"/>
      <c r="Q31" s="19"/>
      <c r="R31" s="19"/>
    </row>
    <row r="32" spans="1:18" x14ac:dyDescent="0.2">
      <c r="A32" s="19"/>
      <c r="B32" s="19"/>
      <c r="C32" s="19"/>
      <c r="D32" s="19"/>
      <c r="E32" s="19"/>
      <c r="F32" s="19"/>
      <c r="G32" s="19"/>
      <c r="H32" s="19"/>
      <c r="I32" s="19"/>
      <c r="J32" s="19"/>
      <c r="K32" s="19"/>
      <c r="L32" s="19"/>
      <c r="M32" s="19"/>
      <c r="N32" s="19"/>
      <c r="O32" s="19"/>
      <c r="P32" s="19"/>
      <c r="Q32" s="19"/>
      <c r="R32" s="19"/>
    </row>
    <row r="33" spans="1:18" x14ac:dyDescent="0.2">
      <c r="A33" s="19"/>
      <c r="B33" s="19"/>
      <c r="C33" s="19"/>
      <c r="D33" s="19"/>
      <c r="E33" s="19"/>
      <c r="F33" s="19"/>
      <c r="G33" s="19"/>
      <c r="H33" s="19"/>
      <c r="I33" s="19"/>
      <c r="J33" s="19"/>
      <c r="K33" s="19"/>
      <c r="L33" s="19"/>
      <c r="M33" s="19"/>
      <c r="N33" s="19"/>
      <c r="O33" s="19"/>
      <c r="P33" s="19"/>
      <c r="Q33" s="19"/>
      <c r="R33" s="19"/>
    </row>
    <row r="34" spans="1:18" x14ac:dyDescent="0.2">
      <c r="A34" s="19"/>
      <c r="B34" s="19"/>
      <c r="C34" s="19"/>
      <c r="D34" s="19"/>
      <c r="E34" s="19"/>
      <c r="F34" s="19"/>
      <c r="G34" s="19"/>
      <c r="H34" s="19"/>
      <c r="I34" s="19"/>
      <c r="J34" s="19"/>
      <c r="K34" s="19"/>
      <c r="L34" s="19"/>
      <c r="M34" s="19"/>
      <c r="N34" s="19"/>
      <c r="O34" s="19"/>
      <c r="P34" s="19"/>
      <c r="Q34" s="19"/>
      <c r="R34" s="19"/>
    </row>
    <row r="35" spans="1:18" x14ac:dyDescent="0.2">
      <c r="A35" s="19"/>
      <c r="B35" s="19"/>
      <c r="C35" s="19"/>
      <c r="D35" s="19"/>
      <c r="E35" s="19"/>
      <c r="F35" s="19"/>
      <c r="G35" s="19"/>
      <c r="H35" s="19"/>
      <c r="I35" s="19"/>
      <c r="J35" s="19"/>
      <c r="K35" s="19"/>
      <c r="L35" s="19"/>
      <c r="M35" s="19"/>
      <c r="N35" s="19"/>
      <c r="O35" s="19"/>
      <c r="P35" s="19"/>
      <c r="Q35" s="19"/>
      <c r="R35"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34D6-7B14-B94B-9C7C-C5D11FE032A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81bc091-fedc-4a9b-bf0f-5199bbc207e2" xsi:nil="true"/>
    <lcf76f155ced4ddcb4097134ff3c332f xmlns="20f206e9-4eae-4b0f-9c90-7daba74fa06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ài liệu" ma:contentTypeID="0x01010019E1B2C96CF71A44ADCE8C16F7254B8F" ma:contentTypeVersion="12" ma:contentTypeDescription="Tạo tài liệu mới." ma:contentTypeScope="" ma:versionID="80407dc3047b25b346850aa6ecf54c98">
  <xsd:schema xmlns:xsd="http://www.w3.org/2001/XMLSchema" xmlns:xs="http://www.w3.org/2001/XMLSchema" xmlns:p="http://schemas.microsoft.com/office/2006/metadata/properties" xmlns:ns2="20f206e9-4eae-4b0f-9c90-7daba74fa067" xmlns:ns3="c81bc091-fedc-4a9b-bf0f-5199bbc207e2" targetNamespace="http://schemas.microsoft.com/office/2006/metadata/properties" ma:root="true" ma:fieldsID="6ed365d2c1aee894d511b645bc015938" ns2:_="" ns3:_="">
    <xsd:import namespace="20f206e9-4eae-4b0f-9c90-7daba74fa067"/>
    <xsd:import namespace="c81bc091-fedc-4a9b-bf0f-5199bbc207e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f206e9-4eae-4b0f-9c90-7daba74fa0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Thẻ Hình ảnh" ma:readOnly="false" ma:fieldId="{5cf76f15-5ced-4ddc-b409-7134ff3c332f}" ma:taxonomyMulti="true" ma:sspId="7b083b52-513c-46da-b74a-05c0de76693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1bc091-fedc-4a9b-bf0f-5199bbc207e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bd6275e-1693-4e48-9bc9-ce75b6b78d93}" ma:internalName="TaxCatchAll" ma:showField="CatchAllData" ma:web="c81bc091-fedc-4a9b-bf0f-5199bbc207e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9EC5AD1-E021-4B9E-AC56-F2028BA5E4CD}">
  <ds:schemaRefs>
    <ds:schemaRef ds:uri="http://schemas.microsoft.com/office/2006/metadata/properties"/>
    <ds:schemaRef ds:uri="http://schemas.microsoft.com/office/infopath/2007/PartnerControls"/>
    <ds:schemaRef ds:uri="c81bc091-fedc-4a9b-bf0f-5199bbc207e2"/>
    <ds:schemaRef ds:uri="20f206e9-4eae-4b0f-9c90-7daba74fa067"/>
  </ds:schemaRefs>
</ds:datastoreItem>
</file>

<file path=customXml/itemProps2.xml><?xml version="1.0" encoding="utf-8"?>
<ds:datastoreItem xmlns:ds="http://schemas.openxmlformats.org/officeDocument/2006/customXml" ds:itemID="{80CE0B9B-4B51-4021-BBD8-B9B44B64D069}">
  <ds:schemaRefs>
    <ds:schemaRef ds:uri="http://schemas.microsoft.com/sharepoint/v3/contenttype/forms"/>
  </ds:schemaRefs>
</ds:datastoreItem>
</file>

<file path=customXml/itemProps3.xml><?xml version="1.0" encoding="utf-8"?>
<ds:datastoreItem xmlns:ds="http://schemas.openxmlformats.org/officeDocument/2006/customXml" ds:itemID="{93153BED-017F-4B8D-AA58-65DC291340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f206e9-4eae-4b0f-9c90-7daba74fa067"/>
    <ds:schemaRef ds:uri="c81bc091-fedc-4a9b-bf0f-5199bbc207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 Sales Adidas</vt:lpstr>
      <vt:lpstr>Pivottable </vt:lpstr>
      <vt:lpstr>Overview dashboard</vt:lpstr>
      <vt:lpstr>Sheet4</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GABY</dc:creator>
  <cp:keywords/>
  <dc:description/>
  <cp:lastModifiedBy>Quoc Gia Bao Nguyen (Student)</cp:lastModifiedBy>
  <cp:revision/>
  <dcterms:created xsi:type="dcterms:W3CDTF">2015-06-05T18:17:20Z</dcterms:created>
  <dcterms:modified xsi:type="dcterms:W3CDTF">2025-02-02T04:35:22Z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0x01010019E1B2C96CF71A44ADCE8C16F7254B8F</vt:lpwstr>
  </property>
  <property fmtid="{D5CDD505-2E9C-101B-9397-08002B2CF9AE}" pid="3" name="MediaServiceImageTags">
    <vt:lpwstr/>
  </property>
</Properties>
</file>