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barott/Dropbox/Anemonia majano VHA/Respirometry data/"/>
    </mc:Choice>
  </mc:AlternateContent>
  <xr:revisionPtr revIDLastSave="0" documentId="13_ncr:1_{1170853F-8446-DF49-8639-11D4A4B0141E}" xr6:coauthVersionLast="36" xr6:coauthVersionMax="47" xr10:uidLastSave="{00000000-0000-0000-0000-000000000000}"/>
  <bookViews>
    <workbookView xWindow="5360" yWindow="460" windowWidth="27240" windowHeight="17540" tabRatio="500" xr2:uid="{00000000-000D-0000-FFFF-FFFF00000000}"/>
  </bookViews>
  <sheets>
    <sheet name="Amajano" sheetId="1" r:id="rId1"/>
  </sheets>
  <calcPr calcId="181029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4" i="1" l="1"/>
  <c r="C25" i="1"/>
  <c r="C17" i="1" l="1"/>
  <c r="C16" i="1"/>
  <c r="D21" i="1" l="1"/>
  <c r="D20" i="1"/>
  <c r="C21" i="1"/>
  <c r="C20" i="1"/>
  <c r="D16" i="1"/>
  <c r="D17" i="1"/>
  <c r="F5" i="1" l="1"/>
  <c r="F6" i="1"/>
  <c r="F7" i="1"/>
  <c r="F8" i="1"/>
  <c r="F9" i="1"/>
  <c r="F10" i="1"/>
  <c r="F11" i="1"/>
  <c r="F12" i="1"/>
  <c r="F13" i="1"/>
  <c r="F4" i="1"/>
  <c r="E5" i="1"/>
  <c r="E6" i="1"/>
  <c r="E7" i="1"/>
  <c r="E8" i="1"/>
  <c r="E9" i="1"/>
  <c r="E10" i="1"/>
  <c r="E11" i="1"/>
  <c r="E12" i="1"/>
  <c r="E13" i="1"/>
  <c r="E4" i="1"/>
  <c r="G12" i="1" l="1"/>
  <c r="G4" i="1"/>
  <c r="H4" i="1" s="1"/>
  <c r="G9" i="1"/>
  <c r="F16" i="1"/>
  <c r="G8" i="1" s="1"/>
  <c r="F20" i="1"/>
  <c r="F17" i="1"/>
  <c r="F21" i="1"/>
  <c r="E21" i="1"/>
  <c r="E17" i="1"/>
  <c r="E20" i="1"/>
  <c r="E16" i="1"/>
  <c r="G13" i="1" l="1"/>
  <c r="H13" i="1" s="1"/>
  <c r="G7" i="1"/>
  <c r="H7" i="1" s="1"/>
  <c r="G5" i="1"/>
  <c r="H5" i="1" s="1"/>
  <c r="G6" i="1"/>
  <c r="H6" i="1" s="1"/>
  <c r="G11" i="1"/>
  <c r="H11" i="1" s="1"/>
  <c r="G10" i="1"/>
  <c r="H10" i="1" s="1"/>
  <c r="H9" i="1"/>
  <c r="H12" i="1"/>
  <c r="H8" i="1"/>
  <c r="G17" i="1" l="1"/>
  <c r="G21" i="1"/>
  <c r="H17" i="1"/>
  <c r="H21" i="1"/>
  <c r="H16" i="1"/>
  <c r="H20" i="1"/>
  <c r="G20" i="1"/>
  <c r="G16" i="1"/>
</calcChain>
</file>

<file path=xl/sharedStrings.xml><?xml version="1.0" encoding="utf-8"?>
<sst xmlns="http://schemas.openxmlformats.org/spreadsheetml/2006/main" count="41" uniqueCount="17">
  <si>
    <t>Date</t>
    <phoneticPr fontId="1" type="noConversion"/>
  </si>
  <si>
    <t>Treatment</t>
    <phoneticPr fontId="1" type="noConversion"/>
  </si>
  <si>
    <t>%change</t>
    <phoneticPr fontId="1" type="noConversion"/>
  </si>
  <si>
    <t>Prop of initial</t>
  </si>
  <si>
    <t>Rel to DMSO</t>
  </si>
  <si>
    <t>Rel to DMSO (%)</t>
  </si>
  <si>
    <t>Anemonia majano respirometry data</t>
  </si>
  <si>
    <t>Means</t>
  </si>
  <si>
    <t>0.5% DMSO</t>
  </si>
  <si>
    <t>% change</t>
  </si>
  <si>
    <t>SEM</t>
  </si>
  <si>
    <t>DMSO (0.5%)</t>
  </si>
  <si>
    <t>Bafilymycin (500 nM)</t>
  </si>
  <si>
    <t>paired ttest</t>
  </si>
  <si>
    <t>Treatment O2 (nmol/h)</t>
  </si>
  <si>
    <t>Initial FSW O2 (nmol/hr)</t>
  </si>
  <si>
    <t>FSW vs treatment (nmol/h)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</si>
</sst>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Verdana"/>
    </font>
    <font>
      <sz val="8"/>
      <name val="Verdana"/>
      <family val="2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6" fontId="2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zoomScale="150" zoomScaleNormal="150" workbookViewId="0">
      <selection activeCell="B24" sqref="B24"/>
    </sheetView>
  </sheetViews>
  <sheetFormatPr baseColWidth="10" defaultRowHeight="13" x14ac:dyDescent="0.15"/>
  <cols>
    <col min="1" max="1" width="10.83203125" style="1"/>
    <col min="2" max="2" width="27.83203125" style="1" bestFit="1" customWidth="1"/>
    <col min="3" max="3" width="22.83203125" style="1" bestFit="1" customWidth="1"/>
    <col min="4" max="4" width="21.5" style="1" bestFit="1" customWidth="1"/>
    <col min="5" max="5" width="10.83203125" style="1"/>
    <col min="6" max="7" width="13" style="1" bestFit="1" customWidth="1"/>
    <col min="8" max="8" width="16.33203125" style="1" bestFit="1" customWidth="1"/>
    <col min="9" max="16384" width="10.83203125" style="1"/>
  </cols>
  <sheetData>
    <row r="1" spans="1:10" x14ac:dyDescent="0.15">
      <c r="A1" s="2" t="s">
        <v>6</v>
      </c>
    </row>
    <row r="3" spans="1:10" x14ac:dyDescent="0.15">
      <c r="A3" s="1" t="s">
        <v>0</v>
      </c>
      <c r="B3" s="1" t="s">
        <v>1</v>
      </c>
      <c r="C3" s="1" t="s">
        <v>15</v>
      </c>
      <c r="D3" s="1" t="s">
        <v>14</v>
      </c>
      <c r="E3" s="1" t="s">
        <v>2</v>
      </c>
      <c r="F3" s="1" t="s">
        <v>3</v>
      </c>
      <c r="G3" s="1" t="s">
        <v>4</v>
      </c>
      <c r="H3" s="1" t="s">
        <v>5</v>
      </c>
    </row>
    <row r="4" spans="1:10" x14ac:dyDescent="0.15">
      <c r="A4" s="3">
        <v>40023</v>
      </c>
      <c r="B4" s="1" t="s">
        <v>12</v>
      </c>
      <c r="C4" s="1">
        <v>320.05324675324692</v>
      </c>
      <c r="D4" s="4">
        <v>6.1533333333332338</v>
      </c>
      <c r="E4" s="4">
        <f>(100*D4/C4)-100</f>
        <v>-98.077403245942605</v>
      </c>
      <c r="F4" s="4">
        <f>D4/C4</f>
        <v>1.9225967540573961E-2</v>
      </c>
      <c r="G4" s="4">
        <f>F4/$F$16</f>
        <v>1.8490267611475292E-2</v>
      </c>
      <c r="H4" s="4">
        <f>G4*100</f>
        <v>1.8490267611475293</v>
      </c>
      <c r="I4" s="4"/>
      <c r="J4" s="4"/>
    </row>
    <row r="5" spans="1:10" x14ac:dyDescent="0.15">
      <c r="A5" s="3">
        <v>40023</v>
      </c>
      <c r="B5" s="1" t="s">
        <v>12</v>
      </c>
      <c r="C5" s="1">
        <v>305.66009708737892</v>
      </c>
      <c r="D5" s="4">
        <v>-79.136129032258054</v>
      </c>
      <c r="E5" s="4">
        <f t="shared" ref="E5:E13" si="0">(100*D5/C5)-100</f>
        <v>-125.89023879346458</v>
      </c>
      <c r="F5" s="4">
        <f t="shared" ref="F5:F13" si="1">D5/C5</f>
        <v>-0.25890238793464576</v>
      </c>
      <c r="G5" s="4">
        <f>F5/$F$16</f>
        <v>-0.24899524188100647</v>
      </c>
      <c r="H5" s="4">
        <f t="shared" ref="H5:H13" si="2">G5*100</f>
        <v>-24.899524188100646</v>
      </c>
    </row>
    <row r="6" spans="1:10" x14ac:dyDescent="0.15">
      <c r="A6" s="3">
        <v>40024</v>
      </c>
      <c r="B6" s="1" t="s">
        <v>12</v>
      </c>
      <c r="C6" s="1">
        <v>289.39999999999998</v>
      </c>
      <c r="D6" s="4">
        <v>43.716148282684138</v>
      </c>
      <c r="E6" s="4">
        <f t="shared" si="0"/>
        <v>-84.894212756501673</v>
      </c>
      <c r="F6" s="4">
        <f t="shared" si="1"/>
        <v>0.1510578724349832</v>
      </c>
      <c r="G6" s="4">
        <f>F6/$F$16</f>
        <v>0.14527749931172268</v>
      </c>
      <c r="H6" s="4">
        <f t="shared" si="2"/>
        <v>14.527749931172268</v>
      </c>
      <c r="I6" s="4"/>
      <c r="J6" s="4"/>
    </row>
    <row r="7" spans="1:10" x14ac:dyDescent="0.15">
      <c r="A7" s="3">
        <v>40024</v>
      </c>
      <c r="B7" s="1" t="s">
        <v>12</v>
      </c>
      <c r="C7" s="1">
        <v>496.1</v>
      </c>
      <c r="D7" s="4">
        <v>289.10399999999993</v>
      </c>
      <c r="E7" s="4">
        <f t="shared" si="0"/>
        <v>-41.72465228784521</v>
      </c>
      <c r="F7" s="4">
        <f t="shared" si="1"/>
        <v>0.5827534771215479</v>
      </c>
      <c r="G7" s="4">
        <f>F7/$F$16</f>
        <v>0.5604538612038813</v>
      </c>
      <c r="H7" s="4">
        <f t="shared" si="2"/>
        <v>56.04538612038813</v>
      </c>
      <c r="I7" s="4"/>
      <c r="J7" s="4"/>
    </row>
    <row r="8" spans="1:10" x14ac:dyDescent="0.15">
      <c r="A8" s="3">
        <v>40025</v>
      </c>
      <c r="B8" s="1" t="s">
        <v>12</v>
      </c>
      <c r="C8" s="1">
        <v>263.45454545454515</v>
      </c>
      <c r="D8" s="4">
        <v>139.62352941176508</v>
      </c>
      <c r="E8" s="4">
        <f t="shared" si="0"/>
        <v>-47.002801120447977</v>
      </c>
      <c r="F8" s="4">
        <f t="shared" si="1"/>
        <v>0.52997198879552021</v>
      </c>
      <c r="G8" s="4">
        <f>F8/$F$16</f>
        <v>0.50969210671633181</v>
      </c>
      <c r="H8" s="4">
        <f t="shared" si="2"/>
        <v>50.969210671633178</v>
      </c>
      <c r="I8" s="4"/>
      <c r="J8" s="4"/>
    </row>
    <row r="9" spans="1:10" x14ac:dyDescent="0.15">
      <c r="A9" s="3">
        <v>40023</v>
      </c>
      <c r="B9" s="1" t="s">
        <v>8</v>
      </c>
      <c r="C9" s="1">
        <v>324.31272727272722</v>
      </c>
      <c r="D9" s="4">
        <v>212.16879999999966</v>
      </c>
      <c r="E9" s="4">
        <f t="shared" si="0"/>
        <v>-34.578947368421154</v>
      </c>
      <c r="F9" s="4">
        <f t="shared" si="1"/>
        <v>0.65421052631578858</v>
      </c>
      <c r="G9" s="4">
        <f>F9/$F$16</f>
        <v>0.62917653846522137</v>
      </c>
      <c r="H9" s="4">
        <f t="shared" si="2"/>
        <v>62.917653846522136</v>
      </c>
      <c r="I9" s="4"/>
      <c r="J9" s="4"/>
    </row>
    <row r="10" spans="1:10" x14ac:dyDescent="0.15">
      <c r="A10" s="3">
        <v>40023</v>
      </c>
      <c r="B10" s="1" t="s">
        <v>8</v>
      </c>
      <c r="C10" s="1">
        <v>280.47947368421075</v>
      </c>
      <c r="D10" s="4">
        <v>181.40487341772129</v>
      </c>
      <c r="E10" s="4">
        <f t="shared" si="0"/>
        <v>-35.323297981525968</v>
      </c>
      <c r="F10" s="4">
        <f t="shared" si="1"/>
        <v>0.64676702018474042</v>
      </c>
      <c r="G10" s="4">
        <f>F10/$F$16</f>
        <v>0.6220178651739926</v>
      </c>
      <c r="H10" s="4">
        <f t="shared" si="2"/>
        <v>62.201786517399263</v>
      </c>
    </row>
    <row r="11" spans="1:10" x14ac:dyDescent="0.15">
      <c r="A11" s="3">
        <v>40024</v>
      </c>
      <c r="B11" s="1" t="s">
        <v>8</v>
      </c>
      <c r="C11" s="1">
        <v>258.5</v>
      </c>
      <c r="D11" s="4">
        <v>316.23154838709689</v>
      </c>
      <c r="E11" s="4">
        <f t="shared" si="0"/>
        <v>22.333287577213497</v>
      </c>
      <c r="F11" s="4">
        <f t="shared" si="1"/>
        <v>1.2233328757721349</v>
      </c>
      <c r="G11" s="4">
        <f>F11/$F$16</f>
        <v>1.1765208800652722</v>
      </c>
      <c r="H11" s="4">
        <f t="shared" si="2"/>
        <v>117.65208800652722</v>
      </c>
    </row>
    <row r="12" spans="1:10" x14ac:dyDescent="0.15">
      <c r="A12" s="3">
        <v>40024</v>
      </c>
      <c r="B12" s="1" t="s">
        <v>8</v>
      </c>
      <c r="C12" s="1">
        <v>339.5</v>
      </c>
      <c r="D12" s="4">
        <v>595.688516129032</v>
      </c>
      <c r="E12" s="4">
        <f t="shared" si="0"/>
        <v>75.460534942277462</v>
      </c>
      <c r="F12" s="4">
        <f t="shared" si="1"/>
        <v>1.7546053494227747</v>
      </c>
      <c r="G12" s="4">
        <f>F12/$F$16</f>
        <v>1.6874637073471666</v>
      </c>
      <c r="H12" s="4">
        <f t="shared" si="2"/>
        <v>168.74637073471666</v>
      </c>
    </row>
    <row r="13" spans="1:10" x14ac:dyDescent="0.15">
      <c r="A13" s="3">
        <v>40025</v>
      </c>
      <c r="B13" s="1" t="s">
        <v>8</v>
      </c>
      <c r="C13" s="1">
        <v>291.91375000000011</v>
      </c>
      <c r="D13" s="4">
        <v>268.56844574780041</v>
      </c>
      <c r="E13" s="4">
        <f t="shared" si="0"/>
        <v>-7.9973294345332135</v>
      </c>
      <c r="F13" s="4">
        <f t="shared" si="1"/>
        <v>0.92002670565466793</v>
      </c>
      <c r="G13" s="4">
        <f>F13/$F$16</f>
        <v>0.88482100894834692</v>
      </c>
      <c r="H13" s="4">
        <f t="shared" si="2"/>
        <v>88.482100894834687</v>
      </c>
    </row>
    <row r="15" spans="1:10" x14ac:dyDescent="0.15">
      <c r="B15" s="2" t="s">
        <v>7</v>
      </c>
      <c r="C15" s="1" t="s">
        <v>15</v>
      </c>
      <c r="D15" s="1" t="s">
        <v>14</v>
      </c>
      <c r="E15" s="1" t="s">
        <v>9</v>
      </c>
      <c r="F15" s="1" t="s">
        <v>3</v>
      </c>
      <c r="G15" s="1" t="s">
        <v>4</v>
      </c>
      <c r="H15" s="1" t="s">
        <v>5</v>
      </c>
    </row>
    <row r="16" spans="1:10" x14ac:dyDescent="0.15">
      <c r="B16" s="1" t="s">
        <v>11</v>
      </c>
      <c r="C16" s="5">
        <f>AVERAGE(C9:C13)</f>
        <v>298.94119019138759</v>
      </c>
      <c r="D16" s="5">
        <f t="shared" ref="D16:E16" si="3">AVERAGE(D9:D13)</f>
        <v>314.81243673633008</v>
      </c>
      <c r="E16" s="4">
        <f t="shared" si="3"/>
        <v>3.9788495470021248</v>
      </c>
      <c r="F16" s="4">
        <f>AVERAGE(F9:F13)</f>
        <v>1.0397884954700214</v>
      </c>
      <c r="G16" s="4">
        <f>AVERAGE(G9:G13)</f>
        <v>0.99999999999999978</v>
      </c>
      <c r="H16" s="4">
        <f t="shared" ref="F16:H16" si="4">AVERAGE(H9:H13)</f>
        <v>99.999999999999986</v>
      </c>
      <c r="J16" s="4"/>
    </row>
    <row r="17" spans="2:8" x14ac:dyDescent="0.15">
      <c r="B17" s="1" t="s">
        <v>12</v>
      </c>
      <c r="C17" s="5">
        <f>AVERAGE(C4:C8)</f>
        <v>334.93357785903419</v>
      </c>
      <c r="D17" s="5">
        <f t="shared" ref="D17:E17" si="5">AVERAGE(D4:D8)</f>
        <v>79.892176399104869</v>
      </c>
      <c r="E17" s="6">
        <f t="shared" si="5"/>
        <v>-79.517861640840408</v>
      </c>
      <c r="F17" s="4">
        <f>AVERAGE(F4:F8)</f>
        <v>0.20482138359159591</v>
      </c>
      <c r="G17" s="4">
        <f>AVERAGE(G4:G8)</f>
        <v>0.19698369859248094</v>
      </c>
      <c r="H17" s="6">
        <f t="shared" ref="H17" si="6">AVERAGE(H4:H8)</f>
        <v>19.698369859248093</v>
      </c>
    </row>
    <row r="19" spans="2:8" x14ac:dyDescent="0.15">
      <c r="B19" s="2" t="s">
        <v>10</v>
      </c>
      <c r="C19" s="1" t="s">
        <v>15</v>
      </c>
      <c r="D19" s="1" t="s">
        <v>14</v>
      </c>
      <c r="E19" s="1" t="s">
        <v>9</v>
      </c>
      <c r="F19" s="1" t="s">
        <v>3</v>
      </c>
      <c r="G19" s="1" t="s">
        <v>4</v>
      </c>
      <c r="H19" s="1" t="s">
        <v>5</v>
      </c>
    </row>
    <row r="20" spans="2:8" x14ac:dyDescent="0.15">
      <c r="B20" s="1" t="s">
        <v>11</v>
      </c>
      <c r="C20" s="5">
        <f>STDEV(C9:C13)/SQRT(5)</f>
        <v>14.687480558441369</v>
      </c>
      <c r="D20" s="5">
        <f>STDEV(D9:D13)/SQRT(5)</f>
        <v>73.947679702783191</v>
      </c>
      <c r="E20" s="6">
        <f t="shared" ref="E20" si="7">STDEV(E9:E13)/SQRT(5)</f>
        <v>20.762114666715632</v>
      </c>
      <c r="F20" s="4">
        <f>STDEV(F9:F13)/SQRT(5)</f>
        <v>0.20762114666715634</v>
      </c>
      <c r="G20" s="4">
        <f t="shared" ref="G20:H20" si="8">STDEV(G9:G13)/SQRT(5)</f>
        <v>0.19967632607177888</v>
      </c>
      <c r="H20" s="6">
        <f t="shared" si="8"/>
        <v>19.96763260717789</v>
      </c>
    </row>
    <row r="21" spans="2:8" x14ac:dyDescent="0.15">
      <c r="B21" s="1" t="s">
        <v>12</v>
      </c>
      <c r="C21" s="5">
        <f>STDEV(C4:C8)/SQRT(5)</f>
        <v>41.373624050929571</v>
      </c>
      <c r="D21" s="5">
        <f>STDEV(D4:D8)/SQRT(5)</f>
        <v>62.99743867113348</v>
      </c>
      <c r="E21" s="6">
        <f t="shared" ref="E21" si="9">STDEV(E4:E8)/SQRT(5)</f>
        <v>15.826109649152109</v>
      </c>
      <c r="F21" s="4">
        <f t="shared" ref="F21:H21" si="10">STDEV(F4:F8)/SQRT(5)</f>
        <v>0.1582610964915212</v>
      </c>
      <c r="G21" s="4">
        <f t="shared" si="10"/>
        <v>0.15220508515049644</v>
      </c>
      <c r="H21" s="6">
        <f t="shared" si="10"/>
        <v>15.220508515049646</v>
      </c>
    </row>
    <row r="23" spans="2:8" x14ac:dyDescent="0.15">
      <c r="B23" s="7" t="s">
        <v>16</v>
      </c>
      <c r="C23" s="2" t="s">
        <v>13</v>
      </c>
    </row>
    <row r="24" spans="2:8" x14ac:dyDescent="0.15">
      <c r="B24" s="1" t="s">
        <v>11</v>
      </c>
      <c r="C24" s="1">
        <f>TTEST(C9:C13,D9:D13,2,1)</f>
        <v>0.82520255110732943</v>
      </c>
    </row>
    <row r="25" spans="2:8" x14ac:dyDescent="0.15">
      <c r="B25" s="1" t="s">
        <v>12</v>
      </c>
      <c r="C25" s="1">
        <f>TTEST(C4:C8,D4:D8,2,1)</f>
        <v>4.6545925400504166E-3</v>
      </c>
    </row>
  </sheetData>
  <sortState ref="A4:D13">
    <sortCondition ref="B5:B13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Amajano</vt:lpstr>
    </vt:vector>
  </TitlesOfParts>
  <Company>_x001a_San Diego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Katie's mac</dc:creator>
  <cp:lastModifiedBy>Katie Barott</cp:lastModifiedBy>
  <dcterms:created xsi:type="dcterms:W3CDTF">2013-08-05T19:50:19Z</dcterms:created>
  <dcterms:modified xsi:type="dcterms:W3CDTF">2021-09-13T20:19:20Z</dcterms:modified>
</cp:coreProperties>
</file>