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 hidePivotFieldList="1"/>
  <xr:revisionPtr revIDLastSave="0" documentId="13_ncr:1_{356B5F28-9A73-4FE6-B8FC-3F73BB000730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odpkt 1" sheetId="2" r:id="rId1"/>
    <sheet name="podpkt 2" sheetId="3" r:id="rId2"/>
    <sheet name="podpkt 3" sheetId="4" r:id="rId3"/>
  </sheets>
  <definedNames>
    <definedName name="DaneZewnętrzne_1" localSheetId="0" hidden="1">'podpkt 1'!$A$1:$C$366</definedName>
    <definedName name="DaneZewnętrzne_1" localSheetId="2" hidden="1">'podpkt 3'!$A$1:$C$366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2" i="4"/>
  <c r="H2" i="4"/>
  <c r="I2" i="4"/>
  <c r="E366" i="4"/>
  <c r="F366" i="4" s="1"/>
  <c r="B366" i="4"/>
  <c r="B365" i="4"/>
  <c r="B364" i="4"/>
  <c r="E363" i="4"/>
  <c r="E364" i="4" s="1"/>
  <c r="B363" i="4"/>
  <c r="B362" i="4"/>
  <c r="E361" i="4"/>
  <c r="E362" i="4" s="1"/>
  <c r="F362" i="4" s="1"/>
  <c r="B361" i="4"/>
  <c r="B360" i="4"/>
  <c r="B359" i="4"/>
  <c r="B358" i="4"/>
  <c r="F357" i="4"/>
  <c r="E357" i="4"/>
  <c r="E358" i="4" s="1"/>
  <c r="B357" i="4"/>
  <c r="B356" i="4"/>
  <c r="F355" i="4"/>
  <c r="E355" i="4"/>
  <c r="E356" i="4" s="1"/>
  <c r="F356" i="4" s="1"/>
  <c r="B355" i="4"/>
  <c r="E354" i="4"/>
  <c r="F354" i="4" s="1"/>
  <c r="B354" i="4"/>
  <c r="B353" i="4"/>
  <c r="F352" i="4"/>
  <c r="B352" i="4"/>
  <c r="F351" i="4"/>
  <c r="E351" i="4"/>
  <c r="E352" i="4" s="1"/>
  <c r="E353" i="4" s="1"/>
  <c r="F353" i="4" s="1"/>
  <c r="B351" i="4"/>
  <c r="B350" i="4"/>
  <c r="B349" i="4"/>
  <c r="E348" i="4"/>
  <c r="E349" i="4" s="1"/>
  <c r="E350" i="4" s="1"/>
  <c r="F350" i="4" s="1"/>
  <c r="B348" i="4"/>
  <c r="B347" i="4"/>
  <c r="B346" i="4"/>
  <c r="B345" i="4"/>
  <c r="B344" i="4"/>
  <c r="B343" i="4"/>
  <c r="B342" i="4"/>
  <c r="F341" i="4"/>
  <c r="E341" i="4"/>
  <c r="E342" i="4" s="1"/>
  <c r="B341" i="4"/>
  <c r="E340" i="4"/>
  <c r="F340" i="4" s="1"/>
  <c r="B340" i="4"/>
  <c r="B339" i="4"/>
  <c r="B338" i="4"/>
  <c r="B337" i="4"/>
  <c r="B336" i="4"/>
  <c r="B335" i="4"/>
  <c r="B334" i="4"/>
  <c r="F333" i="4"/>
  <c r="B333" i="4"/>
  <c r="B332" i="4"/>
  <c r="F331" i="4"/>
  <c r="E331" i="4"/>
  <c r="E332" i="4" s="1"/>
  <c r="E333" i="4" s="1"/>
  <c r="E334" i="4" s="1"/>
  <c r="E335" i="4" s="1"/>
  <c r="E336" i="4" s="1"/>
  <c r="E337" i="4" s="1"/>
  <c r="E338" i="4" s="1"/>
  <c r="E339" i="4" s="1"/>
  <c r="F339" i="4" s="1"/>
  <c r="B331" i="4"/>
  <c r="E330" i="4"/>
  <c r="F330" i="4" s="1"/>
  <c r="B330" i="4"/>
  <c r="B329" i="4"/>
  <c r="B328" i="4"/>
  <c r="F327" i="4"/>
  <c r="E327" i="4"/>
  <c r="E328" i="4" s="1"/>
  <c r="B327" i="4"/>
  <c r="E326" i="4"/>
  <c r="F326" i="4" s="1"/>
  <c r="B326" i="4"/>
  <c r="E325" i="4"/>
  <c r="F325" i="4" s="1"/>
  <c r="B325" i="4"/>
  <c r="F324" i="4"/>
  <c r="E324" i="4"/>
  <c r="B324" i="4"/>
  <c r="B323" i="4"/>
  <c r="B322" i="4"/>
  <c r="B321" i="4"/>
  <c r="B320" i="4"/>
  <c r="B319" i="4"/>
  <c r="F318" i="4"/>
  <c r="B318" i="4"/>
  <c r="B317" i="4"/>
  <c r="F316" i="4"/>
  <c r="E316" i="4"/>
  <c r="E317" i="4" s="1"/>
  <c r="E318" i="4" s="1"/>
  <c r="E319" i="4" s="1"/>
  <c r="E320" i="4" s="1"/>
  <c r="E321" i="4" s="1"/>
  <c r="E322" i="4" s="1"/>
  <c r="E323" i="4" s="1"/>
  <c r="F323" i="4" s="1"/>
  <c r="B316" i="4"/>
  <c r="E315" i="4"/>
  <c r="F315" i="4" s="1"/>
  <c r="B315" i="4"/>
  <c r="F314" i="4"/>
  <c r="E314" i="4"/>
  <c r="B314" i="4"/>
  <c r="F313" i="4"/>
  <c r="E313" i="4"/>
  <c r="B313" i="4"/>
  <c r="E312" i="4"/>
  <c r="F312" i="4" s="1"/>
  <c r="B312" i="4"/>
  <c r="E311" i="4"/>
  <c r="F311" i="4" s="1"/>
  <c r="B311" i="4"/>
  <c r="F310" i="4"/>
  <c r="E310" i="4"/>
  <c r="B310" i="4"/>
  <c r="E309" i="4"/>
  <c r="F309" i="4" s="1"/>
  <c r="B309" i="4"/>
  <c r="F308" i="4"/>
  <c r="E308" i="4"/>
  <c r="B308" i="4"/>
  <c r="B307" i="4"/>
  <c r="B306" i="4"/>
  <c r="B305" i="4"/>
  <c r="B304" i="4"/>
  <c r="B303" i="4"/>
  <c r="E302" i="4"/>
  <c r="E303" i="4" s="1"/>
  <c r="E304" i="4" s="1"/>
  <c r="E305" i="4" s="1"/>
  <c r="E306" i="4" s="1"/>
  <c r="E307" i="4" s="1"/>
  <c r="F307" i="4" s="1"/>
  <c r="B302" i="4"/>
  <c r="E301" i="4"/>
  <c r="F301" i="4" s="1"/>
  <c r="B301" i="4"/>
  <c r="E300" i="4"/>
  <c r="F300" i="4" s="1"/>
  <c r="B300" i="4"/>
  <c r="F299" i="4"/>
  <c r="E299" i="4"/>
  <c r="B299" i="4"/>
  <c r="E298" i="4"/>
  <c r="F298" i="4" s="1"/>
  <c r="B298" i="4"/>
  <c r="F297" i="4"/>
  <c r="E297" i="4"/>
  <c r="B297" i="4"/>
  <c r="E296" i="4"/>
  <c r="F296" i="4" s="1"/>
  <c r="B296" i="4"/>
  <c r="B295" i="4"/>
  <c r="B294" i="4"/>
  <c r="B293" i="4"/>
  <c r="B292" i="4"/>
  <c r="B291" i="4"/>
  <c r="B290" i="4"/>
  <c r="B289" i="4"/>
  <c r="B288" i="4"/>
  <c r="B287" i="4"/>
  <c r="E286" i="4"/>
  <c r="E287" i="4" s="1"/>
  <c r="E288" i="4" s="1"/>
  <c r="E289" i="4" s="1"/>
  <c r="E290" i="4" s="1"/>
  <c r="E291" i="4" s="1"/>
  <c r="E292" i="4" s="1"/>
  <c r="E293" i="4" s="1"/>
  <c r="E294" i="4" s="1"/>
  <c r="E295" i="4" s="1"/>
  <c r="F295" i="4" s="1"/>
  <c r="B286" i="4"/>
  <c r="F285" i="4"/>
  <c r="E285" i="4"/>
  <c r="B285" i="4"/>
  <c r="E284" i="4"/>
  <c r="F284" i="4" s="1"/>
  <c r="B284" i="4"/>
  <c r="B283" i="4"/>
  <c r="B282" i="4"/>
  <c r="B281" i="4"/>
  <c r="B280" i="4"/>
  <c r="B279" i="4"/>
  <c r="B278" i="4"/>
  <c r="E277" i="4"/>
  <c r="E278" i="4" s="1"/>
  <c r="B277" i="4"/>
  <c r="E276" i="4"/>
  <c r="F276" i="4" s="1"/>
  <c r="B276" i="4"/>
  <c r="E275" i="4"/>
  <c r="F275" i="4" s="1"/>
  <c r="B275" i="4"/>
  <c r="E274" i="4"/>
  <c r="F274" i="4" s="1"/>
  <c r="B274" i="4"/>
  <c r="E273" i="4"/>
  <c r="F273" i="4" s="1"/>
  <c r="B273" i="4"/>
  <c r="B272" i="4"/>
  <c r="B271" i="4"/>
  <c r="B270" i="4"/>
  <c r="B269" i="4"/>
  <c r="B268" i="4"/>
  <c r="B267" i="4"/>
  <c r="B266" i="4"/>
  <c r="F265" i="4"/>
  <c r="E265" i="4"/>
  <c r="E266" i="4" s="1"/>
  <c r="B265" i="4"/>
  <c r="F264" i="4"/>
  <c r="E264" i="4"/>
  <c r="B264" i="4"/>
  <c r="E263" i="4"/>
  <c r="F263" i="4" s="1"/>
  <c r="B263" i="4"/>
  <c r="B262" i="4"/>
  <c r="B261" i="4"/>
  <c r="B260" i="4"/>
  <c r="B259" i="4"/>
  <c r="B258" i="4"/>
  <c r="E257" i="4"/>
  <c r="E258" i="4" s="1"/>
  <c r="E259" i="4" s="1"/>
  <c r="B257" i="4"/>
  <c r="F256" i="4"/>
  <c r="E256" i="4"/>
  <c r="B256" i="4"/>
  <c r="B255" i="4"/>
  <c r="B254" i="4"/>
  <c r="B253" i="4"/>
  <c r="B252" i="4"/>
  <c r="F251" i="4"/>
  <c r="E251" i="4"/>
  <c r="E252" i="4" s="1"/>
  <c r="E253" i="4" s="1"/>
  <c r="B251" i="4"/>
  <c r="E250" i="4"/>
  <c r="F250" i="4" s="1"/>
  <c r="B250" i="4"/>
  <c r="E249" i="4"/>
  <c r="F249" i="4" s="1"/>
  <c r="B249" i="4"/>
  <c r="F248" i="4"/>
  <c r="G248" i="4" s="1"/>
  <c r="E248" i="4"/>
  <c r="B248" i="4"/>
  <c r="E247" i="4"/>
  <c r="F247" i="4" s="1"/>
  <c r="B247" i="4"/>
  <c r="F246" i="4"/>
  <c r="E246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E224" i="4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F245" i="4" s="1"/>
  <c r="B224" i="4"/>
  <c r="E223" i="4"/>
  <c r="F223" i="4" s="1"/>
  <c r="B223" i="4"/>
  <c r="E222" i="4"/>
  <c r="F222" i="4" s="1"/>
  <c r="B222" i="4"/>
  <c r="F221" i="4"/>
  <c r="E221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E209" i="4"/>
  <c r="E210" i="4" s="1"/>
  <c r="E211" i="4" s="1"/>
  <c r="B209" i="4"/>
  <c r="F208" i="4"/>
  <c r="E208" i="4"/>
  <c r="B208" i="4"/>
  <c r="E207" i="4"/>
  <c r="F207" i="4" s="1"/>
  <c r="B207" i="4"/>
  <c r="B206" i="4"/>
  <c r="B205" i="4"/>
  <c r="F204" i="4"/>
  <c r="E204" i="4"/>
  <c r="E205" i="4" s="1"/>
  <c r="E206" i="4" s="1"/>
  <c r="F206" i="4" s="1"/>
  <c r="B204" i="4"/>
  <c r="E203" i="4"/>
  <c r="F203" i="4" s="1"/>
  <c r="B203" i="4"/>
  <c r="E202" i="4"/>
  <c r="F202" i="4" s="1"/>
  <c r="B202" i="4"/>
  <c r="F201" i="4"/>
  <c r="E201" i="4"/>
  <c r="B201" i="4"/>
  <c r="F200" i="4"/>
  <c r="E200" i="4"/>
  <c r="B200" i="4"/>
  <c r="E199" i="4"/>
  <c r="F199" i="4" s="1"/>
  <c r="B199" i="4"/>
  <c r="B198" i="4"/>
  <c r="B197" i="4"/>
  <c r="B196" i="4"/>
  <c r="B195" i="4"/>
  <c r="E194" i="4"/>
  <c r="B194" i="4"/>
  <c r="E193" i="4"/>
  <c r="F193" i="4" s="1"/>
  <c r="B193" i="4"/>
  <c r="B192" i="4"/>
  <c r="B191" i="4"/>
  <c r="E190" i="4"/>
  <c r="B190" i="4"/>
  <c r="E189" i="4"/>
  <c r="F189" i="4" s="1"/>
  <c r="B189" i="4"/>
  <c r="E188" i="4"/>
  <c r="F188" i="4" s="1"/>
  <c r="B188" i="4"/>
  <c r="B187" i="4"/>
  <c r="B186" i="4"/>
  <c r="B185" i="4"/>
  <c r="B184" i="4"/>
  <c r="B183" i="4"/>
  <c r="B182" i="4"/>
  <c r="B181" i="4"/>
  <c r="E180" i="4"/>
  <c r="B180" i="4"/>
  <c r="E179" i="4"/>
  <c r="F179" i="4" s="1"/>
  <c r="B179" i="4"/>
  <c r="E178" i="4"/>
  <c r="F178" i="4" s="1"/>
  <c r="B178" i="4"/>
  <c r="B177" i="4"/>
  <c r="B176" i="4"/>
  <c r="B175" i="4"/>
  <c r="B174" i="4"/>
  <c r="B173" i="4"/>
  <c r="B172" i="4"/>
  <c r="B171" i="4"/>
  <c r="B170" i="4"/>
  <c r="E169" i="4"/>
  <c r="F169" i="4" s="1"/>
  <c r="B169" i="4"/>
  <c r="B168" i="4"/>
  <c r="B167" i="4"/>
  <c r="B166" i="4"/>
  <c r="B165" i="4"/>
  <c r="B164" i="4"/>
  <c r="B163" i="4"/>
  <c r="B162" i="4"/>
  <c r="B161" i="4"/>
  <c r="B160" i="4"/>
  <c r="B159" i="4"/>
  <c r="E158" i="4"/>
  <c r="B158" i="4"/>
  <c r="E157" i="4"/>
  <c r="F157" i="4" s="1"/>
  <c r="B157" i="4"/>
  <c r="E156" i="4"/>
  <c r="F156" i="4" s="1"/>
  <c r="B156" i="4"/>
  <c r="F155" i="4"/>
  <c r="E155" i="4"/>
  <c r="B155" i="4"/>
  <c r="E154" i="4"/>
  <c r="F154" i="4" s="1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E140" i="4"/>
  <c r="B140" i="4"/>
  <c r="F139" i="4"/>
  <c r="E139" i="4"/>
  <c r="B139" i="4"/>
  <c r="E138" i="4"/>
  <c r="F138" i="4" s="1"/>
  <c r="B138" i="4"/>
  <c r="E137" i="4"/>
  <c r="F137" i="4" s="1"/>
  <c r="B137" i="4"/>
  <c r="B136" i="4"/>
  <c r="B135" i="4"/>
  <c r="B134" i="4"/>
  <c r="B133" i="4"/>
  <c r="E132" i="4"/>
  <c r="B132" i="4"/>
  <c r="E131" i="4"/>
  <c r="F131" i="4" s="1"/>
  <c r="B131" i="4"/>
  <c r="B130" i="4"/>
  <c r="B129" i="4"/>
  <c r="B128" i="4"/>
  <c r="B127" i="4"/>
  <c r="B126" i="4"/>
  <c r="B125" i="4"/>
  <c r="E124" i="4"/>
  <c r="B124" i="4"/>
  <c r="E123" i="4"/>
  <c r="F123" i="4" s="1"/>
  <c r="B123" i="4"/>
  <c r="E122" i="4"/>
  <c r="F122" i="4" s="1"/>
  <c r="B122" i="4"/>
  <c r="F121" i="4"/>
  <c r="E121" i="4"/>
  <c r="B121" i="4"/>
  <c r="E120" i="4"/>
  <c r="F120" i="4" s="1"/>
  <c r="B120" i="4"/>
  <c r="E119" i="4"/>
  <c r="F119" i="4" s="1"/>
  <c r="B119" i="4"/>
  <c r="B118" i="4"/>
  <c r="B117" i="4"/>
  <c r="B116" i="4"/>
  <c r="B115" i="4"/>
  <c r="B114" i="4"/>
  <c r="B113" i="4"/>
  <c r="B112" i="4"/>
  <c r="B111" i="4"/>
  <c r="B110" i="4"/>
  <c r="B109" i="4"/>
  <c r="E108" i="4"/>
  <c r="B108" i="4"/>
  <c r="F107" i="4"/>
  <c r="E107" i="4"/>
  <c r="B107" i="4"/>
  <c r="E106" i="4"/>
  <c r="F106" i="4" s="1"/>
  <c r="B106" i="4"/>
  <c r="B105" i="4"/>
  <c r="E104" i="4"/>
  <c r="B104" i="4"/>
  <c r="B103" i="4"/>
  <c r="B102" i="4"/>
  <c r="B101" i="4"/>
  <c r="B100" i="4"/>
  <c r="B99" i="4"/>
  <c r="E98" i="4"/>
  <c r="F98" i="4" s="1"/>
  <c r="B98" i="4"/>
  <c r="E97" i="4"/>
  <c r="F97" i="4" s="1"/>
  <c r="B97" i="4"/>
  <c r="B96" i="4"/>
  <c r="B95" i="4"/>
  <c r="B94" i="4"/>
  <c r="E93" i="4"/>
  <c r="E94" i="4" s="1"/>
  <c r="B93" i="4"/>
  <c r="E92" i="4"/>
  <c r="F92" i="4" s="1"/>
  <c r="B92" i="4"/>
  <c r="E91" i="4"/>
  <c r="F91" i="4" s="1"/>
  <c r="B91" i="4"/>
  <c r="B90" i="4"/>
  <c r="B89" i="4"/>
  <c r="B88" i="4"/>
  <c r="B87" i="4"/>
  <c r="B86" i="4"/>
  <c r="B85" i="4"/>
  <c r="B84" i="4"/>
  <c r="B83" i="4"/>
  <c r="E82" i="4"/>
  <c r="F82" i="4" s="1"/>
  <c r="B82" i="4"/>
  <c r="F81" i="4"/>
  <c r="E81" i="4"/>
  <c r="B81" i="4"/>
  <c r="E80" i="4"/>
  <c r="F80" i="4" s="1"/>
  <c r="B80" i="4"/>
  <c r="E79" i="4"/>
  <c r="F79" i="4" s="1"/>
  <c r="B79" i="4"/>
  <c r="E78" i="4"/>
  <c r="F78" i="4" s="1"/>
  <c r="B78" i="4"/>
  <c r="E77" i="4"/>
  <c r="F77" i="4" s="1"/>
  <c r="B77" i="4"/>
  <c r="E76" i="4"/>
  <c r="F76" i="4" s="1"/>
  <c r="B76" i="4"/>
  <c r="E75" i="4"/>
  <c r="F75" i="4" s="1"/>
  <c r="B75" i="4"/>
  <c r="E74" i="4"/>
  <c r="F74" i="4" s="1"/>
  <c r="B74" i="4"/>
  <c r="F73" i="4"/>
  <c r="B73" i="4"/>
  <c r="F72" i="4"/>
  <c r="E72" i="4"/>
  <c r="E73" i="4" s="1"/>
  <c r="B72" i="4"/>
  <c r="E71" i="4"/>
  <c r="F71" i="4" s="1"/>
  <c r="B71" i="4"/>
  <c r="B70" i="4"/>
  <c r="E69" i="4"/>
  <c r="F69" i="4" s="1"/>
  <c r="B69" i="4"/>
  <c r="F68" i="4"/>
  <c r="E68" i="4"/>
  <c r="B68" i="4"/>
  <c r="B67" i="4"/>
  <c r="B66" i="4"/>
  <c r="E65" i="4"/>
  <c r="F65" i="4" s="1"/>
  <c r="B65" i="4"/>
  <c r="E64" i="4"/>
  <c r="F64" i="4" s="1"/>
  <c r="B64" i="4"/>
  <c r="E63" i="4"/>
  <c r="F63" i="4" s="1"/>
  <c r="B63" i="4"/>
  <c r="B62" i="4"/>
  <c r="E61" i="4"/>
  <c r="F61" i="4" s="1"/>
  <c r="B61" i="4"/>
  <c r="E60" i="4"/>
  <c r="F60" i="4" s="1"/>
  <c r="B60" i="4"/>
  <c r="B59" i="4"/>
  <c r="E58" i="4"/>
  <c r="E59" i="4" s="1"/>
  <c r="F59" i="4" s="1"/>
  <c r="B58" i="4"/>
  <c r="B57" i="4"/>
  <c r="B56" i="4"/>
  <c r="B55" i="4"/>
  <c r="F54" i="4"/>
  <c r="E54" i="4"/>
  <c r="E55" i="4" s="1"/>
  <c r="B54" i="4"/>
  <c r="B53" i="4"/>
  <c r="B52" i="4"/>
  <c r="E51" i="4"/>
  <c r="E52" i="4" s="1"/>
  <c r="B51" i="4"/>
  <c r="B50" i="4"/>
  <c r="B49" i="4"/>
  <c r="E48" i="4"/>
  <c r="E49" i="4" s="1"/>
  <c r="B48" i="4"/>
  <c r="E47" i="4"/>
  <c r="F47" i="4" s="1"/>
  <c r="B47" i="4"/>
  <c r="E46" i="4"/>
  <c r="F46" i="4" s="1"/>
  <c r="B46" i="4"/>
  <c r="E45" i="4"/>
  <c r="F45" i="4" s="1"/>
  <c r="B45" i="4"/>
  <c r="F44" i="4"/>
  <c r="E44" i="4"/>
  <c r="B44" i="4"/>
  <c r="E43" i="4"/>
  <c r="F43" i="4" s="1"/>
  <c r="B43" i="4"/>
  <c r="B42" i="4"/>
  <c r="B41" i="4"/>
  <c r="B40" i="4"/>
  <c r="E39" i="4"/>
  <c r="E40" i="4" s="1"/>
  <c r="B39" i="4"/>
  <c r="B38" i="4"/>
  <c r="E37" i="4"/>
  <c r="E38" i="4" s="1"/>
  <c r="F38" i="4" s="1"/>
  <c r="B37" i="4"/>
  <c r="B36" i="4"/>
  <c r="B35" i="4"/>
  <c r="B34" i="4"/>
  <c r="B33" i="4"/>
  <c r="B32" i="4"/>
  <c r="B31" i="4"/>
  <c r="B30" i="4"/>
  <c r="B29" i="4"/>
  <c r="F28" i="4"/>
  <c r="E28" i="4"/>
  <c r="E29" i="4" s="1"/>
  <c r="B28" i="4"/>
  <c r="E27" i="4"/>
  <c r="F27" i="4" s="1"/>
  <c r="B27" i="4"/>
  <c r="E26" i="4"/>
  <c r="F26" i="4" s="1"/>
  <c r="B26" i="4"/>
  <c r="E25" i="4"/>
  <c r="F25" i="4" s="1"/>
  <c r="B25" i="4"/>
  <c r="E24" i="4"/>
  <c r="F24" i="4" s="1"/>
  <c r="B24" i="4"/>
  <c r="B23" i="4"/>
  <c r="B22" i="4"/>
  <c r="B21" i="4"/>
  <c r="B20" i="4"/>
  <c r="B19" i="4"/>
  <c r="B18" i="4"/>
  <c r="B17" i="4"/>
  <c r="B16" i="4"/>
  <c r="B15" i="4"/>
  <c r="E14" i="4"/>
  <c r="E15" i="4" s="1"/>
  <c r="B14" i="4"/>
  <c r="E13" i="4"/>
  <c r="F13" i="4" s="1"/>
  <c r="B13" i="4"/>
  <c r="F12" i="4"/>
  <c r="E12" i="4"/>
  <c r="B12" i="4"/>
  <c r="E11" i="4"/>
  <c r="F11" i="4" s="1"/>
  <c r="B11" i="4"/>
  <c r="F10" i="4"/>
  <c r="E10" i="4"/>
  <c r="B10" i="4"/>
  <c r="E9" i="4"/>
  <c r="F9" i="4" s="1"/>
  <c r="B9" i="4"/>
  <c r="B8" i="4"/>
  <c r="B7" i="4"/>
  <c r="B6" i="4"/>
  <c r="B5" i="4"/>
  <c r="B4" i="4"/>
  <c r="B3" i="4"/>
  <c r="F2" i="4"/>
  <c r="E2" i="4"/>
  <c r="E3" i="4" s="1"/>
  <c r="B2" i="4"/>
  <c r="J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D9" i="2"/>
  <c r="D10" i="2"/>
  <c r="D11" i="2"/>
  <c r="D12" i="2"/>
  <c r="D13" i="2"/>
  <c r="D14" i="2"/>
  <c r="D15" i="2" s="1"/>
  <c r="D16" i="2" s="1"/>
  <c r="D17" i="2" s="1"/>
  <c r="D18" i="2" s="1"/>
  <c r="D19" i="2" s="1"/>
  <c r="D20" i="2" s="1"/>
  <c r="D21" i="2" s="1"/>
  <c r="D22" i="2" s="1"/>
  <c r="D23" i="2" s="1"/>
  <c r="D24" i="2"/>
  <c r="D25" i="2"/>
  <c r="D26" i="2"/>
  <c r="D27" i="2"/>
  <c r="D28" i="2"/>
  <c r="D29" i="2" s="1"/>
  <c r="D30" i="2" s="1"/>
  <c r="D31" i="2" s="1"/>
  <c r="D32" i="2" s="1"/>
  <c r="D33" i="2" s="1"/>
  <c r="D34" i="2" s="1"/>
  <c r="D35" i="2" s="1"/>
  <c r="D36" i="2" s="1"/>
  <c r="D37" i="2"/>
  <c r="D38" i="2" s="1"/>
  <c r="D39" i="2"/>
  <c r="D40" i="2" s="1"/>
  <c r="D41" i="2" s="1"/>
  <c r="D42" i="2" s="1"/>
  <c r="D43" i="2"/>
  <c r="D44" i="2"/>
  <c r="D45" i="2"/>
  <c r="D46" i="2"/>
  <c r="D47" i="2"/>
  <c r="D48" i="2"/>
  <c r="D49" i="2" s="1"/>
  <c r="D50" i="2" s="1"/>
  <c r="D51" i="2"/>
  <c r="D52" i="2" s="1"/>
  <c r="D53" i="2" s="1"/>
  <c r="D54" i="2"/>
  <c r="D55" i="2" s="1"/>
  <c r="D56" i="2" s="1"/>
  <c r="D57" i="2" s="1"/>
  <c r="D58" i="2"/>
  <c r="D59" i="2" s="1"/>
  <c r="D60" i="2"/>
  <c r="D61" i="2"/>
  <c r="D62" i="2" s="1"/>
  <c r="D63" i="2"/>
  <c r="D64" i="2"/>
  <c r="D65" i="2"/>
  <c r="D66" i="2" s="1"/>
  <c r="D67" i="2" s="1"/>
  <c r="D68" i="2"/>
  <c r="D69" i="2"/>
  <c r="D70" i="2" s="1"/>
  <c r="D71" i="2"/>
  <c r="D72" i="2"/>
  <c r="D73" i="2" s="1"/>
  <c r="D74" i="2" s="1"/>
  <c r="D75" i="2"/>
  <c r="D76" i="2"/>
  <c r="D77" i="2"/>
  <c r="D78" i="2"/>
  <c r="D79" i="2"/>
  <c r="D80" i="2"/>
  <c r="D81" i="2"/>
  <c r="D82" i="2"/>
  <c r="D83" i="2" s="1"/>
  <c r="D84" i="2" s="1"/>
  <c r="D85" i="2" s="1"/>
  <c r="D86" i="2" s="1"/>
  <c r="D87" i="2" s="1"/>
  <c r="D88" i="2" s="1"/>
  <c r="D89" i="2" s="1"/>
  <c r="D90" i="2" s="1"/>
  <c r="D91" i="2"/>
  <c r="D92" i="2"/>
  <c r="D93" i="2"/>
  <c r="D94" i="2" s="1"/>
  <c r="D95" i="2" s="1"/>
  <c r="D96" i="2" s="1"/>
  <c r="D97" i="2"/>
  <c r="D98" i="2"/>
  <c r="D99" i="2" s="1"/>
  <c r="D100" i="2" s="1"/>
  <c r="D101" i="2" s="1"/>
  <c r="D102" i="2" s="1"/>
  <c r="D103" i="2" s="1"/>
  <c r="D104" i="2"/>
  <c r="D105" i="2" s="1"/>
  <c r="D106" i="2"/>
  <c r="D107" i="2"/>
  <c r="D108" i="2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/>
  <c r="D120" i="2"/>
  <c r="D121" i="2"/>
  <c r="D122" i="2"/>
  <c r="D123" i="2"/>
  <c r="D124" i="2"/>
  <c r="D125" i="2" s="1"/>
  <c r="D126" i="2" s="1"/>
  <c r="D127" i="2" s="1"/>
  <c r="D128" i="2" s="1"/>
  <c r="D129" i="2" s="1"/>
  <c r="D130" i="2" s="1"/>
  <c r="D131" i="2"/>
  <c r="D132" i="2"/>
  <c r="D133" i="2" s="1"/>
  <c r="D134" i="2" s="1"/>
  <c r="D135" i="2" s="1"/>
  <c r="D136" i="2" s="1"/>
  <c r="D137" i="2"/>
  <c r="D138" i="2"/>
  <c r="D139" i="2"/>
  <c r="D140" i="2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/>
  <c r="D155" i="2"/>
  <c r="D156" i="2"/>
  <c r="D157" i="2"/>
  <c r="D158" i="2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/>
  <c r="D170" i="2" s="1"/>
  <c r="D171" i="2" s="1"/>
  <c r="D172" i="2" s="1"/>
  <c r="D173" i="2" s="1"/>
  <c r="D174" i="2" s="1"/>
  <c r="D175" i="2" s="1"/>
  <c r="D176" i="2" s="1"/>
  <c r="D177" i="2" s="1"/>
  <c r="D178" i="2"/>
  <c r="D179" i="2"/>
  <c r="D180" i="2"/>
  <c r="D181" i="2" s="1"/>
  <c r="D182" i="2" s="1"/>
  <c r="D183" i="2" s="1"/>
  <c r="D184" i="2" s="1"/>
  <c r="D185" i="2" s="1"/>
  <c r="D186" i="2" s="1"/>
  <c r="D187" i="2" s="1"/>
  <c r="D188" i="2"/>
  <c r="D189" i="2"/>
  <c r="D190" i="2" s="1"/>
  <c r="D191" i="2" s="1"/>
  <c r="D192" i="2" s="1"/>
  <c r="D193" i="2"/>
  <c r="D194" i="2"/>
  <c r="D195" i="2" s="1"/>
  <c r="D196" i="2" s="1"/>
  <c r="D197" i="2" s="1"/>
  <c r="D198" i="2" s="1"/>
  <c r="D199" i="2"/>
  <c r="D200" i="2"/>
  <c r="D201" i="2"/>
  <c r="D202" i="2"/>
  <c r="D203" i="2"/>
  <c r="D204" i="2"/>
  <c r="D205" i="2" s="1"/>
  <c r="D206" i="2" s="1"/>
  <c r="D207" i="2"/>
  <c r="D208" i="2"/>
  <c r="D209" i="2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/>
  <c r="D222" i="2"/>
  <c r="D223" i="2"/>
  <c r="D224" i="2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/>
  <c r="D247" i="2"/>
  <c r="D248" i="2"/>
  <c r="D249" i="2"/>
  <c r="D250" i="2"/>
  <c r="D251" i="2"/>
  <c r="D252" i="2" s="1"/>
  <c r="D253" i="2" s="1"/>
  <c r="D254" i="2" s="1"/>
  <c r="D255" i="2" s="1"/>
  <c r="D256" i="2"/>
  <c r="D257" i="2"/>
  <c r="D258" i="2" s="1"/>
  <c r="D259" i="2" s="1"/>
  <c r="D260" i="2" s="1"/>
  <c r="D261" i="2" s="1"/>
  <c r="D262" i="2" s="1"/>
  <c r="D263" i="2"/>
  <c r="D264" i="2"/>
  <c r="D265" i="2"/>
  <c r="D266" i="2" s="1"/>
  <c r="D267" i="2" s="1"/>
  <c r="D268" i="2" s="1"/>
  <c r="D269" i="2" s="1"/>
  <c r="D270" i="2" s="1"/>
  <c r="D271" i="2" s="1"/>
  <c r="D272" i="2" s="1"/>
  <c r="D273" i="2"/>
  <c r="D274" i="2"/>
  <c r="D275" i="2"/>
  <c r="D276" i="2"/>
  <c r="D277" i="2"/>
  <c r="D278" i="2" s="1"/>
  <c r="D279" i="2" s="1"/>
  <c r="D280" i="2" s="1"/>
  <c r="D281" i="2" s="1"/>
  <c r="D282" i="2" s="1"/>
  <c r="D283" i="2" s="1"/>
  <c r="D284" i="2"/>
  <c r="D285" i="2"/>
  <c r="D286" i="2"/>
  <c r="D287" i="2" s="1"/>
  <c r="D288" i="2" s="1"/>
  <c r="D289" i="2" s="1"/>
  <c r="D290" i="2" s="1"/>
  <c r="D291" i="2" s="1"/>
  <c r="D292" i="2" s="1"/>
  <c r="D293" i="2" s="1"/>
  <c r="D294" i="2" s="1"/>
  <c r="D295" i="2" s="1"/>
  <c r="D296" i="2"/>
  <c r="D297" i="2"/>
  <c r="D298" i="2"/>
  <c r="D299" i="2"/>
  <c r="D300" i="2"/>
  <c r="D301" i="2"/>
  <c r="D302" i="2"/>
  <c r="D303" i="2" s="1"/>
  <c r="D304" i="2" s="1"/>
  <c r="D305" i="2" s="1"/>
  <c r="D306" i="2" s="1"/>
  <c r="D307" i="2" s="1"/>
  <c r="D308" i="2"/>
  <c r="D309" i="2"/>
  <c r="D310" i="2"/>
  <c r="D311" i="2"/>
  <c r="D312" i="2"/>
  <c r="D313" i="2"/>
  <c r="D314" i="2"/>
  <c r="D315" i="2"/>
  <c r="D316" i="2"/>
  <c r="D317" i="2" s="1"/>
  <c r="D318" i="2" s="1"/>
  <c r="D319" i="2" s="1"/>
  <c r="D320" i="2" s="1"/>
  <c r="D321" i="2" s="1"/>
  <c r="D322" i="2" s="1"/>
  <c r="D323" i="2" s="1"/>
  <c r="D324" i="2"/>
  <c r="D325" i="2"/>
  <c r="D326" i="2"/>
  <c r="D327" i="2"/>
  <c r="D328" i="2" s="1"/>
  <c r="D329" i="2" s="1"/>
  <c r="D330" i="2"/>
  <c r="D331" i="2"/>
  <c r="D332" i="2" s="1"/>
  <c r="D333" i="2" s="1"/>
  <c r="D334" i="2" s="1"/>
  <c r="D335" i="2" s="1"/>
  <c r="D336" i="2" s="1"/>
  <c r="D337" i="2" s="1"/>
  <c r="D338" i="2" s="1"/>
  <c r="D339" i="2" s="1"/>
  <c r="D340" i="2"/>
  <c r="D341" i="2"/>
  <c r="D342" i="2" s="1"/>
  <c r="D343" i="2" s="1"/>
  <c r="D344" i="2" s="1"/>
  <c r="D345" i="2" s="1"/>
  <c r="D346" i="2" s="1"/>
  <c r="D347" i="2" s="1"/>
  <c r="D348" i="2"/>
  <c r="D349" i="2" s="1"/>
  <c r="D350" i="2" s="1"/>
  <c r="D351" i="2"/>
  <c r="D352" i="2" s="1"/>
  <c r="D353" i="2" s="1"/>
  <c r="D354" i="2"/>
  <c r="D355" i="2"/>
  <c r="D356" i="2" s="1"/>
  <c r="D357" i="2"/>
  <c r="D358" i="2" s="1"/>
  <c r="D359" i="2" s="1"/>
  <c r="D360" i="2" s="1"/>
  <c r="D361" i="2"/>
  <c r="D362" i="2" s="1"/>
  <c r="D363" i="2"/>
  <c r="D364" i="2" s="1"/>
  <c r="D365" i="2" s="1"/>
  <c r="D366" i="2"/>
  <c r="D2" i="2"/>
  <c r="D3" i="2" s="1"/>
  <c r="D4" i="2" s="1"/>
  <c r="D5" i="2" s="1"/>
  <c r="D6" i="2" s="1"/>
  <c r="D7" i="2" s="1"/>
  <c r="D8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G202" i="4" l="1"/>
  <c r="F14" i="4"/>
  <c r="G54" i="4"/>
  <c r="F58" i="4"/>
  <c r="G58" i="4" s="1"/>
  <c r="G201" i="4"/>
  <c r="G247" i="4"/>
  <c r="G256" i="4"/>
  <c r="G263" i="4"/>
  <c r="G265" i="4"/>
  <c r="G297" i="4"/>
  <c r="G352" i="4"/>
  <c r="G12" i="4"/>
  <c r="G38" i="4"/>
  <c r="F48" i="4"/>
  <c r="G48" i="4" s="1"/>
  <c r="G107" i="4"/>
  <c r="G200" i="4"/>
  <c r="G204" i="4"/>
  <c r="G208" i="4"/>
  <c r="G249" i="4"/>
  <c r="G251" i="4"/>
  <c r="F257" i="4"/>
  <c r="G257" i="4" s="1"/>
  <c r="G264" i="4"/>
  <c r="F317" i="4"/>
  <c r="F332" i="4"/>
  <c r="G332" i="4" s="1"/>
  <c r="G26" i="4"/>
  <c r="G131" i="4"/>
  <c r="G46" i="4"/>
  <c r="G199" i="4"/>
  <c r="G203" i="4"/>
  <c r="G223" i="4"/>
  <c r="G250" i="4"/>
  <c r="G301" i="4"/>
  <c r="G273" i="4"/>
  <c r="G275" i="4"/>
  <c r="F94" i="4"/>
  <c r="E95" i="4"/>
  <c r="G274" i="4"/>
  <c r="G276" i="4"/>
  <c r="G11" i="4"/>
  <c r="G25" i="4"/>
  <c r="G45" i="4"/>
  <c r="F51" i="4"/>
  <c r="G51" i="4" s="1"/>
  <c r="G78" i="4"/>
  <c r="F93" i="4"/>
  <c r="G97" i="4"/>
  <c r="G123" i="4"/>
  <c r="E170" i="4"/>
  <c r="G207" i="4"/>
  <c r="F209" i="4"/>
  <c r="G222" i="4"/>
  <c r="F224" i="4"/>
  <c r="F231" i="4"/>
  <c r="G231" i="4" s="1"/>
  <c r="F277" i="4"/>
  <c r="G277" i="4" s="1"/>
  <c r="F286" i="4"/>
  <c r="G286" i="4" s="1"/>
  <c r="F288" i="4"/>
  <c r="F290" i="4"/>
  <c r="F302" i="4"/>
  <c r="G309" i="4"/>
  <c r="G313" i="4"/>
  <c r="G317" i="4"/>
  <c r="F321" i="4"/>
  <c r="G321" i="4" s="1"/>
  <c r="G331" i="4"/>
  <c r="F334" i="4"/>
  <c r="F348" i="4"/>
  <c r="G348" i="4" s="1"/>
  <c r="G351" i="4"/>
  <c r="G356" i="4"/>
  <c r="G366" i="4"/>
  <c r="G2" i="4"/>
  <c r="G10" i="4"/>
  <c r="G14" i="4"/>
  <c r="G24" i="4"/>
  <c r="G28" i="4"/>
  <c r="G44" i="4"/>
  <c r="G77" i="4"/>
  <c r="E83" i="4"/>
  <c r="E84" i="4" s="1"/>
  <c r="G94" i="4"/>
  <c r="G221" i="4"/>
  <c r="F227" i="4"/>
  <c r="G227" i="4" s="1"/>
  <c r="F234" i="4"/>
  <c r="G246" i="4"/>
  <c r="F293" i="4"/>
  <c r="G293" i="4" s="1"/>
  <c r="F305" i="4"/>
  <c r="G308" i="4"/>
  <c r="G312" i="4"/>
  <c r="G316" i="4"/>
  <c r="F319" i="4"/>
  <c r="G319" i="4" s="1"/>
  <c r="G326" i="4"/>
  <c r="G355" i="4"/>
  <c r="G357" i="4"/>
  <c r="F361" i="4"/>
  <c r="G361" i="4" s="1"/>
  <c r="F363" i="4"/>
  <c r="G363" i="4" s="1"/>
  <c r="F226" i="4"/>
  <c r="F242" i="4"/>
  <c r="G242" i="4" s="1"/>
  <c r="G334" i="4"/>
  <c r="G9" i="4"/>
  <c r="G13" i="4"/>
  <c r="G27" i="4"/>
  <c r="F37" i="4"/>
  <c r="G37" i="4" s="1"/>
  <c r="F39" i="4"/>
  <c r="G39" i="4" s="1"/>
  <c r="G43" i="4"/>
  <c r="G47" i="4"/>
  <c r="G79" i="4"/>
  <c r="G157" i="4"/>
  <c r="G206" i="4"/>
  <c r="G209" i="4"/>
  <c r="F210" i="4"/>
  <c r="G224" i="4"/>
  <c r="F230" i="4"/>
  <c r="G230" i="4" s="1"/>
  <c r="F238" i="4"/>
  <c r="G238" i="4" s="1"/>
  <c r="F287" i="4"/>
  <c r="G287" i="4" s="1"/>
  <c r="F289" i="4"/>
  <c r="G289" i="4" s="1"/>
  <c r="F291" i="4"/>
  <c r="G291" i="4" s="1"/>
  <c r="G298" i="4"/>
  <c r="G302" i="4"/>
  <c r="F303" i="4"/>
  <c r="G325" i="4"/>
  <c r="G340" i="4"/>
  <c r="G354" i="4"/>
  <c r="F52" i="4"/>
  <c r="E53" i="4"/>
  <c r="F53" i="4" s="1"/>
  <c r="G53" i="4" s="1"/>
  <c r="F55" i="4"/>
  <c r="G55" i="4" s="1"/>
  <c r="E56" i="4"/>
  <c r="F40" i="4"/>
  <c r="G40" i="4" s="1"/>
  <c r="E41" i="4"/>
  <c r="G52" i="4"/>
  <c r="E85" i="4"/>
  <c r="F84" i="4"/>
  <c r="F3" i="4"/>
  <c r="G3" i="4" s="1"/>
  <c r="E4" i="4"/>
  <c r="F15" i="4"/>
  <c r="G15" i="4" s="1"/>
  <c r="E16" i="4"/>
  <c r="F29" i="4"/>
  <c r="G29" i="4" s="1"/>
  <c r="E30" i="4"/>
  <c r="F49" i="4"/>
  <c r="G49" i="4" s="1"/>
  <c r="E50" i="4"/>
  <c r="F50" i="4" s="1"/>
  <c r="G50" i="4" s="1"/>
  <c r="F132" i="4"/>
  <c r="G132" i="4" s="1"/>
  <c r="E133" i="4"/>
  <c r="F170" i="4"/>
  <c r="E171" i="4"/>
  <c r="F180" i="4"/>
  <c r="G180" i="4" s="1"/>
  <c r="E181" i="4"/>
  <c r="F190" i="4"/>
  <c r="E191" i="4"/>
  <c r="G295" i="4"/>
  <c r="G61" i="4"/>
  <c r="E62" i="4"/>
  <c r="F62" i="4" s="1"/>
  <c r="G62" i="4" s="1"/>
  <c r="G65" i="4"/>
  <c r="E66" i="4"/>
  <c r="G69" i="4"/>
  <c r="E70" i="4"/>
  <c r="F70" i="4" s="1"/>
  <c r="G73" i="4"/>
  <c r="G75" i="4"/>
  <c r="G82" i="4"/>
  <c r="F83" i="4"/>
  <c r="G93" i="4"/>
  <c r="G119" i="4"/>
  <c r="G137" i="4"/>
  <c r="E159" i="4"/>
  <c r="F158" i="4"/>
  <c r="G158" i="4" s="1"/>
  <c r="F108" i="4"/>
  <c r="G108" i="4" s="1"/>
  <c r="E109" i="4"/>
  <c r="G60" i="4"/>
  <c r="G64" i="4"/>
  <c r="G68" i="4"/>
  <c r="G81" i="4"/>
  <c r="E99" i="4"/>
  <c r="G121" i="4"/>
  <c r="G139" i="4"/>
  <c r="F140" i="4"/>
  <c r="G140" i="4" s="1"/>
  <c r="E141" i="4"/>
  <c r="E254" i="4"/>
  <c r="F253" i="4"/>
  <c r="G253" i="4" s="1"/>
  <c r="F252" i="4"/>
  <c r="G252" i="4" s="1"/>
  <c r="G70" i="4"/>
  <c r="G59" i="4"/>
  <c r="G63" i="4"/>
  <c r="G71" i="4"/>
  <c r="G74" i="4"/>
  <c r="G83" i="4"/>
  <c r="G91" i="4"/>
  <c r="G98" i="4"/>
  <c r="F104" i="4"/>
  <c r="G104" i="4" s="1"/>
  <c r="E105" i="4"/>
  <c r="F105" i="4" s="1"/>
  <c r="G105" i="4" s="1"/>
  <c r="F124" i="4"/>
  <c r="G124" i="4" s="1"/>
  <c r="E125" i="4"/>
  <c r="F194" i="4"/>
  <c r="E195" i="4"/>
  <c r="G72" i="4"/>
  <c r="G76" i="4"/>
  <c r="G80" i="4"/>
  <c r="G84" i="4"/>
  <c r="G92" i="4"/>
  <c r="G120" i="4"/>
  <c r="G156" i="4"/>
  <c r="G169" i="4"/>
  <c r="G179" i="4"/>
  <c r="G189" i="4"/>
  <c r="G193" i="4"/>
  <c r="G210" i="4"/>
  <c r="G234" i="4"/>
  <c r="G155" i="4"/>
  <c r="G245" i="4"/>
  <c r="E260" i="4"/>
  <c r="F259" i="4"/>
  <c r="G259" i="4" s="1"/>
  <c r="F258" i="4"/>
  <c r="G258" i="4" s="1"/>
  <c r="G106" i="4"/>
  <c r="G122" i="4"/>
  <c r="G138" i="4"/>
  <c r="G154" i="4"/>
  <c r="G170" i="4"/>
  <c r="G178" i="4"/>
  <c r="G188" i="4"/>
  <c r="G190" i="4"/>
  <c r="G194" i="4"/>
  <c r="E212" i="4"/>
  <c r="F211" i="4"/>
  <c r="G211" i="4" s="1"/>
  <c r="G226" i="4"/>
  <c r="F225" i="4"/>
  <c r="G225" i="4" s="1"/>
  <c r="F229" i="4"/>
  <c r="G229" i="4" s="1"/>
  <c r="F233" i="4"/>
  <c r="G233" i="4" s="1"/>
  <c r="F237" i="4"/>
  <c r="G237" i="4" s="1"/>
  <c r="F241" i="4"/>
  <c r="G241" i="4" s="1"/>
  <c r="F278" i="4"/>
  <c r="G278" i="4" s="1"/>
  <c r="E279" i="4"/>
  <c r="F205" i="4"/>
  <c r="G205" i="4" s="1"/>
  <c r="F228" i="4"/>
  <c r="G228" i="4" s="1"/>
  <c r="F232" i="4"/>
  <c r="G232" i="4" s="1"/>
  <c r="F236" i="4"/>
  <c r="G236" i="4" s="1"/>
  <c r="F240" i="4"/>
  <c r="G240" i="4" s="1"/>
  <c r="F244" i="4"/>
  <c r="G244" i="4" s="1"/>
  <c r="E329" i="4"/>
  <c r="F329" i="4" s="1"/>
  <c r="G329" i="4" s="1"/>
  <c r="F328" i="4"/>
  <c r="F235" i="4"/>
  <c r="G235" i="4" s="1"/>
  <c r="F239" i="4"/>
  <c r="G239" i="4" s="1"/>
  <c r="F243" i="4"/>
  <c r="G243" i="4" s="1"/>
  <c r="F266" i="4"/>
  <c r="G266" i="4" s="1"/>
  <c r="E267" i="4"/>
  <c r="G323" i="4"/>
  <c r="E343" i="4"/>
  <c r="F342" i="4"/>
  <c r="G342" i="4" s="1"/>
  <c r="F336" i="4"/>
  <c r="G336" i="4" s="1"/>
  <c r="F338" i="4"/>
  <c r="G338" i="4" s="1"/>
  <c r="F364" i="4"/>
  <c r="G364" i="4" s="1"/>
  <c r="E365" i="4"/>
  <c r="F365" i="4" s="1"/>
  <c r="G365" i="4" s="1"/>
  <c r="G285" i="4"/>
  <c r="G288" i="4"/>
  <c r="G290" i="4"/>
  <c r="G296" i="4"/>
  <c r="G300" i="4"/>
  <c r="F304" i="4"/>
  <c r="G304" i="4" s="1"/>
  <c r="F306" i="4"/>
  <c r="G306" i="4" s="1"/>
  <c r="G311" i="4"/>
  <c r="G315" i="4"/>
  <c r="G318" i="4"/>
  <c r="G324" i="4"/>
  <c r="G328" i="4"/>
  <c r="G330" i="4"/>
  <c r="G333" i="4"/>
  <c r="G339" i="4"/>
  <c r="F349" i="4"/>
  <c r="G349" i="4" s="1"/>
  <c r="G353" i="4"/>
  <c r="G284" i="4"/>
  <c r="F292" i="4"/>
  <c r="G292" i="4" s="1"/>
  <c r="F294" i="4"/>
  <c r="G294" i="4" s="1"/>
  <c r="G299" i="4"/>
  <c r="G303" i="4"/>
  <c r="G305" i="4"/>
  <c r="G307" i="4"/>
  <c r="G310" i="4"/>
  <c r="G314" i="4"/>
  <c r="F320" i="4"/>
  <c r="G320" i="4" s="1"/>
  <c r="F322" i="4"/>
  <c r="G322" i="4" s="1"/>
  <c r="G327" i="4"/>
  <c r="F335" i="4"/>
  <c r="G335" i="4" s="1"/>
  <c r="F337" i="4"/>
  <c r="G337" i="4" s="1"/>
  <c r="G341" i="4"/>
  <c r="G350" i="4"/>
  <c r="F358" i="4"/>
  <c r="G358" i="4" s="1"/>
  <c r="E359" i="4"/>
  <c r="G362" i="4"/>
  <c r="D3" i="4" l="1"/>
  <c r="F95" i="4"/>
  <c r="G95" i="4" s="1"/>
  <c r="E96" i="4"/>
  <c r="F96" i="4" s="1"/>
  <c r="G96" i="4" s="1"/>
  <c r="F359" i="4"/>
  <c r="G359" i="4" s="1"/>
  <c r="E360" i="4"/>
  <c r="F360" i="4" s="1"/>
  <c r="G360" i="4" s="1"/>
  <c r="F267" i="4"/>
  <c r="G267" i="4" s="1"/>
  <c r="E268" i="4"/>
  <c r="E67" i="4"/>
  <c r="F67" i="4" s="1"/>
  <c r="G67" i="4" s="1"/>
  <c r="F66" i="4"/>
  <c r="G66" i="4" s="1"/>
  <c r="F171" i="4"/>
  <c r="G171" i="4" s="1"/>
  <c r="E172" i="4"/>
  <c r="F4" i="4"/>
  <c r="G4" i="4" s="1"/>
  <c r="E5" i="4"/>
  <c r="F56" i="4"/>
  <c r="G56" i="4" s="1"/>
  <c r="E57" i="4"/>
  <c r="F57" i="4" s="1"/>
  <c r="G57" i="4" s="1"/>
  <c r="E344" i="4"/>
  <c r="F343" i="4"/>
  <c r="G343" i="4" s="1"/>
  <c r="E213" i="4"/>
  <c r="F212" i="4"/>
  <c r="G212" i="4" s="1"/>
  <c r="F141" i="4"/>
  <c r="G141" i="4" s="1"/>
  <c r="E142" i="4"/>
  <c r="F99" i="4"/>
  <c r="G99" i="4" s="1"/>
  <c r="E100" i="4"/>
  <c r="F30" i="4"/>
  <c r="G30" i="4" s="1"/>
  <c r="E31" i="4"/>
  <c r="F16" i="4"/>
  <c r="G16" i="4" s="1"/>
  <c r="E17" i="4"/>
  <c r="E160" i="4"/>
  <c r="F159" i="4"/>
  <c r="G159" i="4" s="1"/>
  <c r="E280" i="4"/>
  <c r="F279" i="4"/>
  <c r="G279" i="4" s="1"/>
  <c r="F195" i="4"/>
  <c r="G195" i="4" s="1"/>
  <c r="E196" i="4"/>
  <c r="E126" i="4"/>
  <c r="F125" i="4"/>
  <c r="G125" i="4" s="1"/>
  <c r="F181" i="4"/>
  <c r="G181" i="4" s="1"/>
  <c r="E182" i="4"/>
  <c r="F133" i="4"/>
  <c r="G133" i="4" s="1"/>
  <c r="E134" i="4"/>
  <c r="E261" i="4"/>
  <c r="F260" i="4"/>
  <c r="G260" i="4" s="1"/>
  <c r="F191" i="4"/>
  <c r="G191" i="4" s="1"/>
  <c r="E192" i="4"/>
  <c r="F192" i="4" s="1"/>
  <c r="G192" i="4" s="1"/>
  <c r="E255" i="4"/>
  <c r="F255" i="4" s="1"/>
  <c r="G255" i="4" s="1"/>
  <c r="F254" i="4"/>
  <c r="G254" i="4" s="1"/>
  <c r="F109" i="4"/>
  <c r="G109" i="4" s="1"/>
  <c r="E110" i="4"/>
  <c r="F85" i="4"/>
  <c r="G85" i="4" s="1"/>
  <c r="E86" i="4"/>
  <c r="F41" i="4"/>
  <c r="G41" i="4" s="1"/>
  <c r="E42" i="4"/>
  <c r="F42" i="4" s="1"/>
  <c r="G42" i="4" s="1"/>
  <c r="H3" i="4" l="1"/>
  <c r="D4" i="4" s="1"/>
  <c r="I3" i="4"/>
  <c r="E111" i="4"/>
  <c r="F110" i="4"/>
  <c r="G110" i="4" s="1"/>
  <c r="E135" i="4"/>
  <c r="F134" i="4"/>
  <c r="G134" i="4" s="1"/>
  <c r="E101" i="4"/>
  <c r="F100" i="4"/>
  <c r="G100" i="4" s="1"/>
  <c r="F172" i="4"/>
  <c r="G172" i="4" s="1"/>
  <c r="E173" i="4"/>
  <c r="F268" i="4"/>
  <c r="G268" i="4" s="1"/>
  <c r="E269" i="4"/>
  <c r="E127" i="4"/>
  <c r="F126" i="4"/>
  <c r="G126" i="4" s="1"/>
  <c r="E281" i="4"/>
  <c r="F280" i="4"/>
  <c r="G280" i="4" s="1"/>
  <c r="E214" i="4"/>
  <c r="F213" i="4"/>
  <c r="G213" i="4" s="1"/>
  <c r="F17" i="4"/>
  <c r="G17" i="4" s="1"/>
  <c r="E18" i="4"/>
  <c r="F86" i="4"/>
  <c r="G86" i="4" s="1"/>
  <c r="E87" i="4"/>
  <c r="F182" i="4"/>
  <c r="G182" i="4" s="1"/>
  <c r="E183" i="4"/>
  <c r="E197" i="4"/>
  <c r="F196" i="4"/>
  <c r="G196" i="4" s="1"/>
  <c r="F31" i="4"/>
  <c r="G31" i="4" s="1"/>
  <c r="E32" i="4"/>
  <c r="E143" i="4"/>
  <c r="F142" i="4"/>
  <c r="G142" i="4" s="1"/>
  <c r="F5" i="4"/>
  <c r="G5" i="4" s="1"/>
  <c r="E6" i="4"/>
  <c r="E262" i="4"/>
  <c r="F262" i="4" s="1"/>
  <c r="G262" i="4" s="1"/>
  <c r="F261" i="4"/>
  <c r="G261" i="4" s="1"/>
  <c r="F160" i="4"/>
  <c r="G160" i="4" s="1"/>
  <c r="E161" i="4"/>
  <c r="E345" i="4"/>
  <c r="F344" i="4"/>
  <c r="G344" i="4" s="1"/>
  <c r="H4" i="4" l="1"/>
  <c r="D5" i="4" s="1"/>
  <c r="I4" i="4"/>
  <c r="F173" i="4"/>
  <c r="G173" i="4" s="1"/>
  <c r="E174" i="4"/>
  <c r="E346" i="4"/>
  <c r="F345" i="4"/>
  <c r="G345" i="4" s="1"/>
  <c r="E144" i="4"/>
  <c r="F143" i="4"/>
  <c r="G143" i="4" s="1"/>
  <c r="E198" i="4"/>
  <c r="F198" i="4" s="1"/>
  <c r="G198" i="4" s="1"/>
  <c r="F197" i="4"/>
  <c r="G197" i="4" s="1"/>
  <c r="E215" i="4"/>
  <c r="F214" i="4"/>
  <c r="G214" i="4" s="1"/>
  <c r="E128" i="4"/>
  <c r="F127" i="4"/>
  <c r="G127" i="4" s="1"/>
  <c r="F135" i="4"/>
  <c r="G135" i="4" s="1"/>
  <c r="E136" i="4"/>
  <c r="F136" i="4" s="1"/>
  <c r="G136" i="4" s="1"/>
  <c r="F6" i="4"/>
  <c r="G6" i="4" s="1"/>
  <c r="E7" i="4"/>
  <c r="F183" i="4"/>
  <c r="G183" i="4" s="1"/>
  <c r="E184" i="4"/>
  <c r="F269" i="4"/>
  <c r="G269" i="4" s="1"/>
  <c r="E270" i="4"/>
  <c r="F87" i="4"/>
  <c r="G87" i="4" s="1"/>
  <c r="E88" i="4"/>
  <c r="F161" i="4"/>
  <c r="G161" i="4" s="1"/>
  <c r="E162" i="4"/>
  <c r="F32" i="4"/>
  <c r="G32" i="4" s="1"/>
  <c r="E33" i="4"/>
  <c r="F18" i="4"/>
  <c r="G18" i="4" s="1"/>
  <c r="E19" i="4"/>
  <c r="E282" i="4"/>
  <c r="F281" i="4"/>
  <c r="G281" i="4" s="1"/>
  <c r="E102" i="4"/>
  <c r="F101" i="4"/>
  <c r="G101" i="4" s="1"/>
  <c r="E112" i="4"/>
  <c r="F111" i="4"/>
  <c r="G111" i="4" s="1"/>
  <c r="H5" i="4" l="1"/>
  <c r="D6" i="4" s="1"/>
  <c r="I5" i="4"/>
  <c r="F19" i="4"/>
  <c r="G19" i="4" s="1"/>
  <c r="E20" i="4"/>
  <c r="F102" i="4"/>
  <c r="G102" i="4" s="1"/>
  <c r="E103" i="4"/>
  <c r="F103" i="4" s="1"/>
  <c r="G103" i="4" s="1"/>
  <c r="F128" i="4"/>
  <c r="G128" i="4" s="1"/>
  <c r="E129" i="4"/>
  <c r="E347" i="4"/>
  <c r="F347" i="4" s="1"/>
  <c r="G347" i="4" s="1"/>
  <c r="F346" i="4"/>
  <c r="G346" i="4" s="1"/>
  <c r="F162" i="4"/>
  <c r="G162" i="4" s="1"/>
  <c r="E163" i="4"/>
  <c r="F270" i="4"/>
  <c r="G270" i="4" s="1"/>
  <c r="E271" i="4"/>
  <c r="F7" i="4"/>
  <c r="G7" i="4" s="1"/>
  <c r="E8" i="4"/>
  <c r="F8" i="4" s="1"/>
  <c r="G8" i="4" s="1"/>
  <c r="E89" i="4"/>
  <c r="F88" i="4"/>
  <c r="G88" i="4" s="1"/>
  <c r="F184" i="4"/>
  <c r="G184" i="4" s="1"/>
  <c r="E185" i="4"/>
  <c r="F174" i="4"/>
  <c r="G174" i="4" s="1"/>
  <c r="E175" i="4"/>
  <c r="F33" i="4"/>
  <c r="G33" i="4" s="1"/>
  <c r="E34" i="4"/>
  <c r="F112" i="4"/>
  <c r="G112" i="4" s="1"/>
  <c r="E113" i="4"/>
  <c r="E283" i="4"/>
  <c r="F283" i="4" s="1"/>
  <c r="G283" i="4" s="1"/>
  <c r="F282" i="4"/>
  <c r="G282" i="4" s="1"/>
  <c r="E216" i="4"/>
  <c r="F215" i="4"/>
  <c r="G215" i="4" s="1"/>
  <c r="F144" i="4"/>
  <c r="G144" i="4" s="1"/>
  <c r="E145" i="4"/>
  <c r="H6" i="4" l="1"/>
  <c r="D7" i="4" s="1"/>
  <c r="I6" i="4"/>
  <c r="E217" i="4"/>
  <c r="F216" i="4"/>
  <c r="G216" i="4" s="1"/>
  <c r="F89" i="4"/>
  <c r="G89" i="4" s="1"/>
  <c r="E90" i="4"/>
  <c r="F90" i="4" s="1"/>
  <c r="G90" i="4" s="1"/>
  <c r="F271" i="4"/>
  <c r="G271" i="4" s="1"/>
  <c r="E272" i="4"/>
  <c r="F272" i="4" s="1"/>
  <c r="G272" i="4" s="1"/>
  <c r="F145" i="4"/>
  <c r="G145" i="4" s="1"/>
  <c r="E146" i="4"/>
  <c r="F34" i="4"/>
  <c r="G34" i="4" s="1"/>
  <c r="E35" i="4"/>
  <c r="F185" i="4"/>
  <c r="G185" i="4" s="1"/>
  <c r="E186" i="4"/>
  <c r="F163" i="4"/>
  <c r="G163" i="4" s="1"/>
  <c r="E164" i="4"/>
  <c r="E130" i="4"/>
  <c r="F130" i="4" s="1"/>
  <c r="G130" i="4" s="1"/>
  <c r="F129" i="4"/>
  <c r="G129" i="4" s="1"/>
  <c r="F20" i="4"/>
  <c r="G20" i="4" s="1"/>
  <c r="E21" i="4"/>
  <c r="E114" i="4"/>
  <c r="F113" i="4"/>
  <c r="G113" i="4" s="1"/>
  <c r="F175" i="4"/>
  <c r="G175" i="4" s="1"/>
  <c r="E176" i="4"/>
  <c r="H7" i="4" l="1"/>
  <c r="I7" i="4"/>
  <c r="D8" i="4"/>
  <c r="E115" i="4"/>
  <c r="F114" i="4"/>
  <c r="G114" i="4" s="1"/>
  <c r="F21" i="4"/>
  <c r="G21" i="4" s="1"/>
  <c r="E22" i="4"/>
  <c r="F186" i="4"/>
  <c r="G186" i="4" s="1"/>
  <c r="E187" i="4"/>
  <c r="F187" i="4" s="1"/>
  <c r="G187" i="4" s="1"/>
  <c r="E147" i="4"/>
  <c r="F146" i="4"/>
  <c r="G146" i="4" s="1"/>
  <c r="F176" i="4"/>
  <c r="G176" i="4" s="1"/>
  <c r="E177" i="4"/>
  <c r="F177" i="4" s="1"/>
  <c r="G177" i="4" s="1"/>
  <c r="F164" i="4"/>
  <c r="G164" i="4" s="1"/>
  <c r="E165" i="4"/>
  <c r="F35" i="4"/>
  <c r="G35" i="4" s="1"/>
  <c r="E36" i="4"/>
  <c r="F36" i="4" s="1"/>
  <c r="G36" i="4" s="1"/>
  <c r="E218" i="4"/>
  <c r="F217" i="4"/>
  <c r="G217" i="4" s="1"/>
  <c r="H8" i="4" l="1"/>
  <c r="D9" i="4" s="1"/>
  <c r="I8" i="4"/>
  <c r="F165" i="4"/>
  <c r="G165" i="4" s="1"/>
  <c r="E166" i="4"/>
  <c r="F22" i="4"/>
  <c r="G22" i="4" s="1"/>
  <c r="E23" i="4"/>
  <c r="F23" i="4" s="1"/>
  <c r="G23" i="4" s="1"/>
  <c r="E219" i="4"/>
  <c r="F218" i="4"/>
  <c r="G218" i="4" s="1"/>
  <c r="E148" i="4"/>
  <c r="F147" i="4"/>
  <c r="G147" i="4" s="1"/>
  <c r="F115" i="4"/>
  <c r="G115" i="4" s="1"/>
  <c r="E116" i="4"/>
  <c r="H9" i="4" l="1"/>
  <c r="I9" i="4"/>
  <c r="D10" i="4"/>
  <c r="F148" i="4"/>
  <c r="G148" i="4" s="1"/>
  <c r="E149" i="4"/>
  <c r="F116" i="4"/>
  <c r="G116" i="4" s="1"/>
  <c r="E117" i="4"/>
  <c r="F166" i="4"/>
  <c r="G166" i="4" s="1"/>
  <c r="E167" i="4"/>
  <c r="E220" i="4"/>
  <c r="F220" i="4" s="1"/>
  <c r="G220" i="4" s="1"/>
  <c r="F219" i="4"/>
  <c r="G219" i="4" s="1"/>
  <c r="H10" i="4" l="1"/>
  <c r="D11" i="4" s="1"/>
  <c r="I10" i="4"/>
  <c r="E118" i="4"/>
  <c r="F118" i="4" s="1"/>
  <c r="G118" i="4" s="1"/>
  <c r="F117" i="4"/>
  <c r="G117" i="4" s="1"/>
  <c r="F149" i="4"/>
  <c r="G149" i="4" s="1"/>
  <c r="E150" i="4"/>
  <c r="F167" i="4"/>
  <c r="G167" i="4" s="1"/>
  <c r="E168" i="4"/>
  <c r="F168" i="4" s="1"/>
  <c r="G168" i="4" s="1"/>
  <c r="H11" i="4" l="1"/>
  <c r="I11" i="4"/>
  <c r="D12" i="4"/>
  <c r="E151" i="4"/>
  <c r="F150" i="4"/>
  <c r="G150" i="4" s="1"/>
  <c r="H12" i="4" l="1"/>
  <c r="I12" i="4"/>
  <c r="D13" i="4"/>
  <c r="E152" i="4"/>
  <c r="F151" i="4"/>
  <c r="G151" i="4" s="1"/>
  <c r="H13" i="4" l="1"/>
  <c r="I13" i="4"/>
  <c r="D14" i="4"/>
  <c r="F152" i="4"/>
  <c r="G152" i="4" s="1"/>
  <c r="E153" i="4"/>
  <c r="F153" i="4" s="1"/>
  <c r="G153" i="4" s="1"/>
  <c r="H14" i="4" l="1"/>
  <c r="D15" i="4" s="1"/>
  <c r="I14" i="4"/>
  <c r="H15" i="4" l="1"/>
  <c r="I15" i="4"/>
  <c r="D16" i="4"/>
  <c r="H16" i="4" l="1"/>
  <c r="I16" i="4"/>
  <c r="D17" i="4"/>
  <c r="H17" i="4" l="1"/>
  <c r="D18" i="4" s="1"/>
  <c r="I17" i="4"/>
  <c r="H18" i="4" l="1"/>
  <c r="I18" i="4"/>
  <c r="D19" i="4"/>
  <c r="H19" i="4" l="1"/>
  <c r="D20" i="4" s="1"/>
  <c r="I19" i="4"/>
  <c r="H20" i="4" l="1"/>
  <c r="I20" i="4"/>
  <c r="D21" i="4"/>
  <c r="H21" i="4" l="1"/>
  <c r="D22" i="4" s="1"/>
  <c r="I21" i="4"/>
  <c r="H22" i="4" l="1"/>
  <c r="D23" i="4" s="1"/>
  <c r="I22" i="4"/>
  <c r="H23" i="4" l="1"/>
  <c r="D24" i="4" s="1"/>
  <c r="I23" i="4"/>
  <c r="H24" i="4" l="1"/>
  <c r="I24" i="4"/>
  <c r="D25" i="4"/>
  <c r="H25" i="4" l="1"/>
  <c r="I25" i="4"/>
  <c r="D26" i="4"/>
  <c r="H26" i="4" l="1"/>
  <c r="I26" i="4"/>
  <c r="D27" i="4"/>
  <c r="H27" i="4" l="1"/>
  <c r="I27" i="4"/>
  <c r="D28" i="4"/>
  <c r="H28" i="4" l="1"/>
  <c r="D29" i="4" s="1"/>
  <c r="I28" i="4"/>
  <c r="H29" i="4" l="1"/>
  <c r="D30" i="4" s="1"/>
  <c r="I29" i="4"/>
  <c r="H30" i="4" l="1"/>
  <c r="D31" i="4" s="1"/>
  <c r="I30" i="4"/>
  <c r="H31" i="4" l="1"/>
  <c r="D32" i="4" s="1"/>
  <c r="I31" i="4"/>
  <c r="H32" i="4" l="1"/>
  <c r="I32" i="4"/>
  <c r="D33" i="4"/>
  <c r="H33" i="4" l="1"/>
  <c r="I33" i="4"/>
  <c r="D34" i="4"/>
  <c r="H34" i="4" l="1"/>
  <c r="I34" i="4"/>
  <c r="D35" i="4"/>
  <c r="H35" i="4" l="1"/>
  <c r="D36" i="4" s="1"/>
  <c r="I35" i="4"/>
  <c r="H36" i="4" l="1"/>
  <c r="I36" i="4"/>
  <c r="D37" i="4"/>
  <c r="H37" i="4" l="1"/>
  <c r="I37" i="4"/>
  <c r="D38" i="4"/>
  <c r="H38" i="4" l="1"/>
  <c r="I38" i="4"/>
  <c r="D39" i="4"/>
  <c r="H39" i="4" l="1"/>
  <c r="D40" i="4" s="1"/>
  <c r="I39" i="4"/>
  <c r="H40" i="4" l="1"/>
  <c r="I40" i="4"/>
  <c r="D41" i="4"/>
  <c r="H41" i="4" l="1"/>
  <c r="D42" i="4" s="1"/>
  <c r="I41" i="4"/>
  <c r="H42" i="4" l="1"/>
  <c r="D43" i="4" s="1"/>
  <c r="I42" i="4"/>
  <c r="H43" i="4" l="1"/>
  <c r="D44" i="4" s="1"/>
  <c r="I43" i="4"/>
  <c r="H44" i="4" l="1"/>
  <c r="D45" i="4" s="1"/>
  <c r="I44" i="4"/>
  <c r="H45" i="4" l="1"/>
  <c r="D46" i="4" s="1"/>
  <c r="I45" i="4"/>
  <c r="H46" i="4" l="1"/>
  <c r="D47" i="4" s="1"/>
  <c r="I46" i="4"/>
  <c r="H47" i="4" l="1"/>
  <c r="D48" i="4" s="1"/>
  <c r="I47" i="4"/>
  <c r="H48" i="4" l="1"/>
  <c r="I48" i="4"/>
  <c r="D49" i="4"/>
  <c r="H49" i="4" l="1"/>
  <c r="I49" i="4"/>
  <c r="D50" i="4"/>
  <c r="H50" i="4" l="1"/>
  <c r="I50" i="4"/>
  <c r="D51" i="4"/>
  <c r="H51" i="4" l="1"/>
  <c r="I51" i="4"/>
  <c r="D52" i="4"/>
  <c r="H52" i="4" l="1"/>
  <c r="I52" i="4"/>
  <c r="D53" i="4"/>
  <c r="H53" i="4" l="1"/>
  <c r="I53" i="4"/>
  <c r="D54" i="4"/>
  <c r="H54" i="4" l="1"/>
  <c r="I54" i="4"/>
  <c r="D55" i="4"/>
  <c r="H55" i="4" l="1"/>
  <c r="I55" i="4"/>
  <c r="D56" i="4"/>
  <c r="H56" i="4" l="1"/>
  <c r="I56" i="4"/>
  <c r="D57" i="4"/>
  <c r="H57" i="4" l="1"/>
  <c r="I57" i="4"/>
  <c r="D58" i="4"/>
  <c r="H58" i="4" l="1"/>
  <c r="I58" i="4"/>
  <c r="D59" i="4"/>
  <c r="H59" i="4" l="1"/>
  <c r="I59" i="4"/>
  <c r="D60" i="4"/>
  <c r="H60" i="4" l="1"/>
  <c r="I60" i="4"/>
  <c r="D61" i="4"/>
  <c r="H61" i="4" l="1"/>
  <c r="I61" i="4"/>
  <c r="D62" i="4"/>
  <c r="H62" i="4" l="1"/>
  <c r="I62" i="4"/>
  <c r="D63" i="4"/>
  <c r="H63" i="4" l="1"/>
  <c r="I63" i="4"/>
  <c r="D64" i="4"/>
  <c r="H64" i="4" l="1"/>
  <c r="I64" i="4"/>
  <c r="D65" i="4"/>
  <c r="H65" i="4" l="1"/>
  <c r="I65" i="4"/>
  <c r="D66" i="4"/>
  <c r="H66" i="4" l="1"/>
  <c r="I66" i="4"/>
  <c r="D67" i="4"/>
  <c r="H67" i="4" l="1"/>
  <c r="I67" i="4"/>
  <c r="D68" i="4"/>
  <c r="H68" i="4" l="1"/>
  <c r="I68" i="4"/>
  <c r="D69" i="4"/>
  <c r="H69" i="4" l="1"/>
  <c r="I69" i="4"/>
  <c r="D70" i="4"/>
  <c r="H70" i="4" l="1"/>
  <c r="I70" i="4"/>
  <c r="D71" i="4"/>
  <c r="H71" i="4" l="1"/>
  <c r="I71" i="4"/>
  <c r="D72" i="4"/>
  <c r="H72" i="4" l="1"/>
  <c r="I72" i="4"/>
  <c r="D73" i="4"/>
  <c r="H73" i="4" l="1"/>
  <c r="I73" i="4"/>
  <c r="D74" i="4"/>
  <c r="H74" i="4" l="1"/>
  <c r="I74" i="4"/>
  <c r="D75" i="4"/>
  <c r="H75" i="4" l="1"/>
  <c r="I75" i="4"/>
  <c r="D76" i="4"/>
  <c r="H76" i="4" l="1"/>
  <c r="I76" i="4"/>
  <c r="D77" i="4"/>
  <c r="H77" i="4" l="1"/>
  <c r="I77" i="4"/>
  <c r="D78" i="4"/>
  <c r="H78" i="4" l="1"/>
  <c r="I78" i="4"/>
  <c r="D79" i="4"/>
  <c r="H79" i="4" l="1"/>
  <c r="I79" i="4"/>
  <c r="D80" i="4"/>
  <c r="H80" i="4" l="1"/>
  <c r="I80" i="4"/>
  <c r="D81" i="4"/>
  <c r="H81" i="4" l="1"/>
  <c r="I81" i="4"/>
  <c r="D82" i="4"/>
  <c r="H82" i="4" l="1"/>
  <c r="I82" i="4"/>
  <c r="D83" i="4"/>
  <c r="H83" i="4" l="1"/>
  <c r="I83" i="4"/>
  <c r="D84" i="4"/>
  <c r="H84" i="4" l="1"/>
  <c r="I84" i="4"/>
  <c r="D85" i="4"/>
  <c r="H85" i="4" l="1"/>
  <c r="I85" i="4"/>
  <c r="D86" i="4"/>
  <c r="H86" i="4" l="1"/>
  <c r="I86" i="4"/>
  <c r="D87" i="4"/>
  <c r="H87" i="4" l="1"/>
  <c r="I87" i="4"/>
  <c r="D88" i="4"/>
  <c r="H88" i="4" l="1"/>
  <c r="I88" i="4"/>
  <c r="D89" i="4"/>
  <c r="H89" i="4" l="1"/>
  <c r="I89" i="4"/>
  <c r="D90" i="4"/>
  <c r="H90" i="4" l="1"/>
  <c r="I90" i="4"/>
  <c r="D91" i="4"/>
  <c r="H91" i="4" l="1"/>
  <c r="I91" i="4"/>
  <c r="D92" i="4"/>
  <c r="H92" i="4" l="1"/>
  <c r="I92" i="4"/>
  <c r="D93" i="4"/>
  <c r="H93" i="4" l="1"/>
  <c r="I93" i="4"/>
  <c r="D94" i="4"/>
  <c r="H94" i="4" l="1"/>
  <c r="I94" i="4"/>
  <c r="D95" i="4"/>
  <c r="H95" i="4" l="1"/>
  <c r="I95" i="4"/>
  <c r="D96" i="4"/>
  <c r="H96" i="4" l="1"/>
  <c r="I96" i="4"/>
  <c r="D97" i="4"/>
  <c r="H97" i="4" l="1"/>
  <c r="I97" i="4"/>
  <c r="D98" i="4"/>
  <c r="H98" i="4" l="1"/>
  <c r="I98" i="4"/>
  <c r="D99" i="4"/>
  <c r="H99" i="4" l="1"/>
  <c r="I99" i="4"/>
  <c r="D100" i="4"/>
  <c r="H100" i="4" l="1"/>
  <c r="I100" i="4"/>
  <c r="D101" i="4"/>
  <c r="H101" i="4" l="1"/>
  <c r="I101" i="4"/>
  <c r="D102" i="4"/>
  <c r="H102" i="4" l="1"/>
  <c r="I102" i="4"/>
  <c r="D103" i="4"/>
  <c r="H103" i="4" l="1"/>
  <c r="I103" i="4"/>
  <c r="D104" i="4"/>
  <c r="H104" i="4" l="1"/>
  <c r="I104" i="4"/>
  <c r="D105" i="4"/>
  <c r="H105" i="4" l="1"/>
  <c r="I105" i="4"/>
  <c r="D106" i="4"/>
  <c r="H106" i="4" l="1"/>
  <c r="I106" i="4"/>
  <c r="D107" i="4"/>
  <c r="H107" i="4" l="1"/>
  <c r="I107" i="4"/>
  <c r="D108" i="4"/>
  <c r="H108" i="4" l="1"/>
  <c r="I108" i="4"/>
  <c r="D109" i="4"/>
  <c r="H109" i="4" l="1"/>
  <c r="I109" i="4"/>
  <c r="D110" i="4"/>
  <c r="H110" i="4" l="1"/>
  <c r="I110" i="4"/>
  <c r="D111" i="4"/>
  <c r="H111" i="4" l="1"/>
  <c r="I111" i="4"/>
  <c r="D112" i="4"/>
  <c r="H112" i="4" l="1"/>
  <c r="I112" i="4"/>
  <c r="D113" i="4"/>
  <c r="H113" i="4" l="1"/>
  <c r="I113" i="4"/>
  <c r="D114" i="4"/>
  <c r="H114" i="4" l="1"/>
  <c r="I114" i="4"/>
  <c r="D115" i="4"/>
  <c r="H115" i="4" l="1"/>
  <c r="I115" i="4"/>
  <c r="D116" i="4"/>
  <c r="H116" i="4" l="1"/>
  <c r="I116" i="4"/>
  <c r="D117" i="4"/>
  <c r="H117" i="4" l="1"/>
  <c r="I117" i="4"/>
  <c r="D118" i="4"/>
  <c r="H118" i="4" l="1"/>
  <c r="I118" i="4"/>
  <c r="D119" i="4"/>
  <c r="H119" i="4" l="1"/>
  <c r="I119" i="4"/>
  <c r="D120" i="4"/>
  <c r="H120" i="4" l="1"/>
  <c r="I120" i="4"/>
  <c r="D121" i="4"/>
  <c r="H121" i="4" l="1"/>
  <c r="I121" i="4"/>
  <c r="D122" i="4"/>
  <c r="H122" i="4" l="1"/>
  <c r="I122" i="4"/>
  <c r="D123" i="4"/>
  <c r="H123" i="4" l="1"/>
  <c r="I123" i="4"/>
  <c r="D124" i="4"/>
  <c r="H124" i="4" l="1"/>
  <c r="I124" i="4"/>
  <c r="D125" i="4"/>
  <c r="H125" i="4" l="1"/>
  <c r="I125" i="4"/>
  <c r="D126" i="4"/>
  <c r="H126" i="4" l="1"/>
  <c r="I126" i="4"/>
  <c r="D127" i="4"/>
  <c r="H127" i="4" l="1"/>
  <c r="I127" i="4"/>
  <c r="D128" i="4"/>
  <c r="H128" i="4" l="1"/>
  <c r="I128" i="4"/>
  <c r="D129" i="4"/>
  <c r="H129" i="4" l="1"/>
  <c r="D130" i="4" s="1"/>
  <c r="I129" i="4"/>
  <c r="H130" i="4" l="1"/>
  <c r="I130" i="4"/>
  <c r="D131" i="4"/>
  <c r="H131" i="4" l="1"/>
  <c r="I131" i="4"/>
  <c r="D132" i="4"/>
  <c r="H132" i="4" l="1"/>
  <c r="I132" i="4"/>
  <c r="D133" i="4"/>
  <c r="H133" i="4" l="1"/>
  <c r="I133" i="4"/>
  <c r="D134" i="4"/>
  <c r="H134" i="4" l="1"/>
  <c r="I134" i="4"/>
  <c r="D135" i="4"/>
  <c r="H135" i="4" l="1"/>
  <c r="I135" i="4"/>
  <c r="D136" i="4"/>
  <c r="H136" i="4" l="1"/>
  <c r="I136" i="4"/>
  <c r="D137" i="4"/>
  <c r="H137" i="4" l="1"/>
  <c r="I137" i="4"/>
  <c r="D138" i="4"/>
  <c r="H138" i="4" l="1"/>
  <c r="I138" i="4"/>
  <c r="D139" i="4"/>
  <c r="H139" i="4" l="1"/>
  <c r="I139" i="4"/>
  <c r="D140" i="4"/>
  <c r="H140" i="4" l="1"/>
  <c r="I140" i="4"/>
  <c r="D141" i="4"/>
  <c r="H141" i="4" l="1"/>
  <c r="I141" i="4"/>
  <c r="D142" i="4"/>
  <c r="H142" i="4" l="1"/>
  <c r="I142" i="4"/>
  <c r="D143" i="4"/>
  <c r="H143" i="4" l="1"/>
  <c r="I143" i="4"/>
  <c r="D144" i="4"/>
  <c r="H144" i="4" l="1"/>
  <c r="I144" i="4"/>
  <c r="D145" i="4"/>
  <c r="H145" i="4" l="1"/>
  <c r="I145" i="4"/>
  <c r="D146" i="4"/>
  <c r="H146" i="4" l="1"/>
  <c r="I146" i="4"/>
  <c r="D147" i="4"/>
  <c r="H147" i="4" l="1"/>
  <c r="I147" i="4"/>
  <c r="D148" i="4"/>
  <c r="H148" i="4" l="1"/>
  <c r="I148" i="4"/>
  <c r="D149" i="4"/>
  <c r="H149" i="4" l="1"/>
  <c r="I149" i="4"/>
  <c r="D150" i="4"/>
  <c r="H150" i="4" l="1"/>
  <c r="I150" i="4"/>
  <c r="D151" i="4"/>
  <c r="H151" i="4" l="1"/>
  <c r="I151" i="4"/>
  <c r="D152" i="4"/>
  <c r="H152" i="4" l="1"/>
  <c r="I152" i="4"/>
  <c r="D153" i="4"/>
  <c r="H153" i="4" l="1"/>
  <c r="I153" i="4"/>
  <c r="D154" i="4"/>
  <c r="H154" i="4" l="1"/>
  <c r="I154" i="4"/>
  <c r="D155" i="4"/>
  <c r="H155" i="4" l="1"/>
  <c r="I155" i="4"/>
  <c r="D156" i="4"/>
  <c r="H156" i="4" l="1"/>
  <c r="I156" i="4"/>
  <c r="D157" i="4"/>
  <c r="H157" i="4" l="1"/>
  <c r="I157" i="4"/>
  <c r="D158" i="4"/>
  <c r="H158" i="4" l="1"/>
  <c r="I158" i="4"/>
  <c r="D159" i="4"/>
  <c r="H159" i="4" l="1"/>
  <c r="I159" i="4"/>
  <c r="D160" i="4"/>
  <c r="H160" i="4" l="1"/>
  <c r="I160" i="4"/>
  <c r="D161" i="4"/>
  <c r="H161" i="4" l="1"/>
  <c r="I161" i="4"/>
  <c r="D162" i="4"/>
  <c r="H162" i="4" l="1"/>
  <c r="I162" i="4"/>
  <c r="D163" i="4"/>
  <c r="H163" i="4" l="1"/>
  <c r="I163" i="4"/>
  <c r="D164" i="4"/>
  <c r="H164" i="4" l="1"/>
  <c r="I164" i="4"/>
  <c r="D165" i="4"/>
  <c r="H165" i="4" l="1"/>
  <c r="I165" i="4"/>
  <c r="D166" i="4"/>
  <c r="H166" i="4" l="1"/>
  <c r="I166" i="4"/>
  <c r="D167" i="4"/>
  <c r="H167" i="4" l="1"/>
  <c r="I167" i="4"/>
  <c r="D168" i="4"/>
  <c r="H168" i="4" l="1"/>
  <c r="I168" i="4"/>
  <c r="D169" i="4"/>
  <c r="H169" i="4" l="1"/>
  <c r="I169" i="4"/>
  <c r="D170" i="4"/>
  <c r="H170" i="4" l="1"/>
  <c r="I170" i="4"/>
  <c r="D171" i="4"/>
  <c r="H171" i="4" l="1"/>
  <c r="I171" i="4"/>
  <c r="D172" i="4"/>
  <c r="H172" i="4" l="1"/>
  <c r="I172" i="4"/>
  <c r="D173" i="4"/>
  <c r="H173" i="4" l="1"/>
  <c r="I173" i="4"/>
  <c r="D174" i="4"/>
  <c r="H174" i="4" l="1"/>
  <c r="I174" i="4"/>
  <c r="D175" i="4"/>
  <c r="H175" i="4" l="1"/>
  <c r="I175" i="4"/>
  <c r="D176" i="4"/>
  <c r="H176" i="4" l="1"/>
  <c r="I176" i="4"/>
  <c r="D177" i="4"/>
  <c r="H177" i="4" l="1"/>
  <c r="I177" i="4"/>
  <c r="D178" i="4"/>
  <c r="H178" i="4" l="1"/>
  <c r="I178" i="4"/>
  <c r="D179" i="4"/>
  <c r="H179" i="4" l="1"/>
  <c r="I179" i="4"/>
  <c r="D180" i="4"/>
  <c r="H180" i="4" l="1"/>
  <c r="I180" i="4"/>
  <c r="D181" i="4"/>
  <c r="H181" i="4" l="1"/>
  <c r="I181" i="4"/>
  <c r="D182" i="4"/>
  <c r="H182" i="4" l="1"/>
  <c r="I182" i="4"/>
  <c r="D183" i="4"/>
  <c r="H183" i="4" l="1"/>
  <c r="I183" i="4"/>
  <c r="D184" i="4"/>
  <c r="H184" i="4" l="1"/>
  <c r="I184" i="4"/>
  <c r="D185" i="4"/>
  <c r="H185" i="4" l="1"/>
  <c r="I185" i="4"/>
  <c r="D186" i="4"/>
  <c r="H186" i="4" l="1"/>
  <c r="I186" i="4"/>
  <c r="D187" i="4"/>
  <c r="H187" i="4" l="1"/>
  <c r="I187" i="4"/>
  <c r="D188" i="4"/>
  <c r="H188" i="4" l="1"/>
  <c r="I188" i="4"/>
  <c r="D189" i="4"/>
  <c r="H189" i="4" l="1"/>
  <c r="I189" i="4"/>
  <c r="D190" i="4"/>
  <c r="H190" i="4" l="1"/>
  <c r="I190" i="4"/>
  <c r="D191" i="4"/>
  <c r="H191" i="4" l="1"/>
  <c r="I191" i="4"/>
  <c r="D192" i="4"/>
  <c r="H192" i="4" l="1"/>
  <c r="I192" i="4"/>
  <c r="D193" i="4"/>
  <c r="H193" i="4" l="1"/>
  <c r="I193" i="4"/>
  <c r="D194" i="4"/>
  <c r="H194" i="4" l="1"/>
  <c r="I194" i="4"/>
  <c r="D195" i="4"/>
  <c r="H195" i="4" l="1"/>
  <c r="I195" i="4"/>
  <c r="D196" i="4"/>
  <c r="H196" i="4" l="1"/>
  <c r="I196" i="4"/>
  <c r="D197" i="4"/>
  <c r="H197" i="4" l="1"/>
  <c r="I197" i="4"/>
  <c r="D198" i="4"/>
  <c r="H198" i="4" l="1"/>
  <c r="I198" i="4"/>
  <c r="D199" i="4"/>
  <c r="H199" i="4" l="1"/>
  <c r="D200" i="4" s="1"/>
  <c r="I199" i="4"/>
  <c r="H200" i="4" l="1"/>
  <c r="I200" i="4"/>
  <c r="D201" i="4"/>
  <c r="H201" i="4" l="1"/>
  <c r="I201" i="4"/>
  <c r="D202" i="4"/>
  <c r="H202" i="4" l="1"/>
  <c r="I202" i="4"/>
  <c r="D203" i="4"/>
  <c r="H203" i="4" l="1"/>
  <c r="I203" i="4"/>
  <c r="D204" i="4"/>
  <c r="H204" i="4" l="1"/>
  <c r="I204" i="4"/>
  <c r="D205" i="4"/>
  <c r="H205" i="4" l="1"/>
  <c r="I205" i="4"/>
  <c r="D206" i="4"/>
  <c r="H206" i="4" l="1"/>
  <c r="I206" i="4"/>
  <c r="D207" i="4"/>
  <c r="H207" i="4" l="1"/>
  <c r="I207" i="4"/>
  <c r="D208" i="4"/>
  <c r="H208" i="4" l="1"/>
  <c r="I208" i="4"/>
  <c r="D209" i="4"/>
  <c r="H209" i="4" l="1"/>
  <c r="I209" i="4"/>
  <c r="D210" i="4"/>
  <c r="H210" i="4" l="1"/>
  <c r="I210" i="4"/>
  <c r="D211" i="4"/>
  <c r="H211" i="4" l="1"/>
  <c r="I211" i="4"/>
  <c r="D212" i="4"/>
  <c r="H212" i="4" l="1"/>
  <c r="I212" i="4"/>
  <c r="D213" i="4"/>
  <c r="H213" i="4" l="1"/>
  <c r="I213" i="4"/>
  <c r="D214" i="4"/>
  <c r="H214" i="4" l="1"/>
  <c r="I214" i="4"/>
  <c r="D215" i="4"/>
  <c r="H215" i="4" l="1"/>
  <c r="I215" i="4"/>
  <c r="D216" i="4"/>
  <c r="H216" i="4" l="1"/>
  <c r="I216" i="4"/>
  <c r="D217" i="4"/>
  <c r="H217" i="4" l="1"/>
  <c r="I217" i="4"/>
  <c r="D218" i="4"/>
  <c r="H218" i="4" l="1"/>
  <c r="I218" i="4"/>
  <c r="D219" i="4"/>
  <c r="H219" i="4" l="1"/>
  <c r="I219" i="4"/>
  <c r="D220" i="4"/>
  <c r="H220" i="4" l="1"/>
  <c r="I220" i="4"/>
  <c r="D221" i="4"/>
  <c r="H221" i="4" l="1"/>
  <c r="I221" i="4"/>
  <c r="D222" i="4"/>
  <c r="H222" i="4" l="1"/>
  <c r="I222" i="4"/>
  <c r="D223" i="4"/>
  <c r="H223" i="4" l="1"/>
  <c r="I223" i="4"/>
  <c r="D224" i="4"/>
  <c r="H224" i="4" l="1"/>
  <c r="I224" i="4"/>
  <c r="D225" i="4"/>
  <c r="H225" i="4" l="1"/>
  <c r="I225" i="4"/>
  <c r="D226" i="4"/>
  <c r="H226" i="4" l="1"/>
  <c r="I226" i="4"/>
  <c r="D227" i="4"/>
  <c r="H227" i="4" l="1"/>
  <c r="I227" i="4"/>
  <c r="D228" i="4"/>
  <c r="H228" i="4" l="1"/>
  <c r="I228" i="4"/>
  <c r="D229" i="4"/>
  <c r="H229" i="4" l="1"/>
  <c r="I229" i="4"/>
  <c r="D230" i="4"/>
  <c r="H230" i="4" l="1"/>
  <c r="I230" i="4"/>
  <c r="D231" i="4"/>
  <c r="H231" i="4" l="1"/>
  <c r="I231" i="4"/>
  <c r="D232" i="4"/>
  <c r="H232" i="4" l="1"/>
  <c r="I232" i="4"/>
  <c r="D233" i="4"/>
  <c r="H233" i="4" l="1"/>
  <c r="I233" i="4"/>
  <c r="D234" i="4"/>
  <c r="H234" i="4" l="1"/>
  <c r="I234" i="4"/>
  <c r="D235" i="4"/>
  <c r="H235" i="4" l="1"/>
  <c r="I235" i="4"/>
  <c r="D236" i="4"/>
  <c r="H236" i="4" l="1"/>
  <c r="I236" i="4"/>
  <c r="D237" i="4"/>
  <c r="H237" i="4" l="1"/>
  <c r="I237" i="4"/>
  <c r="D238" i="4"/>
  <c r="H238" i="4" l="1"/>
  <c r="I238" i="4"/>
  <c r="D239" i="4"/>
  <c r="H239" i="4" l="1"/>
  <c r="I239" i="4"/>
  <c r="D240" i="4"/>
  <c r="H240" i="4" l="1"/>
  <c r="I240" i="4"/>
  <c r="D241" i="4"/>
  <c r="H241" i="4" l="1"/>
  <c r="I241" i="4"/>
  <c r="D242" i="4"/>
  <c r="H242" i="4" l="1"/>
  <c r="I242" i="4"/>
  <c r="D243" i="4"/>
  <c r="H243" i="4" l="1"/>
  <c r="I243" i="4"/>
  <c r="D244" i="4"/>
  <c r="H244" i="4" l="1"/>
  <c r="I244" i="4"/>
  <c r="D245" i="4"/>
  <c r="H245" i="4" l="1"/>
  <c r="I245" i="4"/>
  <c r="D246" i="4"/>
  <c r="H246" i="4" l="1"/>
  <c r="I246" i="4"/>
  <c r="D247" i="4"/>
  <c r="H247" i="4" l="1"/>
  <c r="I247" i="4"/>
  <c r="D248" i="4"/>
  <c r="H248" i="4" l="1"/>
  <c r="I248" i="4"/>
  <c r="D249" i="4"/>
  <c r="H249" i="4" l="1"/>
  <c r="I249" i="4"/>
  <c r="D250" i="4"/>
  <c r="H250" i="4" l="1"/>
  <c r="I250" i="4"/>
  <c r="D251" i="4"/>
  <c r="H251" i="4" l="1"/>
  <c r="I251" i="4"/>
  <c r="D252" i="4"/>
  <c r="H252" i="4" l="1"/>
  <c r="I252" i="4"/>
  <c r="D253" i="4"/>
  <c r="H253" i="4" l="1"/>
  <c r="I253" i="4"/>
  <c r="D254" i="4"/>
  <c r="H254" i="4" l="1"/>
  <c r="I254" i="4"/>
  <c r="D255" i="4"/>
  <c r="H255" i="4" l="1"/>
  <c r="I255" i="4"/>
  <c r="D256" i="4"/>
  <c r="H256" i="4" l="1"/>
  <c r="I256" i="4"/>
  <c r="D257" i="4"/>
  <c r="H257" i="4" l="1"/>
  <c r="I257" i="4"/>
  <c r="D258" i="4"/>
  <c r="H258" i="4" l="1"/>
  <c r="I258" i="4"/>
  <c r="D259" i="4"/>
  <c r="H259" i="4" l="1"/>
  <c r="I259" i="4"/>
  <c r="D260" i="4"/>
  <c r="H260" i="4" l="1"/>
  <c r="I260" i="4"/>
  <c r="D261" i="4"/>
  <c r="H261" i="4" l="1"/>
  <c r="I261" i="4"/>
  <c r="D262" i="4"/>
  <c r="H262" i="4" l="1"/>
  <c r="D263" i="4" s="1"/>
  <c r="I262" i="4"/>
  <c r="H263" i="4" l="1"/>
  <c r="I263" i="4"/>
  <c r="D264" i="4"/>
  <c r="H264" i="4" l="1"/>
  <c r="I264" i="4"/>
  <c r="D265" i="4"/>
  <c r="H265" i="4" l="1"/>
  <c r="I265" i="4"/>
  <c r="D266" i="4"/>
  <c r="H266" i="4" l="1"/>
  <c r="I266" i="4"/>
  <c r="D267" i="4"/>
  <c r="H267" i="4" l="1"/>
  <c r="I267" i="4"/>
  <c r="D268" i="4"/>
  <c r="H268" i="4" l="1"/>
  <c r="I268" i="4"/>
  <c r="D269" i="4"/>
  <c r="H269" i="4" l="1"/>
  <c r="I269" i="4"/>
  <c r="D270" i="4"/>
  <c r="H270" i="4" l="1"/>
  <c r="I270" i="4"/>
  <c r="D271" i="4"/>
  <c r="H271" i="4" l="1"/>
  <c r="I271" i="4"/>
  <c r="D272" i="4"/>
  <c r="H272" i="4" l="1"/>
  <c r="I272" i="4"/>
  <c r="D273" i="4"/>
  <c r="H273" i="4" l="1"/>
  <c r="I273" i="4"/>
  <c r="D274" i="4"/>
  <c r="H274" i="4" l="1"/>
  <c r="I274" i="4"/>
  <c r="D275" i="4"/>
  <c r="H275" i="4" l="1"/>
  <c r="I275" i="4"/>
  <c r="D276" i="4"/>
  <c r="H276" i="4" l="1"/>
  <c r="I276" i="4"/>
  <c r="D277" i="4"/>
  <c r="I277" i="4" l="1"/>
  <c r="H277" i="4"/>
  <c r="D278" i="4"/>
  <c r="H278" i="4" l="1"/>
  <c r="I278" i="4"/>
  <c r="D279" i="4"/>
  <c r="H279" i="4" l="1"/>
  <c r="I279" i="4"/>
  <c r="D280" i="4"/>
  <c r="H280" i="4" l="1"/>
  <c r="D281" i="4" s="1"/>
  <c r="I280" i="4"/>
  <c r="H281" i="4" l="1"/>
  <c r="I281" i="4"/>
  <c r="D282" i="4"/>
  <c r="H282" i="4" l="1"/>
  <c r="D283" i="4" s="1"/>
  <c r="I282" i="4"/>
  <c r="H283" i="4" l="1"/>
  <c r="I283" i="4"/>
  <c r="D284" i="4"/>
  <c r="H284" i="4" l="1"/>
  <c r="D285" i="4" s="1"/>
  <c r="I284" i="4"/>
  <c r="H285" i="4" l="1"/>
  <c r="D286" i="4" s="1"/>
  <c r="I285" i="4"/>
  <c r="H286" i="4" l="1"/>
  <c r="D287" i="4" s="1"/>
  <c r="I286" i="4"/>
  <c r="H287" i="4" l="1"/>
  <c r="D288" i="4" s="1"/>
  <c r="I287" i="4"/>
  <c r="H288" i="4" l="1"/>
  <c r="I288" i="4"/>
  <c r="D289" i="4"/>
  <c r="H289" i="4" l="1"/>
  <c r="I289" i="4"/>
  <c r="D290" i="4"/>
  <c r="H290" i="4" l="1"/>
  <c r="I290" i="4"/>
  <c r="D291" i="4"/>
  <c r="H291" i="4" l="1"/>
  <c r="I291" i="4"/>
  <c r="D292" i="4"/>
  <c r="H292" i="4" l="1"/>
  <c r="I292" i="4"/>
  <c r="D293" i="4"/>
  <c r="I293" i="4" l="1"/>
  <c r="H293" i="4"/>
  <c r="D294" i="4" s="1"/>
  <c r="H294" i="4" l="1"/>
  <c r="I294" i="4"/>
  <c r="D295" i="4"/>
  <c r="H295" i="4" l="1"/>
  <c r="I295" i="4"/>
  <c r="D296" i="4"/>
  <c r="H296" i="4" l="1"/>
  <c r="I296" i="4"/>
  <c r="D297" i="4"/>
  <c r="H297" i="4" l="1"/>
  <c r="I297" i="4"/>
  <c r="D298" i="4"/>
  <c r="H298" i="4" l="1"/>
  <c r="I298" i="4"/>
  <c r="D299" i="4"/>
  <c r="H299" i="4" l="1"/>
  <c r="I299" i="4"/>
  <c r="D300" i="4"/>
  <c r="H300" i="4" l="1"/>
  <c r="I300" i="4"/>
  <c r="D301" i="4"/>
  <c r="H301" i="4" l="1"/>
  <c r="I301" i="4"/>
  <c r="D302" i="4"/>
  <c r="H302" i="4" l="1"/>
  <c r="I302" i="4"/>
  <c r="D303" i="4"/>
  <c r="H303" i="4" l="1"/>
  <c r="I303" i="4"/>
  <c r="D304" i="4"/>
  <c r="H304" i="4" l="1"/>
  <c r="I304" i="4"/>
  <c r="D305" i="4"/>
  <c r="H305" i="4" l="1"/>
  <c r="I305" i="4"/>
  <c r="D306" i="4"/>
  <c r="H306" i="4" l="1"/>
  <c r="I306" i="4"/>
  <c r="D307" i="4"/>
  <c r="H307" i="4" l="1"/>
  <c r="I307" i="4"/>
  <c r="D308" i="4"/>
  <c r="H308" i="4" l="1"/>
  <c r="I308" i="4"/>
  <c r="D309" i="4"/>
  <c r="I309" i="4" l="1"/>
  <c r="H309" i="4"/>
  <c r="D310" i="4" s="1"/>
  <c r="H310" i="4" l="1"/>
  <c r="I310" i="4"/>
  <c r="D311" i="4"/>
  <c r="H311" i="4" l="1"/>
  <c r="I311" i="4"/>
  <c r="D312" i="4"/>
  <c r="H312" i="4" l="1"/>
  <c r="I312" i="4"/>
  <c r="D313" i="4"/>
  <c r="H313" i="4" l="1"/>
  <c r="I313" i="4"/>
  <c r="D314" i="4"/>
  <c r="H314" i="4" l="1"/>
  <c r="I314" i="4"/>
  <c r="D315" i="4"/>
  <c r="H315" i="4" l="1"/>
  <c r="I315" i="4"/>
  <c r="D316" i="4"/>
  <c r="H316" i="4" l="1"/>
  <c r="I316" i="4"/>
  <c r="D317" i="4"/>
  <c r="H317" i="4" l="1"/>
  <c r="I317" i="4"/>
  <c r="D318" i="4"/>
  <c r="H318" i="4" l="1"/>
  <c r="I318" i="4"/>
  <c r="D319" i="4"/>
  <c r="H319" i="4" l="1"/>
  <c r="I319" i="4"/>
  <c r="D320" i="4"/>
  <c r="H320" i="4" l="1"/>
  <c r="I320" i="4"/>
  <c r="D321" i="4"/>
  <c r="H321" i="4" l="1"/>
  <c r="I321" i="4"/>
  <c r="D322" i="4"/>
  <c r="H322" i="4" l="1"/>
  <c r="I322" i="4"/>
  <c r="D323" i="4"/>
  <c r="H323" i="4" l="1"/>
  <c r="I323" i="4"/>
  <c r="D324" i="4"/>
  <c r="H324" i="4" l="1"/>
  <c r="I324" i="4"/>
  <c r="D325" i="4"/>
  <c r="H325" i="4" l="1"/>
  <c r="I325" i="4"/>
  <c r="D326" i="4"/>
  <c r="H326" i="4" l="1"/>
  <c r="I326" i="4"/>
  <c r="D327" i="4"/>
  <c r="H327" i="4" l="1"/>
  <c r="I327" i="4"/>
  <c r="D328" i="4"/>
  <c r="H328" i="4" l="1"/>
  <c r="I328" i="4"/>
  <c r="D329" i="4"/>
  <c r="H329" i="4" l="1"/>
  <c r="I329" i="4"/>
  <c r="D330" i="4"/>
  <c r="H330" i="4" l="1"/>
  <c r="I330" i="4"/>
  <c r="D331" i="4"/>
  <c r="H331" i="4" l="1"/>
  <c r="I331" i="4"/>
  <c r="D332" i="4"/>
  <c r="H332" i="4" l="1"/>
  <c r="I332" i="4"/>
  <c r="D333" i="4"/>
  <c r="H333" i="4" l="1"/>
  <c r="I333" i="4"/>
  <c r="D334" i="4"/>
  <c r="H334" i="4" l="1"/>
  <c r="I334" i="4"/>
  <c r="D335" i="4"/>
  <c r="H335" i="4" l="1"/>
  <c r="I335" i="4"/>
  <c r="D336" i="4"/>
  <c r="H336" i="4" l="1"/>
  <c r="I336" i="4"/>
  <c r="D337" i="4"/>
  <c r="H337" i="4" l="1"/>
  <c r="I337" i="4"/>
  <c r="D338" i="4"/>
  <c r="H338" i="4" l="1"/>
  <c r="I338" i="4"/>
  <c r="D339" i="4"/>
  <c r="H339" i="4" l="1"/>
  <c r="I339" i="4"/>
  <c r="D340" i="4"/>
  <c r="H340" i="4" l="1"/>
  <c r="I340" i="4"/>
  <c r="D341" i="4"/>
  <c r="H341" i="4" l="1"/>
  <c r="I341" i="4"/>
  <c r="D342" i="4"/>
  <c r="H342" i="4" l="1"/>
  <c r="I342" i="4"/>
  <c r="D343" i="4"/>
  <c r="H343" i="4" l="1"/>
  <c r="I343" i="4"/>
  <c r="D344" i="4"/>
  <c r="H344" i="4" l="1"/>
  <c r="I344" i="4"/>
  <c r="D345" i="4"/>
  <c r="H345" i="4" l="1"/>
  <c r="I345" i="4"/>
  <c r="D346" i="4"/>
  <c r="I346" i="4" l="1"/>
  <c r="H346" i="4"/>
  <c r="D347" i="4" s="1"/>
  <c r="H347" i="4" l="1"/>
  <c r="I347" i="4"/>
  <c r="D348" i="4"/>
  <c r="H348" i="4" l="1"/>
  <c r="I348" i="4"/>
  <c r="D349" i="4"/>
  <c r="H349" i="4" l="1"/>
  <c r="I349" i="4"/>
  <c r="D350" i="4"/>
  <c r="H350" i="4" l="1"/>
  <c r="I350" i="4"/>
  <c r="D351" i="4"/>
  <c r="H351" i="4" l="1"/>
  <c r="I351" i="4"/>
  <c r="D352" i="4"/>
  <c r="H352" i="4" l="1"/>
  <c r="I352" i="4"/>
  <c r="D353" i="4"/>
  <c r="H353" i="4" l="1"/>
  <c r="I353" i="4"/>
  <c r="D354" i="4"/>
  <c r="H354" i="4" l="1"/>
  <c r="I354" i="4"/>
  <c r="D355" i="4"/>
  <c r="H355" i="4" l="1"/>
  <c r="I355" i="4"/>
  <c r="D356" i="4"/>
  <c r="H356" i="4" l="1"/>
  <c r="I356" i="4"/>
  <c r="D357" i="4"/>
  <c r="H357" i="4" l="1"/>
  <c r="I357" i="4"/>
  <c r="D358" i="4"/>
  <c r="I358" i="4" l="1"/>
  <c r="H358" i="4"/>
  <c r="D359" i="4" s="1"/>
  <c r="H359" i="4" l="1"/>
  <c r="I359" i="4"/>
  <c r="D360" i="4"/>
  <c r="H360" i="4" l="1"/>
  <c r="I360" i="4"/>
  <c r="D361" i="4"/>
  <c r="H361" i="4" l="1"/>
  <c r="I361" i="4"/>
  <c r="D362" i="4"/>
  <c r="I362" i="4" l="1"/>
  <c r="H362" i="4"/>
  <c r="D363" i="4" s="1"/>
  <c r="H363" i="4" l="1"/>
  <c r="I363" i="4"/>
  <c r="D364" i="4"/>
  <c r="H364" i="4" l="1"/>
  <c r="I364" i="4"/>
  <c r="D365" i="4"/>
  <c r="H365" i="4" l="1"/>
  <c r="I365" i="4"/>
  <c r="D366" i="4"/>
  <c r="H366" i="4" l="1"/>
  <c r="I36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7B4EE3-2925-4901-AF75-A0E98493858B}" keepAlive="1" name="Zapytanie — ekodom" description="Połączenie z zapytaniem „ekodom” w skoroszycie." type="5" refreshedVersion="6" background="1" saveData="1">
    <dbPr connection="Provider=Microsoft.Mashup.OleDb.1;Data Source=$Workbook$;Location=ekodom;Extended Properties=&quot;&quot;" command="SELECT * FROM [ekodom]"/>
  </connection>
  <connection id="2" xr16:uid="{931992D6-4944-4E86-AEB4-52066DC6EC5A}" keepAlive="1" name="Zapytanie — ekodom (2)" description="Połączenie z zapytaniem „ekodom (2)” w skoroszycie." type="5" refreshedVersion="6" background="1" saveData="1">
    <dbPr connection="Provider=Microsoft.Mashup.OleDb.1;Data Source=$Workbook$;Location=&quot;ekodom (2)&quot;;Extended Properties=&quot;&quot;" command="SELECT * FROM [ekodom (2)]"/>
  </connection>
</connections>
</file>

<file path=xl/sharedStrings.xml><?xml version="1.0" encoding="utf-8"?>
<sst xmlns="http://schemas.openxmlformats.org/spreadsheetml/2006/main" count="34" uniqueCount="28">
  <si>
    <t>Data</t>
  </si>
  <si>
    <t>retencja</t>
  </si>
  <si>
    <t>dzien tygodnia</t>
  </si>
  <si>
    <t>ilosc dni bez wody</t>
  </si>
  <si>
    <t>Czy podlewa kwiaty</t>
  </si>
  <si>
    <t>zużycie</t>
  </si>
  <si>
    <t>ile razy podlano ogródek:</t>
  </si>
  <si>
    <t>stan zbiornika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</si>
  <si>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</si>
  <si>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</si>
  <si>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</si>
  <si>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</si>
  <si>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</si>
  <si>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</si>
  <si>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</si>
  <si>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</si>
  <si>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</si>
  <si>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</si>
  <si>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</si>
  <si>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</si>
  <si>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</si>
  <si>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</si>
  <si>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retencja</t>
  </si>
  <si>
    <t>stan zbiornika na koniec dnia</t>
  </si>
  <si>
    <t>stan zbiornika na początku dnia (L)</t>
  </si>
  <si>
    <t>woda pobrana z wodociagow</t>
  </si>
  <si>
    <t xml:space="preserve">W ilu dniach zabraklo wody? </t>
  </si>
  <si>
    <t>Ile łącznie pobrano z wodociągów wody?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</si>
</sst>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1" xfId="1"/>
  </cellXfs>
  <cellStyles count="2">
    <cellStyle name="Dane wejściowe" xfId="1" builtinId="20"/>
    <cellStyle name="Normalny" xfId="0" builtinId="0"/>
  </cellStyles>
  <dxfs count="19"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[$-F800]dddd\,\ mmmm\ dd\,\ 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[zadanie.xlsx]podpkt 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ilość wody retencjonowanej w każdym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'podpkt 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'podpkt 2'!$A$4:$A$16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'podpkt 2'!$B$4:$B$16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0-42CE-9648-CA584BCDB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82704"/>
        <c:axId val="1801808128"/>
      </c:barChart>
      <c:catAx>
        <c:axId val="19138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 miesiąca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808128"/>
        <c:crosses val="autoZero"/>
        <c:auto val="1"/>
        <c:lblAlgn val="ctr"/>
        <c:lblOffset val="100"/>
        <c:noMultiLvlLbl val="0"/>
      </c:catAx>
      <c:valAx>
        <c:axId val="18018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łączna</a:t>
                </a:r>
                <a:r>
                  <a:rPr lang="pl-PL" baseline="0"/>
                  <a:t> ilość retencjonowanej wody w litrach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38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300036</xdr:colOff>
      <xdr:row>2</xdr:row>
      <xdr:rowOff>71437</xdr:rowOff>
    </xdr:from>
    <xdr:to>
      <xdr:col>13</xdr:col>
      <xdr:colOff>438149</xdr:colOff>
      <xdr:row>20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5E9DB1-4B42-4B89-96F4-4350890D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915.636768171295" createdVersion="6" refreshedVersion="6" minRefreshableVersion="3" recordCount="365" xr:uid="{08796CBD-1245-4DA3-8F43-91FE49BCDEB2}">
  <cacheSource type="worksheet">
    <worksheetSource name="ekodom"/>
  </cacheSource>
  <cacheFields count="8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7" base="0">
        <rangePr groupBy="days" startDate="2022-01-01T00:00:00" endDate="2023-01-01T00:00:00"/>
        <groupItems count="368">
          <s v="&lt;01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3"/>
        </groupItems>
      </fieldGroup>
    </cacheField>
    <cacheField name="dzien tygodnia" numFmtId="0">
      <sharedItems containsSemiMixedTypes="0" containsString="0" containsNumber="1" containsInteger="1" minValue="1" maxValue="7"/>
    </cacheField>
    <cacheField name="retencja" numFmtId="0">
      <sharedItems containsSemiMixedTypes="0" containsString="0" containsNumber="1" containsInteger="1" minValue="0" maxValue="1463"/>
    </cacheField>
    <cacheField name="ilosc dni bez wody" numFmtId="0">
      <sharedItems containsSemiMixedTypes="0" containsString="0" containsNumber="1" containsInteger="1" minValue="0" maxValue="21"/>
    </cacheField>
    <cacheField name="Czy podlewa kwiaty" numFmtId="0">
      <sharedItems/>
    </cacheField>
    <cacheField name="zużycie" numFmtId="0">
      <sharedItems containsSemiMixedTypes="0" containsString="0" containsNumber="1" containsInteger="1" minValue="190" maxValue="750"/>
    </cacheField>
    <cacheField name="stan zbiornika" numFmtId="0">
      <sharedItems containsNonDate="0" containsString="0" containsBlank="1"/>
    </cacheField>
    <cacheField name="Miesiące" numFmtId="0" databaseField="0">
      <fieldGroup base="0">
        <rangePr groupBy="months" startDate="2022-01-01T00:00:00" endDate="2023-01-01T00:00:00"/>
        <groupItems count="14">
          <s v="&lt;01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6"/>
    <n v="0"/>
    <n v="1"/>
    <s v="NIE"/>
    <n v="190"/>
    <m/>
  </r>
  <r>
    <x v="1"/>
    <n v="7"/>
    <n v="0"/>
    <n v="2"/>
    <s v="NIE"/>
    <n v="190"/>
    <m/>
  </r>
  <r>
    <x v="2"/>
    <n v="1"/>
    <n v="0"/>
    <n v="3"/>
    <s v="NIE"/>
    <n v="190"/>
    <m/>
  </r>
  <r>
    <x v="3"/>
    <n v="2"/>
    <n v="0"/>
    <n v="4"/>
    <s v="NIE"/>
    <n v="190"/>
    <m/>
  </r>
  <r>
    <x v="4"/>
    <n v="3"/>
    <n v="0"/>
    <n v="5"/>
    <s v="NIE"/>
    <n v="450"/>
    <m/>
  </r>
  <r>
    <x v="5"/>
    <n v="4"/>
    <n v="0"/>
    <n v="6"/>
    <s v="NIE"/>
    <n v="190"/>
    <m/>
  </r>
  <r>
    <x v="6"/>
    <n v="5"/>
    <n v="0"/>
    <n v="7"/>
    <s v="NIE"/>
    <n v="190"/>
    <m/>
  </r>
  <r>
    <x v="7"/>
    <n v="6"/>
    <n v="41"/>
    <n v="0"/>
    <s v="NIE"/>
    <n v="190"/>
    <m/>
  </r>
  <r>
    <x v="8"/>
    <n v="7"/>
    <n v="79"/>
    <n v="0"/>
    <s v="NIE"/>
    <n v="190"/>
    <m/>
  </r>
  <r>
    <x v="9"/>
    <n v="1"/>
    <n v="163"/>
    <n v="0"/>
    <s v="NIE"/>
    <n v="190"/>
    <m/>
  </r>
  <r>
    <x v="10"/>
    <n v="2"/>
    <n v="259"/>
    <n v="0"/>
    <s v="NIE"/>
    <n v="190"/>
    <m/>
  </r>
  <r>
    <x v="11"/>
    <n v="3"/>
    <n v="368"/>
    <n v="0"/>
    <s v="NIE"/>
    <n v="450"/>
    <m/>
  </r>
  <r>
    <x v="12"/>
    <n v="4"/>
    <n v="45"/>
    <n v="0"/>
    <s v="NIE"/>
    <n v="190"/>
    <m/>
  </r>
  <r>
    <x v="13"/>
    <n v="5"/>
    <n v="0"/>
    <n v="1"/>
    <s v="NIE"/>
    <n v="190"/>
    <m/>
  </r>
  <r>
    <x v="14"/>
    <n v="6"/>
    <n v="0"/>
    <n v="2"/>
    <s v="NIE"/>
    <n v="190"/>
    <m/>
  </r>
  <r>
    <x v="15"/>
    <n v="7"/>
    <n v="0"/>
    <n v="3"/>
    <s v="NIE"/>
    <n v="190"/>
    <m/>
  </r>
  <r>
    <x v="16"/>
    <n v="1"/>
    <n v="0"/>
    <n v="4"/>
    <s v="NIE"/>
    <n v="190"/>
    <m/>
  </r>
  <r>
    <x v="17"/>
    <n v="2"/>
    <n v="0"/>
    <n v="5"/>
    <s v="NIE"/>
    <n v="190"/>
    <m/>
  </r>
  <r>
    <x v="18"/>
    <n v="3"/>
    <n v="0"/>
    <n v="6"/>
    <s v="NIE"/>
    <n v="450"/>
    <m/>
  </r>
  <r>
    <x v="19"/>
    <n v="4"/>
    <n v="0"/>
    <n v="7"/>
    <s v="NIE"/>
    <n v="190"/>
    <m/>
  </r>
  <r>
    <x v="20"/>
    <n v="5"/>
    <n v="0"/>
    <n v="8"/>
    <s v="NIE"/>
    <n v="190"/>
    <m/>
  </r>
  <r>
    <x v="21"/>
    <n v="6"/>
    <n v="0"/>
    <n v="9"/>
    <s v="NIE"/>
    <n v="190"/>
    <m/>
  </r>
  <r>
    <x v="22"/>
    <n v="7"/>
    <n v="33"/>
    <n v="0"/>
    <s v="NIE"/>
    <n v="190"/>
    <m/>
  </r>
  <r>
    <x v="23"/>
    <n v="1"/>
    <n v="75"/>
    <n v="0"/>
    <s v="NIE"/>
    <n v="190"/>
    <m/>
  </r>
  <r>
    <x v="24"/>
    <n v="2"/>
    <n v="537"/>
    <n v="0"/>
    <s v="NIE"/>
    <n v="190"/>
    <m/>
  </r>
  <r>
    <x v="25"/>
    <n v="3"/>
    <n v="826"/>
    <n v="0"/>
    <s v="NIE"/>
    <n v="450"/>
    <m/>
  </r>
  <r>
    <x v="26"/>
    <n v="4"/>
    <n v="26"/>
    <n v="0"/>
    <s v="NIE"/>
    <n v="190"/>
    <m/>
  </r>
  <r>
    <x v="27"/>
    <n v="5"/>
    <n v="0"/>
    <n v="1"/>
    <s v="NIE"/>
    <n v="190"/>
    <m/>
  </r>
  <r>
    <x v="28"/>
    <n v="6"/>
    <n v="0"/>
    <n v="2"/>
    <s v="NIE"/>
    <n v="190"/>
    <m/>
  </r>
  <r>
    <x v="29"/>
    <n v="7"/>
    <n v="0"/>
    <n v="3"/>
    <s v="NIE"/>
    <n v="190"/>
    <m/>
  </r>
  <r>
    <x v="30"/>
    <n v="1"/>
    <n v="0"/>
    <n v="4"/>
    <s v="NIE"/>
    <n v="190"/>
    <m/>
  </r>
  <r>
    <x v="31"/>
    <n v="2"/>
    <n v="0"/>
    <n v="5"/>
    <s v="NIE"/>
    <n v="190"/>
    <m/>
  </r>
  <r>
    <x v="32"/>
    <n v="3"/>
    <n v="0"/>
    <n v="6"/>
    <s v="NIE"/>
    <n v="450"/>
    <m/>
  </r>
  <r>
    <x v="33"/>
    <n v="4"/>
    <n v="0"/>
    <n v="7"/>
    <s v="NIE"/>
    <n v="190"/>
    <m/>
  </r>
  <r>
    <x v="34"/>
    <n v="5"/>
    <n v="0"/>
    <n v="8"/>
    <s v="NIE"/>
    <n v="190"/>
    <m/>
  </r>
  <r>
    <x v="35"/>
    <n v="6"/>
    <n v="97"/>
    <n v="0"/>
    <s v="NIE"/>
    <n v="190"/>
    <m/>
  </r>
  <r>
    <x v="36"/>
    <n v="7"/>
    <n v="0"/>
    <n v="1"/>
    <s v="NIE"/>
    <n v="190"/>
    <m/>
  </r>
  <r>
    <x v="37"/>
    <n v="1"/>
    <n v="99"/>
    <n v="0"/>
    <s v="NIE"/>
    <n v="190"/>
    <m/>
  </r>
  <r>
    <x v="38"/>
    <n v="2"/>
    <n v="0"/>
    <n v="1"/>
    <s v="NIE"/>
    <n v="190"/>
    <m/>
  </r>
  <r>
    <x v="39"/>
    <n v="3"/>
    <n v="0"/>
    <n v="2"/>
    <s v="NIE"/>
    <n v="450"/>
    <m/>
  </r>
  <r>
    <x v="40"/>
    <n v="4"/>
    <n v="0"/>
    <n v="3"/>
    <s v="NIE"/>
    <n v="190"/>
    <m/>
  </r>
  <r>
    <x v="41"/>
    <n v="5"/>
    <n v="97"/>
    <n v="0"/>
    <s v="NIE"/>
    <n v="190"/>
    <m/>
  </r>
  <r>
    <x v="42"/>
    <n v="6"/>
    <n v="83"/>
    <n v="0"/>
    <s v="NIE"/>
    <n v="190"/>
    <m/>
  </r>
  <r>
    <x v="43"/>
    <n v="7"/>
    <n v="77"/>
    <n v="0"/>
    <s v="NIE"/>
    <n v="190"/>
    <m/>
  </r>
  <r>
    <x v="44"/>
    <n v="1"/>
    <n v="195"/>
    <n v="0"/>
    <s v="NIE"/>
    <n v="190"/>
    <m/>
  </r>
  <r>
    <x v="45"/>
    <n v="2"/>
    <n v="145"/>
    <n v="0"/>
    <s v="NIE"/>
    <n v="190"/>
    <m/>
  </r>
  <r>
    <x v="46"/>
    <n v="3"/>
    <n v="90"/>
    <n v="0"/>
    <s v="NIE"/>
    <n v="450"/>
    <m/>
  </r>
  <r>
    <x v="47"/>
    <n v="4"/>
    <n v="0"/>
    <n v="1"/>
    <s v="NIE"/>
    <n v="190"/>
    <m/>
  </r>
  <r>
    <x v="48"/>
    <n v="5"/>
    <n v="0"/>
    <n v="2"/>
    <s v="NIE"/>
    <n v="190"/>
    <m/>
  </r>
  <r>
    <x v="49"/>
    <n v="6"/>
    <n v="93"/>
    <n v="0"/>
    <s v="NIE"/>
    <n v="190"/>
    <m/>
  </r>
  <r>
    <x v="50"/>
    <n v="7"/>
    <n v="0"/>
    <n v="1"/>
    <s v="NIE"/>
    <n v="190"/>
    <m/>
  </r>
  <r>
    <x v="51"/>
    <n v="1"/>
    <n v="0"/>
    <n v="2"/>
    <s v="NIE"/>
    <n v="190"/>
    <m/>
  </r>
  <r>
    <x v="52"/>
    <n v="2"/>
    <n v="93"/>
    <n v="0"/>
    <s v="NIE"/>
    <n v="190"/>
    <m/>
  </r>
  <r>
    <x v="53"/>
    <n v="3"/>
    <n v="0"/>
    <n v="1"/>
    <s v="NIE"/>
    <n v="450"/>
    <m/>
  </r>
  <r>
    <x v="54"/>
    <n v="4"/>
    <n v="0"/>
    <n v="2"/>
    <s v="NIE"/>
    <n v="190"/>
    <m/>
  </r>
  <r>
    <x v="55"/>
    <n v="5"/>
    <n v="0"/>
    <n v="3"/>
    <s v="NIE"/>
    <n v="190"/>
    <m/>
  </r>
  <r>
    <x v="56"/>
    <n v="6"/>
    <n v="228"/>
    <n v="0"/>
    <s v="NIE"/>
    <n v="190"/>
    <m/>
  </r>
  <r>
    <x v="57"/>
    <n v="7"/>
    <n v="0"/>
    <n v="1"/>
    <s v="NIE"/>
    <n v="190"/>
    <m/>
  </r>
  <r>
    <x v="58"/>
    <n v="1"/>
    <n v="84"/>
    <n v="0"/>
    <s v="NIE"/>
    <n v="190"/>
    <m/>
  </r>
  <r>
    <x v="59"/>
    <n v="2"/>
    <n v="90"/>
    <n v="0"/>
    <s v="NIE"/>
    <n v="190"/>
    <m/>
  </r>
  <r>
    <x v="60"/>
    <n v="3"/>
    <n v="0"/>
    <n v="1"/>
    <s v="NIE"/>
    <n v="450"/>
    <m/>
  </r>
  <r>
    <x v="61"/>
    <n v="4"/>
    <n v="93"/>
    <n v="0"/>
    <s v="NIE"/>
    <n v="190"/>
    <m/>
  </r>
  <r>
    <x v="62"/>
    <n v="5"/>
    <n v="1189"/>
    <n v="0"/>
    <s v="NIE"/>
    <n v="190"/>
    <m/>
  </r>
  <r>
    <x v="63"/>
    <n v="6"/>
    <n v="139"/>
    <n v="0"/>
    <s v="NIE"/>
    <n v="190"/>
    <m/>
  </r>
  <r>
    <x v="64"/>
    <n v="7"/>
    <n v="0"/>
    <n v="1"/>
    <s v="NIE"/>
    <n v="190"/>
    <m/>
  </r>
  <r>
    <x v="65"/>
    <n v="1"/>
    <n v="0"/>
    <n v="2"/>
    <s v="NIE"/>
    <n v="190"/>
    <m/>
  </r>
  <r>
    <x v="66"/>
    <n v="2"/>
    <n v="75"/>
    <n v="0"/>
    <s v="NIE"/>
    <n v="190"/>
    <m/>
  </r>
  <r>
    <x v="67"/>
    <n v="3"/>
    <n v="612"/>
    <n v="0"/>
    <s v="NIE"/>
    <n v="450"/>
    <m/>
  </r>
  <r>
    <x v="68"/>
    <n v="4"/>
    <n v="0"/>
    <n v="1"/>
    <s v="NIE"/>
    <n v="190"/>
    <m/>
  </r>
  <r>
    <x v="69"/>
    <n v="5"/>
    <n v="137"/>
    <n v="0"/>
    <s v="NIE"/>
    <n v="190"/>
    <m/>
  </r>
  <r>
    <x v="70"/>
    <n v="6"/>
    <n v="122"/>
    <n v="0"/>
    <s v="NIE"/>
    <n v="190"/>
    <m/>
  </r>
  <r>
    <x v="71"/>
    <n v="7"/>
    <n v="0"/>
    <n v="1"/>
    <s v="NIE"/>
    <n v="190"/>
    <m/>
  </r>
  <r>
    <x v="72"/>
    <n v="1"/>
    <n v="0"/>
    <n v="2"/>
    <s v="NIE"/>
    <n v="190"/>
    <m/>
  </r>
  <r>
    <x v="73"/>
    <n v="2"/>
    <n v="88"/>
    <n v="0"/>
    <s v="NIE"/>
    <n v="190"/>
    <m/>
  </r>
  <r>
    <x v="74"/>
    <n v="3"/>
    <n v="112"/>
    <n v="0"/>
    <s v="NIE"/>
    <n v="450"/>
    <m/>
  </r>
  <r>
    <x v="75"/>
    <n v="4"/>
    <n v="82"/>
    <n v="0"/>
    <s v="NIE"/>
    <n v="190"/>
    <m/>
  </r>
  <r>
    <x v="76"/>
    <n v="5"/>
    <n v="174"/>
    <n v="0"/>
    <s v="NIE"/>
    <n v="190"/>
    <m/>
  </r>
  <r>
    <x v="77"/>
    <n v="6"/>
    <n v="279"/>
    <n v="0"/>
    <s v="NIE"/>
    <n v="190"/>
    <m/>
  </r>
  <r>
    <x v="78"/>
    <n v="7"/>
    <n v="125"/>
    <n v="0"/>
    <s v="NIE"/>
    <n v="190"/>
    <m/>
  </r>
  <r>
    <x v="79"/>
    <n v="1"/>
    <n v="123"/>
    <n v="0"/>
    <s v="NIE"/>
    <n v="190"/>
    <m/>
  </r>
  <r>
    <x v="80"/>
    <n v="2"/>
    <n v="108"/>
    <n v="0"/>
    <s v="NIE"/>
    <n v="190"/>
    <m/>
  </r>
  <r>
    <x v="81"/>
    <n v="3"/>
    <n v="0"/>
    <n v="1"/>
    <s v="NIE"/>
    <n v="450"/>
    <m/>
  </r>
  <r>
    <x v="82"/>
    <n v="4"/>
    <n v="0"/>
    <n v="2"/>
    <s v="NIE"/>
    <n v="190"/>
    <m/>
  </r>
  <r>
    <x v="83"/>
    <n v="5"/>
    <n v="0"/>
    <n v="3"/>
    <s v="NIE"/>
    <n v="190"/>
    <m/>
  </r>
  <r>
    <x v="84"/>
    <n v="6"/>
    <n v="0"/>
    <n v="4"/>
    <s v="NIE"/>
    <n v="190"/>
    <m/>
  </r>
  <r>
    <x v="85"/>
    <n v="7"/>
    <n v="0"/>
    <n v="5"/>
    <s v="NIE"/>
    <n v="190"/>
    <m/>
  </r>
  <r>
    <x v="86"/>
    <n v="1"/>
    <n v="0"/>
    <n v="6"/>
    <s v="NIE"/>
    <n v="190"/>
    <m/>
  </r>
  <r>
    <x v="87"/>
    <n v="2"/>
    <n v="0"/>
    <n v="7"/>
    <s v="NIE"/>
    <n v="190"/>
    <m/>
  </r>
  <r>
    <x v="88"/>
    <n v="3"/>
    <n v="0"/>
    <n v="8"/>
    <s v="NIE"/>
    <n v="450"/>
    <m/>
  </r>
  <r>
    <x v="89"/>
    <n v="4"/>
    <n v="207"/>
    <n v="0"/>
    <s v="NIE"/>
    <n v="190"/>
    <m/>
  </r>
  <r>
    <x v="90"/>
    <n v="5"/>
    <n v="1299"/>
    <n v="0"/>
    <s v="NIE"/>
    <n v="190"/>
    <m/>
  </r>
  <r>
    <x v="91"/>
    <n v="6"/>
    <n v="218"/>
    <n v="0"/>
    <s v="NIE"/>
    <n v="190"/>
    <m/>
  </r>
  <r>
    <x v="92"/>
    <n v="7"/>
    <n v="0"/>
    <n v="1"/>
    <s v="NIE"/>
    <n v="190"/>
    <m/>
  </r>
  <r>
    <x v="93"/>
    <n v="1"/>
    <n v="0"/>
    <n v="2"/>
    <s v="NIE"/>
    <n v="190"/>
    <m/>
  </r>
  <r>
    <x v="94"/>
    <n v="2"/>
    <n v="0"/>
    <n v="3"/>
    <s v="NIE"/>
    <n v="190"/>
    <m/>
  </r>
  <r>
    <x v="95"/>
    <n v="3"/>
    <n v="220"/>
    <n v="0"/>
    <s v="NIE"/>
    <n v="450"/>
    <m/>
  </r>
  <r>
    <x v="96"/>
    <n v="4"/>
    <n v="72"/>
    <n v="0"/>
    <s v="NIE"/>
    <n v="190"/>
    <m/>
  </r>
  <r>
    <x v="97"/>
    <n v="5"/>
    <n v="0"/>
    <n v="1"/>
    <s v="NIE"/>
    <n v="190"/>
    <m/>
  </r>
  <r>
    <x v="98"/>
    <n v="6"/>
    <n v="0"/>
    <n v="2"/>
    <s v="NIE"/>
    <n v="190"/>
    <m/>
  </r>
  <r>
    <x v="99"/>
    <n v="7"/>
    <n v="0"/>
    <n v="3"/>
    <s v="NIE"/>
    <n v="190"/>
    <m/>
  </r>
  <r>
    <x v="100"/>
    <n v="1"/>
    <n v="0"/>
    <n v="4"/>
    <s v="NIE"/>
    <n v="190"/>
    <m/>
  </r>
  <r>
    <x v="101"/>
    <n v="2"/>
    <n v="0"/>
    <n v="5"/>
    <s v="TAK"/>
    <n v="490"/>
    <m/>
  </r>
  <r>
    <x v="102"/>
    <n v="3"/>
    <n v="205"/>
    <n v="0"/>
    <s v="NIE"/>
    <n v="450"/>
    <m/>
  </r>
  <r>
    <x v="103"/>
    <n v="4"/>
    <n v="0"/>
    <n v="1"/>
    <s v="NIE"/>
    <n v="190"/>
    <m/>
  </r>
  <r>
    <x v="104"/>
    <n v="5"/>
    <n v="436"/>
    <n v="0"/>
    <s v="NIE"/>
    <n v="190"/>
    <m/>
  </r>
  <r>
    <x v="105"/>
    <n v="6"/>
    <n v="622"/>
    <n v="0"/>
    <s v="NIE"/>
    <n v="190"/>
    <m/>
  </r>
  <r>
    <x v="106"/>
    <n v="7"/>
    <n v="34"/>
    <n v="0"/>
    <s v="NIE"/>
    <n v="190"/>
    <m/>
  </r>
  <r>
    <x v="107"/>
    <n v="1"/>
    <n v="0"/>
    <n v="1"/>
    <s v="NIE"/>
    <n v="190"/>
    <m/>
  </r>
  <r>
    <x v="108"/>
    <n v="2"/>
    <n v="0"/>
    <n v="2"/>
    <s v="NIE"/>
    <n v="190"/>
    <m/>
  </r>
  <r>
    <x v="109"/>
    <n v="3"/>
    <n v="0"/>
    <n v="3"/>
    <s v="NIE"/>
    <n v="450"/>
    <m/>
  </r>
  <r>
    <x v="110"/>
    <n v="4"/>
    <n v="0"/>
    <n v="4"/>
    <s v="NIE"/>
    <n v="190"/>
    <m/>
  </r>
  <r>
    <x v="111"/>
    <n v="5"/>
    <n v="0"/>
    <n v="5"/>
    <s v="TAK"/>
    <n v="490"/>
    <m/>
  </r>
  <r>
    <x v="112"/>
    <n v="6"/>
    <n v="0"/>
    <n v="6"/>
    <s v="NIE"/>
    <n v="190"/>
    <m/>
  </r>
  <r>
    <x v="113"/>
    <n v="7"/>
    <n v="0"/>
    <n v="7"/>
    <s v="NIE"/>
    <n v="190"/>
    <m/>
  </r>
  <r>
    <x v="114"/>
    <n v="1"/>
    <n v="0"/>
    <n v="8"/>
    <s v="NIE"/>
    <n v="190"/>
    <m/>
  </r>
  <r>
    <x v="115"/>
    <n v="2"/>
    <n v="0"/>
    <n v="9"/>
    <s v="NIE"/>
    <n v="190"/>
    <m/>
  </r>
  <r>
    <x v="116"/>
    <n v="3"/>
    <n v="0"/>
    <n v="10"/>
    <s v="TAK"/>
    <n v="750"/>
    <m/>
  </r>
  <r>
    <x v="117"/>
    <n v="4"/>
    <n v="36"/>
    <n v="0"/>
    <s v="NIE"/>
    <n v="190"/>
    <m/>
  </r>
  <r>
    <x v="118"/>
    <n v="5"/>
    <n v="542"/>
    <n v="0"/>
    <s v="NIE"/>
    <n v="190"/>
    <m/>
  </r>
  <r>
    <x v="119"/>
    <n v="6"/>
    <n v="529"/>
    <n v="0"/>
    <s v="NIE"/>
    <n v="190"/>
    <m/>
  </r>
  <r>
    <x v="120"/>
    <n v="7"/>
    <n v="890"/>
    <n v="0"/>
    <s v="NIE"/>
    <n v="190"/>
    <m/>
  </r>
  <r>
    <x v="121"/>
    <n v="1"/>
    <n v="609"/>
    <n v="0"/>
    <s v="NIE"/>
    <n v="190"/>
    <m/>
  </r>
  <r>
    <x v="122"/>
    <n v="2"/>
    <n v="79"/>
    <n v="0"/>
    <s v="NIE"/>
    <n v="190"/>
    <m/>
  </r>
  <r>
    <x v="123"/>
    <n v="3"/>
    <n v="0"/>
    <n v="1"/>
    <s v="NIE"/>
    <n v="450"/>
    <m/>
  </r>
  <r>
    <x v="124"/>
    <n v="4"/>
    <n v="0"/>
    <n v="2"/>
    <s v="NIE"/>
    <n v="190"/>
    <m/>
  </r>
  <r>
    <x v="125"/>
    <n v="5"/>
    <n v="0"/>
    <n v="3"/>
    <s v="NIE"/>
    <n v="190"/>
    <m/>
  </r>
  <r>
    <x v="126"/>
    <n v="6"/>
    <n v="0"/>
    <n v="4"/>
    <s v="NIE"/>
    <n v="190"/>
    <m/>
  </r>
  <r>
    <x v="127"/>
    <n v="7"/>
    <n v="0"/>
    <n v="5"/>
    <s v="TAK"/>
    <n v="490"/>
    <m/>
  </r>
  <r>
    <x v="128"/>
    <n v="1"/>
    <n v="0"/>
    <n v="6"/>
    <s v="NIE"/>
    <n v="190"/>
    <m/>
  </r>
  <r>
    <x v="129"/>
    <n v="2"/>
    <n v="467"/>
    <n v="0"/>
    <s v="NIE"/>
    <n v="190"/>
    <m/>
  </r>
  <r>
    <x v="130"/>
    <n v="3"/>
    <n v="234"/>
    <n v="0"/>
    <s v="NIE"/>
    <n v="450"/>
    <m/>
  </r>
  <r>
    <x v="131"/>
    <n v="4"/>
    <n v="0"/>
    <n v="1"/>
    <s v="NIE"/>
    <n v="190"/>
    <m/>
  </r>
  <r>
    <x v="132"/>
    <n v="5"/>
    <n v="0"/>
    <n v="2"/>
    <s v="NIE"/>
    <n v="190"/>
    <m/>
  </r>
  <r>
    <x v="133"/>
    <n v="6"/>
    <n v="0"/>
    <n v="3"/>
    <s v="NIE"/>
    <n v="190"/>
    <m/>
  </r>
  <r>
    <x v="134"/>
    <n v="7"/>
    <n v="0"/>
    <n v="4"/>
    <s v="NIE"/>
    <n v="190"/>
    <m/>
  </r>
  <r>
    <x v="135"/>
    <n v="1"/>
    <n v="65"/>
    <n v="0"/>
    <s v="NIE"/>
    <n v="190"/>
    <m/>
  </r>
  <r>
    <x v="136"/>
    <n v="2"/>
    <n v="781"/>
    <n v="0"/>
    <s v="NIE"/>
    <n v="190"/>
    <m/>
  </r>
  <r>
    <x v="137"/>
    <n v="3"/>
    <n v="778"/>
    <n v="0"/>
    <s v="NIE"/>
    <n v="450"/>
    <m/>
  </r>
  <r>
    <x v="138"/>
    <n v="4"/>
    <n v="32"/>
    <n v="0"/>
    <s v="NIE"/>
    <n v="190"/>
    <m/>
  </r>
  <r>
    <x v="139"/>
    <n v="5"/>
    <n v="0"/>
    <n v="1"/>
    <s v="NIE"/>
    <n v="190"/>
    <m/>
  </r>
  <r>
    <x v="140"/>
    <n v="6"/>
    <n v="0"/>
    <n v="2"/>
    <s v="NIE"/>
    <n v="190"/>
    <m/>
  </r>
  <r>
    <x v="141"/>
    <n v="7"/>
    <n v="0"/>
    <n v="3"/>
    <s v="NIE"/>
    <n v="190"/>
    <m/>
  </r>
  <r>
    <x v="142"/>
    <n v="1"/>
    <n v="0"/>
    <n v="4"/>
    <s v="NIE"/>
    <n v="190"/>
    <m/>
  </r>
  <r>
    <x v="143"/>
    <n v="2"/>
    <n v="0"/>
    <n v="5"/>
    <s v="TAK"/>
    <n v="490"/>
    <m/>
  </r>
  <r>
    <x v="144"/>
    <n v="3"/>
    <n v="0"/>
    <n v="6"/>
    <s v="NIE"/>
    <n v="450"/>
    <m/>
  </r>
  <r>
    <x v="145"/>
    <n v="4"/>
    <n v="0"/>
    <n v="7"/>
    <s v="NIE"/>
    <n v="190"/>
    <m/>
  </r>
  <r>
    <x v="146"/>
    <n v="5"/>
    <n v="0"/>
    <n v="8"/>
    <s v="NIE"/>
    <n v="190"/>
    <m/>
  </r>
  <r>
    <x v="147"/>
    <n v="6"/>
    <n v="0"/>
    <n v="9"/>
    <s v="NIE"/>
    <n v="190"/>
    <m/>
  </r>
  <r>
    <x v="148"/>
    <n v="7"/>
    <n v="0"/>
    <n v="10"/>
    <s v="TAK"/>
    <n v="490"/>
    <m/>
  </r>
  <r>
    <x v="149"/>
    <n v="1"/>
    <n v="0"/>
    <n v="11"/>
    <s v="NIE"/>
    <n v="190"/>
    <m/>
  </r>
  <r>
    <x v="150"/>
    <n v="2"/>
    <n v="0"/>
    <n v="12"/>
    <s v="NIE"/>
    <n v="190"/>
    <m/>
  </r>
  <r>
    <x v="151"/>
    <n v="3"/>
    <n v="0"/>
    <n v="13"/>
    <s v="NIE"/>
    <n v="450"/>
    <m/>
  </r>
  <r>
    <x v="152"/>
    <n v="4"/>
    <n v="18"/>
    <n v="0"/>
    <s v="NIE"/>
    <n v="190"/>
    <m/>
  </r>
  <r>
    <x v="153"/>
    <n v="5"/>
    <n v="525"/>
    <n v="0"/>
    <s v="NIE"/>
    <n v="190"/>
    <m/>
  </r>
  <r>
    <x v="154"/>
    <n v="6"/>
    <n v="697"/>
    <n v="0"/>
    <s v="NIE"/>
    <n v="190"/>
    <m/>
  </r>
  <r>
    <x v="155"/>
    <n v="7"/>
    <n v="786"/>
    <n v="0"/>
    <s v="NIE"/>
    <n v="190"/>
    <m/>
  </r>
  <r>
    <x v="156"/>
    <n v="1"/>
    <n v="792"/>
    <n v="0"/>
    <s v="NIE"/>
    <n v="190"/>
    <m/>
  </r>
  <r>
    <x v="157"/>
    <n v="2"/>
    <n v="0"/>
    <n v="1"/>
    <s v="NIE"/>
    <n v="190"/>
    <m/>
  </r>
  <r>
    <x v="158"/>
    <n v="3"/>
    <n v="0"/>
    <n v="2"/>
    <s v="NIE"/>
    <n v="450"/>
    <m/>
  </r>
  <r>
    <x v="159"/>
    <n v="4"/>
    <n v="0"/>
    <n v="3"/>
    <s v="NIE"/>
    <n v="190"/>
    <m/>
  </r>
  <r>
    <x v="160"/>
    <n v="5"/>
    <n v="0"/>
    <n v="4"/>
    <s v="NIE"/>
    <n v="190"/>
    <m/>
  </r>
  <r>
    <x v="161"/>
    <n v="6"/>
    <n v="0"/>
    <n v="5"/>
    <s v="TAK"/>
    <n v="490"/>
    <m/>
  </r>
  <r>
    <x v="162"/>
    <n v="7"/>
    <n v="0"/>
    <n v="6"/>
    <s v="NIE"/>
    <n v="190"/>
    <m/>
  </r>
  <r>
    <x v="163"/>
    <n v="1"/>
    <n v="0"/>
    <n v="7"/>
    <s v="NIE"/>
    <n v="190"/>
    <m/>
  </r>
  <r>
    <x v="164"/>
    <n v="2"/>
    <n v="0"/>
    <n v="8"/>
    <s v="NIE"/>
    <n v="190"/>
    <m/>
  </r>
  <r>
    <x v="165"/>
    <n v="3"/>
    <n v="0"/>
    <n v="9"/>
    <s v="NIE"/>
    <n v="450"/>
    <m/>
  </r>
  <r>
    <x v="166"/>
    <n v="4"/>
    <n v="0"/>
    <n v="10"/>
    <s v="TAK"/>
    <n v="490"/>
    <m/>
  </r>
  <r>
    <x v="167"/>
    <n v="5"/>
    <n v="998"/>
    <n v="0"/>
    <s v="NIE"/>
    <n v="190"/>
    <m/>
  </r>
  <r>
    <x v="168"/>
    <n v="6"/>
    <n v="0"/>
    <n v="1"/>
    <s v="NIE"/>
    <n v="190"/>
    <m/>
  </r>
  <r>
    <x v="169"/>
    <n v="7"/>
    <n v="0"/>
    <n v="2"/>
    <s v="NIE"/>
    <n v="190"/>
    <m/>
  </r>
  <r>
    <x v="170"/>
    <n v="1"/>
    <n v="0"/>
    <n v="3"/>
    <s v="NIE"/>
    <n v="190"/>
    <m/>
  </r>
  <r>
    <x v="171"/>
    <n v="2"/>
    <n v="0"/>
    <n v="4"/>
    <s v="NIE"/>
    <n v="190"/>
    <m/>
  </r>
  <r>
    <x v="172"/>
    <n v="3"/>
    <n v="0"/>
    <n v="5"/>
    <s v="TAK"/>
    <n v="750"/>
    <m/>
  </r>
  <r>
    <x v="173"/>
    <n v="4"/>
    <n v="0"/>
    <n v="6"/>
    <s v="NIE"/>
    <n v="190"/>
    <m/>
  </r>
  <r>
    <x v="174"/>
    <n v="5"/>
    <n v="0"/>
    <n v="7"/>
    <s v="NIE"/>
    <n v="190"/>
    <m/>
  </r>
  <r>
    <x v="175"/>
    <n v="6"/>
    <n v="0"/>
    <n v="8"/>
    <s v="NIE"/>
    <n v="190"/>
    <m/>
  </r>
  <r>
    <x v="176"/>
    <n v="7"/>
    <n v="540"/>
    <n v="0"/>
    <s v="NIE"/>
    <n v="190"/>
    <m/>
  </r>
  <r>
    <x v="177"/>
    <n v="1"/>
    <n v="607"/>
    <n v="0"/>
    <s v="NIE"/>
    <n v="190"/>
    <m/>
  </r>
  <r>
    <x v="178"/>
    <n v="2"/>
    <n v="603"/>
    <n v="0"/>
    <s v="NIE"/>
    <n v="190"/>
    <m/>
  </r>
  <r>
    <x v="179"/>
    <n v="3"/>
    <n v="0"/>
    <n v="1"/>
    <s v="NIE"/>
    <n v="450"/>
    <m/>
  </r>
  <r>
    <x v="180"/>
    <n v="4"/>
    <n v="0"/>
    <n v="2"/>
    <s v="NIE"/>
    <n v="190"/>
    <m/>
  </r>
  <r>
    <x v="181"/>
    <n v="5"/>
    <n v="0"/>
    <n v="3"/>
    <s v="NIE"/>
    <n v="190"/>
    <m/>
  </r>
  <r>
    <x v="182"/>
    <n v="6"/>
    <n v="0"/>
    <n v="4"/>
    <s v="NIE"/>
    <n v="190"/>
    <m/>
  </r>
  <r>
    <x v="183"/>
    <n v="7"/>
    <n v="0"/>
    <n v="5"/>
    <s v="TAK"/>
    <n v="490"/>
    <m/>
  </r>
  <r>
    <x v="184"/>
    <n v="1"/>
    <n v="0"/>
    <n v="6"/>
    <s v="NIE"/>
    <n v="190"/>
    <m/>
  </r>
  <r>
    <x v="185"/>
    <n v="2"/>
    <n v="0"/>
    <n v="7"/>
    <s v="NIE"/>
    <n v="190"/>
    <m/>
  </r>
  <r>
    <x v="186"/>
    <n v="3"/>
    <n v="527"/>
    <n v="0"/>
    <s v="NIE"/>
    <n v="450"/>
    <m/>
  </r>
  <r>
    <x v="187"/>
    <n v="4"/>
    <n v="619"/>
    <n v="0"/>
    <s v="NIE"/>
    <n v="190"/>
    <m/>
  </r>
  <r>
    <x v="188"/>
    <n v="5"/>
    <n v="0"/>
    <n v="1"/>
    <s v="NIE"/>
    <n v="190"/>
    <m/>
  </r>
  <r>
    <x v="189"/>
    <n v="6"/>
    <n v="0"/>
    <n v="2"/>
    <s v="NIE"/>
    <n v="190"/>
    <m/>
  </r>
  <r>
    <x v="190"/>
    <n v="7"/>
    <n v="0"/>
    <n v="3"/>
    <s v="NIE"/>
    <n v="190"/>
    <m/>
  </r>
  <r>
    <x v="191"/>
    <n v="1"/>
    <n v="170"/>
    <n v="0"/>
    <s v="NIE"/>
    <n v="190"/>
    <m/>
  </r>
  <r>
    <x v="192"/>
    <n v="2"/>
    <n v="13"/>
    <n v="0"/>
    <s v="NIE"/>
    <n v="190"/>
    <m/>
  </r>
  <r>
    <x v="193"/>
    <n v="3"/>
    <n v="0"/>
    <n v="1"/>
    <s v="NIE"/>
    <n v="450"/>
    <m/>
  </r>
  <r>
    <x v="194"/>
    <n v="4"/>
    <n v="0"/>
    <n v="2"/>
    <s v="NIE"/>
    <n v="190"/>
    <m/>
  </r>
  <r>
    <x v="195"/>
    <n v="5"/>
    <n v="0"/>
    <n v="3"/>
    <s v="NIE"/>
    <n v="190"/>
    <m/>
  </r>
  <r>
    <x v="196"/>
    <n v="6"/>
    <n v="0"/>
    <n v="4"/>
    <s v="NIE"/>
    <n v="190"/>
    <m/>
  </r>
  <r>
    <x v="197"/>
    <n v="7"/>
    <n v="518"/>
    <n v="0"/>
    <s v="NIE"/>
    <n v="190"/>
    <m/>
  </r>
  <r>
    <x v="198"/>
    <n v="1"/>
    <n v="791"/>
    <n v="0"/>
    <s v="NIE"/>
    <n v="190"/>
    <m/>
  </r>
  <r>
    <x v="199"/>
    <n v="2"/>
    <n v="673"/>
    <n v="0"/>
    <s v="NIE"/>
    <n v="190"/>
    <m/>
  </r>
  <r>
    <x v="200"/>
    <n v="3"/>
    <n v="601"/>
    <n v="0"/>
    <s v="NIE"/>
    <n v="450"/>
    <m/>
  </r>
  <r>
    <x v="201"/>
    <n v="4"/>
    <n v="612"/>
    <n v="0"/>
    <s v="NIE"/>
    <n v="190"/>
    <m/>
  </r>
  <r>
    <x v="202"/>
    <n v="5"/>
    <n v="705"/>
    <n v="0"/>
    <s v="NIE"/>
    <n v="190"/>
    <m/>
  </r>
  <r>
    <x v="203"/>
    <n v="6"/>
    <n v="0"/>
    <n v="1"/>
    <s v="NIE"/>
    <n v="190"/>
    <m/>
  </r>
  <r>
    <x v="204"/>
    <n v="7"/>
    <n v="0"/>
    <n v="2"/>
    <s v="NIE"/>
    <n v="190"/>
    <m/>
  </r>
  <r>
    <x v="205"/>
    <n v="1"/>
    <n v="1100"/>
    <n v="0"/>
    <s v="NIE"/>
    <n v="190"/>
    <m/>
  </r>
  <r>
    <x v="206"/>
    <n v="2"/>
    <n v="118"/>
    <n v="0"/>
    <s v="NIE"/>
    <n v="190"/>
    <m/>
  </r>
  <r>
    <x v="207"/>
    <n v="3"/>
    <n v="69"/>
    <n v="0"/>
    <s v="NIE"/>
    <n v="450"/>
    <m/>
  </r>
  <r>
    <x v="208"/>
    <n v="4"/>
    <n v="0"/>
    <n v="1"/>
    <s v="NIE"/>
    <n v="190"/>
    <m/>
  </r>
  <r>
    <x v="209"/>
    <n v="5"/>
    <n v="0"/>
    <n v="2"/>
    <s v="NIE"/>
    <n v="190"/>
    <m/>
  </r>
  <r>
    <x v="210"/>
    <n v="6"/>
    <n v="0"/>
    <n v="3"/>
    <s v="NIE"/>
    <n v="190"/>
    <m/>
  </r>
  <r>
    <x v="211"/>
    <n v="7"/>
    <n v="0"/>
    <n v="4"/>
    <s v="NIE"/>
    <n v="190"/>
    <m/>
  </r>
  <r>
    <x v="212"/>
    <n v="1"/>
    <n v="0"/>
    <n v="5"/>
    <s v="TAK"/>
    <n v="490"/>
    <m/>
  </r>
  <r>
    <x v="213"/>
    <n v="2"/>
    <n v="0"/>
    <n v="6"/>
    <s v="NIE"/>
    <n v="190"/>
    <m/>
  </r>
  <r>
    <x v="214"/>
    <n v="3"/>
    <n v="0"/>
    <n v="7"/>
    <s v="NIE"/>
    <n v="450"/>
    <m/>
  </r>
  <r>
    <x v="215"/>
    <n v="4"/>
    <n v="0"/>
    <n v="8"/>
    <s v="NIE"/>
    <n v="190"/>
    <m/>
  </r>
  <r>
    <x v="216"/>
    <n v="5"/>
    <n v="0"/>
    <n v="9"/>
    <s v="NIE"/>
    <n v="190"/>
    <m/>
  </r>
  <r>
    <x v="217"/>
    <n v="6"/>
    <n v="0"/>
    <n v="10"/>
    <s v="TAK"/>
    <n v="490"/>
    <m/>
  </r>
  <r>
    <x v="218"/>
    <n v="7"/>
    <n v="0"/>
    <n v="11"/>
    <s v="NIE"/>
    <n v="190"/>
    <m/>
  </r>
  <r>
    <x v="219"/>
    <n v="1"/>
    <n v="660"/>
    <n v="0"/>
    <s v="NIE"/>
    <n v="190"/>
    <m/>
  </r>
  <r>
    <x v="220"/>
    <n v="2"/>
    <n v="1245"/>
    <n v="0"/>
    <s v="NIE"/>
    <n v="190"/>
    <m/>
  </r>
  <r>
    <x v="221"/>
    <n v="3"/>
    <n v="745"/>
    <n v="0"/>
    <s v="NIE"/>
    <n v="450"/>
    <m/>
  </r>
  <r>
    <x v="222"/>
    <n v="4"/>
    <n v="48"/>
    <n v="0"/>
    <s v="NIE"/>
    <n v="190"/>
    <m/>
  </r>
  <r>
    <x v="223"/>
    <n v="5"/>
    <n v="0"/>
    <n v="1"/>
    <s v="NIE"/>
    <n v="190"/>
    <m/>
  </r>
  <r>
    <x v="224"/>
    <n v="6"/>
    <n v="0"/>
    <n v="2"/>
    <s v="NIE"/>
    <n v="190"/>
    <m/>
  </r>
  <r>
    <x v="225"/>
    <n v="7"/>
    <n v="0"/>
    <n v="3"/>
    <s v="NIE"/>
    <n v="190"/>
    <m/>
  </r>
  <r>
    <x v="226"/>
    <n v="1"/>
    <n v="0"/>
    <n v="4"/>
    <s v="NIE"/>
    <n v="190"/>
    <m/>
  </r>
  <r>
    <x v="227"/>
    <n v="2"/>
    <n v="0"/>
    <n v="5"/>
    <s v="TAK"/>
    <n v="490"/>
    <m/>
  </r>
  <r>
    <x v="228"/>
    <n v="3"/>
    <n v="0"/>
    <n v="6"/>
    <s v="NIE"/>
    <n v="450"/>
    <m/>
  </r>
  <r>
    <x v="229"/>
    <n v="4"/>
    <n v="0"/>
    <n v="7"/>
    <s v="NIE"/>
    <n v="190"/>
    <m/>
  </r>
  <r>
    <x v="230"/>
    <n v="5"/>
    <n v="0"/>
    <n v="8"/>
    <s v="NIE"/>
    <n v="190"/>
    <m/>
  </r>
  <r>
    <x v="231"/>
    <n v="6"/>
    <n v="0"/>
    <n v="9"/>
    <s v="NIE"/>
    <n v="190"/>
    <m/>
  </r>
  <r>
    <x v="232"/>
    <n v="7"/>
    <n v="0"/>
    <n v="10"/>
    <s v="TAK"/>
    <n v="490"/>
    <m/>
  </r>
  <r>
    <x v="233"/>
    <n v="1"/>
    <n v="0"/>
    <n v="11"/>
    <s v="NIE"/>
    <n v="190"/>
    <m/>
  </r>
  <r>
    <x v="234"/>
    <n v="2"/>
    <n v="0"/>
    <n v="12"/>
    <s v="NIE"/>
    <n v="190"/>
    <m/>
  </r>
  <r>
    <x v="235"/>
    <n v="3"/>
    <n v="0"/>
    <n v="13"/>
    <s v="NIE"/>
    <n v="450"/>
    <m/>
  </r>
  <r>
    <x v="236"/>
    <n v="4"/>
    <n v="0"/>
    <n v="14"/>
    <s v="NIE"/>
    <n v="190"/>
    <m/>
  </r>
  <r>
    <x v="237"/>
    <n v="5"/>
    <n v="0"/>
    <n v="15"/>
    <s v="TAK"/>
    <n v="490"/>
    <m/>
  </r>
  <r>
    <x v="238"/>
    <n v="6"/>
    <n v="0"/>
    <n v="16"/>
    <s v="NIE"/>
    <n v="190"/>
    <m/>
  </r>
  <r>
    <x v="239"/>
    <n v="7"/>
    <n v="0"/>
    <n v="17"/>
    <s v="NIE"/>
    <n v="190"/>
    <m/>
  </r>
  <r>
    <x v="240"/>
    <n v="1"/>
    <n v="0"/>
    <n v="18"/>
    <s v="NIE"/>
    <n v="190"/>
    <m/>
  </r>
  <r>
    <x v="241"/>
    <n v="2"/>
    <n v="0"/>
    <n v="19"/>
    <s v="NIE"/>
    <n v="190"/>
    <m/>
  </r>
  <r>
    <x v="242"/>
    <n v="3"/>
    <n v="0"/>
    <n v="20"/>
    <s v="TAK"/>
    <n v="750"/>
    <m/>
  </r>
  <r>
    <x v="243"/>
    <n v="4"/>
    <n v="0"/>
    <n v="21"/>
    <s v="NIE"/>
    <n v="190"/>
    <m/>
  </r>
  <r>
    <x v="244"/>
    <n v="5"/>
    <n v="388"/>
    <n v="0"/>
    <s v="NIE"/>
    <n v="190"/>
    <m/>
  </r>
  <r>
    <x v="245"/>
    <n v="6"/>
    <n v="415"/>
    <n v="0"/>
    <s v="NIE"/>
    <n v="190"/>
    <m/>
  </r>
  <r>
    <x v="246"/>
    <n v="7"/>
    <n v="560"/>
    <n v="0"/>
    <s v="NIE"/>
    <n v="190"/>
    <m/>
  </r>
  <r>
    <x v="247"/>
    <n v="1"/>
    <n v="467"/>
    <n v="0"/>
    <s v="NIE"/>
    <n v="190"/>
    <m/>
  </r>
  <r>
    <x v="248"/>
    <n v="2"/>
    <n v="517"/>
    <n v="0"/>
    <s v="NIE"/>
    <n v="190"/>
    <m/>
  </r>
  <r>
    <x v="249"/>
    <n v="3"/>
    <n v="552"/>
    <n v="0"/>
    <s v="NIE"/>
    <n v="450"/>
    <m/>
  </r>
  <r>
    <x v="250"/>
    <n v="4"/>
    <n v="0"/>
    <n v="1"/>
    <s v="NIE"/>
    <n v="190"/>
    <m/>
  </r>
  <r>
    <x v="251"/>
    <n v="5"/>
    <n v="0"/>
    <n v="2"/>
    <s v="NIE"/>
    <n v="190"/>
    <m/>
  </r>
  <r>
    <x v="252"/>
    <n v="6"/>
    <n v="0"/>
    <n v="3"/>
    <s v="NIE"/>
    <n v="190"/>
    <m/>
  </r>
  <r>
    <x v="253"/>
    <n v="7"/>
    <n v="0"/>
    <n v="4"/>
    <s v="NIE"/>
    <n v="190"/>
    <m/>
  </r>
  <r>
    <x v="254"/>
    <n v="1"/>
    <n v="435"/>
    <n v="0"/>
    <s v="NIE"/>
    <n v="190"/>
    <m/>
  </r>
  <r>
    <x v="255"/>
    <n v="2"/>
    <n v="406"/>
    <n v="0"/>
    <s v="NIE"/>
    <n v="190"/>
    <m/>
  </r>
  <r>
    <x v="256"/>
    <n v="3"/>
    <n v="0"/>
    <n v="1"/>
    <s v="NIE"/>
    <n v="450"/>
    <m/>
  </r>
  <r>
    <x v="257"/>
    <n v="4"/>
    <n v="0"/>
    <n v="2"/>
    <s v="NIE"/>
    <n v="190"/>
    <m/>
  </r>
  <r>
    <x v="258"/>
    <n v="5"/>
    <n v="0"/>
    <n v="3"/>
    <s v="NIE"/>
    <n v="190"/>
    <m/>
  </r>
  <r>
    <x v="259"/>
    <n v="6"/>
    <n v="0"/>
    <n v="4"/>
    <s v="NIE"/>
    <n v="190"/>
    <m/>
  </r>
  <r>
    <x v="260"/>
    <n v="7"/>
    <n v="0"/>
    <n v="5"/>
    <s v="TAK"/>
    <n v="490"/>
    <m/>
  </r>
  <r>
    <x v="261"/>
    <n v="1"/>
    <n v="353"/>
    <n v="0"/>
    <s v="NIE"/>
    <n v="190"/>
    <m/>
  </r>
  <r>
    <x v="262"/>
    <n v="2"/>
    <n v="476"/>
    <n v="0"/>
    <s v="NIE"/>
    <n v="190"/>
    <m/>
  </r>
  <r>
    <x v="263"/>
    <n v="3"/>
    <n v="383"/>
    <n v="0"/>
    <s v="NIE"/>
    <n v="450"/>
    <m/>
  </r>
  <r>
    <x v="264"/>
    <n v="4"/>
    <n v="0"/>
    <n v="1"/>
    <s v="NIE"/>
    <n v="190"/>
    <m/>
  </r>
  <r>
    <x v="265"/>
    <n v="5"/>
    <n v="0"/>
    <n v="2"/>
    <s v="NIE"/>
    <n v="190"/>
    <m/>
  </r>
  <r>
    <x v="266"/>
    <n v="6"/>
    <n v="0"/>
    <n v="3"/>
    <s v="NIE"/>
    <n v="190"/>
    <m/>
  </r>
  <r>
    <x v="267"/>
    <n v="7"/>
    <n v="0"/>
    <n v="4"/>
    <s v="NIE"/>
    <n v="190"/>
    <m/>
  </r>
  <r>
    <x v="268"/>
    <n v="1"/>
    <n v="0"/>
    <n v="5"/>
    <s v="TAK"/>
    <n v="490"/>
    <m/>
  </r>
  <r>
    <x v="269"/>
    <n v="2"/>
    <n v="0"/>
    <n v="6"/>
    <s v="NIE"/>
    <n v="190"/>
    <m/>
  </r>
  <r>
    <x v="270"/>
    <n v="3"/>
    <n v="0"/>
    <n v="7"/>
    <s v="NIE"/>
    <n v="450"/>
    <m/>
  </r>
  <r>
    <x v="271"/>
    <n v="4"/>
    <n v="302"/>
    <n v="0"/>
    <s v="NIE"/>
    <n v="190"/>
    <m/>
  </r>
  <r>
    <x v="272"/>
    <n v="5"/>
    <n v="426"/>
    <n v="0"/>
    <s v="NIE"/>
    <n v="190"/>
    <m/>
  </r>
  <r>
    <x v="273"/>
    <n v="6"/>
    <n v="456"/>
    <n v="0"/>
    <s v="NIE"/>
    <n v="190"/>
    <m/>
  </r>
  <r>
    <x v="274"/>
    <n v="7"/>
    <n v="568"/>
    <n v="0"/>
    <s v="NIE"/>
    <n v="190"/>
    <m/>
  </r>
  <r>
    <x v="275"/>
    <n v="1"/>
    <n v="1182"/>
    <n v="0"/>
    <s v="NIE"/>
    <n v="190"/>
    <m/>
  </r>
  <r>
    <x v="276"/>
    <n v="2"/>
    <n v="0"/>
    <n v="1"/>
    <s v="NIE"/>
    <n v="190"/>
    <m/>
  </r>
  <r>
    <x v="277"/>
    <n v="3"/>
    <n v="0"/>
    <n v="2"/>
    <s v="NIE"/>
    <n v="450"/>
    <m/>
  </r>
  <r>
    <x v="278"/>
    <n v="4"/>
    <n v="0"/>
    <n v="3"/>
    <s v="NIE"/>
    <n v="190"/>
    <m/>
  </r>
  <r>
    <x v="279"/>
    <n v="5"/>
    <n v="0"/>
    <n v="4"/>
    <s v="NIE"/>
    <n v="190"/>
    <m/>
  </r>
  <r>
    <x v="280"/>
    <n v="6"/>
    <n v="0"/>
    <n v="5"/>
    <s v="NIE"/>
    <n v="190"/>
    <m/>
  </r>
  <r>
    <x v="281"/>
    <n v="7"/>
    <n v="0"/>
    <n v="6"/>
    <s v="NIE"/>
    <n v="190"/>
    <m/>
  </r>
  <r>
    <x v="282"/>
    <n v="1"/>
    <n v="1170"/>
    <n v="0"/>
    <s v="NIE"/>
    <n v="190"/>
    <m/>
  </r>
  <r>
    <x v="283"/>
    <n v="2"/>
    <n v="695"/>
    <n v="0"/>
    <s v="NIE"/>
    <n v="190"/>
    <m/>
  </r>
  <r>
    <x v="284"/>
    <n v="3"/>
    <n v="644"/>
    <n v="0"/>
    <s v="NIE"/>
    <n v="450"/>
    <m/>
  </r>
  <r>
    <x v="285"/>
    <n v="4"/>
    <n v="0"/>
    <n v="1"/>
    <s v="NIE"/>
    <n v="190"/>
    <m/>
  </r>
  <r>
    <x v="286"/>
    <n v="5"/>
    <n v="0"/>
    <n v="2"/>
    <s v="NIE"/>
    <n v="190"/>
    <m/>
  </r>
  <r>
    <x v="287"/>
    <n v="6"/>
    <n v="0"/>
    <n v="3"/>
    <s v="NIE"/>
    <n v="190"/>
    <m/>
  </r>
  <r>
    <x v="288"/>
    <n v="7"/>
    <n v="0"/>
    <n v="4"/>
    <s v="NIE"/>
    <n v="190"/>
    <m/>
  </r>
  <r>
    <x v="289"/>
    <n v="1"/>
    <n v="0"/>
    <n v="5"/>
    <s v="NIE"/>
    <n v="190"/>
    <m/>
  </r>
  <r>
    <x v="290"/>
    <n v="2"/>
    <n v="0"/>
    <n v="6"/>
    <s v="NIE"/>
    <n v="190"/>
    <m/>
  </r>
  <r>
    <x v="291"/>
    <n v="3"/>
    <n v="0"/>
    <n v="7"/>
    <s v="NIE"/>
    <n v="450"/>
    <m/>
  </r>
  <r>
    <x v="292"/>
    <n v="4"/>
    <n v="0"/>
    <n v="8"/>
    <s v="NIE"/>
    <n v="190"/>
    <m/>
  </r>
  <r>
    <x v="293"/>
    <n v="5"/>
    <n v="0"/>
    <n v="9"/>
    <s v="NIE"/>
    <n v="190"/>
    <m/>
  </r>
  <r>
    <x v="294"/>
    <n v="6"/>
    <n v="1084"/>
    <n v="0"/>
    <s v="NIE"/>
    <n v="190"/>
    <m/>
  </r>
  <r>
    <x v="295"/>
    <n v="7"/>
    <n v="1423"/>
    <n v="0"/>
    <s v="NIE"/>
    <n v="190"/>
    <m/>
  </r>
  <r>
    <x v="296"/>
    <n v="1"/>
    <n v="1315"/>
    <n v="0"/>
    <s v="NIE"/>
    <n v="190"/>
    <m/>
  </r>
  <r>
    <x v="297"/>
    <n v="2"/>
    <n v="717"/>
    <n v="0"/>
    <s v="NIE"/>
    <n v="190"/>
    <m/>
  </r>
  <r>
    <x v="298"/>
    <n v="3"/>
    <n v="1398"/>
    <n v="0"/>
    <s v="NIE"/>
    <n v="450"/>
    <m/>
  </r>
  <r>
    <x v="299"/>
    <n v="4"/>
    <n v="913"/>
    <n v="0"/>
    <s v="NIE"/>
    <n v="190"/>
    <m/>
  </r>
  <r>
    <x v="300"/>
    <n v="5"/>
    <n v="660"/>
    <n v="0"/>
    <s v="NIE"/>
    <n v="190"/>
    <m/>
  </r>
  <r>
    <x v="301"/>
    <n v="6"/>
    <n v="0"/>
    <n v="1"/>
    <s v="NIE"/>
    <n v="190"/>
    <m/>
  </r>
  <r>
    <x v="302"/>
    <n v="7"/>
    <n v="0"/>
    <n v="2"/>
    <s v="NIE"/>
    <n v="190"/>
    <m/>
  </r>
  <r>
    <x v="303"/>
    <n v="1"/>
    <n v="0"/>
    <n v="3"/>
    <s v="NIE"/>
    <n v="190"/>
    <m/>
  </r>
  <r>
    <x v="304"/>
    <n v="2"/>
    <n v="0"/>
    <n v="4"/>
    <s v="NIE"/>
    <n v="190"/>
    <m/>
  </r>
  <r>
    <x v="305"/>
    <n v="3"/>
    <n v="0"/>
    <n v="5"/>
    <s v="NIE"/>
    <n v="450"/>
    <m/>
  </r>
  <r>
    <x v="306"/>
    <n v="4"/>
    <n v="935"/>
    <n v="0"/>
    <s v="NIE"/>
    <n v="190"/>
    <m/>
  </r>
  <r>
    <x v="307"/>
    <n v="5"/>
    <n v="648"/>
    <n v="0"/>
    <s v="NIE"/>
    <n v="190"/>
    <m/>
  </r>
  <r>
    <x v="308"/>
    <n v="6"/>
    <n v="793"/>
    <n v="0"/>
    <s v="NIE"/>
    <n v="190"/>
    <m/>
  </r>
  <r>
    <x v="309"/>
    <n v="7"/>
    <n v="1276"/>
    <n v="0"/>
    <s v="NIE"/>
    <n v="190"/>
    <m/>
  </r>
  <r>
    <x v="310"/>
    <n v="1"/>
    <n v="1234"/>
    <n v="0"/>
    <s v="NIE"/>
    <n v="190"/>
    <m/>
  </r>
  <r>
    <x v="311"/>
    <n v="2"/>
    <n v="1302"/>
    <n v="0"/>
    <s v="NIE"/>
    <n v="190"/>
    <m/>
  </r>
  <r>
    <x v="312"/>
    <n v="3"/>
    <n v="1316"/>
    <n v="0"/>
    <s v="NIE"/>
    <n v="450"/>
    <m/>
  </r>
  <r>
    <x v="313"/>
    <n v="4"/>
    <n v="1463"/>
    <n v="0"/>
    <s v="NIE"/>
    <n v="190"/>
    <m/>
  </r>
  <r>
    <x v="314"/>
    <n v="5"/>
    <n v="771"/>
    <n v="0"/>
    <s v="NIE"/>
    <n v="190"/>
    <m/>
  </r>
  <r>
    <x v="315"/>
    <n v="6"/>
    <n v="0"/>
    <n v="1"/>
    <s v="NIE"/>
    <n v="190"/>
    <m/>
  </r>
  <r>
    <x v="316"/>
    <n v="7"/>
    <n v="0"/>
    <n v="2"/>
    <s v="NIE"/>
    <n v="190"/>
    <m/>
  </r>
  <r>
    <x v="317"/>
    <n v="1"/>
    <n v="0"/>
    <n v="3"/>
    <s v="NIE"/>
    <n v="190"/>
    <m/>
  </r>
  <r>
    <x v="318"/>
    <n v="2"/>
    <n v="0"/>
    <n v="4"/>
    <s v="NIE"/>
    <n v="190"/>
    <m/>
  </r>
  <r>
    <x v="319"/>
    <n v="3"/>
    <n v="0"/>
    <n v="5"/>
    <s v="NIE"/>
    <n v="450"/>
    <m/>
  </r>
  <r>
    <x v="320"/>
    <n v="4"/>
    <n v="0"/>
    <n v="6"/>
    <s v="NIE"/>
    <n v="190"/>
    <m/>
  </r>
  <r>
    <x v="321"/>
    <n v="5"/>
    <n v="0"/>
    <n v="7"/>
    <s v="NIE"/>
    <n v="190"/>
    <m/>
  </r>
  <r>
    <x v="322"/>
    <n v="6"/>
    <n v="816"/>
    <n v="0"/>
    <s v="NIE"/>
    <n v="190"/>
    <m/>
  </r>
  <r>
    <x v="323"/>
    <n v="7"/>
    <n v="734"/>
    <n v="0"/>
    <s v="NIE"/>
    <n v="190"/>
    <m/>
  </r>
  <r>
    <x v="324"/>
    <n v="1"/>
    <n v="1097"/>
    <n v="0"/>
    <s v="NIE"/>
    <n v="190"/>
    <m/>
  </r>
  <r>
    <x v="325"/>
    <n v="2"/>
    <n v="640"/>
    <n v="0"/>
    <s v="NIE"/>
    <n v="190"/>
    <m/>
  </r>
  <r>
    <x v="326"/>
    <n v="3"/>
    <n v="0"/>
    <n v="1"/>
    <s v="NIE"/>
    <n v="450"/>
    <m/>
  </r>
  <r>
    <x v="327"/>
    <n v="4"/>
    <n v="0"/>
    <n v="2"/>
    <s v="NIE"/>
    <n v="190"/>
    <m/>
  </r>
  <r>
    <x v="328"/>
    <n v="5"/>
    <n v="1066"/>
    <n v="0"/>
    <s v="NIE"/>
    <n v="190"/>
    <m/>
  </r>
  <r>
    <x v="329"/>
    <n v="6"/>
    <n v="670"/>
    <n v="0"/>
    <s v="NIE"/>
    <n v="190"/>
    <m/>
  </r>
  <r>
    <x v="330"/>
    <n v="7"/>
    <n v="0"/>
    <n v="1"/>
    <s v="NIE"/>
    <n v="190"/>
    <m/>
  </r>
  <r>
    <x v="331"/>
    <n v="1"/>
    <n v="0"/>
    <n v="2"/>
    <s v="NIE"/>
    <n v="190"/>
    <m/>
  </r>
  <r>
    <x v="332"/>
    <n v="2"/>
    <n v="0"/>
    <n v="3"/>
    <s v="NIE"/>
    <n v="190"/>
    <m/>
  </r>
  <r>
    <x v="333"/>
    <n v="3"/>
    <n v="0"/>
    <n v="4"/>
    <s v="NIE"/>
    <n v="450"/>
    <m/>
  </r>
  <r>
    <x v="334"/>
    <n v="4"/>
    <n v="0"/>
    <n v="5"/>
    <s v="NIE"/>
    <n v="190"/>
    <m/>
  </r>
  <r>
    <x v="335"/>
    <n v="5"/>
    <n v="0"/>
    <n v="6"/>
    <s v="NIE"/>
    <n v="190"/>
    <m/>
  </r>
  <r>
    <x v="336"/>
    <n v="6"/>
    <n v="0"/>
    <n v="7"/>
    <s v="NIE"/>
    <n v="190"/>
    <m/>
  </r>
  <r>
    <x v="337"/>
    <n v="7"/>
    <n v="0"/>
    <n v="8"/>
    <s v="NIE"/>
    <n v="190"/>
    <m/>
  </r>
  <r>
    <x v="338"/>
    <n v="1"/>
    <n v="29"/>
    <n v="0"/>
    <s v="NIE"/>
    <n v="190"/>
    <m/>
  </r>
  <r>
    <x v="339"/>
    <n v="2"/>
    <n v="46"/>
    <n v="0"/>
    <s v="NIE"/>
    <n v="190"/>
    <m/>
  </r>
  <r>
    <x v="340"/>
    <n v="3"/>
    <n v="0"/>
    <n v="1"/>
    <s v="NIE"/>
    <n v="450"/>
    <m/>
  </r>
  <r>
    <x v="341"/>
    <n v="4"/>
    <n v="0"/>
    <n v="2"/>
    <s v="NIE"/>
    <n v="190"/>
    <m/>
  </r>
  <r>
    <x v="342"/>
    <n v="5"/>
    <n v="0"/>
    <n v="3"/>
    <s v="NIE"/>
    <n v="190"/>
    <m/>
  </r>
  <r>
    <x v="343"/>
    <n v="6"/>
    <n v="0"/>
    <n v="4"/>
    <s v="NIE"/>
    <n v="190"/>
    <m/>
  </r>
  <r>
    <x v="344"/>
    <n v="7"/>
    <n v="0"/>
    <n v="5"/>
    <s v="NIE"/>
    <n v="190"/>
    <m/>
  </r>
  <r>
    <x v="345"/>
    <n v="1"/>
    <n v="0"/>
    <n v="6"/>
    <s v="NIE"/>
    <n v="190"/>
    <m/>
  </r>
  <r>
    <x v="346"/>
    <n v="2"/>
    <n v="145"/>
    <n v="0"/>
    <s v="NIE"/>
    <n v="190"/>
    <m/>
  </r>
  <r>
    <x v="347"/>
    <n v="3"/>
    <n v="0"/>
    <n v="1"/>
    <s v="NIE"/>
    <n v="450"/>
    <m/>
  </r>
  <r>
    <x v="348"/>
    <n v="4"/>
    <n v="0"/>
    <n v="2"/>
    <s v="NIE"/>
    <n v="190"/>
    <m/>
  </r>
  <r>
    <x v="349"/>
    <n v="5"/>
    <n v="24"/>
    <n v="0"/>
    <s v="NIE"/>
    <n v="190"/>
    <m/>
  </r>
  <r>
    <x v="350"/>
    <n v="6"/>
    <n v="0"/>
    <n v="1"/>
    <s v="NIE"/>
    <n v="190"/>
    <m/>
  </r>
  <r>
    <x v="351"/>
    <n v="7"/>
    <n v="0"/>
    <n v="2"/>
    <s v="NIE"/>
    <n v="190"/>
    <m/>
  </r>
  <r>
    <x v="352"/>
    <n v="1"/>
    <n v="45"/>
    <n v="0"/>
    <s v="NIE"/>
    <n v="190"/>
    <m/>
  </r>
  <r>
    <x v="353"/>
    <n v="2"/>
    <n v="97"/>
    <n v="0"/>
    <s v="NIE"/>
    <n v="190"/>
    <m/>
  </r>
  <r>
    <x v="354"/>
    <n v="3"/>
    <n v="0"/>
    <n v="1"/>
    <s v="NIE"/>
    <n v="450"/>
    <m/>
  </r>
  <r>
    <x v="355"/>
    <n v="4"/>
    <n v="22"/>
    <n v="0"/>
    <s v="NIE"/>
    <n v="190"/>
    <m/>
  </r>
  <r>
    <x v="356"/>
    <n v="5"/>
    <n v="0"/>
    <n v="1"/>
    <s v="NIE"/>
    <n v="190"/>
    <m/>
  </r>
  <r>
    <x v="357"/>
    <n v="6"/>
    <n v="0"/>
    <n v="2"/>
    <s v="NIE"/>
    <n v="190"/>
    <m/>
  </r>
  <r>
    <x v="358"/>
    <n v="7"/>
    <n v="0"/>
    <n v="3"/>
    <s v="NIE"/>
    <n v="190"/>
    <m/>
  </r>
  <r>
    <x v="359"/>
    <n v="1"/>
    <n v="135"/>
    <n v="0"/>
    <s v="NIE"/>
    <n v="190"/>
    <m/>
  </r>
  <r>
    <x v="360"/>
    <n v="2"/>
    <n v="0"/>
    <n v="1"/>
    <s v="NIE"/>
    <n v="190"/>
    <m/>
  </r>
  <r>
    <x v="361"/>
    <n v="3"/>
    <n v="153"/>
    <n v="0"/>
    <s v="NIE"/>
    <n v="450"/>
    <m/>
  </r>
  <r>
    <x v="362"/>
    <n v="4"/>
    <n v="0"/>
    <n v="1"/>
    <s v="NIE"/>
    <n v="190"/>
    <m/>
  </r>
  <r>
    <x v="363"/>
    <n v="5"/>
    <n v="0"/>
    <n v="2"/>
    <s v="NIE"/>
    <n v="190"/>
    <m/>
  </r>
  <r>
    <x v="364"/>
    <n v="6"/>
    <n v="144"/>
    <n v="0"/>
    <s v="NIE"/>
    <n v="1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E03FF-A3DF-4A32-863D-5E683B0423CA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2" baseField="0" baseItem="0"/>
  </dataFields>
  <formats count="1">
    <format dxfId="11">
      <pivotArea dataOnly="0" labelOnly="1" fieldPosition="0">
        <references count="1">
          <reference field="7" count="1">
            <x v="8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1DB26DE-6E09-4969-A240-14AEE55272A3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Data" tableColumnId="1"/>
      <queryTableField id="3" dataBound="0" tableColumnId="2"/>
      <queryTableField id="2" name="retencja" tableColumnId="3"/>
      <queryTableField id="5" dataBound="0" tableColumnId="4"/>
      <queryTableField id="6" dataBound="0" tableColumnId="5"/>
      <queryTableField id="7" dataBound="0" tableColumnId="6"/>
      <queryTableField id="4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760F1BF-0FDF-4328-93A8-4C3FF4737441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Data" tableColumnId="1"/>
      <queryTableField id="3" dataBound="0" tableColumnId="2"/>
      <queryTableField id="2" name="retencja" tableColumnId="3"/>
      <queryTableField id="8" dataBound="0" tableColumnId="8"/>
      <queryTableField id="5" dataBound="0" tableColumnId="4"/>
      <queryTableField id="6" dataBound="0" tableColumnId="5"/>
      <queryTableField id="7" dataBound="0" tableColumnId="6"/>
      <queryTableField id="4" dataBound="0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B7875-BE52-46A7-A909-222EF442EE0D}" name="ekodom" displayName="ekodom" ref="A1:G366" tableType="queryTable" totalsRowShown="0">
  <autoFilter ref="A1:G366" xr:uid="{0641F709-6AB3-4625-A133-CE6D906D934F}"/>
  <tableColumns count="7">
    <tableColumn id="1" xr3:uid="{BB41B025-6B33-4A4B-954D-89A8969241C0}" uniqueName="1" name="Data" queryTableFieldId="1" dataDxfId="18"/>
    <tableColumn id="2" xr3:uid="{206E1D08-60E8-4695-92B3-19D6D45DA869}" uniqueName="2" name="dzien tygodnia" queryTableFieldId="3">
      <calculatedColumnFormula>WEEKDAY(ekodom[[#This Row],[Data]], 2)</calculatedColumnFormula>
    </tableColumn>
    <tableColumn id="3" xr3:uid="{98DD8B0C-BCCB-4C59-9D72-D9B0C2B57156}" uniqueName="3" name="retencja" queryTableFieldId="2" dataDxfId="17"/>
    <tableColumn id="4" xr3:uid="{14661BB5-1BC3-4DEA-B554-50C1F851B765}" uniqueName="4" name="ilosc dni bez wody" queryTableFieldId="5" dataDxfId="16"/>
    <tableColumn id="5" xr3:uid="{78087139-477A-4C2E-9B33-94CBFD1ECC4B}" uniqueName="5" name="Czy podlewa kwiaty" queryTableFieldId="6" dataDxfId="14">
      <calculatedColumnFormula>IF(AND(ekodom[[#This Row],[Data]]&gt;=DATE(2022, 4,1),ekodom[[#This Row],[Data]]&lt;=DATE(2022, 9,30), MOD(ekodom[[#This Row],[ilosc dni bez wody]], 5)=0, ekodom[[#This Row],[ilosc dni bez wody]]&gt;0), "TAK", "NIE")</calculatedColumnFormula>
    </tableColumn>
    <tableColumn id="6" xr3:uid="{5BE055BB-5343-4D21-B063-7C86B6EFED50}" uniqueName="6" name="zużycie" queryTableFieldId="7" dataDxfId="13">
      <calculatedColumnFormula>190+IF(ekodom[[#This Row],[dzien tygodnia]]=3, 260,0)+IF(ekodom[[#This Row],[Czy podlewa kwiaty]]="TAK", 300,0)</calculatedColumnFormula>
    </tableColumn>
    <tableColumn id="7" xr3:uid="{28B56CF1-035A-4441-836E-533248426DA7}" uniqueName="7" name="stan zbiornika" queryTableFieldId="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0D8F3B-48A4-4892-9ED9-1AACFC1B05FA}" name="ekodom3" displayName="ekodom3" ref="A1:I366" tableType="queryTable" totalsRowShown="0">
  <autoFilter ref="A1:I366" xr:uid="{49BAB9BB-7C3E-45FA-8E21-D20B370CF52D}"/>
  <tableColumns count="9">
    <tableColumn id="1" xr3:uid="{D1DB8A72-0416-4596-ADD6-98C06F59EE32}" uniqueName="1" name="Data" queryTableFieldId="1" dataDxfId="10"/>
    <tableColumn id="2" xr3:uid="{C2EE2E16-019E-4076-9E1E-8E9E95975914}" uniqueName="2" name="dzien tygodnia" queryTableFieldId="3">
      <calculatedColumnFormula>WEEKDAY(ekodom3[[#This Row],[Data]], 2)</calculatedColumnFormula>
    </tableColumn>
    <tableColumn id="3" xr3:uid="{2BB8544C-66A3-4DB5-A515-85AF7D00DCC6}" uniqueName="3" name="retencja" queryTableFieldId="2" dataDxfId="9"/>
    <tableColumn id="8" xr3:uid="{47336025-D856-4121-9957-1C4C1B9D43D1}" uniqueName="8" name="stan zbiornika na początku dnia (L)" queryTableFieldId="8"/>
    <tableColumn id="4" xr3:uid="{5E8E048B-8C3A-48FF-8891-432C710EB62F}" uniqueName="4" name="ilosc dni bez wody" queryTableFieldId="5" dataDxfId="8"/>
    <tableColumn id="5" xr3:uid="{E0E9646D-1E29-465A-B8F4-322023F68C33}" uniqueName="5" name="Czy podlewa kwiaty" queryTableFieldId="6" dataDxfId="7">
      <calculatedColumnFormula>IF(AND(ekodom3[[#This Row],[Data]]&gt;=DATE(2022, 4,1),ekodom3[[#This Row],[Data]]&lt;=DATE(2022, 9,30), MOD(ekodom3[[#This Row],[ilosc dni bez wody]], 5)=0, ekodom3[[#This Row],[ilosc dni bez wody]]&gt;0), "TAK", "NIE")</calculatedColumnFormula>
    </tableColumn>
    <tableColumn id="6" xr3:uid="{379C6FC9-02BF-4AAA-A122-A166CFF3823B}" uniqueName="6" name="zużycie" queryTableFieldId="7" dataDxfId="6">
      <calculatedColumnFormula>190+IF(ekodom3[[#This Row],[dzien tygodnia]]=3, 260,0)+IF(ekodom3[[#This Row],[Czy podlewa kwiaty]]="TAK", 300,0)</calculatedColumnFormula>
    </tableColumn>
    <tableColumn id="7" xr3:uid="{B2813011-9AAE-4FD8-8241-68369A4CCB2F}" uniqueName="7" name="stan zbiornika na koniec dnia" queryTableFieldId="4" dataDxfId="0">
      <calculatedColumnFormula>IF(ekodom3[[#This Row],[stan zbiornika na początku dnia (L)]]-ekodom3[[#This Row],[zużycie]] &gt;=0, ekodom3[[#This Row],[stan zbiornika na początku dnia (L)]]-ekodom3[[#This Row],[zużycie]], 0)</calculatedColumnFormula>
    </tableColumn>
    <tableColumn id="9" xr3:uid="{B9C47F51-6FB8-4910-A842-0690197B409C}" uniqueName="9" name="woda pobrana z wodociagow" queryTableFieldId="9" dataDxfId="1">
      <calculatedColumnFormula>IF((ekodom3[[#This Row],[stan zbiornika na początku dnia (L)]]-ekodom3[[#This Row],[zużycie]])&lt;0, ABS(ekodom3[[#This Row],[stan zbiornika na początku dnia (L)]]-ekodom3[[#This Row],[zużycie]]),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A74A-E5BD-4ECA-B04D-F3A5B39C1F4C}">
  <dimension ref="A1:J366"/>
  <sheetViews>
    <sheetView workbookViewId="0">
      <selection activeCell="G1" sqref="G1:G1048576"/>
    </sheetView>
  </sheetViews>
  <sheetFormatPr defaultRowHeight="15" x14ac:dyDescent="0.25"/>
  <cols>
    <col min="1" max="1" width="10.140625" style="1" bestFit="1" customWidth="1"/>
    <col min="2" max="2" width="16.42578125" bestFit="1" customWidth="1"/>
    <col min="3" max="3" width="10.5703125" bestFit="1" customWidth="1"/>
    <col min="4" max="4" width="17.42578125" bestFit="1" customWidth="1"/>
    <col min="6" max="6" width="20.7109375" bestFit="1" customWidth="1"/>
    <col min="7" max="7" width="15.7109375" bestFit="1" customWidth="1"/>
    <col min="9" max="9" width="24.28515625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7</v>
      </c>
    </row>
    <row r="2" spans="1:10" x14ac:dyDescent="0.25">
      <c r="A2" s="1">
        <v>44562</v>
      </c>
      <c r="B2">
        <f>WEEKDAY(ekodom[[#This Row],[Data]], 2)</f>
        <v>6</v>
      </c>
      <c r="C2">
        <v>0</v>
      </c>
      <c r="D2">
        <f>IF(ekodom[[#This Row],[retencja]]=0, 1, 0)</f>
        <v>1</v>
      </c>
      <c r="E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" s="2">
        <f>190+IF(ekodom[[#This Row],[dzien tygodnia]]=3, 260,0)+IF(ekodom[[#This Row],[Czy podlewa kwiaty]]="TAK", 300,0)</f>
        <v>190</v>
      </c>
      <c r="I2" t="s">
        <v>6</v>
      </c>
      <c r="J2">
        <f>COUNTIF(ekodom[Czy podlewa kwiaty], "TAK")</f>
        <v>18</v>
      </c>
    </row>
    <row r="3" spans="1:10" x14ac:dyDescent="0.25">
      <c r="A3" s="1">
        <v>44563</v>
      </c>
      <c r="B3">
        <f>WEEKDAY(ekodom[[#This Row],[Data]], 2)</f>
        <v>7</v>
      </c>
      <c r="C3">
        <v>0</v>
      </c>
      <c r="D3">
        <f>IF(ekodom[[#This Row],[retencja]]=0, 1+D2, 0)</f>
        <v>2</v>
      </c>
      <c r="E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" s="2">
        <f>190+IF(ekodom[[#This Row],[dzien tygodnia]]=3, 260,0)+IF(ekodom[[#This Row],[Czy podlewa kwiaty]]="TAK", 300,0)</f>
        <v>190</v>
      </c>
    </row>
    <row r="4" spans="1:10" x14ac:dyDescent="0.25">
      <c r="A4" s="1">
        <v>44564</v>
      </c>
      <c r="B4">
        <f>WEEKDAY(ekodom[[#This Row],[Data]], 2)</f>
        <v>1</v>
      </c>
      <c r="C4">
        <v>0</v>
      </c>
      <c r="D4">
        <f>IF(ekodom[[#This Row],[retencja]]=0, 1+D3, 0)</f>
        <v>3</v>
      </c>
      <c r="E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" s="2">
        <f>190+IF(ekodom[[#This Row],[dzien tygodnia]]=3, 260,0)+IF(ekodom[[#This Row],[Czy podlewa kwiaty]]="TAK", 300,0)</f>
        <v>190</v>
      </c>
    </row>
    <row r="5" spans="1:10" x14ac:dyDescent="0.25">
      <c r="A5" s="1">
        <v>44565</v>
      </c>
      <c r="B5">
        <f>WEEKDAY(ekodom[[#This Row],[Data]], 2)</f>
        <v>2</v>
      </c>
      <c r="C5">
        <v>0</v>
      </c>
      <c r="D5">
        <f>IF(ekodom[[#This Row],[retencja]]=0, 1+D4, 0)</f>
        <v>4</v>
      </c>
      <c r="E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" s="2">
        <f>190+IF(ekodom[[#This Row],[dzien tygodnia]]=3, 260,0)+IF(ekodom[[#This Row],[Czy podlewa kwiaty]]="TAK", 300,0)</f>
        <v>190</v>
      </c>
    </row>
    <row r="6" spans="1:10" x14ac:dyDescent="0.25">
      <c r="A6" s="1">
        <v>44566</v>
      </c>
      <c r="B6">
        <f>WEEKDAY(ekodom[[#This Row],[Data]], 2)</f>
        <v>3</v>
      </c>
      <c r="C6">
        <v>0</v>
      </c>
      <c r="D6">
        <f>IF(ekodom[[#This Row],[retencja]]=0, 1+D5, 0)</f>
        <v>5</v>
      </c>
      <c r="E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" s="2">
        <f>190+IF(ekodom[[#This Row],[dzien tygodnia]]=3, 260,0)+IF(ekodom[[#This Row],[Czy podlewa kwiaty]]="TAK", 300,0)</f>
        <v>450</v>
      </c>
    </row>
    <row r="7" spans="1:10" x14ac:dyDescent="0.25">
      <c r="A7" s="1">
        <v>44567</v>
      </c>
      <c r="B7">
        <f>WEEKDAY(ekodom[[#This Row],[Data]], 2)</f>
        <v>4</v>
      </c>
      <c r="C7">
        <v>0</v>
      </c>
      <c r="D7">
        <f>IF(ekodom[[#This Row],[retencja]]=0, 1+D6, 0)</f>
        <v>6</v>
      </c>
      <c r="E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" s="2">
        <f>190+IF(ekodom[[#This Row],[dzien tygodnia]]=3, 260,0)+IF(ekodom[[#This Row],[Czy podlewa kwiaty]]="TAK", 300,0)</f>
        <v>190</v>
      </c>
    </row>
    <row r="8" spans="1:10" x14ac:dyDescent="0.25">
      <c r="A8" s="1">
        <v>44568</v>
      </c>
      <c r="B8">
        <f>WEEKDAY(ekodom[[#This Row],[Data]], 2)</f>
        <v>5</v>
      </c>
      <c r="C8">
        <v>0</v>
      </c>
      <c r="D8">
        <f>IF(ekodom[[#This Row],[retencja]]=0, 1+D7, 0)</f>
        <v>7</v>
      </c>
      <c r="E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" s="2">
        <f>190+IF(ekodom[[#This Row],[dzien tygodnia]]=3, 260,0)+IF(ekodom[[#This Row],[Czy podlewa kwiaty]]="TAK", 300,0)</f>
        <v>190</v>
      </c>
    </row>
    <row r="9" spans="1:10" x14ac:dyDescent="0.25">
      <c r="A9" s="1">
        <v>44569</v>
      </c>
      <c r="B9">
        <f>WEEKDAY(ekodom[[#This Row],[Data]], 2)</f>
        <v>6</v>
      </c>
      <c r="C9">
        <v>41</v>
      </c>
      <c r="D9">
        <f>IF(ekodom[[#This Row],[retencja]]=0, 1+D8, 0)</f>
        <v>0</v>
      </c>
      <c r="E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" s="2">
        <f>190+IF(ekodom[[#This Row],[dzien tygodnia]]=3, 260,0)+IF(ekodom[[#This Row],[Czy podlewa kwiaty]]="TAK", 300,0)</f>
        <v>190</v>
      </c>
    </row>
    <row r="10" spans="1:10" x14ac:dyDescent="0.25">
      <c r="A10" s="1">
        <v>44570</v>
      </c>
      <c r="B10">
        <f>WEEKDAY(ekodom[[#This Row],[Data]], 2)</f>
        <v>7</v>
      </c>
      <c r="C10">
        <v>79</v>
      </c>
      <c r="D10">
        <f>IF(ekodom[[#This Row],[retencja]]=0, 1+D9, 0)</f>
        <v>0</v>
      </c>
      <c r="E1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" s="2">
        <f>190+IF(ekodom[[#This Row],[dzien tygodnia]]=3, 260,0)+IF(ekodom[[#This Row],[Czy podlewa kwiaty]]="TAK", 300,0)</f>
        <v>190</v>
      </c>
    </row>
    <row r="11" spans="1:10" x14ac:dyDescent="0.25">
      <c r="A11" s="1">
        <v>44571</v>
      </c>
      <c r="B11">
        <f>WEEKDAY(ekodom[[#This Row],[Data]], 2)</f>
        <v>1</v>
      </c>
      <c r="C11">
        <v>163</v>
      </c>
      <c r="D11">
        <f>IF(ekodom[[#This Row],[retencja]]=0, 1+D10, 0)</f>
        <v>0</v>
      </c>
      <c r="E1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1" s="2">
        <f>190+IF(ekodom[[#This Row],[dzien tygodnia]]=3, 260,0)+IF(ekodom[[#This Row],[Czy podlewa kwiaty]]="TAK", 300,0)</f>
        <v>190</v>
      </c>
    </row>
    <row r="12" spans="1:10" x14ac:dyDescent="0.25">
      <c r="A12" s="1">
        <v>44572</v>
      </c>
      <c r="B12">
        <f>WEEKDAY(ekodom[[#This Row],[Data]], 2)</f>
        <v>2</v>
      </c>
      <c r="C12">
        <v>259</v>
      </c>
      <c r="D12">
        <f>IF(ekodom[[#This Row],[retencja]]=0, 1+D11, 0)</f>
        <v>0</v>
      </c>
      <c r="E1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" s="2">
        <f>190+IF(ekodom[[#This Row],[dzien tygodnia]]=3, 260,0)+IF(ekodom[[#This Row],[Czy podlewa kwiaty]]="TAK", 300,0)</f>
        <v>190</v>
      </c>
    </row>
    <row r="13" spans="1:10" x14ac:dyDescent="0.25">
      <c r="A13" s="1">
        <v>44573</v>
      </c>
      <c r="B13">
        <f>WEEKDAY(ekodom[[#This Row],[Data]], 2)</f>
        <v>3</v>
      </c>
      <c r="C13">
        <v>368</v>
      </c>
      <c r="D13">
        <f>IF(ekodom[[#This Row],[retencja]]=0, 1+D12, 0)</f>
        <v>0</v>
      </c>
      <c r="E1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" s="2">
        <f>190+IF(ekodom[[#This Row],[dzien tygodnia]]=3, 260,0)+IF(ekodom[[#This Row],[Czy podlewa kwiaty]]="TAK", 300,0)</f>
        <v>450</v>
      </c>
    </row>
    <row r="14" spans="1:10" x14ac:dyDescent="0.25">
      <c r="A14" s="1">
        <v>44574</v>
      </c>
      <c r="B14">
        <f>WEEKDAY(ekodom[[#This Row],[Data]], 2)</f>
        <v>4</v>
      </c>
      <c r="C14">
        <v>45</v>
      </c>
      <c r="D14">
        <f>IF(ekodom[[#This Row],[retencja]]=0, 1+D13, 0)</f>
        <v>0</v>
      </c>
      <c r="E1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" s="2">
        <f>190+IF(ekodom[[#This Row],[dzien tygodnia]]=3, 260,0)+IF(ekodom[[#This Row],[Czy podlewa kwiaty]]="TAK", 300,0)</f>
        <v>190</v>
      </c>
    </row>
    <row r="15" spans="1:10" x14ac:dyDescent="0.25">
      <c r="A15" s="1">
        <v>44575</v>
      </c>
      <c r="B15">
        <f>WEEKDAY(ekodom[[#This Row],[Data]], 2)</f>
        <v>5</v>
      </c>
      <c r="C15">
        <v>0</v>
      </c>
      <c r="D15">
        <f>IF(ekodom[[#This Row],[retencja]]=0, 1+D14, 0)</f>
        <v>1</v>
      </c>
      <c r="E1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" s="2">
        <f>190+IF(ekodom[[#This Row],[dzien tygodnia]]=3, 260,0)+IF(ekodom[[#This Row],[Czy podlewa kwiaty]]="TAK", 300,0)</f>
        <v>190</v>
      </c>
    </row>
    <row r="16" spans="1:10" x14ac:dyDescent="0.25">
      <c r="A16" s="1">
        <v>44576</v>
      </c>
      <c r="B16">
        <f>WEEKDAY(ekodom[[#This Row],[Data]], 2)</f>
        <v>6</v>
      </c>
      <c r="C16">
        <v>0</v>
      </c>
      <c r="D16">
        <f>IF(ekodom[[#This Row],[retencja]]=0, 1+D15, 0)</f>
        <v>2</v>
      </c>
      <c r="E1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6" s="2">
        <f>190+IF(ekodom[[#This Row],[dzien tygodnia]]=3, 260,0)+IF(ekodom[[#This Row],[Czy podlewa kwiaty]]="TAK", 300,0)</f>
        <v>190</v>
      </c>
    </row>
    <row r="17" spans="1:6" x14ac:dyDescent="0.25">
      <c r="A17" s="1">
        <v>44577</v>
      </c>
      <c r="B17">
        <f>WEEKDAY(ekodom[[#This Row],[Data]], 2)</f>
        <v>7</v>
      </c>
      <c r="C17">
        <v>0</v>
      </c>
      <c r="D17">
        <f>IF(ekodom[[#This Row],[retencja]]=0, 1+D16, 0)</f>
        <v>3</v>
      </c>
      <c r="E1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" s="2">
        <f>190+IF(ekodom[[#This Row],[dzien tygodnia]]=3, 260,0)+IF(ekodom[[#This Row],[Czy podlewa kwiaty]]="TAK", 300,0)</f>
        <v>190</v>
      </c>
    </row>
    <row r="18" spans="1:6" x14ac:dyDescent="0.25">
      <c r="A18" s="1">
        <v>44578</v>
      </c>
      <c r="B18">
        <f>WEEKDAY(ekodom[[#This Row],[Data]], 2)</f>
        <v>1</v>
      </c>
      <c r="C18">
        <v>0</v>
      </c>
      <c r="D18">
        <f>IF(ekodom[[#This Row],[retencja]]=0, 1+D17, 0)</f>
        <v>4</v>
      </c>
      <c r="E1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" s="2">
        <f>190+IF(ekodom[[#This Row],[dzien tygodnia]]=3, 260,0)+IF(ekodom[[#This Row],[Czy podlewa kwiaty]]="TAK", 300,0)</f>
        <v>190</v>
      </c>
    </row>
    <row r="19" spans="1:6" x14ac:dyDescent="0.25">
      <c r="A19" s="1">
        <v>44579</v>
      </c>
      <c r="B19">
        <f>WEEKDAY(ekodom[[#This Row],[Data]], 2)</f>
        <v>2</v>
      </c>
      <c r="C19">
        <v>0</v>
      </c>
      <c r="D19">
        <f>IF(ekodom[[#This Row],[retencja]]=0, 1+D18, 0)</f>
        <v>5</v>
      </c>
      <c r="E1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" s="2">
        <f>190+IF(ekodom[[#This Row],[dzien tygodnia]]=3, 260,0)+IF(ekodom[[#This Row],[Czy podlewa kwiaty]]="TAK", 300,0)</f>
        <v>190</v>
      </c>
    </row>
    <row r="20" spans="1:6" x14ac:dyDescent="0.25">
      <c r="A20" s="1">
        <v>44580</v>
      </c>
      <c r="B20">
        <f>WEEKDAY(ekodom[[#This Row],[Data]], 2)</f>
        <v>3</v>
      </c>
      <c r="C20">
        <v>0</v>
      </c>
      <c r="D20">
        <f>IF(ekodom[[#This Row],[retencja]]=0, 1+D19, 0)</f>
        <v>6</v>
      </c>
      <c r="E2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" s="2">
        <f>190+IF(ekodom[[#This Row],[dzien tygodnia]]=3, 260,0)+IF(ekodom[[#This Row],[Czy podlewa kwiaty]]="TAK", 300,0)</f>
        <v>450</v>
      </c>
    </row>
    <row r="21" spans="1:6" x14ac:dyDescent="0.25">
      <c r="A21" s="1">
        <v>44581</v>
      </c>
      <c r="B21">
        <f>WEEKDAY(ekodom[[#This Row],[Data]], 2)</f>
        <v>4</v>
      </c>
      <c r="C21">
        <v>0</v>
      </c>
      <c r="D21">
        <f>IF(ekodom[[#This Row],[retencja]]=0, 1+D20, 0)</f>
        <v>7</v>
      </c>
      <c r="E2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1" s="2">
        <f>190+IF(ekodom[[#This Row],[dzien tygodnia]]=3, 260,0)+IF(ekodom[[#This Row],[Czy podlewa kwiaty]]="TAK", 300,0)</f>
        <v>190</v>
      </c>
    </row>
    <row r="22" spans="1:6" x14ac:dyDescent="0.25">
      <c r="A22" s="1">
        <v>44582</v>
      </c>
      <c r="B22">
        <f>WEEKDAY(ekodom[[#This Row],[Data]], 2)</f>
        <v>5</v>
      </c>
      <c r="C22">
        <v>0</v>
      </c>
      <c r="D22">
        <f>IF(ekodom[[#This Row],[retencja]]=0, 1+D21, 0)</f>
        <v>8</v>
      </c>
      <c r="E2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" s="2">
        <f>190+IF(ekodom[[#This Row],[dzien tygodnia]]=3, 260,0)+IF(ekodom[[#This Row],[Czy podlewa kwiaty]]="TAK", 300,0)</f>
        <v>190</v>
      </c>
    </row>
    <row r="23" spans="1:6" x14ac:dyDescent="0.25">
      <c r="A23" s="1">
        <v>44583</v>
      </c>
      <c r="B23">
        <f>WEEKDAY(ekodom[[#This Row],[Data]], 2)</f>
        <v>6</v>
      </c>
      <c r="C23">
        <v>0</v>
      </c>
      <c r="D23">
        <f>IF(ekodom[[#This Row],[retencja]]=0, 1+D22, 0)</f>
        <v>9</v>
      </c>
      <c r="E2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3" s="2">
        <f>190+IF(ekodom[[#This Row],[dzien tygodnia]]=3, 260,0)+IF(ekodom[[#This Row],[Czy podlewa kwiaty]]="TAK", 300,0)</f>
        <v>190</v>
      </c>
    </row>
    <row r="24" spans="1:6" x14ac:dyDescent="0.25">
      <c r="A24" s="1">
        <v>44584</v>
      </c>
      <c r="B24">
        <f>WEEKDAY(ekodom[[#This Row],[Data]], 2)</f>
        <v>7</v>
      </c>
      <c r="C24">
        <v>33</v>
      </c>
      <c r="D24">
        <f>IF(ekodom[[#This Row],[retencja]]=0, 1+D23, 0)</f>
        <v>0</v>
      </c>
      <c r="E2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" s="2">
        <f>190+IF(ekodom[[#This Row],[dzien tygodnia]]=3, 260,0)+IF(ekodom[[#This Row],[Czy podlewa kwiaty]]="TAK", 300,0)</f>
        <v>190</v>
      </c>
    </row>
    <row r="25" spans="1:6" x14ac:dyDescent="0.25">
      <c r="A25" s="1">
        <v>44585</v>
      </c>
      <c r="B25">
        <f>WEEKDAY(ekodom[[#This Row],[Data]], 2)</f>
        <v>1</v>
      </c>
      <c r="C25">
        <v>75</v>
      </c>
      <c r="D25">
        <f>IF(ekodom[[#This Row],[retencja]]=0, 1+D24, 0)</f>
        <v>0</v>
      </c>
      <c r="E2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" s="2">
        <f>190+IF(ekodom[[#This Row],[dzien tygodnia]]=3, 260,0)+IF(ekodom[[#This Row],[Czy podlewa kwiaty]]="TAK", 300,0)</f>
        <v>190</v>
      </c>
    </row>
    <row r="26" spans="1:6" x14ac:dyDescent="0.25">
      <c r="A26" s="1">
        <v>44586</v>
      </c>
      <c r="B26">
        <f>WEEKDAY(ekodom[[#This Row],[Data]], 2)</f>
        <v>2</v>
      </c>
      <c r="C26">
        <v>537</v>
      </c>
      <c r="D26">
        <f>IF(ekodom[[#This Row],[retencja]]=0, 1+D25, 0)</f>
        <v>0</v>
      </c>
      <c r="E2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" s="2">
        <f>190+IF(ekodom[[#This Row],[dzien tygodnia]]=3, 260,0)+IF(ekodom[[#This Row],[Czy podlewa kwiaty]]="TAK", 300,0)</f>
        <v>190</v>
      </c>
    </row>
    <row r="27" spans="1:6" x14ac:dyDescent="0.25">
      <c r="A27" s="1">
        <v>44587</v>
      </c>
      <c r="B27">
        <f>WEEKDAY(ekodom[[#This Row],[Data]], 2)</f>
        <v>3</v>
      </c>
      <c r="C27">
        <v>826</v>
      </c>
      <c r="D27">
        <f>IF(ekodom[[#This Row],[retencja]]=0, 1+D26, 0)</f>
        <v>0</v>
      </c>
      <c r="E2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" s="2">
        <f>190+IF(ekodom[[#This Row],[dzien tygodnia]]=3, 260,0)+IF(ekodom[[#This Row],[Czy podlewa kwiaty]]="TAK", 300,0)</f>
        <v>450</v>
      </c>
    </row>
    <row r="28" spans="1:6" x14ac:dyDescent="0.25">
      <c r="A28" s="1">
        <v>44588</v>
      </c>
      <c r="B28">
        <f>WEEKDAY(ekodom[[#This Row],[Data]], 2)</f>
        <v>4</v>
      </c>
      <c r="C28">
        <v>26</v>
      </c>
      <c r="D28">
        <f>IF(ekodom[[#This Row],[retencja]]=0, 1+D27, 0)</f>
        <v>0</v>
      </c>
      <c r="E2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" s="2">
        <f>190+IF(ekodom[[#This Row],[dzien tygodnia]]=3, 260,0)+IF(ekodom[[#This Row],[Czy podlewa kwiaty]]="TAK", 300,0)</f>
        <v>190</v>
      </c>
    </row>
    <row r="29" spans="1:6" x14ac:dyDescent="0.25">
      <c r="A29" s="1">
        <v>44589</v>
      </c>
      <c r="B29">
        <f>WEEKDAY(ekodom[[#This Row],[Data]], 2)</f>
        <v>5</v>
      </c>
      <c r="C29">
        <v>0</v>
      </c>
      <c r="D29">
        <f>IF(ekodom[[#This Row],[retencja]]=0, 1+D28, 0)</f>
        <v>1</v>
      </c>
      <c r="E2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" s="2">
        <f>190+IF(ekodom[[#This Row],[dzien tygodnia]]=3, 260,0)+IF(ekodom[[#This Row],[Czy podlewa kwiaty]]="TAK", 300,0)</f>
        <v>190</v>
      </c>
    </row>
    <row r="30" spans="1:6" x14ac:dyDescent="0.25">
      <c r="A30" s="1">
        <v>44590</v>
      </c>
      <c r="B30">
        <f>WEEKDAY(ekodom[[#This Row],[Data]], 2)</f>
        <v>6</v>
      </c>
      <c r="C30">
        <v>0</v>
      </c>
      <c r="D30">
        <f>IF(ekodom[[#This Row],[retencja]]=0, 1+D29, 0)</f>
        <v>2</v>
      </c>
      <c r="E3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" s="2">
        <f>190+IF(ekodom[[#This Row],[dzien tygodnia]]=3, 260,0)+IF(ekodom[[#This Row],[Czy podlewa kwiaty]]="TAK", 300,0)</f>
        <v>190</v>
      </c>
    </row>
    <row r="31" spans="1:6" x14ac:dyDescent="0.25">
      <c r="A31" s="1">
        <v>44591</v>
      </c>
      <c r="B31">
        <f>WEEKDAY(ekodom[[#This Row],[Data]], 2)</f>
        <v>7</v>
      </c>
      <c r="C31">
        <v>0</v>
      </c>
      <c r="D31">
        <f>IF(ekodom[[#This Row],[retencja]]=0, 1+D30, 0)</f>
        <v>3</v>
      </c>
      <c r="E3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" s="2">
        <f>190+IF(ekodom[[#This Row],[dzien tygodnia]]=3, 260,0)+IF(ekodom[[#This Row],[Czy podlewa kwiaty]]="TAK", 300,0)</f>
        <v>190</v>
      </c>
    </row>
    <row r="32" spans="1:6" x14ac:dyDescent="0.25">
      <c r="A32" s="1">
        <v>44592</v>
      </c>
      <c r="B32">
        <f>WEEKDAY(ekodom[[#This Row],[Data]], 2)</f>
        <v>1</v>
      </c>
      <c r="C32">
        <v>0</v>
      </c>
      <c r="D32">
        <f>IF(ekodom[[#This Row],[retencja]]=0, 1+D31, 0)</f>
        <v>4</v>
      </c>
      <c r="E3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" s="2">
        <f>190+IF(ekodom[[#This Row],[dzien tygodnia]]=3, 260,0)+IF(ekodom[[#This Row],[Czy podlewa kwiaty]]="TAK", 300,0)</f>
        <v>190</v>
      </c>
    </row>
    <row r="33" spans="1:6" x14ac:dyDescent="0.25">
      <c r="A33" s="1">
        <v>44593</v>
      </c>
      <c r="B33">
        <f>WEEKDAY(ekodom[[#This Row],[Data]], 2)</f>
        <v>2</v>
      </c>
      <c r="C33">
        <v>0</v>
      </c>
      <c r="D33">
        <f>IF(ekodom[[#This Row],[retencja]]=0, 1+D32, 0)</f>
        <v>5</v>
      </c>
      <c r="E3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" s="2">
        <f>190+IF(ekodom[[#This Row],[dzien tygodnia]]=3, 260,0)+IF(ekodom[[#This Row],[Czy podlewa kwiaty]]="TAK", 300,0)</f>
        <v>190</v>
      </c>
    </row>
    <row r="34" spans="1:6" x14ac:dyDescent="0.25">
      <c r="A34" s="1">
        <v>44594</v>
      </c>
      <c r="B34">
        <f>WEEKDAY(ekodom[[#This Row],[Data]], 2)</f>
        <v>3</v>
      </c>
      <c r="C34">
        <v>0</v>
      </c>
      <c r="D34">
        <f>IF(ekodom[[#This Row],[retencja]]=0, 1+D33, 0)</f>
        <v>6</v>
      </c>
      <c r="E3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" s="2">
        <f>190+IF(ekodom[[#This Row],[dzien tygodnia]]=3, 260,0)+IF(ekodom[[#This Row],[Czy podlewa kwiaty]]="TAK", 300,0)</f>
        <v>450</v>
      </c>
    </row>
    <row r="35" spans="1:6" x14ac:dyDescent="0.25">
      <c r="A35" s="1">
        <v>44595</v>
      </c>
      <c r="B35">
        <f>WEEKDAY(ekodom[[#This Row],[Data]], 2)</f>
        <v>4</v>
      </c>
      <c r="C35">
        <v>0</v>
      </c>
      <c r="D35">
        <f>IF(ekodom[[#This Row],[retencja]]=0, 1+D34, 0)</f>
        <v>7</v>
      </c>
      <c r="E3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" s="2">
        <f>190+IF(ekodom[[#This Row],[dzien tygodnia]]=3, 260,0)+IF(ekodom[[#This Row],[Czy podlewa kwiaty]]="TAK", 300,0)</f>
        <v>190</v>
      </c>
    </row>
    <row r="36" spans="1:6" x14ac:dyDescent="0.25">
      <c r="A36" s="1">
        <v>44596</v>
      </c>
      <c r="B36">
        <f>WEEKDAY(ekodom[[#This Row],[Data]], 2)</f>
        <v>5</v>
      </c>
      <c r="C36">
        <v>0</v>
      </c>
      <c r="D36">
        <f>IF(ekodom[[#This Row],[retencja]]=0, 1+D35, 0)</f>
        <v>8</v>
      </c>
      <c r="E3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6" s="2">
        <f>190+IF(ekodom[[#This Row],[dzien tygodnia]]=3, 260,0)+IF(ekodom[[#This Row],[Czy podlewa kwiaty]]="TAK", 300,0)</f>
        <v>190</v>
      </c>
    </row>
    <row r="37" spans="1:6" x14ac:dyDescent="0.25">
      <c r="A37" s="1">
        <v>44597</v>
      </c>
      <c r="B37">
        <f>WEEKDAY(ekodom[[#This Row],[Data]], 2)</f>
        <v>6</v>
      </c>
      <c r="C37">
        <v>97</v>
      </c>
      <c r="D37">
        <f>IF(ekodom[[#This Row],[retencja]]=0, 1+D36, 0)</f>
        <v>0</v>
      </c>
      <c r="E3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7" s="2">
        <f>190+IF(ekodom[[#This Row],[dzien tygodnia]]=3, 260,0)+IF(ekodom[[#This Row],[Czy podlewa kwiaty]]="TAK", 300,0)</f>
        <v>190</v>
      </c>
    </row>
    <row r="38" spans="1:6" x14ac:dyDescent="0.25">
      <c r="A38" s="1">
        <v>44598</v>
      </c>
      <c r="B38">
        <f>WEEKDAY(ekodom[[#This Row],[Data]], 2)</f>
        <v>7</v>
      </c>
      <c r="C38">
        <v>0</v>
      </c>
      <c r="D38">
        <f>IF(ekodom[[#This Row],[retencja]]=0, 1+D37, 0)</f>
        <v>1</v>
      </c>
      <c r="E3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8" s="2">
        <f>190+IF(ekodom[[#This Row],[dzien tygodnia]]=3, 260,0)+IF(ekodom[[#This Row],[Czy podlewa kwiaty]]="TAK", 300,0)</f>
        <v>190</v>
      </c>
    </row>
    <row r="39" spans="1:6" x14ac:dyDescent="0.25">
      <c r="A39" s="1">
        <v>44599</v>
      </c>
      <c r="B39">
        <f>WEEKDAY(ekodom[[#This Row],[Data]], 2)</f>
        <v>1</v>
      </c>
      <c r="C39">
        <v>99</v>
      </c>
      <c r="D39">
        <f>IF(ekodom[[#This Row],[retencja]]=0, 1+D38, 0)</f>
        <v>0</v>
      </c>
      <c r="E3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9" s="2">
        <f>190+IF(ekodom[[#This Row],[dzien tygodnia]]=3, 260,0)+IF(ekodom[[#This Row],[Czy podlewa kwiaty]]="TAK", 300,0)</f>
        <v>190</v>
      </c>
    </row>
    <row r="40" spans="1:6" x14ac:dyDescent="0.25">
      <c r="A40" s="1">
        <v>44600</v>
      </c>
      <c r="B40">
        <f>WEEKDAY(ekodom[[#This Row],[Data]], 2)</f>
        <v>2</v>
      </c>
      <c r="C40">
        <v>0</v>
      </c>
      <c r="D40">
        <f>IF(ekodom[[#This Row],[retencja]]=0, 1+D39, 0)</f>
        <v>1</v>
      </c>
      <c r="E4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0" s="2">
        <f>190+IF(ekodom[[#This Row],[dzien tygodnia]]=3, 260,0)+IF(ekodom[[#This Row],[Czy podlewa kwiaty]]="TAK", 300,0)</f>
        <v>190</v>
      </c>
    </row>
    <row r="41" spans="1:6" x14ac:dyDescent="0.25">
      <c r="A41" s="1">
        <v>44601</v>
      </c>
      <c r="B41">
        <f>WEEKDAY(ekodom[[#This Row],[Data]], 2)</f>
        <v>3</v>
      </c>
      <c r="C41">
        <v>0</v>
      </c>
      <c r="D41">
        <f>IF(ekodom[[#This Row],[retencja]]=0, 1+D40, 0)</f>
        <v>2</v>
      </c>
      <c r="E4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1" s="2">
        <f>190+IF(ekodom[[#This Row],[dzien tygodnia]]=3, 260,0)+IF(ekodom[[#This Row],[Czy podlewa kwiaty]]="TAK", 300,0)</f>
        <v>450</v>
      </c>
    </row>
    <row r="42" spans="1:6" x14ac:dyDescent="0.25">
      <c r="A42" s="1">
        <v>44602</v>
      </c>
      <c r="B42">
        <f>WEEKDAY(ekodom[[#This Row],[Data]], 2)</f>
        <v>4</v>
      </c>
      <c r="C42">
        <v>0</v>
      </c>
      <c r="D42">
        <f>IF(ekodom[[#This Row],[retencja]]=0, 1+D41, 0)</f>
        <v>3</v>
      </c>
      <c r="E4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2" s="2">
        <f>190+IF(ekodom[[#This Row],[dzien tygodnia]]=3, 260,0)+IF(ekodom[[#This Row],[Czy podlewa kwiaty]]="TAK", 300,0)</f>
        <v>190</v>
      </c>
    </row>
    <row r="43" spans="1:6" x14ac:dyDescent="0.25">
      <c r="A43" s="1">
        <v>44603</v>
      </c>
      <c r="B43">
        <f>WEEKDAY(ekodom[[#This Row],[Data]], 2)</f>
        <v>5</v>
      </c>
      <c r="C43">
        <v>97</v>
      </c>
      <c r="D43">
        <f>IF(ekodom[[#This Row],[retencja]]=0, 1+D42, 0)</f>
        <v>0</v>
      </c>
      <c r="E4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3" s="2">
        <f>190+IF(ekodom[[#This Row],[dzien tygodnia]]=3, 260,0)+IF(ekodom[[#This Row],[Czy podlewa kwiaty]]="TAK", 300,0)</f>
        <v>190</v>
      </c>
    </row>
    <row r="44" spans="1:6" x14ac:dyDescent="0.25">
      <c r="A44" s="1">
        <v>44604</v>
      </c>
      <c r="B44">
        <f>WEEKDAY(ekodom[[#This Row],[Data]], 2)</f>
        <v>6</v>
      </c>
      <c r="C44">
        <v>83</v>
      </c>
      <c r="D44">
        <f>IF(ekodom[[#This Row],[retencja]]=0, 1+D43, 0)</f>
        <v>0</v>
      </c>
      <c r="E4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4" s="2">
        <f>190+IF(ekodom[[#This Row],[dzien tygodnia]]=3, 260,0)+IF(ekodom[[#This Row],[Czy podlewa kwiaty]]="TAK", 300,0)</f>
        <v>190</v>
      </c>
    </row>
    <row r="45" spans="1:6" x14ac:dyDescent="0.25">
      <c r="A45" s="1">
        <v>44605</v>
      </c>
      <c r="B45">
        <f>WEEKDAY(ekodom[[#This Row],[Data]], 2)</f>
        <v>7</v>
      </c>
      <c r="C45">
        <v>77</v>
      </c>
      <c r="D45">
        <f>IF(ekodom[[#This Row],[retencja]]=0, 1+D44, 0)</f>
        <v>0</v>
      </c>
      <c r="E4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5" s="2">
        <f>190+IF(ekodom[[#This Row],[dzien tygodnia]]=3, 260,0)+IF(ekodom[[#This Row],[Czy podlewa kwiaty]]="TAK", 300,0)</f>
        <v>190</v>
      </c>
    </row>
    <row r="46" spans="1:6" x14ac:dyDescent="0.25">
      <c r="A46" s="1">
        <v>44606</v>
      </c>
      <c r="B46">
        <f>WEEKDAY(ekodom[[#This Row],[Data]], 2)</f>
        <v>1</v>
      </c>
      <c r="C46">
        <v>195</v>
      </c>
      <c r="D46">
        <f>IF(ekodom[[#This Row],[retencja]]=0, 1+D45, 0)</f>
        <v>0</v>
      </c>
      <c r="E4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6" s="2">
        <f>190+IF(ekodom[[#This Row],[dzien tygodnia]]=3, 260,0)+IF(ekodom[[#This Row],[Czy podlewa kwiaty]]="TAK", 300,0)</f>
        <v>190</v>
      </c>
    </row>
    <row r="47" spans="1:6" x14ac:dyDescent="0.25">
      <c r="A47" s="1">
        <v>44607</v>
      </c>
      <c r="B47">
        <f>WEEKDAY(ekodom[[#This Row],[Data]], 2)</f>
        <v>2</v>
      </c>
      <c r="C47">
        <v>145</v>
      </c>
      <c r="D47">
        <f>IF(ekodom[[#This Row],[retencja]]=0, 1+D46, 0)</f>
        <v>0</v>
      </c>
      <c r="E4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7" s="2">
        <f>190+IF(ekodom[[#This Row],[dzien tygodnia]]=3, 260,0)+IF(ekodom[[#This Row],[Czy podlewa kwiaty]]="TAK", 300,0)</f>
        <v>190</v>
      </c>
    </row>
    <row r="48" spans="1:6" x14ac:dyDescent="0.25">
      <c r="A48" s="1">
        <v>44608</v>
      </c>
      <c r="B48">
        <f>WEEKDAY(ekodom[[#This Row],[Data]], 2)</f>
        <v>3</v>
      </c>
      <c r="C48">
        <v>90</v>
      </c>
      <c r="D48">
        <f>IF(ekodom[[#This Row],[retencja]]=0, 1+D47, 0)</f>
        <v>0</v>
      </c>
      <c r="E4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8" s="2">
        <f>190+IF(ekodom[[#This Row],[dzien tygodnia]]=3, 260,0)+IF(ekodom[[#This Row],[Czy podlewa kwiaty]]="TAK", 300,0)</f>
        <v>450</v>
      </c>
    </row>
    <row r="49" spans="1:6" x14ac:dyDescent="0.25">
      <c r="A49" s="1">
        <v>44609</v>
      </c>
      <c r="B49">
        <f>WEEKDAY(ekodom[[#This Row],[Data]], 2)</f>
        <v>4</v>
      </c>
      <c r="C49">
        <v>0</v>
      </c>
      <c r="D49">
        <f>IF(ekodom[[#This Row],[retencja]]=0, 1+D48, 0)</f>
        <v>1</v>
      </c>
      <c r="E4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49" s="2">
        <f>190+IF(ekodom[[#This Row],[dzien tygodnia]]=3, 260,0)+IF(ekodom[[#This Row],[Czy podlewa kwiaty]]="TAK", 300,0)</f>
        <v>190</v>
      </c>
    </row>
    <row r="50" spans="1:6" x14ac:dyDescent="0.25">
      <c r="A50" s="1">
        <v>44610</v>
      </c>
      <c r="B50">
        <f>WEEKDAY(ekodom[[#This Row],[Data]], 2)</f>
        <v>5</v>
      </c>
      <c r="C50">
        <v>0</v>
      </c>
      <c r="D50">
        <f>IF(ekodom[[#This Row],[retencja]]=0, 1+D49, 0)</f>
        <v>2</v>
      </c>
      <c r="E5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0" s="2">
        <f>190+IF(ekodom[[#This Row],[dzien tygodnia]]=3, 260,0)+IF(ekodom[[#This Row],[Czy podlewa kwiaty]]="TAK", 300,0)</f>
        <v>190</v>
      </c>
    </row>
    <row r="51" spans="1:6" x14ac:dyDescent="0.25">
      <c r="A51" s="1">
        <v>44611</v>
      </c>
      <c r="B51">
        <f>WEEKDAY(ekodom[[#This Row],[Data]], 2)</f>
        <v>6</v>
      </c>
      <c r="C51">
        <v>93</v>
      </c>
      <c r="D51">
        <f>IF(ekodom[[#This Row],[retencja]]=0, 1+D50, 0)</f>
        <v>0</v>
      </c>
      <c r="E5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1" s="2">
        <f>190+IF(ekodom[[#This Row],[dzien tygodnia]]=3, 260,0)+IF(ekodom[[#This Row],[Czy podlewa kwiaty]]="TAK", 300,0)</f>
        <v>190</v>
      </c>
    </row>
    <row r="52" spans="1:6" x14ac:dyDescent="0.25">
      <c r="A52" s="1">
        <v>44612</v>
      </c>
      <c r="B52">
        <f>WEEKDAY(ekodom[[#This Row],[Data]], 2)</f>
        <v>7</v>
      </c>
      <c r="C52">
        <v>0</v>
      </c>
      <c r="D52">
        <f>IF(ekodom[[#This Row],[retencja]]=0, 1+D51, 0)</f>
        <v>1</v>
      </c>
      <c r="E5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2" s="2">
        <f>190+IF(ekodom[[#This Row],[dzien tygodnia]]=3, 260,0)+IF(ekodom[[#This Row],[Czy podlewa kwiaty]]="TAK", 300,0)</f>
        <v>190</v>
      </c>
    </row>
    <row r="53" spans="1:6" x14ac:dyDescent="0.25">
      <c r="A53" s="1">
        <v>44613</v>
      </c>
      <c r="B53">
        <f>WEEKDAY(ekodom[[#This Row],[Data]], 2)</f>
        <v>1</v>
      </c>
      <c r="C53">
        <v>0</v>
      </c>
      <c r="D53">
        <f>IF(ekodom[[#This Row],[retencja]]=0, 1+D52, 0)</f>
        <v>2</v>
      </c>
      <c r="E5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3" s="2">
        <f>190+IF(ekodom[[#This Row],[dzien tygodnia]]=3, 260,0)+IF(ekodom[[#This Row],[Czy podlewa kwiaty]]="TAK", 300,0)</f>
        <v>190</v>
      </c>
    </row>
    <row r="54" spans="1:6" x14ac:dyDescent="0.25">
      <c r="A54" s="1">
        <v>44614</v>
      </c>
      <c r="B54">
        <f>WEEKDAY(ekodom[[#This Row],[Data]], 2)</f>
        <v>2</v>
      </c>
      <c r="C54">
        <v>93</v>
      </c>
      <c r="D54">
        <f>IF(ekodom[[#This Row],[retencja]]=0, 1+D53, 0)</f>
        <v>0</v>
      </c>
      <c r="E5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4" s="2">
        <f>190+IF(ekodom[[#This Row],[dzien tygodnia]]=3, 260,0)+IF(ekodom[[#This Row],[Czy podlewa kwiaty]]="TAK", 300,0)</f>
        <v>190</v>
      </c>
    </row>
    <row r="55" spans="1:6" x14ac:dyDescent="0.25">
      <c r="A55" s="1">
        <v>44615</v>
      </c>
      <c r="B55">
        <f>WEEKDAY(ekodom[[#This Row],[Data]], 2)</f>
        <v>3</v>
      </c>
      <c r="C55">
        <v>0</v>
      </c>
      <c r="D55">
        <f>IF(ekodom[[#This Row],[retencja]]=0, 1+D54, 0)</f>
        <v>1</v>
      </c>
      <c r="E5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5" s="2">
        <f>190+IF(ekodom[[#This Row],[dzien tygodnia]]=3, 260,0)+IF(ekodom[[#This Row],[Czy podlewa kwiaty]]="TAK", 300,0)</f>
        <v>450</v>
      </c>
    </row>
    <row r="56" spans="1:6" x14ac:dyDescent="0.25">
      <c r="A56" s="1">
        <v>44616</v>
      </c>
      <c r="B56">
        <f>WEEKDAY(ekodom[[#This Row],[Data]], 2)</f>
        <v>4</v>
      </c>
      <c r="C56">
        <v>0</v>
      </c>
      <c r="D56">
        <f>IF(ekodom[[#This Row],[retencja]]=0, 1+D55, 0)</f>
        <v>2</v>
      </c>
      <c r="E5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6" s="2">
        <f>190+IF(ekodom[[#This Row],[dzien tygodnia]]=3, 260,0)+IF(ekodom[[#This Row],[Czy podlewa kwiaty]]="TAK", 300,0)</f>
        <v>190</v>
      </c>
    </row>
    <row r="57" spans="1:6" x14ac:dyDescent="0.25">
      <c r="A57" s="1">
        <v>44617</v>
      </c>
      <c r="B57">
        <f>WEEKDAY(ekodom[[#This Row],[Data]], 2)</f>
        <v>5</v>
      </c>
      <c r="C57">
        <v>0</v>
      </c>
      <c r="D57">
        <f>IF(ekodom[[#This Row],[retencja]]=0, 1+D56, 0)</f>
        <v>3</v>
      </c>
      <c r="E5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7" s="2">
        <f>190+IF(ekodom[[#This Row],[dzien tygodnia]]=3, 260,0)+IF(ekodom[[#This Row],[Czy podlewa kwiaty]]="TAK", 300,0)</f>
        <v>190</v>
      </c>
    </row>
    <row r="58" spans="1:6" x14ac:dyDescent="0.25">
      <c r="A58" s="1">
        <v>44618</v>
      </c>
      <c r="B58">
        <f>WEEKDAY(ekodom[[#This Row],[Data]], 2)</f>
        <v>6</v>
      </c>
      <c r="C58">
        <v>228</v>
      </c>
      <c r="D58">
        <f>IF(ekodom[[#This Row],[retencja]]=0, 1+D57, 0)</f>
        <v>0</v>
      </c>
      <c r="E5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8" s="2">
        <f>190+IF(ekodom[[#This Row],[dzien tygodnia]]=3, 260,0)+IF(ekodom[[#This Row],[Czy podlewa kwiaty]]="TAK", 300,0)</f>
        <v>190</v>
      </c>
    </row>
    <row r="59" spans="1:6" x14ac:dyDescent="0.25">
      <c r="A59" s="1">
        <v>44619</v>
      </c>
      <c r="B59">
        <f>WEEKDAY(ekodom[[#This Row],[Data]], 2)</f>
        <v>7</v>
      </c>
      <c r="C59">
        <v>0</v>
      </c>
      <c r="D59">
        <f>IF(ekodom[[#This Row],[retencja]]=0, 1+D58, 0)</f>
        <v>1</v>
      </c>
      <c r="E5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59" s="2">
        <f>190+IF(ekodom[[#This Row],[dzien tygodnia]]=3, 260,0)+IF(ekodom[[#This Row],[Czy podlewa kwiaty]]="TAK", 300,0)</f>
        <v>190</v>
      </c>
    </row>
    <row r="60" spans="1:6" x14ac:dyDescent="0.25">
      <c r="A60" s="1">
        <v>44620</v>
      </c>
      <c r="B60">
        <f>WEEKDAY(ekodom[[#This Row],[Data]], 2)</f>
        <v>1</v>
      </c>
      <c r="C60">
        <v>84</v>
      </c>
      <c r="D60">
        <f>IF(ekodom[[#This Row],[retencja]]=0, 1+D59, 0)</f>
        <v>0</v>
      </c>
      <c r="E6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0" s="2">
        <f>190+IF(ekodom[[#This Row],[dzien tygodnia]]=3, 260,0)+IF(ekodom[[#This Row],[Czy podlewa kwiaty]]="TAK", 300,0)</f>
        <v>190</v>
      </c>
    </row>
    <row r="61" spans="1:6" x14ac:dyDescent="0.25">
      <c r="A61" s="1">
        <v>44621</v>
      </c>
      <c r="B61">
        <f>WEEKDAY(ekodom[[#This Row],[Data]], 2)</f>
        <v>2</v>
      </c>
      <c r="C61">
        <v>90</v>
      </c>
      <c r="D61">
        <f>IF(ekodom[[#This Row],[retencja]]=0, 1+D60, 0)</f>
        <v>0</v>
      </c>
      <c r="E6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1" s="2">
        <f>190+IF(ekodom[[#This Row],[dzien tygodnia]]=3, 260,0)+IF(ekodom[[#This Row],[Czy podlewa kwiaty]]="TAK", 300,0)</f>
        <v>190</v>
      </c>
    </row>
    <row r="62" spans="1:6" x14ac:dyDescent="0.25">
      <c r="A62" s="1">
        <v>44622</v>
      </c>
      <c r="B62">
        <f>WEEKDAY(ekodom[[#This Row],[Data]], 2)</f>
        <v>3</v>
      </c>
      <c r="C62">
        <v>0</v>
      </c>
      <c r="D62">
        <f>IF(ekodom[[#This Row],[retencja]]=0, 1+D61, 0)</f>
        <v>1</v>
      </c>
      <c r="E6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2" s="2">
        <f>190+IF(ekodom[[#This Row],[dzien tygodnia]]=3, 260,0)+IF(ekodom[[#This Row],[Czy podlewa kwiaty]]="TAK", 300,0)</f>
        <v>450</v>
      </c>
    </row>
    <row r="63" spans="1:6" x14ac:dyDescent="0.25">
      <c r="A63" s="1">
        <v>44623</v>
      </c>
      <c r="B63">
        <f>WEEKDAY(ekodom[[#This Row],[Data]], 2)</f>
        <v>4</v>
      </c>
      <c r="C63">
        <v>93</v>
      </c>
      <c r="D63">
        <f>IF(ekodom[[#This Row],[retencja]]=0, 1+D62, 0)</f>
        <v>0</v>
      </c>
      <c r="E6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3" s="2">
        <f>190+IF(ekodom[[#This Row],[dzien tygodnia]]=3, 260,0)+IF(ekodom[[#This Row],[Czy podlewa kwiaty]]="TAK", 300,0)</f>
        <v>190</v>
      </c>
    </row>
    <row r="64" spans="1:6" x14ac:dyDescent="0.25">
      <c r="A64" s="1">
        <v>44624</v>
      </c>
      <c r="B64">
        <f>WEEKDAY(ekodom[[#This Row],[Data]], 2)</f>
        <v>5</v>
      </c>
      <c r="C64">
        <v>1189</v>
      </c>
      <c r="D64">
        <f>IF(ekodom[[#This Row],[retencja]]=0, 1+D63, 0)</f>
        <v>0</v>
      </c>
      <c r="E6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4" s="2">
        <f>190+IF(ekodom[[#This Row],[dzien tygodnia]]=3, 260,0)+IF(ekodom[[#This Row],[Czy podlewa kwiaty]]="TAK", 300,0)</f>
        <v>190</v>
      </c>
    </row>
    <row r="65" spans="1:6" x14ac:dyDescent="0.25">
      <c r="A65" s="1">
        <v>44625</v>
      </c>
      <c r="B65">
        <f>WEEKDAY(ekodom[[#This Row],[Data]], 2)</f>
        <v>6</v>
      </c>
      <c r="C65">
        <v>139</v>
      </c>
      <c r="D65">
        <f>IF(ekodom[[#This Row],[retencja]]=0, 1+D64, 0)</f>
        <v>0</v>
      </c>
      <c r="E6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5" s="2">
        <f>190+IF(ekodom[[#This Row],[dzien tygodnia]]=3, 260,0)+IF(ekodom[[#This Row],[Czy podlewa kwiaty]]="TAK", 300,0)</f>
        <v>190</v>
      </c>
    </row>
    <row r="66" spans="1:6" x14ac:dyDescent="0.25">
      <c r="A66" s="1">
        <v>44626</v>
      </c>
      <c r="B66">
        <f>WEEKDAY(ekodom[[#This Row],[Data]], 2)</f>
        <v>7</v>
      </c>
      <c r="C66">
        <v>0</v>
      </c>
      <c r="D66">
        <f>IF(ekodom[[#This Row],[retencja]]=0, 1+D65, 0)</f>
        <v>1</v>
      </c>
      <c r="E6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6" s="2">
        <f>190+IF(ekodom[[#This Row],[dzien tygodnia]]=3, 260,0)+IF(ekodom[[#This Row],[Czy podlewa kwiaty]]="TAK", 300,0)</f>
        <v>190</v>
      </c>
    </row>
    <row r="67" spans="1:6" x14ac:dyDescent="0.25">
      <c r="A67" s="1">
        <v>44627</v>
      </c>
      <c r="B67">
        <f>WEEKDAY(ekodom[[#This Row],[Data]], 2)</f>
        <v>1</v>
      </c>
      <c r="C67">
        <v>0</v>
      </c>
      <c r="D67">
        <f>IF(ekodom[[#This Row],[retencja]]=0, 1+D66, 0)</f>
        <v>2</v>
      </c>
      <c r="E6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7" s="2">
        <f>190+IF(ekodom[[#This Row],[dzien tygodnia]]=3, 260,0)+IF(ekodom[[#This Row],[Czy podlewa kwiaty]]="TAK", 300,0)</f>
        <v>190</v>
      </c>
    </row>
    <row r="68" spans="1:6" x14ac:dyDescent="0.25">
      <c r="A68" s="1">
        <v>44628</v>
      </c>
      <c r="B68">
        <f>WEEKDAY(ekodom[[#This Row],[Data]], 2)</f>
        <v>2</v>
      </c>
      <c r="C68">
        <v>75</v>
      </c>
      <c r="D68">
        <f>IF(ekodom[[#This Row],[retencja]]=0, 1+D67, 0)</f>
        <v>0</v>
      </c>
      <c r="E6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8" s="2">
        <f>190+IF(ekodom[[#This Row],[dzien tygodnia]]=3, 260,0)+IF(ekodom[[#This Row],[Czy podlewa kwiaty]]="TAK", 300,0)</f>
        <v>190</v>
      </c>
    </row>
    <row r="69" spans="1:6" x14ac:dyDescent="0.25">
      <c r="A69" s="1">
        <v>44629</v>
      </c>
      <c r="B69">
        <f>WEEKDAY(ekodom[[#This Row],[Data]], 2)</f>
        <v>3</v>
      </c>
      <c r="C69">
        <v>612</v>
      </c>
      <c r="D69">
        <f>IF(ekodom[[#This Row],[retencja]]=0, 1+D68, 0)</f>
        <v>0</v>
      </c>
      <c r="E6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69" s="2">
        <f>190+IF(ekodom[[#This Row],[dzien tygodnia]]=3, 260,0)+IF(ekodom[[#This Row],[Czy podlewa kwiaty]]="TAK", 300,0)</f>
        <v>450</v>
      </c>
    </row>
    <row r="70" spans="1:6" x14ac:dyDescent="0.25">
      <c r="A70" s="1">
        <v>44630</v>
      </c>
      <c r="B70">
        <f>WEEKDAY(ekodom[[#This Row],[Data]], 2)</f>
        <v>4</v>
      </c>
      <c r="C70">
        <v>0</v>
      </c>
      <c r="D70">
        <f>IF(ekodom[[#This Row],[retencja]]=0, 1+D69, 0)</f>
        <v>1</v>
      </c>
      <c r="E7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0" s="2">
        <f>190+IF(ekodom[[#This Row],[dzien tygodnia]]=3, 260,0)+IF(ekodom[[#This Row],[Czy podlewa kwiaty]]="TAK", 300,0)</f>
        <v>190</v>
      </c>
    </row>
    <row r="71" spans="1:6" x14ac:dyDescent="0.25">
      <c r="A71" s="1">
        <v>44631</v>
      </c>
      <c r="B71">
        <f>WEEKDAY(ekodom[[#This Row],[Data]], 2)</f>
        <v>5</v>
      </c>
      <c r="C71">
        <v>137</v>
      </c>
      <c r="D71">
        <f>IF(ekodom[[#This Row],[retencja]]=0, 1+D70, 0)</f>
        <v>0</v>
      </c>
      <c r="E7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1" s="2">
        <f>190+IF(ekodom[[#This Row],[dzien tygodnia]]=3, 260,0)+IF(ekodom[[#This Row],[Czy podlewa kwiaty]]="TAK", 300,0)</f>
        <v>190</v>
      </c>
    </row>
    <row r="72" spans="1:6" x14ac:dyDescent="0.25">
      <c r="A72" s="1">
        <v>44632</v>
      </c>
      <c r="B72">
        <f>WEEKDAY(ekodom[[#This Row],[Data]], 2)</f>
        <v>6</v>
      </c>
      <c r="C72">
        <v>122</v>
      </c>
      <c r="D72">
        <f>IF(ekodom[[#This Row],[retencja]]=0, 1+D71, 0)</f>
        <v>0</v>
      </c>
      <c r="E7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2" s="2">
        <f>190+IF(ekodom[[#This Row],[dzien tygodnia]]=3, 260,0)+IF(ekodom[[#This Row],[Czy podlewa kwiaty]]="TAK", 300,0)</f>
        <v>190</v>
      </c>
    </row>
    <row r="73" spans="1:6" x14ac:dyDescent="0.25">
      <c r="A73" s="1">
        <v>44633</v>
      </c>
      <c r="B73">
        <f>WEEKDAY(ekodom[[#This Row],[Data]], 2)</f>
        <v>7</v>
      </c>
      <c r="C73">
        <v>0</v>
      </c>
      <c r="D73">
        <f>IF(ekodom[[#This Row],[retencja]]=0, 1+D72, 0)</f>
        <v>1</v>
      </c>
      <c r="E7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3" s="2">
        <f>190+IF(ekodom[[#This Row],[dzien tygodnia]]=3, 260,0)+IF(ekodom[[#This Row],[Czy podlewa kwiaty]]="TAK", 300,0)</f>
        <v>190</v>
      </c>
    </row>
    <row r="74" spans="1:6" x14ac:dyDescent="0.25">
      <c r="A74" s="1">
        <v>44634</v>
      </c>
      <c r="B74">
        <f>WEEKDAY(ekodom[[#This Row],[Data]], 2)</f>
        <v>1</v>
      </c>
      <c r="C74">
        <v>0</v>
      </c>
      <c r="D74">
        <f>IF(ekodom[[#This Row],[retencja]]=0, 1+D73, 0)</f>
        <v>2</v>
      </c>
      <c r="E7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4" s="2">
        <f>190+IF(ekodom[[#This Row],[dzien tygodnia]]=3, 260,0)+IF(ekodom[[#This Row],[Czy podlewa kwiaty]]="TAK", 300,0)</f>
        <v>190</v>
      </c>
    </row>
    <row r="75" spans="1:6" x14ac:dyDescent="0.25">
      <c r="A75" s="1">
        <v>44635</v>
      </c>
      <c r="B75">
        <f>WEEKDAY(ekodom[[#This Row],[Data]], 2)</f>
        <v>2</v>
      </c>
      <c r="C75">
        <v>88</v>
      </c>
      <c r="D75">
        <f>IF(ekodom[[#This Row],[retencja]]=0, 1+D74, 0)</f>
        <v>0</v>
      </c>
      <c r="E7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5" s="2">
        <f>190+IF(ekodom[[#This Row],[dzien tygodnia]]=3, 260,0)+IF(ekodom[[#This Row],[Czy podlewa kwiaty]]="TAK", 300,0)</f>
        <v>190</v>
      </c>
    </row>
    <row r="76" spans="1:6" x14ac:dyDescent="0.25">
      <c r="A76" s="1">
        <v>44636</v>
      </c>
      <c r="B76">
        <f>WEEKDAY(ekodom[[#This Row],[Data]], 2)</f>
        <v>3</v>
      </c>
      <c r="C76">
        <v>112</v>
      </c>
      <c r="D76">
        <f>IF(ekodom[[#This Row],[retencja]]=0, 1+D75, 0)</f>
        <v>0</v>
      </c>
      <c r="E7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6" s="2">
        <f>190+IF(ekodom[[#This Row],[dzien tygodnia]]=3, 260,0)+IF(ekodom[[#This Row],[Czy podlewa kwiaty]]="TAK", 300,0)</f>
        <v>450</v>
      </c>
    </row>
    <row r="77" spans="1:6" x14ac:dyDescent="0.25">
      <c r="A77" s="1">
        <v>44637</v>
      </c>
      <c r="B77">
        <f>WEEKDAY(ekodom[[#This Row],[Data]], 2)</f>
        <v>4</v>
      </c>
      <c r="C77">
        <v>82</v>
      </c>
      <c r="D77">
        <f>IF(ekodom[[#This Row],[retencja]]=0, 1+D76, 0)</f>
        <v>0</v>
      </c>
      <c r="E7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7" s="2">
        <f>190+IF(ekodom[[#This Row],[dzien tygodnia]]=3, 260,0)+IF(ekodom[[#This Row],[Czy podlewa kwiaty]]="TAK", 300,0)</f>
        <v>190</v>
      </c>
    </row>
    <row r="78" spans="1:6" x14ac:dyDescent="0.25">
      <c r="A78" s="1">
        <v>44638</v>
      </c>
      <c r="B78">
        <f>WEEKDAY(ekodom[[#This Row],[Data]], 2)</f>
        <v>5</v>
      </c>
      <c r="C78">
        <v>174</v>
      </c>
      <c r="D78">
        <f>IF(ekodom[[#This Row],[retencja]]=0, 1+D77, 0)</f>
        <v>0</v>
      </c>
      <c r="E7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8" s="2">
        <f>190+IF(ekodom[[#This Row],[dzien tygodnia]]=3, 260,0)+IF(ekodom[[#This Row],[Czy podlewa kwiaty]]="TAK", 300,0)</f>
        <v>190</v>
      </c>
    </row>
    <row r="79" spans="1:6" x14ac:dyDescent="0.25">
      <c r="A79" s="1">
        <v>44639</v>
      </c>
      <c r="B79">
        <f>WEEKDAY(ekodom[[#This Row],[Data]], 2)</f>
        <v>6</v>
      </c>
      <c r="C79">
        <v>279</v>
      </c>
      <c r="D79">
        <f>IF(ekodom[[#This Row],[retencja]]=0, 1+D78, 0)</f>
        <v>0</v>
      </c>
      <c r="E7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79" s="2">
        <f>190+IF(ekodom[[#This Row],[dzien tygodnia]]=3, 260,0)+IF(ekodom[[#This Row],[Czy podlewa kwiaty]]="TAK", 300,0)</f>
        <v>190</v>
      </c>
    </row>
    <row r="80" spans="1:6" x14ac:dyDescent="0.25">
      <c r="A80" s="1">
        <v>44640</v>
      </c>
      <c r="B80">
        <f>WEEKDAY(ekodom[[#This Row],[Data]], 2)</f>
        <v>7</v>
      </c>
      <c r="C80">
        <v>125</v>
      </c>
      <c r="D80">
        <f>IF(ekodom[[#This Row],[retencja]]=0, 1+D79, 0)</f>
        <v>0</v>
      </c>
      <c r="E8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0" s="2">
        <f>190+IF(ekodom[[#This Row],[dzien tygodnia]]=3, 260,0)+IF(ekodom[[#This Row],[Czy podlewa kwiaty]]="TAK", 300,0)</f>
        <v>190</v>
      </c>
    </row>
    <row r="81" spans="1:6" x14ac:dyDescent="0.25">
      <c r="A81" s="1">
        <v>44641</v>
      </c>
      <c r="B81">
        <f>WEEKDAY(ekodom[[#This Row],[Data]], 2)</f>
        <v>1</v>
      </c>
      <c r="C81">
        <v>123</v>
      </c>
      <c r="D81">
        <f>IF(ekodom[[#This Row],[retencja]]=0, 1+D80, 0)</f>
        <v>0</v>
      </c>
      <c r="E8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1" s="2">
        <f>190+IF(ekodom[[#This Row],[dzien tygodnia]]=3, 260,0)+IF(ekodom[[#This Row],[Czy podlewa kwiaty]]="TAK", 300,0)</f>
        <v>190</v>
      </c>
    </row>
    <row r="82" spans="1:6" x14ac:dyDescent="0.25">
      <c r="A82" s="1">
        <v>44642</v>
      </c>
      <c r="B82">
        <f>WEEKDAY(ekodom[[#This Row],[Data]], 2)</f>
        <v>2</v>
      </c>
      <c r="C82">
        <v>108</v>
      </c>
      <c r="D82">
        <f>IF(ekodom[[#This Row],[retencja]]=0, 1+D81, 0)</f>
        <v>0</v>
      </c>
      <c r="E8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2" s="2">
        <f>190+IF(ekodom[[#This Row],[dzien tygodnia]]=3, 260,0)+IF(ekodom[[#This Row],[Czy podlewa kwiaty]]="TAK", 300,0)</f>
        <v>190</v>
      </c>
    </row>
    <row r="83" spans="1:6" x14ac:dyDescent="0.25">
      <c r="A83" s="1">
        <v>44643</v>
      </c>
      <c r="B83">
        <f>WEEKDAY(ekodom[[#This Row],[Data]], 2)</f>
        <v>3</v>
      </c>
      <c r="C83">
        <v>0</v>
      </c>
      <c r="D83">
        <f>IF(ekodom[[#This Row],[retencja]]=0, 1+D82, 0)</f>
        <v>1</v>
      </c>
      <c r="E8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3" s="2">
        <f>190+IF(ekodom[[#This Row],[dzien tygodnia]]=3, 260,0)+IF(ekodom[[#This Row],[Czy podlewa kwiaty]]="TAK", 300,0)</f>
        <v>450</v>
      </c>
    </row>
    <row r="84" spans="1:6" x14ac:dyDescent="0.25">
      <c r="A84" s="1">
        <v>44644</v>
      </c>
      <c r="B84">
        <f>WEEKDAY(ekodom[[#This Row],[Data]], 2)</f>
        <v>4</v>
      </c>
      <c r="C84">
        <v>0</v>
      </c>
      <c r="D84">
        <f>IF(ekodom[[#This Row],[retencja]]=0, 1+D83, 0)</f>
        <v>2</v>
      </c>
      <c r="E8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4" s="2">
        <f>190+IF(ekodom[[#This Row],[dzien tygodnia]]=3, 260,0)+IF(ekodom[[#This Row],[Czy podlewa kwiaty]]="TAK", 300,0)</f>
        <v>190</v>
      </c>
    </row>
    <row r="85" spans="1:6" x14ac:dyDescent="0.25">
      <c r="A85" s="1">
        <v>44645</v>
      </c>
      <c r="B85">
        <f>WEEKDAY(ekodom[[#This Row],[Data]], 2)</f>
        <v>5</v>
      </c>
      <c r="C85">
        <v>0</v>
      </c>
      <c r="D85">
        <f>IF(ekodom[[#This Row],[retencja]]=0, 1+D84, 0)</f>
        <v>3</v>
      </c>
      <c r="E8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5" s="2">
        <f>190+IF(ekodom[[#This Row],[dzien tygodnia]]=3, 260,0)+IF(ekodom[[#This Row],[Czy podlewa kwiaty]]="TAK", 300,0)</f>
        <v>190</v>
      </c>
    </row>
    <row r="86" spans="1:6" x14ac:dyDescent="0.25">
      <c r="A86" s="1">
        <v>44646</v>
      </c>
      <c r="B86">
        <f>WEEKDAY(ekodom[[#This Row],[Data]], 2)</f>
        <v>6</v>
      </c>
      <c r="C86">
        <v>0</v>
      </c>
      <c r="D86">
        <f>IF(ekodom[[#This Row],[retencja]]=0, 1+D85, 0)</f>
        <v>4</v>
      </c>
      <c r="E8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6" s="2">
        <f>190+IF(ekodom[[#This Row],[dzien tygodnia]]=3, 260,0)+IF(ekodom[[#This Row],[Czy podlewa kwiaty]]="TAK", 300,0)</f>
        <v>190</v>
      </c>
    </row>
    <row r="87" spans="1:6" x14ac:dyDescent="0.25">
      <c r="A87" s="1">
        <v>44647</v>
      </c>
      <c r="B87">
        <f>WEEKDAY(ekodom[[#This Row],[Data]], 2)</f>
        <v>7</v>
      </c>
      <c r="C87">
        <v>0</v>
      </c>
      <c r="D87">
        <f>IF(ekodom[[#This Row],[retencja]]=0, 1+D86, 0)</f>
        <v>5</v>
      </c>
      <c r="E8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7" s="2">
        <f>190+IF(ekodom[[#This Row],[dzien tygodnia]]=3, 260,0)+IF(ekodom[[#This Row],[Czy podlewa kwiaty]]="TAK", 300,0)</f>
        <v>190</v>
      </c>
    </row>
    <row r="88" spans="1:6" x14ac:dyDescent="0.25">
      <c r="A88" s="1">
        <v>44648</v>
      </c>
      <c r="B88">
        <f>WEEKDAY(ekodom[[#This Row],[Data]], 2)</f>
        <v>1</v>
      </c>
      <c r="C88">
        <v>0</v>
      </c>
      <c r="D88">
        <f>IF(ekodom[[#This Row],[retencja]]=0, 1+D87, 0)</f>
        <v>6</v>
      </c>
      <c r="E8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8" s="2">
        <f>190+IF(ekodom[[#This Row],[dzien tygodnia]]=3, 260,0)+IF(ekodom[[#This Row],[Czy podlewa kwiaty]]="TAK", 300,0)</f>
        <v>190</v>
      </c>
    </row>
    <row r="89" spans="1:6" x14ac:dyDescent="0.25">
      <c r="A89" s="1">
        <v>44649</v>
      </c>
      <c r="B89">
        <f>WEEKDAY(ekodom[[#This Row],[Data]], 2)</f>
        <v>2</v>
      </c>
      <c r="C89">
        <v>0</v>
      </c>
      <c r="D89">
        <f>IF(ekodom[[#This Row],[retencja]]=0, 1+D88, 0)</f>
        <v>7</v>
      </c>
      <c r="E8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89" s="2">
        <f>190+IF(ekodom[[#This Row],[dzien tygodnia]]=3, 260,0)+IF(ekodom[[#This Row],[Czy podlewa kwiaty]]="TAK", 300,0)</f>
        <v>190</v>
      </c>
    </row>
    <row r="90" spans="1:6" x14ac:dyDescent="0.25">
      <c r="A90" s="1">
        <v>44650</v>
      </c>
      <c r="B90">
        <f>WEEKDAY(ekodom[[#This Row],[Data]], 2)</f>
        <v>3</v>
      </c>
      <c r="C90">
        <v>0</v>
      </c>
      <c r="D90">
        <f>IF(ekodom[[#This Row],[retencja]]=0, 1+D89, 0)</f>
        <v>8</v>
      </c>
      <c r="E9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0" s="2">
        <f>190+IF(ekodom[[#This Row],[dzien tygodnia]]=3, 260,0)+IF(ekodom[[#This Row],[Czy podlewa kwiaty]]="TAK", 300,0)</f>
        <v>450</v>
      </c>
    </row>
    <row r="91" spans="1:6" x14ac:dyDescent="0.25">
      <c r="A91" s="1">
        <v>44651</v>
      </c>
      <c r="B91">
        <f>WEEKDAY(ekodom[[#This Row],[Data]], 2)</f>
        <v>4</v>
      </c>
      <c r="C91">
        <v>207</v>
      </c>
      <c r="D91">
        <f>IF(ekodom[[#This Row],[retencja]]=0, 1+D90, 0)</f>
        <v>0</v>
      </c>
      <c r="E9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1" s="2">
        <f>190+IF(ekodom[[#This Row],[dzien tygodnia]]=3, 260,0)+IF(ekodom[[#This Row],[Czy podlewa kwiaty]]="TAK", 300,0)</f>
        <v>190</v>
      </c>
    </row>
    <row r="92" spans="1:6" x14ac:dyDescent="0.25">
      <c r="A92" s="1">
        <v>44652</v>
      </c>
      <c r="B92">
        <f>WEEKDAY(ekodom[[#This Row],[Data]], 2)</f>
        <v>5</v>
      </c>
      <c r="C92">
        <v>1299</v>
      </c>
      <c r="D92">
        <f>IF(ekodom[[#This Row],[retencja]]=0, 1+D91, 0)</f>
        <v>0</v>
      </c>
      <c r="E9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2" s="2">
        <f>190+IF(ekodom[[#This Row],[dzien tygodnia]]=3, 260,0)+IF(ekodom[[#This Row],[Czy podlewa kwiaty]]="TAK", 300,0)</f>
        <v>190</v>
      </c>
    </row>
    <row r="93" spans="1:6" x14ac:dyDescent="0.25">
      <c r="A93" s="1">
        <v>44653</v>
      </c>
      <c r="B93">
        <f>WEEKDAY(ekodom[[#This Row],[Data]], 2)</f>
        <v>6</v>
      </c>
      <c r="C93">
        <v>218</v>
      </c>
      <c r="D93">
        <f>IF(ekodom[[#This Row],[retencja]]=0, 1+D92, 0)</f>
        <v>0</v>
      </c>
      <c r="E9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3" s="2">
        <f>190+IF(ekodom[[#This Row],[dzien tygodnia]]=3, 260,0)+IF(ekodom[[#This Row],[Czy podlewa kwiaty]]="TAK", 300,0)</f>
        <v>190</v>
      </c>
    </row>
    <row r="94" spans="1:6" x14ac:dyDescent="0.25">
      <c r="A94" s="1">
        <v>44654</v>
      </c>
      <c r="B94">
        <f>WEEKDAY(ekodom[[#This Row],[Data]], 2)</f>
        <v>7</v>
      </c>
      <c r="C94">
        <v>0</v>
      </c>
      <c r="D94">
        <f>IF(ekodom[[#This Row],[retencja]]=0, 1+D93, 0)</f>
        <v>1</v>
      </c>
      <c r="E9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4" s="2">
        <f>190+IF(ekodom[[#This Row],[dzien tygodnia]]=3, 260,0)+IF(ekodom[[#This Row],[Czy podlewa kwiaty]]="TAK", 300,0)</f>
        <v>190</v>
      </c>
    </row>
    <row r="95" spans="1:6" x14ac:dyDescent="0.25">
      <c r="A95" s="1">
        <v>44655</v>
      </c>
      <c r="B95">
        <f>WEEKDAY(ekodom[[#This Row],[Data]], 2)</f>
        <v>1</v>
      </c>
      <c r="C95">
        <v>0</v>
      </c>
      <c r="D95">
        <f>IF(ekodom[[#This Row],[retencja]]=0, 1+D94, 0)</f>
        <v>2</v>
      </c>
      <c r="E9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5" s="2">
        <f>190+IF(ekodom[[#This Row],[dzien tygodnia]]=3, 260,0)+IF(ekodom[[#This Row],[Czy podlewa kwiaty]]="TAK", 300,0)</f>
        <v>190</v>
      </c>
    </row>
    <row r="96" spans="1:6" x14ac:dyDescent="0.25">
      <c r="A96" s="1">
        <v>44656</v>
      </c>
      <c r="B96">
        <f>WEEKDAY(ekodom[[#This Row],[Data]], 2)</f>
        <v>2</v>
      </c>
      <c r="C96">
        <v>0</v>
      </c>
      <c r="D96">
        <f>IF(ekodom[[#This Row],[retencja]]=0, 1+D95, 0)</f>
        <v>3</v>
      </c>
      <c r="E9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6" s="2">
        <f>190+IF(ekodom[[#This Row],[dzien tygodnia]]=3, 260,0)+IF(ekodom[[#This Row],[Czy podlewa kwiaty]]="TAK", 300,0)</f>
        <v>190</v>
      </c>
    </row>
    <row r="97" spans="1:6" x14ac:dyDescent="0.25">
      <c r="A97" s="1">
        <v>44657</v>
      </c>
      <c r="B97">
        <f>WEEKDAY(ekodom[[#This Row],[Data]], 2)</f>
        <v>3</v>
      </c>
      <c r="C97">
        <v>220</v>
      </c>
      <c r="D97">
        <f>IF(ekodom[[#This Row],[retencja]]=0, 1+D96, 0)</f>
        <v>0</v>
      </c>
      <c r="E9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7" s="2">
        <f>190+IF(ekodom[[#This Row],[dzien tygodnia]]=3, 260,0)+IF(ekodom[[#This Row],[Czy podlewa kwiaty]]="TAK", 300,0)</f>
        <v>450</v>
      </c>
    </row>
    <row r="98" spans="1:6" x14ac:dyDescent="0.25">
      <c r="A98" s="1">
        <v>44658</v>
      </c>
      <c r="B98">
        <f>WEEKDAY(ekodom[[#This Row],[Data]], 2)</f>
        <v>4</v>
      </c>
      <c r="C98">
        <v>72</v>
      </c>
      <c r="D98">
        <f>IF(ekodom[[#This Row],[retencja]]=0, 1+D97, 0)</f>
        <v>0</v>
      </c>
      <c r="E9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8" s="2">
        <f>190+IF(ekodom[[#This Row],[dzien tygodnia]]=3, 260,0)+IF(ekodom[[#This Row],[Czy podlewa kwiaty]]="TAK", 300,0)</f>
        <v>190</v>
      </c>
    </row>
    <row r="99" spans="1:6" x14ac:dyDescent="0.25">
      <c r="A99" s="1">
        <v>44659</v>
      </c>
      <c r="B99">
        <f>WEEKDAY(ekodom[[#This Row],[Data]], 2)</f>
        <v>5</v>
      </c>
      <c r="C99">
        <v>0</v>
      </c>
      <c r="D99">
        <f>IF(ekodom[[#This Row],[retencja]]=0, 1+D98, 0)</f>
        <v>1</v>
      </c>
      <c r="E9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99" s="2">
        <f>190+IF(ekodom[[#This Row],[dzien tygodnia]]=3, 260,0)+IF(ekodom[[#This Row],[Czy podlewa kwiaty]]="TAK", 300,0)</f>
        <v>190</v>
      </c>
    </row>
    <row r="100" spans="1:6" x14ac:dyDescent="0.25">
      <c r="A100" s="1">
        <v>44660</v>
      </c>
      <c r="B100">
        <f>WEEKDAY(ekodom[[#This Row],[Data]], 2)</f>
        <v>6</v>
      </c>
      <c r="C100">
        <v>0</v>
      </c>
      <c r="D100">
        <f>IF(ekodom[[#This Row],[retencja]]=0, 1+D99, 0)</f>
        <v>2</v>
      </c>
      <c r="E10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0" s="2">
        <f>190+IF(ekodom[[#This Row],[dzien tygodnia]]=3, 260,0)+IF(ekodom[[#This Row],[Czy podlewa kwiaty]]="TAK", 300,0)</f>
        <v>190</v>
      </c>
    </row>
    <row r="101" spans="1:6" x14ac:dyDescent="0.25">
      <c r="A101" s="1">
        <v>44661</v>
      </c>
      <c r="B101">
        <f>WEEKDAY(ekodom[[#This Row],[Data]], 2)</f>
        <v>7</v>
      </c>
      <c r="C101">
        <v>0</v>
      </c>
      <c r="D101">
        <f>IF(ekodom[[#This Row],[retencja]]=0, 1+D100, 0)</f>
        <v>3</v>
      </c>
      <c r="E10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1" s="2">
        <f>190+IF(ekodom[[#This Row],[dzien tygodnia]]=3, 260,0)+IF(ekodom[[#This Row],[Czy podlewa kwiaty]]="TAK", 300,0)</f>
        <v>190</v>
      </c>
    </row>
    <row r="102" spans="1:6" x14ac:dyDescent="0.25">
      <c r="A102" s="1">
        <v>44662</v>
      </c>
      <c r="B102">
        <f>WEEKDAY(ekodom[[#This Row],[Data]], 2)</f>
        <v>1</v>
      </c>
      <c r="C102">
        <v>0</v>
      </c>
      <c r="D102">
        <f>IF(ekodom[[#This Row],[retencja]]=0, 1+D101, 0)</f>
        <v>4</v>
      </c>
      <c r="E10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2" s="2">
        <f>190+IF(ekodom[[#This Row],[dzien tygodnia]]=3, 260,0)+IF(ekodom[[#This Row],[Czy podlewa kwiaty]]="TAK", 300,0)</f>
        <v>190</v>
      </c>
    </row>
    <row r="103" spans="1:6" x14ac:dyDescent="0.25">
      <c r="A103" s="1">
        <v>44663</v>
      </c>
      <c r="B103">
        <f>WEEKDAY(ekodom[[#This Row],[Data]], 2)</f>
        <v>2</v>
      </c>
      <c r="C103">
        <v>0</v>
      </c>
      <c r="D103">
        <f>IF(ekodom[[#This Row],[retencja]]=0, 1+D102, 0)</f>
        <v>5</v>
      </c>
      <c r="E103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03" s="2">
        <f>190+IF(ekodom[[#This Row],[dzien tygodnia]]=3, 260,0)+IF(ekodom[[#This Row],[Czy podlewa kwiaty]]="TAK", 300,0)</f>
        <v>490</v>
      </c>
    </row>
    <row r="104" spans="1:6" x14ac:dyDescent="0.25">
      <c r="A104" s="1">
        <v>44664</v>
      </c>
      <c r="B104">
        <f>WEEKDAY(ekodom[[#This Row],[Data]], 2)</f>
        <v>3</v>
      </c>
      <c r="C104">
        <v>205</v>
      </c>
      <c r="D104">
        <f>IF(ekodom[[#This Row],[retencja]]=0, 1+D103, 0)</f>
        <v>0</v>
      </c>
      <c r="E10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4" s="2">
        <f>190+IF(ekodom[[#This Row],[dzien tygodnia]]=3, 260,0)+IF(ekodom[[#This Row],[Czy podlewa kwiaty]]="TAK", 300,0)</f>
        <v>450</v>
      </c>
    </row>
    <row r="105" spans="1:6" x14ac:dyDescent="0.25">
      <c r="A105" s="1">
        <v>44665</v>
      </c>
      <c r="B105">
        <f>WEEKDAY(ekodom[[#This Row],[Data]], 2)</f>
        <v>4</v>
      </c>
      <c r="C105">
        <v>0</v>
      </c>
      <c r="D105">
        <f>IF(ekodom[[#This Row],[retencja]]=0, 1+D104, 0)</f>
        <v>1</v>
      </c>
      <c r="E10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5" s="2">
        <f>190+IF(ekodom[[#This Row],[dzien tygodnia]]=3, 260,0)+IF(ekodom[[#This Row],[Czy podlewa kwiaty]]="TAK", 300,0)</f>
        <v>190</v>
      </c>
    </row>
    <row r="106" spans="1:6" x14ac:dyDescent="0.25">
      <c r="A106" s="1">
        <v>44666</v>
      </c>
      <c r="B106">
        <f>WEEKDAY(ekodom[[#This Row],[Data]], 2)</f>
        <v>5</v>
      </c>
      <c r="C106">
        <v>436</v>
      </c>
      <c r="D106">
        <f>IF(ekodom[[#This Row],[retencja]]=0, 1+D105, 0)</f>
        <v>0</v>
      </c>
      <c r="E10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6" s="2">
        <f>190+IF(ekodom[[#This Row],[dzien tygodnia]]=3, 260,0)+IF(ekodom[[#This Row],[Czy podlewa kwiaty]]="TAK", 300,0)</f>
        <v>190</v>
      </c>
    </row>
    <row r="107" spans="1:6" x14ac:dyDescent="0.25">
      <c r="A107" s="1">
        <v>44667</v>
      </c>
      <c r="B107">
        <f>WEEKDAY(ekodom[[#This Row],[Data]], 2)</f>
        <v>6</v>
      </c>
      <c r="C107">
        <v>622</v>
      </c>
      <c r="D107">
        <f>IF(ekodom[[#This Row],[retencja]]=0, 1+D106, 0)</f>
        <v>0</v>
      </c>
      <c r="E10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7" s="2">
        <f>190+IF(ekodom[[#This Row],[dzien tygodnia]]=3, 260,0)+IF(ekodom[[#This Row],[Czy podlewa kwiaty]]="TAK", 300,0)</f>
        <v>190</v>
      </c>
    </row>
    <row r="108" spans="1:6" x14ac:dyDescent="0.25">
      <c r="A108" s="1">
        <v>44668</v>
      </c>
      <c r="B108">
        <f>WEEKDAY(ekodom[[#This Row],[Data]], 2)</f>
        <v>7</v>
      </c>
      <c r="C108">
        <v>34</v>
      </c>
      <c r="D108">
        <f>IF(ekodom[[#This Row],[retencja]]=0, 1+D107, 0)</f>
        <v>0</v>
      </c>
      <c r="E10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8" s="2">
        <f>190+IF(ekodom[[#This Row],[dzien tygodnia]]=3, 260,0)+IF(ekodom[[#This Row],[Czy podlewa kwiaty]]="TAK", 300,0)</f>
        <v>190</v>
      </c>
    </row>
    <row r="109" spans="1:6" x14ac:dyDescent="0.25">
      <c r="A109" s="1">
        <v>44669</v>
      </c>
      <c r="B109">
        <f>WEEKDAY(ekodom[[#This Row],[Data]], 2)</f>
        <v>1</v>
      </c>
      <c r="C109">
        <v>0</v>
      </c>
      <c r="D109">
        <f>IF(ekodom[[#This Row],[retencja]]=0, 1+D108, 0)</f>
        <v>1</v>
      </c>
      <c r="E10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09" s="2">
        <f>190+IF(ekodom[[#This Row],[dzien tygodnia]]=3, 260,0)+IF(ekodom[[#This Row],[Czy podlewa kwiaty]]="TAK", 300,0)</f>
        <v>190</v>
      </c>
    </row>
    <row r="110" spans="1:6" x14ac:dyDescent="0.25">
      <c r="A110" s="1">
        <v>44670</v>
      </c>
      <c r="B110">
        <f>WEEKDAY(ekodom[[#This Row],[Data]], 2)</f>
        <v>2</v>
      </c>
      <c r="C110">
        <v>0</v>
      </c>
      <c r="D110">
        <f>IF(ekodom[[#This Row],[retencja]]=0, 1+D109, 0)</f>
        <v>2</v>
      </c>
      <c r="E11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10" s="2">
        <f>190+IF(ekodom[[#This Row],[dzien tygodnia]]=3, 260,0)+IF(ekodom[[#This Row],[Czy podlewa kwiaty]]="TAK", 300,0)</f>
        <v>190</v>
      </c>
    </row>
    <row r="111" spans="1:6" x14ac:dyDescent="0.25">
      <c r="A111" s="1">
        <v>44671</v>
      </c>
      <c r="B111">
        <f>WEEKDAY(ekodom[[#This Row],[Data]], 2)</f>
        <v>3</v>
      </c>
      <c r="C111">
        <v>0</v>
      </c>
      <c r="D111">
        <f>IF(ekodom[[#This Row],[retencja]]=0, 1+D110, 0)</f>
        <v>3</v>
      </c>
      <c r="E11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11" s="2">
        <f>190+IF(ekodom[[#This Row],[dzien tygodnia]]=3, 260,0)+IF(ekodom[[#This Row],[Czy podlewa kwiaty]]="TAK", 300,0)</f>
        <v>450</v>
      </c>
    </row>
    <row r="112" spans="1:6" x14ac:dyDescent="0.25">
      <c r="A112" s="1">
        <v>44672</v>
      </c>
      <c r="B112">
        <f>WEEKDAY(ekodom[[#This Row],[Data]], 2)</f>
        <v>4</v>
      </c>
      <c r="C112">
        <v>0</v>
      </c>
      <c r="D112">
        <f>IF(ekodom[[#This Row],[retencja]]=0, 1+D111, 0)</f>
        <v>4</v>
      </c>
      <c r="E11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12" s="2">
        <f>190+IF(ekodom[[#This Row],[dzien tygodnia]]=3, 260,0)+IF(ekodom[[#This Row],[Czy podlewa kwiaty]]="TAK", 300,0)</f>
        <v>190</v>
      </c>
    </row>
    <row r="113" spans="1:6" x14ac:dyDescent="0.25">
      <c r="A113" s="1">
        <v>44673</v>
      </c>
      <c r="B113">
        <f>WEEKDAY(ekodom[[#This Row],[Data]], 2)</f>
        <v>5</v>
      </c>
      <c r="C113">
        <v>0</v>
      </c>
      <c r="D113">
        <f>IF(ekodom[[#This Row],[retencja]]=0, 1+D112, 0)</f>
        <v>5</v>
      </c>
      <c r="E113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13" s="2">
        <f>190+IF(ekodom[[#This Row],[dzien tygodnia]]=3, 260,0)+IF(ekodom[[#This Row],[Czy podlewa kwiaty]]="TAK", 300,0)</f>
        <v>490</v>
      </c>
    </row>
    <row r="114" spans="1:6" x14ac:dyDescent="0.25">
      <c r="A114" s="1">
        <v>44674</v>
      </c>
      <c r="B114">
        <f>WEEKDAY(ekodom[[#This Row],[Data]], 2)</f>
        <v>6</v>
      </c>
      <c r="C114">
        <v>0</v>
      </c>
      <c r="D114">
        <f>IF(ekodom[[#This Row],[retencja]]=0, 1+D113, 0)</f>
        <v>6</v>
      </c>
      <c r="E11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14" s="2">
        <f>190+IF(ekodom[[#This Row],[dzien tygodnia]]=3, 260,0)+IF(ekodom[[#This Row],[Czy podlewa kwiaty]]="TAK", 300,0)</f>
        <v>190</v>
      </c>
    </row>
    <row r="115" spans="1:6" x14ac:dyDescent="0.25">
      <c r="A115" s="1">
        <v>44675</v>
      </c>
      <c r="B115">
        <f>WEEKDAY(ekodom[[#This Row],[Data]], 2)</f>
        <v>7</v>
      </c>
      <c r="C115">
        <v>0</v>
      </c>
      <c r="D115">
        <f>IF(ekodom[[#This Row],[retencja]]=0, 1+D114, 0)</f>
        <v>7</v>
      </c>
      <c r="E11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15" s="2">
        <f>190+IF(ekodom[[#This Row],[dzien tygodnia]]=3, 260,0)+IF(ekodom[[#This Row],[Czy podlewa kwiaty]]="TAK", 300,0)</f>
        <v>190</v>
      </c>
    </row>
    <row r="116" spans="1:6" x14ac:dyDescent="0.25">
      <c r="A116" s="1">
        <v>44676</v>
      </c>
      <c r="B116">
        <f>WEEKDAY(ekodom[[#This Row],[Data]], 2)</f>
        <v>1</v>
      </c>
      <c r="C116">
        <v>0</v>
      </c>
      <c r="D116">
        <f>IF(ekodom[[#This Row],[retencja]]=0, 1+D115, 0)</f>
        <v>8</v>
      </c>
      <c r="E11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16" s="2">
        <f>190+IF(ekodom[[#This Row],[dzien tygodnia]]=3, 260,0)+IF(ekodom[[#This Row],[Czy podlewa kwiaty]]="TAK", 300,0)</f>
        <v>190</v>
      </c>
    </row>
    <row r="117" spans="1:6" x14ac:dyDescent="0.25">
      <c r="A117" s="1">
        <v>44677</v>
      </c>
      <c r="B117">
        <f>WEEKDAY(ekodom[[#This Row],[Data]], 2)</f>
        <v>2</v>
      </c>
      <c r="C117">
        <v>0</v>
      </c>
      <c r="D117">
        <f>IF(ekodom[[#This Row],[retencja]]=0, 1+D116, 0)</f>
        <v>9</v>
      </c>
      <c r="E11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17" s="2">
        <f>190+IF(ekodom[[#This Row],[dzien tygodnia]]=3, 260,0)+IF(ekodom[[#This Row],[Czy podlewa kwiaty]]="TAK", 300,0)</f>
        <v>190</v>
      </c>
    </row>
    <row r="118" spans="1:6" x14ac:dyDescent="0.25">
      <c r="A118" s="1">
        <v>44678</v>
      </c>
      <c r="B118">
        <f>WEEKDAY(ekodom[[#This Row],[Data]], 2)</f>
        <v>3</v>
      </c>
      <c r="C118">
        <v>0</v>
      </c>
      <c r="D118">
        <f>IF(ekodom[[#This Row],[retencja]]=0, 1+D117, 0)</f>
        <v>10</v>
      </c>
      <c r="E118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18" s="2">
        <f>190+IF(ekodom[[#This Row],[dzien tygodnia]]=3, 260,0)+IF(ekodom[[#This Row],[Czy podlewa kwiaty]]="TAK", 300,0)</f>
        <v>750</v>
      </c>
    </row>
    <row r="119" spans="1:6" x14ac:dyDescent="0.25">
      <c r="A119" s="1">
        <v>44679</v>
      </c>
      <c r="B119">
        <f>WEEKDAY(ekodom[[#This Row],[Data]], 2)</f>
        <v>4</v>
      </c>
      <c r="C119">
        <v>36</v>
      </c>
      <c r="D119">
        <f>IF(ekodom[[#This Row],[retencja]]=0, 1+D118, 0)</f>
        <v>0</v>
      </c>
      <c r="E11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19" s="2">
        <f>190+IF(ekodom[[#This Row],[dzien tygodnia]]=3, 260,0)+IF(ekodom[[#This Row],[Czy podlewa kwiaty]]="TAK", 300,0)</f>
        <v>190</v>
      </c>
    </row>
    <row r="120" spans="1:6" x14ac:dyDescent="0.25">
      <c r="A120" s="1">
        <v>44680</v>
      </c>
      <c r="B120">
        <f>WEEKDAY(ekodom[[#This Row],[Data]], 2)</f>
        <v>5</v>
      </c>
      <c r="C120">
        <v>542</v>
      </c>
      <c r="D120">
        <f>IF(ekodom[[#This Row],[retencja]]=0, 1+D119, 0)</f>
        <v>0</v>
      </c>
      <c r="E12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0" s="2">
        <f>190+IF(ekodom[[#This Row],[dzien tygodnia]]=3, 260,0)+IF(ekodom[[#This Row],[Czy podlewa kwiaty]]="TAK", 300,0)</f>
        <v>190</v>
      </c>
    </row>
    <row r="121" spans="1:6" x14ac:dyDescent="0.25">
      <c r="A121" s="1">
        <v>44681</v>
      </c>
      <c r="B121">
        <f>WEEKDAY(ekodom[[#This Row],[Data]], 2)</f>
        <v>6</v>
      </c>
      <c r="C121">
        <v>529</v>
      </c>
      <c r="D121">
        <f>IF(ekodom[[#This Row],[retencja]]=0, 1+D120, 0)</f>
        <v>0</v>
      </c>
      <c r="E12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1" s="2">
        <f>190+IF(ekodom[[#This Row],[dzien tygodnia]]=3, 260,0)+IF(ekodom[[#This Row],[Czy podlewa kwiaty]]="TAK", 300,0)</f>
        <v>190</v>
      </c>
    </row>
    <row r="122" spans="1:6" x14ac:dyDescent="0.25">
      <c r="A122" s="1">
        <v>44682</v>
      </c>
      <c r="B122">
        <f>WEEKDAY(ekodom[[#This Row],[Data]], 2)</f>
        <v>7</v>
      </c>
      <c r="C122">
        <v>890</v>
      </c>
      <c r="D122">
        <f>IF(ekodom[[#This Row],[retencja]]=0, 1+D121, 0)</f>
        <v>0</v>
      </c>
      <c r="E12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2" s="2">
        <f>190+IF(ekodom[[#This Row],[dzien tygodnia]]=3, 260,0)+IF(ekodom[[#This Row],[Czy podlewa kwiaty]]="TAK", 300,0)</f>
        <v>190</v>
      </c>
    </row>
    <row r="123" spans="1:6" x14ac:dyDescent="0.25">
      <c r="A123" s="1">
        <v>44683</v>
      </c>
      <c r="B123">
        <f>WEEKDAY(ekodom[[#This Row],[Data]], 2)</f>
        <v>1</v>
      </c>
      <c r="C123">
        <v>609</v>
      </c>
      <c r="D123">
        <f>IF(ekodom[[#This Row],[retencja]]=0, 1+D122, 0)</f>
        <v>0</v>
      </c>
      <c r="E12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3" s="2">
        <f>190+IF(ekodom[[#This Row],[dzien tygodnia]]=3, 260,0)+IF(ekodom[[#This Row],[Czy podlewa kwiaty]]="TAK", 300,0)</f>
        <v>190</v>
      </c>
    </row>
    <row r="124" spans="1:6" x14ac:dyDescent="0.25">
      <c r="A124" s="1">
        <v>44684</v>
      </c>
      <c r="B124">
        <f>WEEKDAY(ekodom[[#This Row],[Data]], 2)</f>
        <v>2</v>
      </c>
      <c r="C124">
        <v>79</v>
      </c>
      <c r="D124">
        <f>IF(ekodom[[#This Row],[retencja]]=0, 1+D123, 0)</f>
        <v>0</v>
      </c>
      <c r="E12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4" s="2">
        <f>190+IF(ekodom[[#This Row],[dzien tygodnia]]=3, 260,0)+IF(ekodom[[#This Row],[Czy podlewa kwiaty]]="TAK", 300,0)</f>
        <v>190</v>
      </c>
    </row>
    <row r="125" spans="1:6" x14ac:dyDescent="0.25">
      <c r="A125" s="1">
        <v>44685</v>
      </c>
      <c r="B125">
        <f>WEEKDAY(ekodom[[#This Row],[Data]], 2)</f>
        <v>3</v>
      </c>
      <c r="C125">
        <v>0</v>
      </c>
      <c r="D125">
        <f>IF(ekodom[[#This Row],[retencja]]=0, 1+D124, 0)</f>
        <v>1</v>
      </c>
      <c r="E12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5" s="2">
        <f>190+IF(ekodom[[#This Row],[dzien tygodnia]]=3, 260,0)+IF(ekodom[[#This Row],[Czy podlewa kwiaty]]="TAK", 300,0)</f>
        <v>450</v>
      </c>
    </row>
    <row r="126" spans="1:6" x14ac:dyDescent="0.25">
      <c r="A126" s="1">
        <v>44686</v>
      </c>
      <c r="B126">
        <f>WEEKDAY(ekodom[[#This Row],[Data]], 2)</f>
        <v>4</v>
      </c>
      <c r="C126">
        <v>0</v>
      </c>
      <c r="D126">
        <f>IF(ekodom[[#This Row],[retencja]]=0, 1+D125, 0)</f>
        <v>2</v>
      </c>
      <c r="E12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6" s="2">
        <f>190+IF(ekodom[[#This Row],[dzien tygodnia]]=3, 260,0)+IF(ekodom[[#This Row],[Czy podlewa kwiaty]]="TAK", 300,0)</f>
        <v>190</v>
      </c>
    </row>
    <row r="127" spans="1:6" x14ac:dyDescent="0.25">
      <c r="A127" s="1">
        <v>44687</v>
      </c>
      <c r="B127">
        <f>WEEKDAY(ekodom[[#This Row],[Data]], 2)</f>
        <v>5</v>
      </c>
      <c r="C127">
        <v>0</v>
      </c>
      <c r="D127">
        <f>IF(ekodom[[#This Row],[retencja]]=0, 1+D126, 0)</f>
        <v>3</v>
      </c>
      <c r="E12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7" s="2">
        <f>190+IF(ekodom[[#This Row],[dzien tygodnia]]=3, 260,0)+IF(ekodom[[#This Row],[Czy podlewa kwiaty]]="TAK", 300,0)</f>
        <v>190</v>
      </c>
    </row>
    <row r="128" spans="1:6" x14ac:dyDescent="0.25">
      <c r="A128" s="1">
        <v>44688</v>
      </c>
      <c r="B128">
        <f>WEEKDAY(ekodom[[#This Row],[Data]], 2)</f>
        <v>6</v>
      </c>
      <c r="C128">
        <v>0</v>
      </c>
      <c r="D128">
        <f>IF(ekodom[[#This Row],[retencja]]=0, 1+D127, 0)</f>
        <v>4</v>
      </c>
      <c r="E12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28" s="2">
        <f>190+IF(ekodom[[#This Row],[dzien tygodnia]]=3, 260,0)+IF(ekodom[[#This Row],[Czy podlewa kwiaty]]="TAK", 300,0)</f>
        <v>190</v>
      </c>
    </row>
    <row r="129" spans="1:6" x14ac:dyDescent="0.25">
      <c r="A129" s="1">
        <v>44689</v>
      </c>
      <c r="B129">
        <f>WEEKDAY(ekodom[[#This Row],[Data]], 2)</f>
        <v>7</v>
      </c>
      <c r="C129">
        <v>0</v>
      </c>
      <c r="D129">
        <f>IF(ekodom[[#This Row],[retencja]]=0, 1+D128, 0)</f>
        <v>5</v>
      </c>
      <c r="E129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29" s="2">
        <f>190+IF(ekodom[[#This Row],[dzien tygodnia]]=3, 260,0)+IF(ekodom[[#This Row],[Czy podlewa kwiaty]]="TAK", 300,0)</f>
        <v>490</v>
      </c>
    </row>
    <row r="130" spans="1:6" x14ac:dyDescent="0.25">
      <c r="A130" s="1">
        <v>44690</v>
      </c>
      <c r="B130">
        <f>WEEKDAY(ekodom[[#This Row],[Data]], 2)</f>
        <v>1</v>
      </c>
      <c r="C130">
        <v>0</v>
      </c>
      <c r="D130">
        <f>IF(ekodom[[#This Row],[retencja]]=0, 1+D129, 0)</f>
        <v>6</v>
      </c>
      <c r="E13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0" s="2">
        <f>190+IF(ekodom[[#This Row],[dzien tygodnia]]=3, 260,0)+IF(ekodom[[#This Row],[Czy podlewa kwiaty]]="TAK", 300,0)</f>
        <v>190</v>
      </c>
    </row>
    <row r="131" spans="1:6" x14ac:dyDescent="0.25">
      <c r="A131" s="1">
        <v>44691</v>
      </c>
      <c r="B131">
        <f>WEEKDAY(ekodom[[#This Row],[Data]], 2)</f>
        <v>2</v>
      </c>
      <c r="C131">
        <v>467</v>
      </c>
      <c r="D131">
        <f>IF(ekodom[[#This Row],[retencja]]=0, 1+D130, 0)</f>
        <v>0</v>
      </c>
      <c r="E13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1" s="2">
        <f>190+IF(ekodom[[#This Row],[dzien tygodnia]]=3, 260,0)+IF(ekodom[[#This Row],[Czy podlewa kwiaty]]="TAK", 300,0)</f>
        <v>190</v>
      </c>
    </row>
    <row r="132" spans="1:6" x14ac:dyDescent="0.25">
      <c r="A132" s="1">
        <v>44692</v>
      </c>
      <c r="B132">
        <f>WEEKDAY(ekodom[[#This Row],[Data]], 2)</f>
        <v>3</v>
      </c>
      <c r="C132">
        <v>234</v>
      </c>
      <c r="D132">
        <f>IF(ekodom[[#This Row],[retencja]]=0, 1+D131, 0)</f>
        <v>0</v>
      </c>
      <c r="E13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2" s="2">
        <f>190+IF(ekodom[[#This Row],[dzien tygodnia]]=3, 260,0)+IF(ekodom[[#This Row],[Czy podlewa kwiaty]]="TAK", 300,0)</f>
        <v>450</v>
      </c>
    </row>
    <row r="133" spans="1:6" x14ac:dyDescent="0.25">
      <c r="A133" s="1">
        <v>44693</v>
      </c>
      <c r="B133">
        <f>WEEKDAY(ekodom[[#This Row],[Data]], 2)</f>
        <v>4</v>
      </c>
      <c r="C133">
        <v>0</v>
      </c>
      <c r="D133">
        <f>IF(ekodom[[#This Row],[retencja]]=0, 1+D132, 0)</f>
        <v>1</v>
      </c>
      <c r="E13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3" s="2">
        <f>190+IF(ekodom[[#This Row],[dzien tygodnia]]=3, 260,0)+IF(ekodom[[#This Row],[Czy podlewa kwiaty]]="TAK", 300,0)</f>
        <v>190</v>
      </c>
    </row>
    <row r="134" spans="1:6" x14ac:dyDescent="0.25">
      <c r="A134" s="1">
        <v>44694</v>
      </c>
      <c r="B134">
        <f>WEEKDAY(ekodom[[#This Row],[Data]], 2)</f>
        <v>5</v>
      </c>
      <c r="C134">
        <v>0</v>
      </c>
      <c r="D134">
        <f>IF(ekodom[[#This Row],[retencja]]=0, 1+D133, 0)</f>
        <v>2</v>
      </c>
      <c r="E13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4" s="2">
        <f>190+IF(ekodom[[#This Row],[dzien tygodnia]]=3, 260,0)+IF(ekodom[[#This Row],[Czy podlewa kwiaty]]="TAK", 300,0)</f>
        <v>190</v>
      </c>
    </row>
    <row r="135" spans="1:6" x14ac:dyDescent="0.25">
      <c r="A135" s="1">
        <v>44695</v>
      </c>
      <c r="B135">
        <f>WEEKDAY(ekodom[[#This Row],[Data]], 2)</f>
        <v>6</v>
      </c>
      <c r="C135">
        <v>0</v>
      </c>
      <c r="D135">
        <f>IF(ekodom[[#This Row],[retencja]]=0, 1+D134, 0)</f>
        <v>3</v>
      </c>
      <c r="E13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5" s="2">
        <f>190+IF(ekodom[[#This Row],[dzien tygodnia]]=3, 260,0)+IF(ekodom[[#This Row],[Czy podlewa kwiaty]]="TAK", 300,0)</f>
        <v>190</v>
      </c>
    </row>
    <row r="136" spans="1:6" x14ac:dyDescent="0.25">
      <c r="A136" s="1">
        <v>44696</v>
      </c>
      <c r="B136">
        <f>WEEKDAY(ekodom[[#This Row],[Data]], 2)</f>
        <v>7</v>
      </c>
      <c r="C136">
        <v>0</v>
      </c>
      <c r="D136">
        <f>IF(ekodom[[#This Row],[retencja]]=0, 1+D135, 0)</f>
        <v>4</v>
      </c>
      <c r="E13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6" s="2">
        <f>190+IF(ekodom[[#This Row],[dzien tygodnia]]=3, 260,0)+IF(ekodom[[#This Row],[Czy podlewa kwiaty]]="TAK", 300,0)</f>
        <v>190</v>
      </c>
    </row>
    <row r="137" spans="1:6" x14ac:dyDescent="0.25">
      <c r="A137" s="1">
        <v>44697</v>
      </c>
      <c r="B137">
        <f>WEEKDAY(ekodom[[#This Row],[Data]], 2)</f>
        <v>1</v>
      </c>
      <c r="C137">
        <v>65</v>
      </c>
      <c r="D137">
        <f>IF(ekodom[[#This Row],[retencja]]=0, 1+D136, 0)</f>
        <v>0</v>
      </c>
      <c r="E13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7" s="2">
        <f>190+IF(ekodom[[#This Row],[dzien tygodnia]]=3, 260,0)+IF(ekodom[[#This Row],[Czy podlewa kwiaty]]="TAK", 300,0)</f>
        <v>190</v>
      </c>
    </row>
    <row r="138" spans="1:6" x14ac:dyDescent="0.25">
      <c r="A138" s="1">
        <v>44698</v>
      </c>
      <c r="B138">
        <f>WEEKDAY(ekodom[[#This Row],[Data]], 2)</f>
        <v>2</v>
      </c>
      <c r="C138">
        <v>781</v>
      </c>
      <c r="D138">
        <f>IF(ekodom[[#This Row],[retencja]]=0, 1+D137, 0)</f>
        <v>0</v>
      </c>
      <c r="E13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8" s="2">
        <f>190+IF(ekodom[[#This Row],[dzien tygodnia]]=3, 260,0)+IF(ekodom[[#This Row],[Czy podlewa kwiaty]]="TAK", 300,0)</f>
        <v>190</v>
      </c>
    </row>
    <row r="139" spans="1:6" x14ac:dyDescent="0.25">
      <c r="A139" s="1">
        <v>44699</v>
      </c>
      <c r="B139">
        <f>WEEKDAY(ekodom[[#This Row],[Data]], 2)</f>
        <v>3</v>
      </c>
      <c r="C139">
        <v>778</v>
      </c>
      <c r="D139">
        <f>IF(ekodom[[#This Row],[retencja]]=0, 1+D138, 0)</f>
        <v>0</v>
      </c>
      <c r="E13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39" s="2">
        <f>190+IF(ekodom[[#This Row],[dzien tygodnia]]=3, 260,0)+IF(ekodom[[#This Row],[Czy podlewa kwiaty]]="TAK", 300,0)</f>
        <v>450</v>
      </c>
    </row>
    <row r="140" spans="1:6" x14ac:dyDescent="0.25">
      <c r="A140" s="1">
        <v>44700</v>
      </c>
      <c r="B140">
        <f>WEEKDAY(ekodom[[#This Row],[Data]], 2)</f>
        <v>4</v>
      </c>
      <c r="C140">
        <v>32</v>
      </c>
      <c r="D140">
        <f>IF(ekodom[[#This Row],[retencja]]=0, 1+D139, 0)</f>
        <v>0</v>
      </c>
      <c r="E14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0" s="2">
        <f>190+IF(ekodom[[#This Row],[dzien tygodnia]]=3, 260,0)+IF(ekodom[[#This Row],[Czy podlewa kwiaty]]="TAK", 300,0)</f>
        <v>190</v>
      </c>
    </row>
    <row r="141" spans="1:6" x14ac:dyDescent="0.25">
      <c r="A141" s="1">
        <v>44701</v>
      </c>
      <c r="B141">
        <f>WEEKDAY(ekodom[[#This Row],[Data]], 2)</f>
        <v>5</v>
      </c>
      <c r="C141">
        <v>0</v>
      </c>
      <c r="D141">
        <f>IF(ekodom[[#This Row],[retencja]]=0, 1+D140, 0)</f>
        <v>1</v>
      </c>
      <c r="E14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1" s="2">
        <f>190+IF(ekodom[[#This Row],[dzien tygodnia]]=3, 260,0)+IF(ekodom[[#This Row],[Czy podlewa kwiaty]]="TAK", 300,0)</f>
        <v>190</v>
      </c>
    </row>
    <row r="142" spans="1:6" x14ac:dyDescent="0.25">
      <c r="A142" s="1">
        <v>44702</v>
      </c>
      <c r="B142">
        <f>WEEKDAY(ekodom[[#This Row],[Data]], 2)</f>
        <v>6</v>
      </c>
      <c r="C142">
        <v>0</v>
      </c>
      <c r="D142">
        <f>IF(ekodom[[#This Row],[retencja]]=0, 1+D141, 0)</f>
        <v>2</v>
      </c>
      <c r="E14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2" s="2">
        <f>190+IF(ekodom[[#This Row],[dzien tygodnia]]=3, 260,0)+IF(ekodom[[#This Row],[Czy podlewa kwiaty]]="TAK", 300,0)</f>
        <v>190</v>
      </c>
    </row>
    <row r="143" spans="1:6" x14ac:dyDescent="0.25">
      <c r="A143" s="1">
        <v>44703</v>
      </c>
      <c r="B143">
        <f>WEEKDAY(ekodom[[#This Row],[Data]], 2)</f>
        <v>7</v>
      </c>
      <c r="C143">
        <v>0</v>
      </c>
      <c r="D143">
        <f>IF(ekodom[[#This Row],[retencja]]=0, 1+D142, 0)</f>
        <v>3</v>
      </c>
      <c r="E14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3" s="2">
        <f>190+IF(ekodom[[#This Row],[dzien tygodnia]]=3, 260,0)+IF(ekodom[[#This Row],[Czy podlewa kwiaty]]="TAK", 300,0)</f>
        <v>190</v>
      </c>
    </row>
    <row r="144" spans="1:6" x14ac:dyDescent="0.25">
      <c r="A144" s="1">
        <v>44704</v>
      </c>
      <c r="B144">
        <f>WEEKDAY(ekodom[[#This Row],[Data]], 2)</f>
        <v>1</v>
      </c>
      <c r="C144">
        <v>0</v>
      </c>
      <c r="D144">
        <f>IF(ekodom[[#This Row],[retencja]]=0, 1+D143, 0)</f>
        <v>4</v>
      </c>
      <c r="E14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4" s="2">
        <f>190+IF(ekodom[[#This Row],[dzien tygodnia]]=3, 260,0)+IF(ekodom[[#This Row],[Czy podlewa kwiaty]]="TAK", 300,0)</f>
        <v>190</v>
      </c>
    </row>
    <row r="145" spans="1:6" x14ac:dyDescent="0.25">
      <c r="A145" s="1">
        <v>44705</v>
      </c>
      <c r="B145">
        <f>WEEKDAY(ekodom[[#This Row],[Data]], 2)</f>
        <v>2</v>
      </c>
      <c r="C145">
        <v>0</v>
      </c>
      <c r="D145">
        <f>IF(ekodom[[#This Row],[retencja]]=0, 1+D144, 0)</f>
        <v>5</v>
      </c>
      <c r="E145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45" s="2">
        <f>190+IF(ekodom[[#This Row],[dzien tygodnia]]=3, 260,0)+IF(ekodom[[#This Row],[Czy podlewa kwiaty]]="TAK", 300,0)</f>
        <v>490</v>
      </c>
    </row>
    <row r="146" spans="1:6" x14ac:dyDescent="0.25">
      <c r="A146" s="1">
        <v>44706</v>
      </c>
      <c r="B146">
        <f>WEEKDAY(ekodom[[#This Row],[Data]], 2)</f>
        <v>3</v>
      </c>
      <c r="C146">
        <v>0</v>
      </c>
      <c r="D146">
        <f>IF(ekodom[[#This Row],[retencja]]=0, 1+D145, 0)</f>
        <v>6</v>
      </c>
      <c r="E14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6" s="2">
        <f>190+IF(ekodom[[#This Row],[dzien tygodnia]]=3, 260,0)+IF(ekodom[[#This Row],[Czy podlewa kwiaty]]="TAK", 300,0)</f>
        <v>450</v>
      </c>
    </row>
    <row r="147" spans="1:6" x14ac:dyDescent="0.25">
      <c r="A147" s="1">
        <v>44707</v>
      </c>
      <c r="B147">
        <f>WEEKDAY(ekodom[[#This Row],[Data]], 2)</f>
        <v>4</v>
      </c>
      <c r="C147">
        <v>0</v>
      </c>
      <c r="D147">
        <f>IF(ekodom[[#This Row],[retencja]]=0, 1+D146, 0)</f>
        <v>7</v>
      </c>
      <c r="E14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7" s="2">
        <f>190+IF(ekodom[[#This Row],[dzien tygodnia]]=3, 260,0)+IF(ekodom[[#This Row],[Czy podlewa kwiaty]]="TAK", 300,0)</f>
        <v>190</v>
      </c>
    </row>
    <row r="148" spans="1:6" x14ac:dyDescent="0.25">
      <c r="A148" s="1">
        <v>44708</v>
      </c>
      <c r="B148">
        <f>WEEKDAY(ekodom[[#This Row],[Data]], 2)</f>
        <v>5</v>
      </c>
      <c r="C148">
        <v>0</v>
      </c>
      <c r="D148">
        <f>IF(ekodom[[#This Row],[retencja]]=0, 1+D147, 0)</f>
        <v>8</v>
      </c>
      <c r="E14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8" s="2">
        <f>190+IF(ekodom[[#This Row],[dzien tygodnia]]=3, 260,0)+IF(ekodom[[#This Row],[Czy podlewa kwiaty]]="TAK", 300,0)</f>
        <v>190</v>
      </c>
    </row>
    <row r="149" spans="1:6" x14ac:dyDescent="0.25">
      <c r="A149" s="1">
        <v>44709</v>
      </c>
      <c r="B149">
        <f>WEEKDAY(ekodom[[#This Row],[Data]], 2)</f>
        <v>6</v>
      </c>
      <c r="C149">
        <v>0</v>
      </c>
      <c r="D149">
        <f>IF(ekodom[[#This Row],[retencja]]=0, 1+D148, 0)</f>
        <v>9</v>
      </c>
      <c r="E14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49" s="2">
        <f>190+IF(ekodom[[#This Row],[dzien tygodnia]]=3, 260,0)+IF(ekodom[[#This Row],[Czy podlewa kwiaty]]="TAK", 300,0)</f>
        <v>190</v>
      </c>
    </row>
    <row r="150" spans="1:6" x14ac:dyDescent="0.25">
      <c r="A150" s="1">
        <v>44710</v>
      </c>
      <c r="B150">
        <f>WEEKDAY(ekodom[[#This Row],[Data]], 2)</f>
        <v>7</v>
      </c>
      <c r="C150">
        <v>0</v>
      </c>
      <c r="D150">
        <f>IF(ekodom[[#This Row],[retencja]]=0, 1+D149, 0)</f>
        <v>10</v>
      </c>
      <c r="E150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50" s="2">
        <f>190+IF(ekodom[[#This Row],[dzien tygodnia]]=3, 260,0)+IF(ekodom[[#This Row],[Czy podlewa kwiaty]]="TAK", 300,0)</f>
        <v>490</v>
      </c>
    </row>
    <row r="151" spans="1:6" x14ac:dyDescent="0.25">
      <c r="A151" s="1">
        <v>44711</v>
      </c>
      <c r="B151">
        <f>WEEKDAY(ekodom[[#This Row],[Data]], 2)</f>
        <v>1</v>
      </c>
      <c r="C151">
        <v>0</v>
      </c>
      <c r="D151">
        <f>IF(ekodom[[#This Row],[retencja]]=0, 1+D150, 0)</f>
        <v>11</v>
      </c>
      <c r="E15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1" s="2">
        <f>190+IF(ekodom[[#This Row],[dzien tygodnia]]=3, 260,0)+IF(ekodom[[#This Row],[Czy podlewa kwiaty]]="TAK", 300,0)</f>
        <v>190</v>
      </c>
    </row>
    <row r="152" spans="1:6" x14ac:dyDescent="0.25">
      <c r="A152" s="1">
        <v>44712</v>
      </c>
      <c r="B152">
        <f>WEEKDAY(ekodom[[#This Row],[Data]], 2)</f>
        <v>2</v>
      </c>
      <c r="C152">
        <v>0</v>
      </c>
      <c r="D152">
        <f>IF(ekodom[[#This Row],[retencja]]=0, 1+D151, 0)</f>
        <v>12</v>
      </c>
      <c r="E15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2" s="2">
        <f>190+IF(ekodom[[#This Row],[dzien tygodnia]]=3, 260,0)+IF(ekodom[[#This Row],[Czy podlewa kwiaty]]="TAK", 300,0)</f>
        <v>190</v>
      </c>
    </row>
    <row r="153" spans="1:6" x14ac:dyDescent="0.25">
      <c r="A153" s="1">
        <v>44713</v>
      </c>
      <c r="B153">
        <f>WEEKDAY(ekodom[[#This Row],[Data]], 2)</f>
        <v>3</v>
      </c>
      <c r="C153">
        <v>0</v>
      </c>
      <c r="D153">
        <f>IF(ekodom[[#This Row],[retencja]]=0, 1+D152, 0)</f>
        <v>13</v>
      </c>
      <c r="E15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3" s="2">
        <f>190+IF(ekodom[[#This Row],[dzien tygodnia]]=3, 260,0)+IF(ekodom[[#This Row],[Czy podlewa kwiaty]]="TAK", 300,0)</f>
        <v>450</v>
      </c>
    </row>
    <row r="154" spans="1:6" x14ac:dyDescent="0.25">
      <c r="A154" s="1">
        <v>44714</v>
      </c>
      <c r="B154">
        <f>WEEKDAY(ekodom[[#This Row],[Data]], 2)</f>
        <v>4</v>
      </c>
      <c r="C154">
        <v>18</v>
      </c>
      <c r="D154">
        <f>IF(ekodom[[#This Row],[retencja]]=0, 1+D153, 0)</f>
        <v>0</v>
      </c>
      <c r="E15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4" s="2">
        <f>190+IF(ekodom[[#This Row],[dzien tygodnia]]=3, 260,0)+IF(ekodom[[#This Row],[Czy podlewa kwiaty]]="TAK", 300,0)</f>
        <v>190</v>
      </c>
    </row>
    <row r="155" spans="1:6" x14ac:dyDescent="0.25">
      <c r="A155" s="1">
        <v>44715</v>
      </c>
      <c r="B155">
        <f>WEEKDAY(ekodom[[#This Row],[Data]], 2)</f>
        <v>5</v>
      </c>
      <c r="C155">
        <v>525</v>
      </c>
      <c r="D155">
        <f>IF(ekodom[[#This Row],[retencja]]=0, 1+D154, 0)</f>
        <v>0</v>
      </c>
      <c r="E15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5" s="2">
        <f>190+IF(ekodom[[#This Row],[dzien tygodnia]]=3, 260,0)+IF(ekodom[[#This Row],[Czy podlewa kwiaty]]="TAK", 300,0)</f>
        <v>190</v>
      </c>
    </row>
    <row r="156" spans="1:6" x14ac:dyDescent="0.25">
      <c r="A156" s="1">
        <v>44716</v>
      </c>
      <c r="B156">
        <f>WEEKDAY(ekodom[[#This Row],[Data]], 2)</f>
        <v>6</v>
      </c>
      <c r="C156">
        <v>697</v>
      </c>
      <c r="D156">
        <f>IF(ekodom[[#This Row],[retencja]]=0, 1+D155, 0)</f>
        <v>0</v>
      </c>
      <c r="E15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6" s="2">
        <f>190+IF(ekodom[[#This Row],[dzien tygodnia]]=3, 260,0)+IF(ekodom[[#This Row],[Czy podlewa kwiaty]]="TAK", 300,0)</f>
        <v>190</v>
      </c>
    </row>
    <row r="157" spans="1:6" x14ac:dyDescent="0.25">
      <c r="A157" s="1">
        <v>44717</v>
      </c>
      <c r="B157">
        <f>WEEKDAY(ekodom[[#This Row],[Data]], 2)</f>
        <v>7</v>
      </c>
      <c r="C157">
        <v>786</v>
      </c>
      <c r="D157">
        <f>IF(ekodom[[#This Row],[retencja]]=0, 1+D156, 0)</f>
        <v>0</v>
      </c>
      <c r="E15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7" s="2">
        <f>190+IF(ekodom[[#This Row],[dzien tygodnia]]=3, 260,0)+IF(ekodom[[#This Row],[Czy podlewa kwiaty]]="TAK", 300,0)</f>
        <v>190</v>
      </c>
    </row>
    <row r="158" spans="1:6" x14ac:dyDescent="0.25">
      <c r="A158" s="1">
        <v>44718</v>
      </c>
      <c r="B158">
        <f>WEEKDAY(ekodom[[#This Row],[Data]], 2)</f>
        <v>1</v>
      </c>
      <c r="C158">
        <v>792</v>
      </c>
      <c r="D158">
        <f>IF(ekodom[[#This Row],[retencja]]=0, 1+D157, 0)</f>
        <v>0</v>
      </c>
      <c r="E15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8" s="2">
        <f>190+IF(ekodom[[#This Row],[dzien tygodnia]]=3, 260,0)+IF(ekodom[[#This Row],[Czy podlewa kwiaty]]="TAK", 300,0)</f>
        <v>190</v>
      </c>
    </row>
    <row r="159" spans="1:6" x14ac:dyDescent="0.25">
      <c r="A159" s="1">
        <v>44719</v>
      </c>
      <c r="B159">
        <f>WEEKDAY(ekodom[[#This Row],[Data]], 2)</f>
        <v>2</v>
      </c>
      <c r="C159">
        <v>0</v>
      </c>
      <c r="D159">
        <f>IF(ekodom[[#This Row],[retencja]]=0, 1+D158, 0)</f>
        <v>1</v>
      </c>
      <c r="E15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59" s="2">
        <f>190+IF(ekodom[[#This Row],[dzien tygodnia]]=3, 260,0)+IF(ekodom[[#This Row],[Czy podlewa kwiaty]]="TAK", 300,0)</f>
        <v>190</v>
      </c>
    </row>
    <row r="160" spans="1:6" x14ac:dyDescent="0.25">
      <c r="A160" s="1">
        <v>44720</v>
      </c>
      <c r="B160">
        <f>WEEKDAY(ekodom[[#This Row],[Data]], 2)</f>
        <v>3</v>
      </c>
      <c r="C160">
        <v>0</v>
      </c>
      <c r="D160">
        <f>IF(ekodom[[#This Row],[retencja]]=0, 1+D159, 0)</f>
        <v>2</v>
      </c>
      <c r="E16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60" s="2">
        <f>190+IF(ekodom[[#This Row],[dzien tygodnia]]=3, 260,0)+IF(ekodom[[#This Row],[Czy podlewa kwiaty]]="TAK", 300,0)</f>
        <v>450</v>
      </c>
    </row>
    <row r="161" spans="1:6" x14ac:dyDescent="0.25">
      <c r="A161" s="1">
        <v>44721</v>
      </c>
      <c r="B161">
        <f>WEEKDAY(ekodom[[#This Row],[Data]], 2)</f>
        <v>4</v>
      </c>
      <c r="C161">
        <v>0</v>
      </c>
      <c r="D161">
        <f>IF(ekodom[[#This Row],[retencja]]=0, 1+D160, 0)</f>
        <v>3</v>
      </c>
      <c r="E16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61" s="2">
        <f>190+IF(ekodom[[#This Row],[dzien tygodnia]]=3, 260,0)+IF(ekodom[[#This Row],[Czy podlewa kwiaty]]="TAK", 300,0)</f>
        <v>190</v>
      </c>
    </row>
    <row r="162" spans="1:6" x14ac:dyDescent="0.25">
      <c r="A162" s="1">
        <v>44722</v>
      </c>
      <c r="B162">
        <f>WEEKDAY(ekodom[[#This Row],[Data]], 2)</f>
        <v>5</v>
      </c>
      <c r="C162">
        <v>0</v>
      </c>
      <c r="D162">
        <f>IF(ekodom[[#This Row],[retencja]]=0, 1+D161, 0)</f>
        <v>4</v>
      </c>
      <c r="E16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62" s="2">
        <f>190+IF(ekodom[[#This Row],[dzien tygodnia]]=3, 260,0)+IF(ekodom[[#This Row],[Czy podlewa kwiaty]]="TAK", 300,0)</f>
        <v>190</v>
      </c>
    </row>
    <row r="163" spans="1:6" x14ac:dyDescent="0.25">
      <c r="A163" s="1">
        <v>44723</v>
      </c>
      <c r="B163">
        <f>WEEKDAY(ekodom[[#This Row],[Data]], 2)</f>
        <v>6</v>
      </c>
      <c r="C163">
        <v>0</v>
      </c>
      <c r="D163">
        <f>IF(ekodom[[#This Row],[retencja]]=0, 1+D162, 0)</f>
        <v>5</v>
      </c>
      <c r="E163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63" s="2">
        <f>190+IF(ekodom[[#This Row],[dzien tygodnia]]=3, 260,0)+IF(ekodom[[#This Row],[Czy podlewa kwiaty]]="TAK", 300,0)</f>
        <v>490</v>
      </c>
    </row>
    <row r="164" spans="1:6" x14ac:dyDescent="0.25">
      <c r="A164" s="1">
        <v>44724</v>
      </c>
      <c r="B164">
        <f>WEEKDAY(ekodom[[#This Row],[Data]], 2)</f>
        <v>7</v>
      </c>
      <c r="C164">
        <v>0</v>
      </c>
      <c r="D164">
        <f>IF(ekodom[[#This Row],[retencja]]=0, 1+D163, 0)</f>
        <v>6</v>
      </c>
      <c r="E16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64" s="2">
        <f>190+IF(ekodom[[#This Row],[dzien tygodnia]]=3, 260,0)+IF(ekodom[[#This Row],[Czy podlewa kwiaty]]="TAK", 300,0)</f>
        <v>190</v>
      </c>
    </row>
    <row r="165" spans="1:6" x14ac:dyDescent="0.25">
      <c r="A165" s="1">
        <v>44725</v>
      </c>
      <c r="B165">
        <f>WEEKDAY(ekodom[[#This Row],[Data]], 2)</f>
        <v>1</v>
      </c>
      <c r="C165">
        <v>0</v>
      </c>
      <c r="D165">
        <f>IF(ekodom[[#This Row],[retencja]]=0, 1+D164, 0)</f>
        <v>7</v>
      </c>
      <c r="E16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65" s="2">
        <f>190+IF(ekodom[[#This Row],[dzien tygodnia]]=3, 260,0)+IF(ekodom[[#This Row],[Czy podlewa kwiaty]]="TAK", 300,0)</f>
        <v>190</v>
      </c>
    </row>
    <row r="166" spans="1:6" x14ac:dyDescent="0.25">
      <c r="A166" s="1">
        <v>44726</v>
      </c>
      <c r="B166">
        <f>WEEKDAY(ekodom[[#This Row],[Data]], 2)</f>
        <v>2</v>
      </c>
      <c r="C166">
        <v>0</v>
      </c>
      <c r="D166">
        <f>IF(ekodom[[#This Row],[retencja]]=0, 1+D165, 0)</f>
        <v>8</v>
      </c>
      <c r="E16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66" s="2">
        <f>190+IF(ekodom[[#This Row],[dzien tygodnia]]=3, 260,0)+IF(ekodom[[#This Row],[Czy podlewa kwiaty]]="TAK", 300,0)</f>
        <v>190</v>
      </c>
    </row>
    <row r="167" spans="1:6" x14ac:dyDescent="0.25">
      <c r="A167" s="1">
        <v>44727</v>
      </c>
      <c r="B167">
        <f>WEEKDAY(ekodom[[#This Row],[Data]], 2)</f>
        <v>3</v>
      </c>
      <c r="C167">
        <v>0</v>
      </c>
      <c r="D167">
        <f>IF(ekodom[[#This Row],[retencja]]=0, 1+D166, 0)</f>
        <v>9</v>
      </c>
      <c r="E16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67" s="2">
        <f>190+IF(ekodom[[#This Row],[dzien tygodnia]]=3, 260,0)+IF(ekodom[[#This Row],[Czy podlewa kwiaty]]="TAK", 300,0)</f>
        <v>450</v>
      </c>
    </row>
    <row r="168" spans="1:6" x14ac:dyDescent="0.25">
      <c r="A168" s="1">
        <v>44728</v>
      </c>
      <c r="B168">
        <f>WEEKDAY(ekodom[[#This Row],[Data]], 2)</f>
        <v>4</v>
      </c>
      <c r="C168">
        <v>0</v>
      </c>
      <c r="D168">
        <f>IF(ekodom[[#This Row],[retencja]]=0, 1+D167, 0)</f>
        <v>10</v>
      </c>
      <c r="E168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68" s="2">
        <f>190+IF(ekodom[[#This Row],[dzien tygodnia]]=3, 260,0)+IF(ekodom[[#This Row],[Czy podlewa kwiaty]]="TAK", 300,0)</f>
        <v>490</v>
      </c>
    </row>
    <row r="169" spans="1:6" x14ac:dyDescent="0.25">
      <c r="A169" s="1">
        <v>44729</v>
      </c>
      <c r="B169">
        <f>WEEKDAY(ekodom[[#This Row],[Data]], 2)</f>
        <v>5</v>
      </c>
      <c r="C169">
        <v>998</v>
      </c>
      <c r="D169">
        <f>IF(ekodom[[#This Row],[retencja]]=0, 1+D168, 0)</f>
        <v>0</v>
      </c>
      <c r="E16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69" s="2">
        <f>190+IF(ekodom[[#This Row],[dzien tygodnia]]=3, 260,0)+IF(ekodom[[#This Row],[Czy podlewa kwiaty]]="TAK", 300,0)</f>
        <v>190</v>
      </c>
    </row>
    <row r="170" spans="1:6" x14ac:dyDescent="0.25">
      <c r="A170" s="1">
        <v>44730</v>
      </c>
      <c r="B170">
        <f>WEEKDAY(ekodom[[#This Row],[Data]], 2)</f>
        <v>6</v>
      </c>
      <c r="C170">
        <v>0</v>
      </c>
      <c r="D170">
        <f>IF(ekodom[[#This Row],[retencja]]=0, 1+D169, 0)</f>
        <v>1</v>
      </c>
      <c r="E17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0" s="2">
        <f>190+IF(ekodom[[#This Row],[dzien tygodnia]]=3, 260,0)+IF(ekodom[[#This Row],[Czy podlewa kwiaty]]="TAK", 300,0)</f>
        <v>190</v>
      </c>
    </row>
    <row r="171" spans="1:6" x14ac:dyDescent="0.25">
      <c r="A171" s="1">
        <v>44731</v>
      </c>
      <c r="B171">
        <f>WEEKDAY(ekodom[[#This Row],[Data]], 2)</f>
        <v>7</v>
      </c>
      <c r="C171">
        <v>0</v>
      </c>
      <c r="D171">
        <f>IF(ekodom[[#This Row],[retencja]]=0, 1+D170, 0)</f>
        <v>2</v>
      </c>
      <c r="E17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1" s="2">
        <f>190+IF(ekodom[[#This Row],[dzien tygodnia]]=3, 260,0)+IF(ekodom[[#This Row],[Czy podlewa kwiaty]]="TAK", 300,0)</f>
        <v>190</v>
      </c>
    </row>
    <row r="172" spans="1:6" x14ac:dyDescent="0.25">
      <c r="A172" s="1">
        <v>44732</v>
      </c>
      <c r="B172">
        <f>WEEKDAY(ekodom[[#This Row],[Data]], 2)</f>
        <v>1</v>
      </c>
      <c r="C172">
        <v>0</v>
      </c>
      <c r="D172">
        <f>IF(ekodom[[#This Row],[retencja]]=0, 1+D171, 0)</f>
        <v>3</v>
      </c>
      <c r="E17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2" s="2">
        <f>190+IF(ekodom[[#This Row],[dzien tygodnia]]=3, 260,0)+IF(ekodom[[#This Row],[Czy podlewa kwiaty]]="TAK", 300,0)</f>
        <v>190</v>
      </c>
    </row>
    <row r="173" spans="1:6" x14ac:dyDescent="0.25">
      <c r="A173" s="1">
        <v>44733</v>
      </c>
      <c r="B173">
        <f>WEEKDAY(ekodom[[#This Row],[Data]], 2)</f>
        <v>2</v>
      </c>
      <c r="C173">
        <v>0</v>
      </c>
      <c r="D173">
        <f>IF(ekodom[[#This Row],[retencja]]=0, 1+D172, 0)</f>
        <v>4</v>
      </c>
      <c r="E17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3" s="2">
        <f>190+IF(ekodom[[#This Row],[dzien tygodnia]]=3, 260,0)+IF(ekodom[[#This Row],[Czy podlewa kwiaty]]="TAK", 300,0)</f>
        <v>190</v>
      </c>
    </row>
    <row r="174" spans="1:6" x14ac:dyDescent="0.25">
      <c r="A174" s="1">
        <v>44734</v>
      </c>
      <c r="B174">
        <f>WEEKDAY(ekodom[[#This Row],[Data]], 2)</f>
        <v>3</v>
      </c>
      <c r="C174">
        <v>0</v>
      </c>
      <c r="D174">
        <f>IF(ekodom[[#This Row],[retencja]]=0, 1+D173, 0)</f>
        <v>5</v>
      </c>
      <c r="E174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74" s="2">
        <f>190+IF(ekodom[[#This Row],[dzien tygodnia]]=3, 260,0)+IF(ekodom[[#This Row],[Czy podlewa kwiaty]]="TAK", 300,0)</f>
        <v>750</v>
      </c>
    </row>
    <row r="175" spans="1:6" x14ac:dyDescent="0.25">
      <c r="A175" s="1">
        <v>44735</v>
      </c>
      <c r="B175">
        <f>WEEKDAY(ekodom[[#This Row],[Data]], 2)</f>
        <v>4</v>
      </c>
      <c r="C175">
        <v>0</v>
      </c>
      <c r="D175">
        <f>IF(ekodom[[#This Row],[retencja]]=0, 1+D174, 0)</f>
        <v>6</v>
      </c>
      <c r="E17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5" s="2">
        <f>190+IF(ekodom[[#This Row],[dzien tygodnia]]=3, 260,0)+IF(ekodom[[#This Row],[Czy podlewa kwiaty]]="TAK", 300,0)</f>
        <v>190</v>
      </c>
    </row>
    <row r="176" spans="1:6" x14ac:dyDescent="0.25">
      <c r="A176" s="1">
        <v>44736</v>
      </c>
      <c r="B176">
        <f>WEEKDAY(ekodom[[#This Row],[Data]], 2)</f>
        <v>5</v>
      </c>
      <c r="C176">
        <v>0</v>
      </c>
      <c r="D176">
        <f>IF(ekodom[[#This Row],[retencja]]=0, 1+D175, 0)</f>
        <v>7</v>
      </c>
      <c r="E17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6" s="2">
        <f>190+IF(ekodom[[#This Row],[dzien tygodnia]]=3, 260,0)+IF(ekodom[[#This Row],[Czy podlewa kwiaty]]="TAK", 300,0)</f>
        <v>190</v>
      </c>
    </row>
    <row r="177" spans="1:6" x14ac:dyDescent="0.25">
      <c r="A177" s="1">
        <v>44737</v>
      </c>
      <c r="B177">
        <f>WEEKDAY(ekodom[[#This Row],[Data]], 2)</f>
        <v>6</v>
      </c>
      <c r="C177">
        <v>0</v>
      </c>
      <c r="D177">
        <f>IF(ekodom[[#This Row],[retencja]]=0, 1+D176, 0)</f>
        <v>8</v>
      </c>
      <c r="E17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7" s="2">
        <f>190+IF(ekodom[[#This Row],[dzien tygodnia]]=3, 260,0)+IF(ekodom[[#This Row],[Czy podlewa kwiaty]]="TAK", 300,0)</f>
        <v>190</v>
      </c>
    </row>
    <row r="178" spans="1:6" x14ac:dyDescent="0.25">
      <c r="A178" s="1">
        <v>44738</v>
      </c>
      <c r="B178">
        <f>WEEKDAY(ekodom[[#This Row],[Data]], 2)</f>
        <v>7</v>
      </c>
      <c r="C178">
        <v>540</v>
      </c>
      <c r="D178">
        <f>IF(ekodom[[#This Row],[retencja]]=0, 1+D177, 0)</f>
        <v>0</v>
      </c>
      <c r="E17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8" s="2">
        <f>190+IF(ekodom[[#This Row],[dzien tygodnia]]=3, 260,0)+IF(ekodom[[#This Row],[Czy podlewa kwiaty]]="TAK", 300,0)</f>
        <v>190</v>
      </c>
    </row>
    <row r="179" spans="1:6" x14ac:dyDescent="0.25">
      <c r="A179" s="1">
        <v>44739</v>
      </c>
      <c r="B179">
        <f>WEEKDAY(ekodom[[#This Row],[Data]], 2)</f>
        <v>1</v>
      </c>
      <c r="C179">
        <v>607</v>
      </c>
      <c r="D179">
        <f>IF(ekodom[[#This Row],[retencja]]=0, 1+D178, 0)</f>
        <v>0</v>
      </c>
      <c r="E17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79" s="2">
        <f>190+IF(ekodom[[#This Row],[dzien tygodnia]]=3, 260,0)+IF(ekodom[[#This Row],[Czy podlewa kwiaty]]="TAK", 300,0)</f>
        <v>190</v>
      </c>
    </row>
    <row r="180" spans="1:6" x14ac:dyDescent="0.25">
      <c r="A180" s="1">
        <v>44740</v>
      </c>
      <c r="B180">
        <f>WEEKDAY(ekodom[[#This Row],[Data]], 2)</f>
        <v>2</v>
      </c>
      <c r="C180">
        <v>603</v>
      </c>
      <c r="D180">
        <f>IF(ekodom[[#This Row],[retencja]]=0, 1+D179, 0)</f>
        <v>0</v>
      </c>
      <c r="E18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0" s="2">
        <f>190+IF(ekodom[[#This Row],[dzien tygodnia]]=3, 260,0)+IF(ekodom[[#This Row],[Czy podlewa kwiaty]]="TAK", 300,0)</f>
        <v>190</v>
      </c>
    </row>
    <row r="181" spans="1:6" x14ac:dyDescent="0.25">
      <c r="A181" s="1">
        <v>44741</v>
      </c>
      <c r="B181">
        <f>WEEKDAY(ekodom[[#This Row],[Data]], 2)</f>
        <v>3</v>
      </c>
      <c r="C181">
        <v>0</v>
      </c>
      <c r="D181">
        <f>IF(ekodom[[#This Row],[retencja]]=0, 1+D180, 0)</f>
        <v>1</v>
      </c>
      <c r="E18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1" s="2">
        <f>190+IF(ekodom[[#This Row],[dzien tygodnia]]=3, 260,0)+IF(ekodom[[#This Row],[Czy podlewa kwiaty]]="TAK", 300,0)</f>
        <v>450</v>
      </c>
    </row>
    <row r="182" spans="1:6" x14ac:dyDescent="0.25">
      <c r="A182" s="1">
        <v>44742</v>
      </c>
      <c r="B182">
        <f>WEEKDAY(ekodom[[#This Row],[Data]], 2)</f>
        <v>4</v>
      </c>
      <c r="C182">
        <v>0</v>
      </c>
      <c r="D182">
        <f>IF(ekodom[[#This Row],[retencja]]=0, 1+D181, 0)</f>
        <v>2</v>
      </c>
      <c r="E18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2" s="2">
        <f>190+IF(ekodom[[#This Row],[dzien tygodnia]]=3, 260,0)+IF(ekodom[[#This Row],[Czy podlewa kwiaty]]="TAK", 300,0)</f>
        <v>190</v>
      </c>
    </row>
    <row r="183" spans="1:6" x14ac:dyDescent="0.25">
      <c r="A183" s="1">
        <v>44743</v>
      </c>
      <c r="B183">
        <f>WEEKDAY(ekodom[[#This Row],[Data]], 2)</f>
        <v>5</v>
      </c>
      <c r="C183">
        <v>0</v>
      </c>
      <c r="D183">
        <f>IF(ekodom[[#This Row],[retencja]]=0, 1+D182, 0)</f>
        <v>3</v>
      </c>
      <c r="E18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3" s="2">
        <f>190+IF(ekodom[[#This Row],[dzien tygodnia]]=3, 260,0)+IF(ekodom[[#This Row],[Czy podlewa kwiaty]]="TAK", 300,0)</f>
        <v>190</v>
      </c>
    </row>
    <row r="184" spans="1:6" x14ac:dyDescent="0.25">
      <c r="A184" s="1">
        <v>44744</v>
      </c>
      <c r="B184">
        <f>WEEKDAY(ekodom[[#This Row],[Data]], 2)</f>
        <v>6</v>
      </c>
      <c r="C184">
        <v>0</v>
      </c>
      <c r="D184">
        <f>IF(ekodom[[#This Row],[retencja]]=0, 1+D183, 0)</f>
        <v>4</v>
      </c>
      <c r="E18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4" s="2">
        <f>190+IF(ekodom[[#This Row],[dzien tygodnia]]=3, 260,0)+IF(ekodom[[#This Row],[Czy podlewa kwiaty]]="TAK", 300,0)</f>
        <v>190</v>
      </c>
    </row>
    <row r="185" spans="1:6" x14ac:dyDescent="0.25">
      <c r="A185" s="1">
        <v>44745</v>
      </c>
      <c r="B185">
        <f>WEEKDAY(ekodom[[#This Row],[Data]], 2)</f>
        <v>7</v>
      </c>
      <c r="C185">
        <v>0</v>
      </c>
      <c r="D185">
        <f>IF(ekodom[[#This Row],[retencja]]=0, 1+D184, 0)</f>
        <v>5</v>
      </c>
      <c r="E185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185" s="2">
        <f>190+IF(ekodom[[#This Row],[dzien tygodnia]]=3, 260,0)+IF(ekodom[[#This Row],[Czy podlewa kwiaty]]="TAK", 300,0)</f>
        <v>490</v>
      </c>
    </row>
    <row r="186" spans="1:6" x14ac:dyDescent="0.25">
      <c r="A186" s="1">
        <v>44746</v>
      </c>
      <c r="B186">
        <f>WEEKDAY(ekodom[[#This Row],[Data]], 2)</f>
        <v>1</v>
      </c>
      <c r="C186">
        <v>0</v>
      </c>
      <c r="D186">
        <f>IF(ekodom[[#This Row],[retencja]]=0, 1+D185, 0)</f>
        <v>6</v>
      </c>
      <c r="E18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6" s="2">
        <f>190+IF(ekodom[[#This Row],[dzien tygodnia]]=3, 260,0)+IF(ekodom[[#This Row],[Czy podlewa kwiaty]]="TAK", 300,0)</f>
        <v>190</v>
      </c>
    </row>
    <row r="187" spans="1:6" x14ac:dyDescent="0.25">
      <c r="A187" s="1">
        <v>44747</v>
      </c>
      <c r="B187">
        <f>WEEKDAY(ekodom[[#This Row],[Data]], 2)</f>
        <v>2</v>
      </c>
      <c r="C187">
        <v>0</v>
      </c>
      <c r="D187">
        <f>IF(ekodom[[#This Row],[retencja]]=0, 1+D186, 0)</f>
        <v>7</v>
      </c>
      <c r="E18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7" s="2">
        <f>190+IF(ekodom[[#This Row],[dzien tygodnia]]=3, 260,0)+IF(ekodom[[#This Row],[Czy podlewa kwiaty]]="TAK", 300,0)</f>
        <v>190</v>
      </c>
    </row>
    <row r="188" spans="1:6" x14ac:dyDescent="0.25">
      <c r="A188" s="1">
        <v>44748</v>
      </c>
      <c r="B188">
        <f>WEEKDAY(ekodom[[#This Row],[Data]], 2)</f>
        <v>3</v>
      </c>
      <c r="C188">
        <v>527</v>
      </c>
      <c r="D188">
        <f>IF(ekodom[[#This Row],[retencja]]=0, 1+D187, 0)</f>
        <v>0</v>
      </c>
      <c r="E18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8" s="2">
        <f>190+IF(ekodom[[#This Row],[dzien tygodnia]]=3, 260,0)+IF(ekodom[[#This Row],[Czy podlewa kwiaty]]="TAK", 300,0)</f>
        <v>450</v>
      </c>
    </row>
    <row r="189" spans="1:6" x14ac:dyDescent="0.25">
      <c r="A189" s="1">
        <v>44749</v>
      </c>
      <c r="B189">
        <f>WEEKDAY(ekodom[[#This Row],[Data]], 2)</f>
        <v>4</v>
      </c>
      <c r="C189">
        <v>619</v>
      </c>
      <c r="D189">
        <f>IF(ekodom[[#This Row],[retencja]]=0, 1+D188, 0)</f>
        <v>0</v>
      </c>
      <c r="E18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89" s="2">
        <f>190+IF(ekodom[[#This Row],[dzien tygodnia]]=3, 260,0)+IF(ekodom[[#This Row],[Czy podlewa kwiaty]]="TAK", 300,0)</f>
        <v>190</v>
      </c>
    </row>
    <row r="190" spans="1:6" x14ac:dyDescent="0.25">
      <c r="A190" s="1">
        <v>44750</v>
      </c>
      <c r="B190">
        <f>WEEKDAY(ekodom[[#This Row],[Data]], 2)</f>
        <v>5</v>
      </c>
      <c r="C190">
        <v>0</v>
      </c>
      <c r="D190">
        <f>IF(ekodom[[#This Row],[retencja]]=0, 1+D189, 0)</f>
        <v>1</v>
      </c>
      <c r="E19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0" s="2">
        <f>190+IF(ekodom[[#This Row],[dzien tygodnia]]=3, 260,0)+IF(ekodom[[#This Row],[Czy podlewa kwiaty]]="TAK", 300,0)</f>
        <v>190</v>
      </c>
    </row>
    <row r="191" spans="1:6" x14ac:dyDescent="0.25">
      <c r="A191" s="1">
        <v>44751</v>
      </c>
      <c r="B191">
        <f>WEEKDAY(ekodom[[#This Row],[Data]], 2)</f>
        <v>6</v>
      </c>
      <c r="C191">
        <v>0</v>
      </c>
      <c r="D191">
        <f>IF(ekodom[[#This Row],[retencja]]=0, 1+D190, 0)</f>
        <v>2</v>
      </c>
      <c r="E19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1" s="2">
        <f>190+IF(ekodom[[#This Row],[dzien tygodnia]]=3, 260,0)+IF(ekodom[[#This Row],[Czy podlewa kwiaty]]="TAK", 300,0)</f>
        <v>190</v>
      </c>
    </row>
    <row r="192" spans="1:6" x14ac:dyDescent="0.25">
      <c r="A192" s="1">
        <v>44752</v>
      </c>
      <c r="B192">
        <f>WEEKDAY(ekodom[[#This Row],[Data]], 2)</f>
        <v>7</v>
      </c>
      <c r="C192">
        <v>0</v>
      </c>
      <c r="D192">
        <f>IF(ekodom[[#This Row],[retencja]]=0, 1+D191, 0)</f>
        <v>3</v>
      </c>
      <c r="E19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2" s="2">
        <f>190+IF(ekodom[[#This Row],[dzien tygodnia]]=3, 260,0)+IF(ekodom[[#This Row],[Czy podlewa kwiaty]]="TAK", 300,0)</f>
        <v>190</v>
      </c>
    </row>
    <row r="193" spans="1:6" x14ac:dyDescent="0.25">
      <c r="A193" s="1">
        <v>44753</v>
      </c>
      <c r="B193">
        <f>WEEKDAY(ekodom[[#This Row],[Data]], 2)</f>
        <v>1</v>
      </c>
      <c r="C193">
        <v>170</v>
      </c>
      <c r="D193">
        <f>IF(ekodom[[#This Row],[retencja]]=0, 1+D192, 0)</f>
        <v>0</v>
      </c>
      <c r="E19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3" s="2">
        <f>190+IF(ekodom[[#This Row],[dzien tygodnia]]=3, 260,0)+IF(ekodom[[#This Row],[Czy podlewa kwiaty]]="TAK", 300,0)</f>
        <v>190</v>
      </c>
    </row>
    <row r="194" spans="1:6" x14ac:dyDescent="0.25">
      <c r="A194" s="1">
        <v>44754</v>
      </c>
      <c r="B194">
        <f>WEEKDAY(ekodom[[#This Row],[Data]], 2)</f>
        <v>2</v>
      </c>
      <c r="C194">
        <v>13</v>
      </c>
      <c r="D194">
        <f>IF(ekodom[[#This Row],[retencja]]=0, 1+D193, 0)</f>
        <v>0</v>
      </c>
      <c r="E19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4" s="2">
        <f>190+IF(ekodom[[#This Row],[dzien tygodnia]]=3, 260,0)+IF(ekodom[[#This Row],[Czy podlewa kwiaty]]="TAK", 300,0)</f>
        <v>190</v>
      </c>
    </row>
    <row r="195" spans="1:6" x14ac:dyDescent="0.25">
      <c r="A195" s="1">
        <v>44755</v>
      </c>
      <c r="B195">
        <f>WEEKDAY(ekodom[[#This Row],[Data]], 2)</f>
        <v>3</v>
      </c>
      <c r="C195">
        <v>0</v>
      </c>
      <c r="D195">
        <f>IF(ekodom[[#This Row],[retencja]]=0, 1+D194, 0)</f>
        <v>1</v>
      </c>
      <c r="E19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5" s="2">
        <f>190+IF(ekodom[[#This Row],[dzien tygodnia]]=3, 260,0)+IF(ekodom[[#This Row],[Czy podlewa kwiaty]]="TAK", 300,0)</f>
        <v>450</v>
      </c>
    </row>
    <row r="196" spans="1:6" x14ac:dyDescent="0.25">
      <c r="A196" s="1">
        <v>44756</v>
      </c>
      <c r="B196">
        <f>WEEKDAY(ekodom[[#This Row],[Data]], 2)</f>
        <v>4</v>
      </c>
      <c r="C196">
        <v>0</v>
      </c>
      <c r="D196">
        <f>IF(ekodom[[#This Row],[retencja]]=0, 1+D195, 0)</f>
        <v>2</v>
      </c>
      <c r="E19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6" s="2">
        <f>190+IF(ekodom[[#This Row],[dzien tygodnia]]=3, 260,0)+IF(ekodom[[#This Row],[Czy podlewa kwiaty]]="TAK", 300,0)</f>
        <v>190</v>
      </c>
    </row>
    <row r="197" spans="1:6" x14ac:dyDescent="0.25">
      <c r="A197" s="1">
        <v>44757</v>
      </c>
      <c r="B197">
        <f>WEEKDAY(ekodom[[#This Row],[Data]], 2)</f>
        <v>5</v>
      </c>
      <c r="C197">
        <v>0</v>
      </c>
      <c r="D197">
        <f>IF(ekodom[[#This Row],[retencja]]=0, 1+D196, 0)</f>
        <v>3</v>
      </c>
      <c r="E19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7" s="2">
        <f>190+IF(ekodom[[#This Row],[dzien tygodnia]]=3, 260,0)+IF(ekodom[[#This Row],[Czy podlewa kwiaty]]="TAK", 300,0)</f>
        <v>190</v>
      </c>
    </row>
    <row r="198" spans="1:6" x14ac:dyDescent="0.25">
      <c r="A198" s="1">
        <v>44758</v>
      </c>
      <c r="B198">
        <f>WEEKDAY(ekodom[[#This Row],[Data]], 2)</f>
        <v>6</v>
      </c>
      <c r="C198">
        <v>0</v>
      </c>
      <c r="D198">
        <f>IF(ekodom[[#This Row],[retencja]]=0, 1+D197, 0)</f>
        <v>4</v>
      </c>
      <c r="E19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8" s="2">
        <f>190+IF(ekodom[[#This Row],[dzien tygodnia]]=3, 260,0)+IF(ekodom[[#This Row],[Czy podlewa kwiaty]]="TAK", 300,0)</f>
        <v>190</v>
      </c>
    </row>
    <row r="199" spans="1:6" x14ac:dyDescent="0.25">
      <c r="A199" s="1">
        <v>44759</v>
      </c>
      <c r="B199">
        <f>WEEKDAY(ekodom[[#This Row],[Data]], 2)</f>
        <v>7</v>
      </c>
      <c r="C199">
        <v>518</v>
      </c>
      <c r="D199">
        <f>IF(ekodom[[#This Row],[retencja]]=0, 1+D198, 0)</f>
        <v>0</v>
      </c>
      <c r="E19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199" s="2">
        <f>190+IF(ekodom[[#This Row],[dzien tygodnia]]=3, 260,0)+IF(ekodom[[#This Row],[Czy podlewa kwiaty]]="TAK", 300,0)</f>
        <v>190</v>
      </c>
    </row>
    <row r="200" spans="1:6" x14ac:dyDescent="0.25">
      <c r="A200" s="1">
        <v>44760</v>
      </c>
      <c r="B200">
        <f>WEEKDAY(ekodom[[#This Row],[Data]], 2)</f>
        <v>1</v>
      </c>
      <c r="C200">
        <v>791</v>
      </c>
      <c r="D200">
        <f>IF(ekodom[[#This Row],[retencja]]=0, 1+D199, 0)</f>
        <v>0</v>
      </c>
      <c r="E20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0" s="2">
        <f>190+IF(ekodom[[#This Row],[dzien tygodnia]]=3, 260,0)+IF(ekodom[[#This Row],[Czy podlewa kwiaty]]="TAK", 300,0)</f>
        <v>190</v>
      </c>
    </row>
    <row r="201" spans="1:6" x14ac:dyDescent="0.25">
      <c r="A201" s="1">
        <v>44761</v>
      </c>
      <c r="B201">
        <f>WEEKDAY(ekodom[[#This Row],[Data]], 2)</f>
        <v>2</v>
      </c>
      <c r="C201">
        <v>673</v>
      </c>
      <c r="D201">
        <f>IF(ekodom[[#This Row],[retencja]]=0, 1+D200, 0)</f>
        <v>0</v>
      </c>
      <c r="E20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1" s="2">
        <f>190+IF(ekodom[[#This Row],[dzien tygodnia]]=3, 260,0)+IF(ekodom[[#This Row],[Czy podlewa kwiaty]]="TAK", 300,0)</f>
        <v>190</v>
      </c>
    </row>
    <row r="202" spans="1:6" x14ac:dyDescent="0.25">
      <c r="A202" s="1">
        <v>44762</v>
      </c>
      <c r="B202">
        <f>WEEKDAY(ekodom[[#This Row],[Data]], 2)</f>
        <v>3</v>
      </c>
      <c r="C202">
        <v>601</v>
      </c>
      <c r="D202">
        <f>IF(ekodom[[#This Row],[retencja]]=0, 1+D201, 0)</f>
        <v>0</v>
      </c>
      <c r="E20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2" s="2">
        <f>190+IF(ekodom[[#This Row],[dzien tygodnia]]=3, 260,0)+IF(ekodom[[#This Row],[Czy podlewa kwiaty]]="TAK", 300,0)</f>
        <v>450</v>
      </c>
    </row>
    <row r="203" spans="1:6" x14ac:dyDescent="0.25">
      <c r="A203" s="1">
        <v>44763</v>
      </c>
      <c r="B203">
        <f>WEEKDAY(ekodom[[#This Row],[Data]], 2)</f>
        <v>4</v>
      </c>
      <c r="C203">
        <v>612</v>
      </c>
      <c r="D203">
        <f>IF(ekodom[[#This Row],[retencja]]=0, 1+D202, 0)</f>
        <v>0</v>
      </c>
      <c r="E20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3" s="2">
        <f>190+IF(ekodom[[#This Row],[dzien tygodnia]]=3, 260,0)+IF(ekodom[[#This Row],[Czy podlewa kwiaty]]="TAK", 300,0)</f>
        <v>190</v>
      </c>
    </row>
    <row r="204" spans="1:6" x14ac:dyDescent="0.25">
      <c r="A204" s="1">
        <v>44764</v>
      </c>
      <c r="B204">
        <f>WEEKDAY(ekodom[[#This Row],[Data]], 2)</f>
        <v>5</v>
      </c>
      <c r="C204">
        <v>705</v>
      </c>
      <c r="D204">
        <f>IF(ekodom[[#This Row],[retencja]]=0, 1+D203, 0)</f>
        <v>0</v>
      </c>
      <c r="E20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4" s="2">
        <f>190+IF(ekodom[[#This Row],[dzien tygodnia]]=3, 260,0)+IF(ekodom[[#This Row],[Czy podlewa kwiaty]]="TAK", 300,0)</f>
        <v>190</v>
      </c>
    </row>
    <row r="205" spans="1:6" x14ac:dyDescent="0.25">
      <c r="A205" s="1">
        <v>44765</v>
      </c>
      <c r="B205">
        <f>WEEKDAY(ekodom[[#This Row],[Data]], 2)</f>
        <v>6</v>
      </c>
      <c r="C205">
        <v>0</v>
      </c>
      <c r="D205">
        <f>IF(ekodom[[#This Row],[retencja]]=0, 1+D204, 0)</f>
        <v>1</v>
      </c>
      <c r="E20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5" s="2">
        <f>190+IF(ekodom[[#This Row],[dzien tygodnia]]=3, 260,0)+IF(ekodom[[#This Row],[Czy podlewa kwiaty]]="TAK", 300,0)</f>
        <v>190</v>
      </c>
    </row>
    <row r="206" spans="1:6" x14ac:dyDescent="0.25">
      <c r="A206" s="1">
        <v>44766</v>
      </c>
      <c r="B206">
        <f>WEEKDAY(ekodom[[#This Row],[Data]], 2)</f>
        <v>7</v>
      </c>
      <c r="C206">
        <v>0</v>
      </c>
      <c r="D206">
        <f>IF(ekodom[[#This Row],[retencja]]=0, 1+D205, 0)</f>
        <v>2</v>
      </c>
      <c r="E20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6" s="2">
        <f>190+IF(ekodom[[#This Row],[dzien tygodnia]]=3, 260,0)+IF(ekodom[[#This Row],[Czy podlewa kwiaty]]="TAK", 300,0)</f>
        <v>190</v>
      </c>
    </row>
    <row r="207" spans="1:6" x14ac:dyDescent="0.25">
      <c r="A207" s="1">
        <v>44767</v>
      </c>
      <c r="B207">
        <f>WEEKDAY(ekodom[[#This Row],[Data]], 2)</f>
        <v>1</v>
      </c>
      <c r="C207">
        <v>1100</v>
      </c>
      <c r="D207">
        <f>IF(ekodom[[#This Row],[retencja]]=0, 1+D206, 0)</f>
        <v>0</v>
      </c>
      <c r="E20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7" s="2">
        <f>190+IF(ekodom[[#This Row],[dzien tygodnia]]=3, 260,0)+IF(ekodom[[#This Row],[Czy podlewa kwiaty]]="TAK", 300,0)</f>
        <v>190</v>
      </c>
    </row>
    <row r="208" spans="1:6" x14ac:dyDescent="0.25">
      <c r="A208" s="1">
        <v>44768</v>
      </c>
      <c r="B208">
        <f>WEEKDAY(ekodom[[#This Row],[Data]], 2)</f>
        <v>2</v>
      </c>
      <c r="C208">
        <v>118</v>
      </c>
      <c r="D208">
        <f>IF(ekodom[[#This Row],[retencja]]=0, 1+D207, 0)</f>
        <v>0</v>
      </c>
      <c r="E20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8" s="2">
        <f>190+IF(ekodom[[#This Row],[dzien tygodnia]]=3, 260,0)+IF(ekodom[[#This Row],[Czy podlewa kwiaty]]="TAK", 300,0)</f>
        <v>190</v>
      </c>
    </row>
    <row r="209" spans="1:6" x14ac:dyDescent="0.25">
      <c r="A209" s="1">
        <v>44769</v>
      </c>
      <c r="B209">
        <f>WEEKDAY(ekodom[[#This Row],[Data]], 2)</f>
        <v>3</v>
      </c>
      <c r="C209">
        <v>69</v>
      </c>
      <c r="D209">
        <f>IF(ekodom[[#This Row],[retencja]]=0, 1+D208, 0)</f>
        <v>0</v>
      </c>
      <c r="E20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09" s="2">
        <f>190+IF(ekodom[[#This Row],[dzien tygodnia]]=3, 260,0)+IF(ekodom[[#This Row],[Czy podlewa kwiaty]]="TAK", 300,0)</f>
        <v>450</v>
      </c>
    </row>
    <row r="210" spans="1:6" x14ac:dyDescent="0.25">
      <c r="A210" s="1">
        <v>44770</v>
      </c>
      <c r="B210">
        <f>WEEKDAY(ekodom[[#This Row],[Data]], 2)</f>
        <v>4</v>
      </c>
      <c r="C210">
        <v>0</v>
      </c>
      <c r="D210">
        <f>IF(ekodom[[#This Row],[retencja]]=0, 1+D209, 0)</f>
        <v>1</v>
      </c>
      <c r="E21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10" s="2">
        <f>190+IF(ekodom[[#This Row],[dzien tygodnia]]=3, 260,0)+IF(ekodom[[#This Row],[Czy podlewa kwiaty]]="TAK", 300,0)</f>
        <v>190</v>
      </c>
    </row>
    <row r="211" spans="1:6" x14ac:dyDescent="0.25">
      <c r="A211" s="1">
        <v>44771</v>
      </c>
      <c r="B211">
        <f>WEEKDAY(ekodom[[#This Row],[Data]], 2)</f>
        <v>5</v>
      </c>
      <c r="C211">
        <v>0</v>
      </c>
      <c r="D211">
        <f>IF(ekodom[[#This Row],[retencja]]=0, 1+D210, 0)</f>
        <v>2</v>
      </c>
      <c r="E21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11" s="2">
        <f>190+IF(ekodom[[#This Row],[dzien tygodnia]]=3, 260,0)+IF(ekodom[[#This Row],[Czy podlewa kwiaty]]="TAK", 300,0)</f>
        <v>190</v>
      </c>
    </row>
    <row r="212" spans="1:6" x14ac:dyDescent="0.25">
      <c r="A212" s="1">
        <v>44772</v>
      </c>
      <c r="B212">
        <f>WEEKDAY(ekodom[[#This Row],[Data]], 2)</f>
        <v>6</v>
      </c>
      <c r="C212">
        <v>0</v>
      </c>
      <c r="D212">
        <f>IF(ekodom[[#This Row],[retencja]]=0, 1+D211, 0)</f>
        <v>3</v>
      </c>
      <c r="E21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12" s="2">
        <f>190+IF(ekodom[[#This Row],[dzien tygodnia]]=3, 260,0)+IF(ekodom[[#This Row],[Czy podlewa kwiaty]]="TAK", 300,0)</f>
        <v>190</v>
      </c>
    </row>
    <row r="213" spans="1:6" x14ac:dyDescent="0.25">
      <c r="A213" s="1">
        <v>44773</v>
      </c>
      <c r="B213">
        <f>WEEKDAY(ekodom[[#This Row],[Data]], 2)</f>
        <v>7</v>
      </c>
      <c r="C213">
        <v>0</v>
      </c>
      <c r="D213">
        <f>IF(ekodom[[#This Row],[retencja]]=0, 1+D212, 0)</f>
        <v>4</v>
      </c>
      <c r="E21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13" s="2">
        <f>190+IF(ekodom[[#This Row],[dzien tygodnia]]=3, 260,0)+IF(ekodom[[#This Row],[Czy podlewa kwiaty]]="TAK", 300,0)</f>
        <v>190</v>
      </c>
    </row>
    <row r="214" spans="1:6" x14ac:dyDescent="0.25">
      <c r="A214" s="1">
        <v>44774</v>
      </c>
      <c r="B214">
        <f>WEEKDAY(ekodom[[#This Row],[Data]], 2)</f>
        <v>1</v>
      </c>
      <c r="C214">
        <v>0</v>
      </c>
      <c r="D214">
        <f>IF(ekodom[[#This Row],[retencja]]=0, 1+D213, 0)</f>
        <v>5</v>
      </c>
      <c r="E214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214" s="2">
        <f>190+IF(ekodom[[#This Row],[dzien tygodnia]]=3, 260,0)+IF(ekodom[[#This Row],[Czy podlewa kwiaty]]="TAK", 300,0)</f>
        <v>490</v>
      </c>
    </row>
    <row r="215" spans="1:6" x14ac:dyDescent="0.25">
      <c r="A215" s="1">
        <v>44775</v>
      </c>
      <c r="B215">
        <f>WEEKDAY(ekodom[[#This Row],[Data]], 2)</f>
        <v>2</v>
      </c>
      <c r="C215">
        <v>0</v>
      </c>
      <c r="D215">
        <f>IF(ekodom[[#This Row],[retencja]]=0, 1+D214, 0)</f>
        <v>6</v>
      </c>
      <c r="E21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15" s="2">
        <f>190+IF(ekodom[[#This Row],[dzien tygodnia]]=3, 260,0)+IF(ekodom[[#This Row],[Czy podlewa kwiaty]]="TAK", 300,0)</f>
        <v>190</v>
      </c>
    </row>
    <row r="216" spans="1:6" x14ac:dyDescent="0.25">
      <c r="A216" s="1">
        <v>44776</v>
      </c>
      <c r="B216">
        <f>WEEKDAY(ekodom[[#This Row],[Data]], 2)</f>
        <v>3</v>
      </c>
      <c r="C216">
        <v>0</v>
      </c>
      <c r="D216">
        <f>IF(ekodom[[#This Row],[retencja]]=0, 1+D215, 0)</f>
        <v>7</v>
      </c>
      <c r="E21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16" s="2">
        <f>190+IF(ekodom[[#This Row],[dzien tygodnia]]=3, 260,0)+IF(ekodom[[#This Row],[Czy podlewa kwiaty]]="TAK", 300,0)</f>
        <v>450</v>
      </c>
    </row>
    <row r="217" spans="1:6" x14ac:dyDescent="0.25">
      <c r="A217" s="1">
        <v>44777</v>
      </c>
      <c r="B217">
        <f>WEEKDAY(ekodom[[#This Row],[Data]], 2)</f>
        <v>4</v>
      </c>
      <c r="C217">
        <v>0</v>
      </c>
      <c r="D217">
        <f>IF(ekodom[[#This Row],[retencja]]=0, 1+D216, 0)</f>
        <v>8</v>
      </c>
      <c r="E21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17" s="2">
        <f>190+IF(ekodom[[#This Row],[dzien tygodnia]]=3, 260,0)+IF(ekodom[[#This Row],[Czy podlewa kwiaty]]="TAK", 300,0)</f>
        <v>190</v>
      </c>
    </row>
    <row r="218" spans="1:6" x14ac:dyDescent="0.25">
      <c r="A218" s="1">
        <v>44778</v>
      </c>
      <c r="B218">
        <f>WEEKDAY(ekodom[[#This Row],[Data]], 2)</f>
        <v>5</v>
      </c>
      <c r="C218">
        <v>0</v>
      </c>
      <c r="D218">
        <f>IF(ekodom[[#This Row],[retencja]]=0, 1+D217, 0)</f>
        <v>9</v>
      </c>
      <c r="E21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18" s="2">
        <f>190+IF(ekodom[[#This Row],[dzien tygodnia]]=3, 260,0)+IF(ekodom[[#This Row],[Czy podlewa kwiaty]]="TAK", 300,0)</f>
        <v>190</v>
      </c>
    </row>
    <row r="219" spans="1:6" x14ac:dyDescent="0.25">
      <c r="A219" s="1">
        <v>44779</v>
      </c>
      <c r="B219">
        <f>WEEKDAY(ekodom[[#This Row],[Data]], 2)</f>
        <v>6</v>
      </c>
      <c r="C219">
        <v>0</v>
      </c>
      <c r="D219">
        <f>IF(ekodom[[#This Row],[retencja]]=0, 1+D218, 0)</f>
        <v>10</v>
      </c>
      <c r="E219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219" s="2">
        <f>190+IF(ekodom[[#This Row],[dzien tygodnia]]=3, 260,0)+IF(ekodom[[#This Row],[Czy podlewa kwiaty]]="TAK", 300,0)</f>
        <v>490</v>
      </c>
    </row>
    <row r="220" spans="1:6" x14ac:dyDescent="0.25">
      <c r="A220" s="1">
        <v>44780</v>
      </c>
      <c r="B220">
        <f>WEEKDAY(ekodom[[#This Row],[Data]], 2)</f>
        <v>7</v>
      </c>
      <c r="C220">
        <v>0</v>
      </c>
      <c r="D220">
        <f>IF(ekodom[[#This Row],[retencja]]=0, 1+D219, 0)</f>
        <v>11</v>
      </c>
      <c r="E22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0" s="2">
        <f>190+IF(ekodom[[#This Row],[dzien tygodnia]]=3, 260,0)+IF(ekodom[[#This Row],[Czy podlewa kwiaty]]="TAK", 300,0)</f>
        <v>190</v>
      </c>
    </row>
    <row r="221" spans="1:6" x14ac:dyDescent="0.25">
      <c r="A221" s="1">
        <v>44781</v>
      </c>
      <c r="B221">
        <f>WEEKDAY(ekodom[[#This Row],[Data]], 2)</f>
        <v>1</v>
      </c>
      <c r="C221">
        <v>660</v>
      </c>
      <c r="D221">
        <f>IF(ekodom[[#This Row],[retencja]]=0, 1+D220, 0)</f>
        <v>0</v>
      </c>
      <c r="E22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1" s="2">
        <f>190+IF(ekodom[[#This Row],[dzien tygodnia]]=3, 260,0)+IF(ekodom[[#This Row],[Czy podlewa kwiaty]]="TAK", 300,0)</f>
        <v>190</v>
      </c>
    </row>
    <row r="222" spans="1:6" x14ac:dyDescent="0.25">
      <c r="A222" s="1">
        <v>44782</v>
      </c>
      <c r="B222">
        <f>WEEKDAY(ekodom[[#This Row],[Data]], 2)</f>
        <v>2</v>
      </c>
      <c r="C222">
        <v>1245</v>
      </c>
      <c r="D222">
        <f>IF(ekodom[[#This Row],[retencja]]=0, 1+D221, 0)</f>
        <v>0</v>
      </c>
      <c r="E22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2" s="2">
        <f>190+IF(ekodom[[#This Row],[dzien tygodnia]]=3, 260,0)+IF(ekodom[[#This Row],[Czy podlewa kwiaty]]="TAK", 300,0)</f>
        <v>190</v>
      </c>
    </row>
    <row r="223" spans="1:6" x14ac:dyDescent="0.25">
      <c r="A223" s="1">
        <v>44783</v>
      </c>
      <c r="B223">
        <f>WEEKDAY(ekodom[[#This Row],[Data]], 2)</f>
        <v>3</v>
      </c>
      <c r="C223">
        <v>745</v>
      </c>
      <c r="D223">
        <f>IF(ekodom[[#This Row],[retencja]]=0, 1+D222, 0)</f>
        <v>0</v>
      </c>
      <c r="E22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3" s="2">
        <f>190+IF(ekodom[[#This Row],[dzien tygodnia]]=3, 260,0)+IF(ekodom[[#This Row],[Czy podlewa kwiaty]]="TAK", 300,0)</f>
        <v>450</v>
      </c>
    </row>
    <row r="224" spans="1:6" x14ac:dyDescent="0.25">
      <c r="A224" s="1">
        <v>44784</v>
      </c>
      <c r="B224">
        <f>WEEKDAY(ekodom[[#This Row],[Data]], 2)</f>
        <v>4</v>
      </c>
      <c r="C224">
        <v>48</v>
      </c>
      <c r="D224">
        <f>IF(ekodom[[#This Row],[retencja]]=0, 1+D223, 0)</f>
        <v>0</v>
      </c>
      <c r="E22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4" s="2">
        <f>190+IF(ekodom[[#This Row],[dzien tygodnia]]=3, 260,0)+IF(ekodom[[#This Row],[Czy podlewa kwiaty]]="TAK", 300,0)</f>
        <v>190</v>
      </c>
    </row>
    <row r="225" spans="1:6" x14ac:dyDescent="0.25">
      <c r="A225" s="1">
        <v>44785</v>
      </c>
      <c r="B225">
        <f>WEEKDAY(ekodom[[#This Row],[Data]], 2)</f>
        <v>5</v>
      </c>
      <c r="C225">
        <v>0</v>
      </c>
      <c r="D225">
        <f>IF(ekodom[[#This Row],[retencja]]=0, 1+D224, 0)</f>
        <v>1</v>
      </c>
      <c r="E22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5" s="2">
        <f>190+IF(ekodom[[#This Row],[dzien tygodnia]]=3, 260,0)+IF(ekodom[[#This Row],[Czy podlewa kwiaty]]="TAK", 300,0)</f>
        <v>190</v>
      </c>
    </row>
    <row r="226" spans="1:6" x14ac:dyDescent="0.25">
      <c r="A226" s="1">
        <v>44786</v>
      </c>
      <c r="B226">
        <f>WEEKDAY(ekodom[[#This Row],[Data]], 2)</f>
        <v>6</v>
      </c>
      <c r="C226">
        <v>0</v>
      </c>
      <c r="D226">
        <f>IF(ekodom[[#This Row],[retencja]]=0, 1+D225, 0)</f>
        <v>2</v>
      </c>
      <c r="E22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6" s="2">
        <f>190+IF(ekodom[[#This Row],[dzien tygodnia]]=3, 260,0)+IF(ekodom[[#This Row],[Czy podlewa kwiaty]]="TAK", 300,0)</f>
        <v>190</v>
      </c>
    </row>
    <row r="227" spans="1:6" x14ac:dyDescent="0.25">
      <c r="A227" s="1">
        <v>44787</v>
      </c>
      <c r="B227">
        <f>WEEKDAY(ekodom[[#This Row],[Data]], 2)</f>
        <v>7</v>
      </c>
      <c r="C227">
        <v>0</v>
      </c>
      <c r="D227">
        <f>IF(ekodom[[#This Row],[retencja]]=0, 1+D226, 0)</f>
        <v>3</v>
      </c>
      <c r="E22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7" s="2">
        <f>190+IF(ekodom[[#This Row],[dzien tygodnia]]=3, 260,0)+IF(ekodom[[#This Row],[Czy podlewa kwiaty]]="TAK", 300,0)</f>
        <v>190</v>
      </c>
    </row>
    <row r="228" spans="1:6" x14ac:dyDescent="0.25">
      <c r="A228" s="1">
        <v>44788</v>
      </c>
      <c r="B228">
        <f>WEEKDAY(ekodom[[#This Row],[Data]], 2)</f>
        <v>1</v>
      </c>
      <c r="C228">
        <v>0</v>
      </c>
      <c r="D228">
        <f>IF(ekodom[[#This Row],[retencja]]=0, 1+D227, 0)</f>
        <v>4</v>
      </c>
      <c r="E22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28" s="2">
        <f>190+IF(ekodom[[#This Row],[dzien tygodnia]]=3, 260,0)+IF(ekodom[[#This Row],[Czy podlewa kwiaty]]="TAK", 300,0)</f>
        <v>190</v>
      </c>
    </row>
    <row r="229" spans="1:6" x14ac:dyDescent="0.25">
      <c r="A229" s="1">
        <v>44789</v>
      </c>
      <c r="B229">
        <f>WEEKDAY(ekodom[[#This Row],[Data]], 2)</f>
        <v>2</v>
      </c>
      <c r="C229">
        <v>0</v>
      </c>
      <c r="D229">
        <f>IF(ekodom[[#This Row],[retencja]]=0, 1+D228, 0)</f>
        <v>5</v>
      </c>
      <c r="E229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229" s="2">
        <f>190+IF(ekodom[[#This Row],[dzien tygodnia]]=3, 260,0)+IF(ekodom[[#This Row],[Czy podlewa kwiaty]]="TAK", 300,0)</f>
        <v>490</v>
      </c>
    </row>
    <row r="230" spans="1:6" x14ac:dyDescent="0.25">
      <c r="A230" s="1">
        <v>44790</v>
      </c>
      <c r="B230">
        <f>WEEKDAY(ekodom[[#This Row],[Data]], 2)</f>
        <v>3</v>
      </c>
      <c r="C230">
        <v>0</v>
      </c>
      <c r="D230">
        <f>IF(ekodom[[#This Row],[retencja]]=0, 1+D229, 0)</f>
        <v>6</v>
      </c>
      <c r="E23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30" s="2">
        <f>190+IF(ekodom[[#This Row],[dzien tygodnia]]=3, 260,0)+IF(ekodom[[#This Row],[Czy podlewa kwiaty]]="TAK", 300,0)</f>
        <v>450</v>
      </c>
    </row>
    <row r="231" spans="1:6" x14ac:dyDescent="0.25">
      <c r="A231" s="1">
        <v>44791</v>
      </c>
      <c r="B231">
        <f>WEEKDAY(ekodom[[#This Row],[Data]], 2)</f>
        <v>4</v>
      </c>
      <c r="C231">
        <v>0</v>
      </c>
      <c r="D231">
        <f>IF(ekodom[[#This Row],[retencja]]=0, 1+D230, 0)</f>
        <v>7</v>
      </c>
      <c r="E23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31" s="2">
        <f>190+IF(ekodom[[#This Row],[dzien tygodnia]]=3, 260,0)+IF(ekodom[[#This Row],[Czy podlewa kwiaty]]="TAK", 300,0)</f>
        <v>190</v>
      </c>
    </row>
    <row r="232" spans="1:6" x14ac:dyDescent="0.25">
      <c r="A232" s="1">
        <v>44792</v>
      </c>
      <c r="B232">
        <f>WEEKDAY(ekodom[[#This Row],[Data]], 2)</f>
        <v>5</v>
      </c>
      <c r="C232">
        <v>0</v>
      </c>
      <c r="D232">
        <f>IF(ekodom[[#This Row],[retencja]]=0, 1+D231, 0)</f>
        <v>8</v>
      </c>
      <c r="E23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32" s="2">
        <f>190+IF(ekodom[[#This Row],[dzien tygodnia]]=3, 260,0)+IF(ekodom[[#This Row],[Czy podlewa kwiaty]]="TAK", 300,0)</f>
        <v>190</v>
      </c>
    </row>
    <row r="233" spans="1:6" x14ac:dyDescent="0.25">
      <c r="A233" s="1">
        <v>44793</v>
      </c>
      <c r="B233">
        <f>WEEKDAY(ekodom[[#This Row],[Data]], 2)</f>
        <v>6</v>
      </c>
      <c r="C233">
        <v>0</v>
      </c>
      <c r="D233">
        <f>IF(ekodom[[#This Row],[retencja]]=0, 1+D232, 0)</f>
        <v>9</v>
      </c>
      <c r="E23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33" s="2">
        <f>190+IF(ekodom[[#This Row],[dzien tygodnia]]=3, 260,0)+IF(ekodom[[#This Row],[Czy podlewa kwiaty]]="TAK", 300,0)</f>
        <v>190</v>
      </c>
    </row>
    <row r="234" spans="1:6" x14ac:dyDescent="0.25">
      <c r="A234" s="1">
        <v>44794</v>
      </c>
      <c r="B234">
        <f>WEEKDAY(ekodom[[#This Row],[Data]], 2)</f>
        <v>7</v>
      </c>
      <c r="C234">
        <v>0</v>
      </c>
      <c r="D234">
        <f>IF(ekodom[[#This Row],[retencja]]=0, 1+D233, 0)</f>
        <v>10</v>
      </c>
      <c r="E234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234" s="2">
        <f>190+IF(ekodom[[#This Row],[dzien tygodnia]]=3, 260,0)+IF(ekodom[[#This Row],[Czy podlewa kwiaty]]="TAK", 300,0)</f>
        <v>490</v>
      </c>
    </row>
    <row r="235" spans="1:6" x14ac:dyDescent="0.25">
      <c r="A235" s="1">
        <v>44795</v>
      </c>
      <c r="B235">
        <f>WEEKDAY(ekodom[[#This Row],[Data]], 2)</f>
        <v>1</v>
      </c>
      <c r="C235">
        <v>0</v>
      </c>
      <c r="D235">
        <f>IF(ekodom[[#This Row],[retencja]]=0, 1+D234, 0)</f>
        <v>11</v>
      </c>
      <c r="E23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35" s="2">
        <f>190+IF(ekodom[[#This Row],[dzien tygodnia]]=3, 260,0)+IF(ekodom[[#This Row],[Czy podlewa kwiaty]]="TAK", 300,0)</f>
        <v>190</v>
      </c>
    </row>
    <row r="236" spans="1:6" x14ac:dyDescent="0.25">
      <c r="A236" s="1">
        <v>44796</v>
      </c>
      <c r="B236">
        <f>WEEKDAY(ekodom[[#This Row],[Data]], 2)</f>
        <v>2</v>
      </c>
      <c r="C236">
        <v>0</v>
      </c>
      <c r="D236">
        <f>IF(ekodom[[#This Row],[retencja]]=0, 1+D235, 0)</f>
        <v>12</v>
      </c>
      <c r="E23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36" s="2">
        <f>190+IF(ekodom[[#This Row],[dzien tygodnia]]=3, 260,0)+IF(ekodom[[#This Row],[Czy podlewa kwiaty]]="TAK", 300,0)</f>
        <v>190</v>
      </c>
    </row>
    <row r="237" spans="1:6" x14ac:dyDescent="0.25">
      <c r="A237" s="1">
        <v>44797</v>
      </c>
      <c r="B237">
        <f>WEEKDAY(ekodom[[#This Row],[Data]], 2)</f>
        <v>3</v>
      </c>
      <c r="C237">
        <v>0</v>
      </c>
      <c r="D237">
        <f>IF(ekodom[[#This Row],[retencja]]=0, 1+D236, 0)</f>
        <v>13</v>
      </c>
      <c r="E23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37" s="2">
        <f>190+IF(ekodom[[#This Row],[dzien tygodnia]]=3, 260,0)+IF(ekodom[[#This Row],[Czy podlewa kwiaty]]="TAK", 300,0)</f>
        <v>450</v>
      </c>
    </row>
    <row r="238" spans="1:6" x14ac:dyDescent="0.25">
      <c r="A238" s="1">
        <v>44798</v>
      </c>
      <c r="B238">
        <f>WEEKDAY(ekodom[[#This Row],[Data]], 2)</f>
        <v>4</v>
      </c>
      <c r="C238">
        <v>0</v>
      </c>
      <c r="D238">
        <f>IF(ekodom[[#This Row],[retencja]]=0, 1+D237, 0)</f>
        <v>14</v>
      </c>
      <c r="E23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38" s="2">
        <f>190+IF(ekodom[[#This Row],[dzien tygodnia]]=3, 260,0)+IF(ekodom[[#This Row],[Czy podlewa kwiaty]]="TAK", 300,0)</f>
        <v>190</v>
      </c>
    </row>
    <row r="239" spans="1:6" x14ac:dyDescent="0.25">
      <c r="A239" s="1">
        <v>44799</v>
      </c>
      <c r="B239">
        <f>WEEKDAY(ekodom[[#This Row],[Data]], 2)</f>
        <v>5</v>
      </c>
      <c r="C239">
        <v>0</v>
      </c>
      <c r="D239">
        <f>IF(ekodom[[#This Row],[retencja]]=0, 1+D238, 0)</f>
        <v>15</v>
      </c>
      <c r="E239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239" s="2">
        <f>190+IF(ekodom[[#This Row],[dzien tygodnia]]=3, 260,0)+IF(ekodom[[#This Row],[Czy podlewa kwiaty]]="TAK", 300,0)</f>
        <v>490</v>
      </c>
    </row>
    <row r="240" spans="1:6" x14ac:dyDescent="0.25">
      <c r="A240" s="1">
        <v>44800</v>
      </c>
      <c r="B240">
        <f>WEEKDAY(ekodom[[#This Row],[Data]], 2)</f>
        <v>6</v>
      </c>
      <c r="C240">
        <v>0</v>
      </c>
      <c r="D240">
        <f>IF(ekodom[[#This Row],[retencja]]=0, 1+D239, 0)</f>
        <v>16</v>
      </c>
      <c r="E24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0" s="2">
        <f>190+IF(ekodom[[#This Row],[dzien tygodnia]]=3, 260,0)+IF(ekodom[[#This Row],[Czy podlewa kwiaty]]="TAK", 300,0)</f>
        <v>190</v>
      </c>
    </row>
    <row r="241" spans="1:6" x14ac:dyDescent="0.25">
      <c r="A241" s="1">
        <v>44801</v>
      </c>
      <c r="B241">
        <f>WEEKDAY(ekodom[[#This Row],[Data]], 2)</f>
        <v>7</v>
      </c>
      <c r="C241">
        <v>0</v>
      </c>
      <c r="D241">
        <f>IF(ekodom[[#This Row],[retencja]]=0, 1+D240, 0)</f>
        <v>17</v>
      </c>
      <c r="E24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1" s="2">
        <f>190+IF(ekodom[[#This Row],[dzien tygodnia]]=3, 260,0)+IF(ekodom[[#This Row],[Czy podlewa kwiaty]]="TAK", 300,0)</f>
        <v>190</v>
      </c>
    </row>
    <row r="242" spans="1:6" x14ac:dyDescent="0.25">
      <c r="A242" s="1">
        <v>44802</v>
      </c>
      <c r="B242">
        <f>WEEKDAY(ekodom[[#This Row],[Data]], 2)</f>
        <v>1</v>
      </c>
      <c r="C242">
        <v>0</v>
      </c>
      <c r="D242">
        <f>IF(ekodom[[#This Row],[retencja]]=0, 1+D241, 0)</f>
        <v>18</v>
      </c>
      <c r="E24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2" s="2">
        <f>190+IF(ekodom[[#This Row],[dzien tygodnia]]=3, 260,0)+IF(ekodom[[#This Row],[Czy podlewa kwiaty]]="TAK", 300,0)</f>
        <v>190</v>
      </c>
    </row>
    <row r="243" spans="1:6" x14ac:dyDescent="0.25">
      <c r="A243" s="1">
        <v>44803</v>
      </c>
      <c r="B243">
        <f>WEEKDAY(ekodom[[#This Row],[Data]], 2)</f>
        <v>2</v>
      </c>
      <c r="C243">
        <v>0</v>
      </c>
      <c r="D243">
        <f>IF(ekodom[[#This Row],[retencja]]=0, 1+D242, 0)</f>
        <v>19</v>
      </c>
      <c r="E24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3" s="2">
        <f>190+IF(ekodom[[#This Row],[dzien tygodnia]]=3, 260,0)+IF(ekodom[[#This Row],[Czy podlewa kwiaty]]="TAK", 300,0)</f>
        <v>190</v>
      </c>
    </row>
    <row r="244" spans="1:6" x14ac:dyDescent="0.25">
      <c r="A244" s="1">
        <v>44804</v>
      </c>
      <c r="B244">
        <f>WEEKDAY(ekodom[[#This Row],[Data]], 2)</f>
        <v>3</v>
      </c>
      <c r="C244">
        <v>0</v>
      </c>
      <c r="D244">
        <f>IF(ekodom[[#This Row],[retencja]]=0, 1+D243, 0)</f>
        <v>20</v>
      </c>
      <c r="E244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244" s="2">
        <f>190+IF(ekodom[[#This Row],[dzien tygodnia]]=3, 260,0)+IF(ekodom[[#This Row],[Czy podlewa kwiaty]]="TAK", 300,0)</f>
        <v>750</v>
      </c>
    </row>
    <row r="245" spans="1:6" x14ac:dyDescent="0.25">
      <c r="A245" s="1">
        <v>44805</v>
      </c>
      <c r="B245">
        <f>WEEKDAY(ekodom[[#This Row],[Data]], 2)</f>
        <v>4</v>
      </c>
      <c r="C245">
        <v>0</v>
      </c>
      <c r="D245">
        <f>IF(ekodom[[#This Row],[retencja]]=0, 1+D244, 0)</f>
        <v>21</v>
      </c>
      <c r="E24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5" s="2">
        <f>190+IF(ekodom[[#This Row],[dzien tygodnia]]=3, 260,0)+IF(ekodom[[#This Row],[Czy podlewa kwiaty]]="TAK", 300,0)</f>
        <v>190</v>
      </c>
    </row>
    <row r="246" spans="1:6" x14ac:dyDescent="0.25">
      <c r="A246" s="1">
        <v>44806</v>
      </c>
      <c r="B246">
        <f>WEEKDAY(ekodom[[#This Row],[Data]], 2)</f>
        <v>5</v>
      </c>
      <c r="C246">
        <v>388</v>
      </c>
      <c r="D246">
        <f>IF(ekodom[[#This Row],[retencja]]=0, 1+D245, 0)</f>
        <v>0</v>
      </c>
      <c r="E24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6" s="2">
        <f>190+IF(ekodom[[#This Row],[dzien tygodnia]]=3, 260,0)+IF(ekodom[[#This Row],[Czy podlewa kwiaty]]="TAK", 300,0)</f>
        <v>190</v>
      </c>
    </row>
    <row r="247" spans="1:6" x14ac:dyDescent="0.25">
      <c r="A247" s="1">
        <v>44807</v>
      </c>
      <c r="B247">
        <f>WEEKDAY(ekodom[[#This Row],[Data]], 2)</f>
        <v>6</v>
      </c>
      <c r="C247">
        <v>415</v>
      </c>
      <c r="D247">
        <f>IF(ekodom[[#This Row],[retencja]]=0, 1+D246, 0)</f>
        <v>0</v>
      </c>
      <c r="E24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7" s="2">
        <f>190+IF(ekodom[[#This Row],[dzien tygodnia]]=3, 260,0)+IF(ekodom[[#This Row],[Czy podlewa kwiaty]]="TAK", 300,0)</f>
        <v>190</v>
      </c>
    </row>
    <row r="248" spans="1:6" x14ac:dyDescent="0.25">
      <c r="A248" s="1">
        <v>44808</v>
      </c>
      <c r="B248">
        <f>WEEKDAY(ekodom[[#This Row],[Data]], 2)</f>
        <v>7</v>
      </c>
      <c r="C248">
        <v>560</v>
      </c>
      <c r="D248">
        <f>IF(ekodom[[#This Row],[retencja]]=0, 1+D247, 0)</f>
        <v>0</v>
      </c>
      <c r="E24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8" s="2">
        <f>190+IF(ekodom[[#This Row],[dzien tygodnia]]=3, 260,0)+IF(ekodom[[#This Row],[Czy podlewa kwiaty]]="TAK", 300,0)</f>
        <v>190</v>
      </c>
    </row>
    <row r="249" spans="1:6" x14ac:dyDescent="0.25">
      <c r="A249" s="1">
        <v>44809</v>
      </c>
      <c r="B249">
        <f>WEEKDAY(ekodom[[#This Row],[Data]], 2)</f>
        <v>1</v>
      </c>
      <c r="C249">
        <v>467</v>
      </c>
      <c r="D249">
        <f>IF(ekodom[[#This Row],[retencja]]=0, 1+D248, 0)</f>
        <v>0</v>
      </c>
      <c r="E24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49" s="2">
        <f>190+IF(ekodom[[#This Row],[dzien tygodnia]]=3, 260,0)+IF(ekodom[[#This Row],[Czy podlewa kwiaty]]="TAK", 300,0)</f>
        <v>190</v>
      </c>
    </row>
    <row r="250" spans="1:6" x14ac:dyDescent="0.25">
      <c r="A250" s="1">
        <v>44810</v>
      </c>
      <c r="B250">
        <f>WEEKDAY(ekodom[[#This Row],[Data]], 2)</f>
        <v>2</v>
      </c>
      <c r="C250">
        <v>517</v>
      </c>
      <c r="D250">
        <f>IF(ekodom[[#This Row],[retencja]]=0, 1+D249, 0)</f>
        <v>0</v>
      </c>
      <c r="E25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0" s="2">
        <f>190+IF(ekodom[[#This Row],[dzien tygodnia]]=3, 260,0)+IF(ekodom[[#This Row],[Czy podlewa kwiaty]]="TAK", 300,0)</f>
        <v>190</v>
      </c>
    </row>
    <row r="251" spans="1:6" x14ac:dyDescent="0.25">
      <c r="A251" s="1">
        <v>44811</v>
      </c>
      <c r="B251">
        <f>WEEKDAY(ekodom[[#This Row],[Data]], 2)</f>
        <v>3</v>
      </c>
      <c r="C251">
        <v>552</v>
      </c>
      <c r="D251">
        <f>IF(ekodom[[#This Row],[retencja]]=0, 1+D250, 0)</f>
        <v>0</v>
      </c>
      <c r="E25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1" s="2">
        <f>190+IF(ekodom[[#This Row],[dzien tygodnia]]=3, 260,0)+IF(ekodom[[#This Row],[Czy podlewa kwiaty]]="TAK", 300,0)</f>
        <v>450</v>
      </c>
    </row>
    <row r="252" spans="1:6" x14ac:dyDescent="0.25">
      <c r="A252" s="1">
        <v>44812</v>
      </c>
      <c r="B252">
        <f>WEEKDAY(ekodom[[#This Row],[Data]], 2)</f>
        <v>4</v>
      </c>
      <c r="C252">
        <v>0</v>
      </c>
      <c r="D252">
        <f>IF(ekodom[[#This Row],[retencja]]=0, 1+D251, 0)</f>
        <v>1</v>
      </c>
      <c r="E25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2" s="2">
        <f>190+IF(ekodom[[#This Row],[dzien tygodnia]]=3, 260,0)+IF(ekodom[[#This Row],[Czy podlewa kwiaty]]="TAK", 300,0)</f>
        <v>190</v>
      </c>
    </row>
    <row r="253" spans="1:6" x14ac:dyDescent="0.25">
      <c r="A253" s="1">
        <v>44813</v>
      </c>
      <c r="B253">
        <f>WEEKDAY(ekodom[[#This Row],[Data]], 2)</f>
        <v>5</v>
      </c>
      <c r="C253">
        <v>0</v>
      </c>
      <c r="D253">
        <f>IF(ekodom[[#This Row],[retencja]]=0, 1+D252, 0)</f>
        <v>2</v>
      </c>
      <c r="E25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3" s="2">
        <f>190+IF(ekodom[[#This Row],[dzien tygodnia]]=3, 260,0)+IF(ekodom[[#This Row],[Czy podlewa kwiaty]]="TAK", 300,0)</f>
        <v>190</v>
      </c>
    </row>
    <row r="254" spans="1:6" x14ac:dyDescent="0.25">
      <c r="A254" s="1">
        <v>44814</v>
      </c>
      <c r="B254">
        <f>WEEKDAY(ekodom[[#This Row],[Data]], 2)</f>
        <v>6</v>
      </c>
      <c r="C254">
        <v>0</v>
      </c>
      <c r="D254">
        <f>IF(ekodom[[#This Row],[retencja]]=0, 1+D253, 0)</f>
        <v>3</v>
      </c>
      <c r="E25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4" s="2">
        <f>190+IF(ekodom[[#This Row],[dzien tygodnia]]=3, 260,0)+IF(ekodom[[#This Row],[Czy podlewa kwiaty]]="TAK", 300,0)</f>
        <v>190</v>
      </c>
    </row>
    <row r="255" spans="1:6" x14ac:dyDescent="0.25">
      <c r="A255" s="1">
        <v>44815</v>
      </c>
      <c r="B255">
        <f>WEEKDAY(ekodom[[#This Row],[Data]], 2)</f>
        <v>7</v>
      </c>
      <c r="C255">
        <v>0</v>
      </c>
      <c r="D255">
        <f>IF(ekodom[[#This Row],[retencja]]=0, 1+D254, 0)</f>
        <v>4</v>
      </c>
      <c r="E25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5" s="2">
        <f>190+IF(ekodom[[#This Row],[dzien tygodnia]]=3, 260,0)+IF(ekodom[[#This Row],[Czy podlewa kwiaty]]="TAK", 300,0)</f>
        <v>190</v>
      </c>
    </row>
    <row r="256" spans="1:6" x14ac:dyDescent="0.25">
      <c r="A256" s="1">
        <v>44816</v>
      </c>
      <c r="B256">
        <f>WEEKDAY(ekodom[[#This Row],[Data]], 2)</f>
        <v>1</v>
      </c>
      <c r="C256">
        <v>435</v>
      </c>
      <c r="D256">
        <f>IF(ekodom[[#This Row],[retencja]]=0, 1+D255, 0)</f>
        <v>0</v>
      </c>
      <c r="E25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6" s="2">
        <f>190+IF(ekodom[[#This Row],[dzien tygodnia]]=3, 260,0)+IF(ekodom[[#This Row],[Czy podlewa kwiaty]]="TAK", 300,0)</f>
        <v>190</v>
      </c>
    </row>
    <row r="257" spans="1:6" x14ac:dyDescent="0.25">
      <c r="A257" s="1">
        <v>44817</v>
      </c>
      <c r="B257">
        <f>WEEKDAY(ekodom[[#This Row],[Data]], 2)</f>
        <v>2</v>
      </c>
      <c r="C257">
        <v>406</v>
      </c>
      <c r="D257">
        <f>IF(ekodom[[#This Row],[retencja]]=0, 1+D256, 0)</f>
        <v>0</v>
      </c>
      <c r="E25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7" s="2">
        <f>190+IF(ekodom[[#This Row],[dzien tygodnia]]=3, 260,0)+IF(ekodom[[#This Row],[Czy podlewa kwiaty]]="TAK", 300,0)</f>
        <v>190</v>
      </c>
    </row>
    <row r="258" spans="1:6" x14ac:dyDescent="0.25">
      <c r="A258" s="1">
        <v>44818</v>
      </c>
      <c r="B258">
        <f>WEEKDAY(ekodom[[#This Row],[Data]], 2)</f>
        <v>3</v>
      </c>
      <c r="C258">
        <v>0</v>
      </c>
      <c r="D258">
        <f>IF(ekodom[[#This Row],[retencja]]=0, 1+D257, 0)</f>
        <v>1</v>
      </c>
      <c r="E25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8" s="2">
        <f>190+IF(ekodom[[#This Row],[dzien tygodnia]]=3, 260,0)+IF(ekodom[[#This Row],[Czy podlewa kwiaty]]="TAK", 300,0)</f>
        <v>450</v>
      </c>
    </row>
    <row r="259" spans="1:6" x14ac:dyDescent="0.25">
      <c r="A259" s="1">
        <v>44819</v>
      </c>
      <c r="B259">
        <f>WEEKDAY(ekodom[[#This Row],[Data]], 2)</f>
        <v>4</v>
      </c>
      <c r="C259">
        <v>0</v>
      </c>
      <c r="D259">
        <f>IF(ekodom[[#This Row],[retencja]]=0, 1+D258, 0)</f>
        <v>2</v>
      </c>
      <c r="E25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59" s="2">
        <f>190+IF(ekodom[[#This Row],[dzien tygodnia]]=3, 260,0)+IF(ekodom[[#This Row],[Czy podlewa kwiaty]]="TAK", 300,0)</f>
        <v>190</v>
      </c>
    </row>
    <row r="260" spans="1:6" x14ac:dyDescent="0.25">
      <c r="A260" s="1">
        <v>44820</v>
      </c>
      <c r="B260">
        <f>WEEKDAY(ekodom[[#This Row],[Data]], 2)</f>
        <v>5</v>
      </c>
      <c r="C260">
        <v>0</v>
      </c>
      <c r="D260">
        <f>IF(ekodom[[#This Row],[retencja]]=0, 1+D259, 0)</f>
        <v>3</v>
      </c>
      <c r="E26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0" s="2">
        <f>190+IF(ekodom[[#This Row],[dzien tygodnia]]=3, 260,0)+IF(ekodom[[#This Row],[Czy podlewa kwiaty]]="TAK", 300,0)</f>
        <v>190</v>
      </c>
    </row>
    <row r="261" spans="1:6" x14ac:dyDescent="0.25">
      <c r="A261" s="1">
        <v>44821</v>
      </c>
      <c r="B261">
        <f>WEEKDAY(ekodom[[#This Row],[Data]], 2)</f>
        <v>6</v>
      </c>
      <c r="C261">
        <v>0</v>
      </c>
      <c r="D261">
        <f>IF(ekodom[[#This Row],[retencja]]=0, 1+D260, 0)</f>
        <v>4</v>
      </c>
      <c r="E26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1" s="2">
        <f>190+IF(ekodom[[#This Row],[dzien tygodnia]]=3, 260,0)+IF(ekodom[[#This Row],[Czy podlewa kwiaty]]="TAK", 300,0)</f>
        <v>190</v>
      </c>
    </row>
    <row r="262" spans="1:6" x14ac:dyDescent="0.25">
      <c r="A262" s="1">
        <v>44822</v>
      </c>
      <c r="B262">
        <f>WEEKDAY(ekodom[[#This Row],[Data]], 2)</f>
        <v>7</v>
      </c>
      <c r="C262">
        <v>0</v>
      </c>
      <c r="D262">
        <f>IF(ekodom[[#This Row],[retencja]]=0, 1+D261, 0)</f>
        <v>5</v>
      </c>
      <c r="E262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262" s="2">
        <f>190+IF(ekodom[[#This Row],[dzien tygodnia]]=3, 260,0)+IF(ekodom[[#This Row],[Czy podlewa kwiaty]]="TAK", 300,0)</f>
        <v>490</v>
      </c>
    </row>
    <row r="263" spans="1:6" x14ac:dyDescent="0.25">
      <c r="A263" s="1">
        <v>44823</v>
      </c>
      <c r="B263">
        <f>WEEKDAY(ekodom[[#This Row],[Data]], 2)</f>
        <v>1</v>
      </c>
      <c r="C263">
        <v>353</v>
      </c>
      <c r="D263">
        <f>IF(ekodom[[#This Row],[retencja]]=0, 1+D262, 0)</f>
        <v>0</v>
      </c>
      <c r="E26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3" s="2">
        <f>190+IF(ekodom[[#This Row],[dzien tygodnia]]=3, 260,0)+IF(ekodom[[#This Row],[Czy podlewa kwiaty]]="TAK", 300,0)</f>
        <v>190</v>
      </c>
    </row>
    <row r="264" spans="1:6" x14ac:dyDescent="0.25">
      <c r="A264" s="1">
        <v>44824</v>
      </c>
      <c r="B264">
        <f>WEEKDAY(ekodom[[#This Row],[Data]], 2)</f>
        <v>2</v>
      </c>
      <c r="C264">
        <v>476</v>
      </c>
      <c r="D264">
        <f>IF(ekodom[[#This Row],[retencja]]=0, 1+D263, 0)</f>
        <v>0</v>
      </c>
      <c r="E26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4" s="2">
        <f>190+IF(ekodom[[#This Row],[dzien tygodnia]]=3, 260,0)+IF(ekodom[[#This Row],[Czy podlewa kwiaty]]="TAK", 300,0)</f>
        <v>190</v>
      </c>
    </row>
    <row r="265" spans="1:6" x14ac:dyDescent="0.25">
      <c r="A265" s="1">
        <v>44825</v>
      </c>
      <c r="B265">
        <f>WEEKDAY(ekodom[[#This Row],[Data]], 2)</f>
        <v>3</v>
      </c>
      <c r="C265">
        <v>383</v>
      </c>
      <c r="D265">
        <f>IF(ekodom[[#This Row],[retencja]]=0, 1+D264, 0)</f>
        <v>0</v>
      </c>
      <c r="E26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5" s="2">
        <f>190+IF(ekodom[[#This Row],[dzien tygodnia]]=3, 260,0)+IF(ekodom[[#This Row],[Czy podlewa kwiaty]]="TAK", 300,0)</f>
        <v>450</v>
      </c>
    </row>
    <row r="266" spans="1:6" x14ac:dyDescent="0.25">
      <c r="A266" s="1">
        <v>44826</v>
      </c>
      <c r="B266">
        <f>WEEKDAY(ekodom[[#This Row],[Data]], 2)</f>
        <v>4</v>
      </c>
      <c r="C266">
        <v>0</v>
      </c>
      <c r="D266">
        <f>IF(ekodom[[#This Row],[retencja]]=0, 1+D265, 0)</f>
        <v>1</v>
      </c>
      <c r="E26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6" s="2">
        <f>190+IF(ekodom[[#This Row],[dzien tygodnia]]=3, 260,0)+IF(ekodom[[#This Row],[Czy podlewa kwiaty]]="TAK", 300,0)</f>
        <v>190</v>
      </c>
    </row>
    <row r="267" spans="1:6" x14ac:dyDescent="0.25">
      <c r="A267" s="1">
        <v>44827</v>
      </c>
      <c r="B267">
        <f>WEEKDAY(ekodom[[#This Row],[Data]], 2)</f>
        <v>5</v>
      </c>
      <c r="C267">
        <v>0</v>
      </c>
      <c r="D267">
        <f>IF(ekodom[[#This Row],[retencja]]=0, 1+D266, 0)</f>
        <v>2</v>
      </c>
      <c r="E26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7" s="2">
        <f>190+IF(ekodom[[#This Row],[dzien tygodnia]]=3, 260,0)+IF(ekodom[[#This Row],[Czy podlewa kwiaty]]="TAK", 300,0)</f>
        <v>190</v>
      </c>
    </row>
    <row r="268" spans="1:6" x14ac:dyDescent="0.25">
      <c r="A268" s="1">
        <v>44828</v>
      </c>
      <c r="B268">
        <f>WEEKDAY(ekodom[[#This Row],[Data]], 2)</f>
        <v>6</v>
      </c>
      <c r="C268">
        <v>0</v>
      </c>
      <c r="D268">
        <f>IF(ekodom[[#This Row],[retencja]]=0, 1+D267, 0)</f>
        <v>3</v>
      </c>
      <c r="E26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8" s="2">
        <f>190+IF(ekodom[[#This Row],[dzien tygodnia]]=3, 260,0)+IF(ekodom[[#This Row],[Czy podlewa kwiaty]]="TAK", 300,0)</f>
        <v>190</v>
      </c>
    </row>
    <row r="269" spans="1:6" x14ac:dyDescent="0.25">
      <c r="A269" s="1">
        <v>44829</v>
      </c>
      <c r="B269">
        <f>WEEKDAY(ekodom[[#This Row],[Data]], 2)</f>
        <v>7</v>
      </c>
      <c r="C269">
        <v>0</v>
      </c>
      <c r="D269">
        <f>IF(ekodom[[#This Row],[retencja]]=0, 1+D268, 0)</f>
        <v>4</v>
      </c>
      <c r="E26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69" s="2">
        <f>190+IF(ekodom[[#This Row],[dzien tygodnia]]=3, 260,0)+IF(ekodom[[#This Row],[Czy podlewa kwiaty]]="TAK", 300,0)</f>
        <v>190</v>
      </c>
    </row>
    <row r="270" spans="1:6" x14ac:dyDescent="0.25">
      <c r="A270" s="1">
        <v>44830</v>
      </c>
      <c r="B270">
        <f>WEEKDAY(ekodom[[#This Row],[Data]], 2)</f>
        <v>1</v>
      </c>
      <c r="C270">
        <v>0</v>
      </c>
      <c r="D270">
        <f>IF(ekodom[[#This Row],[retencja]]=0, 1+D269, 0)</f>
        <v>5</v>
      </c>
      <c r="E270" t="str">
        <f>IF(AND(ekodom[[#This Row],[Data]]&gt;=DATE(2022, 4,1),ekodom[[#This Row],[Data]]&lt;=DATE(2022, 9,30), MOD(ekodom[[#This Row],[ilosc dni bez wody]], 5)=0, ekodom[[#This Row],[ilosc dni bez wody]]&gt;0), "TAK", "NIE")</f>
        <v>TAK</v>
      </c>
      <c r="F270" s="2">
        <f>190+IF(ekodom[[#This Row],[dzien tygodnia]]=3, 260,0)+IF(ekodom[[#This Row],[Czy podlewa kwiaty]]="TAK", 300,0)</f>
        <v>490</v>
      </c>
    </row>
    <row r="271" spans="1:6" x14ac:dyDescent="0.25">
      <c r="A271" s="1">
        <v>44831</v>
      </c>
      <c r="B271">
        <f>WEEKDAY(ekodom[[#This Row],[Data]], 2)</f>
        <v>2</v>
      </c>
      <c r="C271">
        <v>0</v>
      </c>
      <c r="D271">
        <f>IF(ekodom[[#This Row],[retencja]]=0, 1+D270, 0)</f>
        <v>6</v>
      </c>
      <c r="E27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1" s="2">
        <f>190+IF(ekodom[[#This Row],[dzien tygodnia]]=3, 260,0)+IF(ekodom[[#This Row],[Czy podlewa kwiaty]]="TAK", 300,0)</f>
        <v>190</v>
      </c>
    </row>
    <row r="272" spans="1:6" x14ac:dyDescent="0.25">
      <c r="A272" s="1">
        <v>44832</v>
      </c>
      <c r="B272">
        <f>WEEKDAY(ekodom[[#This Row],[Data]], 2)</f>
        <v>3</v>
      </c>
      <c r="C272">
        <v>0</v>
      </c>
      <c r="D272">
        <f>IF(ekodom[[#This Row],[retencja]]=0, 1+D271, 0)</f>
        <v>7</v>
      </c>
      <c r="E27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2" s="2">
        <f>190+IF(ekodom[[#This Row],[dzien tygodnia]]=3, 260,0)+IF(ekodom[[#This Row],[Czy podlewa kwiaty]]="TAK", 300,0)</f>
        <v>450</v>
      </c>
    </row>
    <row r="273" spans="1:6" x14ac:dyDescent="0.25">
      <c r="A273" s="1">
        <v>44833</v>
      </c>
      <c r="B273">
        <f>WEEKDAY(ekodom[[#This Row],[Data]], 2)</f>
        <v>4</v>
      </c>
      <c r="C273">
        <v>302</v>
      </c>
      <c r="D273">
        <f>IF(ekodom[[#This Row],[retencja]]=0, 1+D272, 0)</f>
        <v>0</v>
      </c>
      <c r="E27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3" s="2">
        <f>190+IF(ekodom[[#This Row],[dzien tygodnia]]=3, 260,0)+IF(ekodom[[#This Row],[Czy podlewa kwiaty]]="TAK", 300,0)</f>
        <v>190</v>
      </c>
    </row>
    <row r="274" spans="1:6" x14ac:dyDescent="0.25">
      <c r="A274" s="1">
        <v>44834</v>
      </c>
      <c r="B274">
        <f>WEEKDAY(ekodom[[#This Row],[Data]], 2)</f>
        <v>5</v>
      </c>
      <c r="C274">
        <v>426</v>
      </c>
      <c r="D274">
        <f>IF(ekodom[[#This Row],[retencja]]=0, 1+D273, 0)</f>
        <v>0</v>
      </c>
      <c r="E27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4" s="2">
        <f>190+IF(ekodom[[#This Row],[dzien tygodnia]]=3, 260,0)+IF(ekodom[[#This Row],[Czy podlewa kwiaty]]="TAK", 300,0)</f>
        <v>190</v>
      </c>
    </row>
    <row r="275" spans="1:6" x14ac:dyDescent="0.25">
      <c r="A275" s="1">
        <v>44835</v>
      </c>
      <c r="B275">
        <f>WEEKDAY(ekodom[[#This Row],[Data]], 2)</f>
        <v>6</v>
      </c>
      <c r="C275">
        <v>456</v>
      </c>
      <c r="D275">
        <f>IF(ekodom[[#This Row],[retencja]]=0, 1+D274, 0)</f>
        <v>0</v>
      </c>
      <c r="E27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5" s="2">
        <f>190+IF(ekodom[[#This Row],[dzien tygodnia]]=3, 260,0)+IF(ekodom[[#This Row],[Czy podlewa kwiaty]]="TAK", 300,0)</f>
        <v>190</v>
      </c>
    </row>
    <row r="276" spans="1:6" x14ac:dyDescent="0.25">
      <c r="A276" s="1">
        <v>44836</v>
      </c>
      <c r="B276">
        <f>WEEKDAY(ekodom[[#This Row],[Data]], 2)</f>
        <v>7</v>
      </c>
      <c r="C276">
        <v>568</v>
      </c>
      <c r="D276">
        <f>IF(ekodom[[#This Row],[retencja]]=0, 1+D275, 0)</f>
        <v>0</v>
      </c>
      <c r="E27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6" s="2">
        <f>190+IF(ekodom[[#This Row],[dzien tygodnia]]=3, 260,0)+IF(ekodom[[#This Row],[Czy podlewa kwiaty]]="TAK", 300,0)</f>
        <v>190</v>
      </c>
    </row>
    <row r="277" spans="1:6" x14ac:dyDescent="0.25">
      <c r="A277" s="1">
        <v>44837</v>
      </c>
      <c r="B277">
        <f>WEEKDAY(ekodom[[#This Row],[Data]], 2)</f>
        <v>1</v>
      </c>
      <c r="C277">
        <v>1182</v>
      </c>
      <c r="D277">
        <f>IF(ekodom[[#This Row],[retencja]]=0, 1+D276, 0)</f>
        <v>0</v>
      </c>
      <c r="E27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7" s="2">
        <f>190+IF(ekodom[[#This Row],[dzien tygodnia]]=3, 260,0)+IF(ekodom[[#This Row],[Czy podlewa kwiaty]]="TAK", 300,0)</f>
        <v>190</v>
      </c>
    </row>
    <row r="278" spans="1:6" x14ac:dyDescent="0.25">
      <c r="A278" s="1">
        <v>44838</v>
      </c>
      <c r="B278">
        <f>WEEKDAY(ekodom[[#This Row],[Data]], 2)</f>
        <v>2</v>
      </c>
      <c r="C278">
        <v>0</v>
      </c>
      <c r="D278">
        <f>IF(ekodom[[#This Row],[retencja]]=0, 1+D277, 0)</f>
        <v>1</v>
      </c>
      <c r="E27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8" s="2">
        <f>190+IF(ekodom[[#This Row],[dzien tygodnia]]=3, 260,0)+IF(ekodom[[#This Row],[Czy podlewa kwiaty]]="TAK", 300,0)</f>
        <v>190</v>
      </c>
    </row>
    <row r="279" spans="1:6" x14ac:dyDescent="0.25">
      <c r="A279" s="1">
        <v>44839</v>
      </c>
      <c r="B279">
        <f>WEEKDAY(ekodom[[#This Row],[Data]], 2)</f>
        <v>3</v>
      </c>
      <c r="C279">
        <v>0</v>
      </c>
      <c r="D279">
        <f>IF(ekodom[[#This Row],[retencja]]=0, 1+D278, 0)</f>
        <v>2</v>
      </c>
      <c r="E27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79" s="2">
        <f>190+IF(ekodom[[#This Row],[dzien tygodnia]]=3, 260,0)+IF(ekodom[[#This Row],[Czy podlewa kwiaty]]="TAK", 300,0)</f>
        <v>450</v>
      </c>
    </row>
    <row r="280" spans="1:6" x14ac:dyDescent="0.25">
      <c r="A280" s="1">
        <v>44840</v>
      </c>
      <c r="B280">
        <f>WEEKDAY(ekodom[[#This Row],[Data]], 2)</f>
        <v>4</v>
      </c>
      <c r="C280">
        <v>0</v>
      </c>
      <c r="D280">
        <f>IF(ekodom[[#This Row],[retencja]]=0, 1+D279, 0)</f>
        <v>3</v>
      </c>
      <c r="E28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0" s="2">
        <f>190+IF(ekodom[[#This Row],[dzien tygodnia]]=3, 260,0)+IF(ekodom[[#This Row],[Czy podlewa kwiaty]]="TAK", 300,0)</f>
        <v>190</v>
      </c>
    </row>
    <row r="281" spans="1:6" x14ac:dyDescent="0.25">
      <c r="A281" s="1">
        <v>44841</v>
      </c>
      <c r="B281">
        <f>WEEKDAY(ekodom[[#This Row],[Data]], 2)</f>
        <v>5</v>
      </c>
      <c r="C281">
        <v>0</v>
      </c>
      <c r="D281">
        <f>IF(ekodom[[#This Row],[retencja]]=0, 1+D280, 0)</f>
        <v>4</v>
      </c>
      <c r="E28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1" s="2">
        <f>190+IF(ekodom[[#This Row],[dzien tygodnia]]=3, 260,0)+IF(ekodom[[#This Row],[Czy podlewa kwiaty]]="TAK", 300,0)</f>
        <v>190</v>
      </c>
    </row>
    <row r="282" spans="1:6" x14ac:dyDescent="0.25">
      <c r="A282" s="1">
        <v>44842</v>
      </c>
      <c r="B282">
        <f>WEEKDAY(ekodom[[#This Row],[Data]], 2)</f>
        <v>6</v>
      </c>
      <c r="C282">
        <v>0</v>
      </c>
      <c r="D282">
        <f>IF(ekodom[[#This Row],[retencja]]=0, 1+D281, 0)</f>
        <v>5</v>
      </c>
      <c r="E28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2" s="2">
        <f>190+IF(ekodom[[#This Row],[dzien tygodnia]]=3, 260,0)+IF(ekodom[[#This Row],[Czy podlewa kwiaty]]="TAK", 300,0)</f>
        <v>190</v>
      </c>
    </row>
    <row r="283" spans="1:6" x14ac:dyDescent="0.25">
      <c r="A283" s="1">
        <v>44843</v>
      </c>
      <c r="B283">
        <f>WEEKDAY(ekodom[[#This Row],[Data]], 2)</f>
        <v>7</v>
      </c>
      <c r="C283">
        <v>0</v>
      </c>
      <c r="D283">
        <f>IF(ekodom[[#This Row],[retencja]]=0, 1+D282, 0)</f>
        <v>6</v>
      </c>
      <c r="E28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3" s="2">
        <f>190+IF(ekodom[[#This Row],[dzien tygodnia]]=3, 260,0)+IF(ekodom[[#This Row],[Czy podlewa kwiaty]]="TAK", 300,0)</f>
        <v>190</v>
      </c>
    </row>
    <row r="284" spans="1:6" x14ac:dyDescent="0.25">
      <c r="A284" s="1">
        <v>44844</v>
      </c>
      <c r="B284">
        <f>WEEKDAY(ekodom[[#This Row],[Data]], 2)</f>
        <v>1</v>
      </c>
      <c r="C284">
        <v>1170</v>
      </c>
      <c r="D284">
        <f>IF(ekodom[[#This Row],[retencja]]=0, 1+D283, 0)</f>
        <v>0</v>
      </c>
      <c r="E28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4" s="2">
        <f>190+IF(ekodom[[#This Row],[dzien tygodnia]]=3, 260,0)+IF(ekodom[[#This Row],[Czy podlewa kwiaty]]="TAK", 300,0)</f>
        <v>190</v>
      </c>
    </row>
    <row r="285" spans="1:6" x14ac:dyDescent="0.25">
      <c r="A285" s="1">
        <v>44845</v>
      </c>
      <c r="B285">
        <f>WEEKDAY(ekodom[[#This Row],[Data]], 2)</f>
        <v>2</v>
      </c>
      <c r="C285">
        <v>695</v>
      </c>
      <c r="D285">
        <f>IF(ekodom[[#This Row],[retencja]]=0, 1+D284, 0)</f>
        <v>0</v>
      </c>
      <c r="E28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5" s="2">
        <f>190+IF(ekodom[[#This Row],[dzien tygodnia]]=3, 260,0)+IF(ekodom[[#This Row],[Czy podlewa kwiaty]]="TAK", 300,0)</f>
        <v>190</v>
      </c>
    </row>
    <row r="286" spans="1:6" x14ac:dyDescent="0.25">
      <c r="A286" s="1">
        <v>44846</v>
      </c>
      <c r="B286">
        <f>WEEKDAY(ekodom[[#This Row],[Data]], 2)</f>
        <v>3</v>
      </c>
      <c r="C286">
        <v>644</v>
      </c>
      <c r="D286">
        <f>IF(ekodom[[#This Row],[retencja]]=0, 1+D285, 0)</f>
        <v>0</v>
      </c>
      <c r="E28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6" s="2">
        <f>190+IF(ekodom[[#This Row],[dzien tygodnia]]=3, 260,0)+IF(ekodom[[#This Row],[Czy podlewa kwiaty]]="TAK", 300,0)</f>
        <v>450</v>
      </c>
    </row>
    <row r="287" spans="1:6" x14ac:dyDescent="0.25">
      <c r="A287" s="1">
        <v>44847</v>
      </c>
      <c r="B287">
        <f>WEEKDAY(ekodom[[#This Row],[Data]], 2)</f>
        <v>4</v>
      </c>
      <c r="C287">
        <v>0</v>
      </c>
      <c r="D287">
        <f>IF(ekodom[[#This Row],[retencja]]=0, 1+D286, 0)</f>
        <v>1</v>
      </c>
      <c r="E28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7" s="2">
        <f>190+IF(ekodom[[#This Row],[dzien tygodnia]]=3, 260,0)+IF(ekodom[[#This Row],[Czy podlewa kwiaty]]="TAK", 300,0)</f>
        <v>190</v>
      </c>
    </row>
    <row r="288" spans="1:6" x14ac:dyDescent="0.25">
      <c r="A288" s="1">
        <v>44848</v>
      </c>
      <c r="B288">
        <f>WEEKDAY(ekodom[[#This Row],[Data]], 2)</f>
        <v>5</v>
      </c>
      <c r="C288">
        <v>0</v>
      </c>
      <c r="D288">
        <f>IF(ekodom[[#This Row],[retencja]]=0, 1+D287, 0)</f>
        <v>2</v>
      </c>
      <c r="E28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8" s="2">
        <f>190+IF(ekodom[[#This Row],[dzien tygodnia]]=3, 260,0)+IF(ekodom[[#This Row],[Czy podlewa kwiaty]]="TAK", 300,0)</f>
        <v>190</v>
      </c>
    </row>
    <row r="289" spans="1:6" x14ac:dyDescent="0.25">
      <c r="A289" s="1">
        <v>44849</v>
      </c>
      <c r="B289">
        <f>WEEKDAY(ekodom[[#This Row],[Data]], 2)</f>
        <v>6</v>
      </c>
      <c r="C289">
        <v>0</v>
      </c>
      <c r="D289">
        <f>IF(ekodom[[#This Row],[retencja]]=0, 1+D288, 0)</f>
        <v>3</v>
      </c>
      <c r="E28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89" s="2">
        <f>190+IF(ekodom[[#This Row],[dzien tygodnia]]=3, 260,0)+IF(ekodom[[#This Row],[Czy podlewa kwiaty]]="TAK", 300,0)</f>
        <v>190</v>
      </c>
    </row>
    <row r="290" spans="1:6" x14ac:dyDescent="0.25">
      <c r="A290" s="1">
        <v>44850</v>
      </c>
      <c r="B290">
        <f>WEEKDAY(ekodom[[#This Row],[Data]], 2)</f>
        <v>7</v>
      </c>
      <c r="C290">
        <v>0</v>
      </c>
      <c r="D290">
        <f>IF(ekodom[[#This Row],[retencja]]=0, 1+D289, 0)</f>
        <v>4</v>
      </c>
      <c r="E29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0" s="2">
        <f>190+IF(ekodom[[#This Row],[dzien tygodnia]]=3, 260,0)+IF(ekodom[[#This Row],[Czy podlewa kwiaty]]="TAK", 300,0)</f>
        <v>190</v>
      </c>
    </row>
    <row r="291" spans="1:6" x14ac:dyDescent="0.25">
      <c r="A291" s="1">
        <v>44851</v>
      </c>
      <c r="B291">
        <f>WEEKDAY(ekodom[[#This Row],[Data]], 2)</f>
        <v>1</v>
      </c>
      <c r="C291">
        <v>0</v>
      </c>
      <c r="D291">
        <f>IF(ekodom[[#This Row],[retencja]]=0, 1+D290, 0)</f>
        <v>5</v>
      </c>
      <c r="E29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1" s="2">
        <f>190+IF(ekodom[[#This Row],[dzien tygodnia]]=3, 260,0)+IF(ekodom[[#This Row],[Czy podlewa kwiaty]]="TAK", 300,0)</f>
        <v>190</v>
      </c>
    </row>
    <row r="292" spans="1:6" x14ac:dyDescent="0.25">
      <c r="A292" s="1">
        <v>44852</v>
      </c>
      <c r="B292">
        <f>WEEKDAY(ekodom[[#This Row],[Data]], 2)</f>
        <v>2</v>
      </c>
      <c r="C292">
        <v>0</v>
      </c>
      <c r="D292">
        <f>IF(ekodom[[#This Row],[retencja]]=0, 1+D291, 0)</f>
        <v>6</v>
      </c>
      <c r="E29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2" s="2">
        <f>190+IF(ekodom[[#This Row],[dzien tygodnia]]=3, 260,0)+IF(ekodom[[#This Row],[Czy podlewa kwiaty]]="TAK", 300,0)</f>
        <v>190</v>
      </c>
    </row>
    <row r="293" spans="1:6" x14ac:dyDescent="0.25">
      <c r="A293" s="1">
        <v>44853</v>
      </c>
      <c r="B293">
        <f>WEEKDAY(ekodom[[#This Row],[Data]], 2)</f>
        <v>3</v>
      </c>
      <c r="C293">
        <v>0</v>
      </c>
      <c r="D293">
        <f>IF(ekodom[[#This Row],[retencja]]=0, 1+D292, 0)</f>
        <v>7</v>
      </c>
      <c r="E29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3" s="2">
        <f>190+IF(ekodom[[#This Row],[dzien tygodnia]]=3, 260,0)+IF(ekodom[[#This Row],[Czy podlewa kwiaty]]="TAK", 300,0)</f>
        <v>450</v>
      </c>
    </row>
    <row r="294" spans="1:6" x14ac:dyDescent="0.25">
      <c r="A294" s="1">
        <v>44854</v>
      </c>
      <c r="B294">
        <f>WEEKDAY(ekodom[[#This Row],[Data]], 2)</f>
        <v>4</v>
      </c>
      <c r="C294">
        <v>0</v>
      </c>
      <c r="D294">
        <f>IF(ekodom[[#This Row],[retencja]]=0, 1+D293, 0)</f>
        <v>8</v>
      </c>
      <c r="E29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4" s="2">
        <f>190+IF(ekodom[[#This Row],[dzien tygodnia]]=3, 260,0)+IF(ekodom[[#This Row],[Czy podlewa kwiaty]]="TAK", 300,0)</f>
        <v>190</v>
      </c>
    </row>
    <row r="295" spans="1:6" x14ac:dyDescent="0.25">
      <c r="A295" s="1">
        <v>44855</v>
      </c>
      <c r="B295">
        <f>WEEKDAY(ekodom[[#This Row],[Data]], 2)</f>
        <v>5</v>
      </c>
      <c r="C295">
        <v>0</v>
      </c>
      <c r="D295">
        <f>IF(ekodom[[#This Row],[retencja]]=0, 1+D294, 0)</f>
        <v>9</v>
      </c>
      <c r="E29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5" s="2">
        <f>190+IF(ekodom[[#This Row],[dzien tygodnia]]=3, 260,0)+IF(ekodom[[#This Row],[Czy podlewa kwiaty]]="TAK", 300,0)</f>
        <v>190</v>
      </c>
    </row>
    <row r="296" spans="1:6" x14ac:dyDescent="0.25">
      <c r="A296" s="1">
        <v>44856</v>
      </c>
      <c r="B296">
        <f>WEEKDAY(ekodom[[#This Row],[Data]], 2)</f>
        <v>6</v>
      </c>
      <c r="C296">
        <v>1084</v>
      </c>
      <c r="D296">
        <f>IF(ekodom[[#This Row],[retencja]]=0, 1+D295, 0)</f>
        <v>0</v>
      </c>
      <c r="E29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6" s="2">
        <f>190+IF(ekodom[[#This Row],[dzien tygodnia]]=3, 260,0)+IF(ekodom[[#This Row],[Czy podlewa kwiaty]]="TAK", 300,0)</f>
        <v>190</v>
      </c>
    </row>
    <row r="297" spans="1:6" x14ac:dyDescent="0.25">
      <c r="A297" s="1">
        <v>44857</v>
      </c>
      <c r="B297">
        <f>WEEKDAY(ekodom[[#This Row],[Data]], 2)</f>
        <v>7</v>
      </c>
      <c r="C297">
        <v>1423</v>
      </c>
      <c r="D297">
        <f>IF(ekodom[[#This Row],[retencja]]=0, 1+D296, 0)</f>
        <v>0</v>
      </c>
      <c r="E29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7" s="2">
        <f>190+IF(ekodom[[#This Row],[dzien tygodnia]]=3, 260,0)+IF(ekodom[[#This Row],[Czy podlewa kwiaty]]="TAK", 300,0)</f>
        <v>190</v>
      </c>
    </row>
    <row r="298" spans="1:6" x14ac:dyDescent="0.25">
      <c r="A298" s="1">
        <v>44858</v>
      </c>
      <c r="B298">
        <f>WEEKDAY(ekodom[[#This Row],[Data]], 2)</f>
        <v>1</v>
      </c>
      <c r="C298">
        <v>1315</v>
      </c>
      <c r="D298">
        <f>IF(ekodom[[#This Row],[retencja]]=0, 1+D297, 0)</f>
        <v>0</v>
      </c>
      <c r="E29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8" s="2">
        <f>190+IF(ekodom[[#This Row],[dzien tygodnia]]=3, 260,0)+IF(ekodom[[#This Row],[Czy podlewa kwiaty]]="TAK", 300,0)</f>
        <v>190</v>
      </c>
    </row>
    <row r="299" spans="1:6" x14ac:dyDescent="0.25">
      <c r="A299" s="1">
        <v>44859</v>
      </c>
      <c r="B299">
        <f>WEEKDAY(ekodom[[#This Row],[Data]], 2)</f>
        <v>2</v>
      </c>
      <c r="C299">
        <v>717</v>
      </c>
      <c r="D299">
        <f>IF(ekodom[[#This Row],[retencja]]=0, 1+D298, 0)</f>
        <v>0</v>
      </c>
      <c r="E29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299" s="2">
        <f>190+IF(ekodom[[#This Row],[dzien tygodnia]]=3, 260,0)+IF(ekodom[[#This Row],[Czy podlewa kwiaty]]="TAK", 300,0)</f>
        <v>190</v>
      </c>
    </row>
    <row r="300" spans="1:6" x14ac:dyDescent="0.25">
      <c r="A300" s="1">
        <v>44860</v>
      </c>
      <c r="B300">
        <f>WEEKDAY(ekodom[[#This Row],[Data]], 2)</f>
        <v>3</v>
      </c>
      <c r="C300">
        <v>1398</v>
      </c>
      <c r="D300">
        <f>IF(ekodom[[#This Row],[retencja]]=0, 1+D299, 0)</f>
        <v>0</v>
      </c>
      <c r="E30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0" s="2">
        <f>190+IF(ekodom[[#This Row],[dzien tygodnia]]=3, 260,0)+IF(ekodom[[#This Row],[Czy podlewa kwiaty]]="TAK", 300,0)</f>
        <v>450</v>
      </c>
    </row>
    <row r="301" spans="1:6" x14ac:dyDescent="0.25">
      <c r="A301" s="1">
        <v>44861</v>
      </c>
      <c r="B301">
        <f>WEEKDAY(ekodom[[#This Row],[Data]], 2)</f>
        <v>4</v>
      </c>
      <c r="C301">
        <v>913</v>
      </c>
      <c r="D301">
        <f>IF(ekodom[[#This Row],[retencja]]=0, 1+D300, 0)</f>
        <v>0</v>
      </c>
      <c r="E30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1" s="2">
        <f>190+IF(ekodom[[#This Row],[dzien tygodnia]]=3, 260,0)+IF(ekodom[[#This Row],[Czy podlewa kwiaty]]="TAK", 300,0)</f>
        <v>190</v>
      </c>
    </row>
    <row r="302" spans="1:6" x14ac:dyDescent="0.25">
      <c r="A302" s="1">
        <v>44862</v>
      </c>
      <c r="B302">
        <f>WEEKDAY(ekodom[[#This Row],[Data]], 2)</f>
        <v>5</v>
      </c>
      <c r="C302">
        <v>660</v>
      </c>
      <c r="D302">
        <f>IF(ekodom[[#This Row],[retencja]]=0, 1+D301, 0)</f>
        <v>0</v>
      </c>
      <c r="E30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2" s="2">
        <f>190+IF(ekodom[[#This Row],[dzien tygodnia]]=3, 260,0)+IF(ekodom[[#This Row],[Czy podlewa kwiaty]]="TAK", 300,0)</f>
        <v>190</v>
      </c>
    </row>
    <row r="303" spans="1:6" x14ac:dyDescent="0.25">
      <c r="A303" s="1">
        <v>44863</v>
      </c>
      <c r="B303">
        <f>WEEKDAY(ekodom[[#This Row],[Data]], 2)</f>
        <v>6</v>
      </c>
      <c r="C303">
        <v>0</v>
      </c>
      <c r="D303">
        <f>IF(ekodom[[#This Row],[retencja]]=0, 1+D302, 0)</f>
        <v>1</v>
      </c>
      <c r="E30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3" s="2">
        <f>190+IF(ekodom[[#This Row],[dzien tygodnia]]=3, 260,0)+IF(ekodom[[#This Row],[Czy podlewa kwiaty]]="TAK", 300,0)</f>
        <v>190</v>
      </c>
    </row>
    <row r="304" spans="1:6" x14ac:dyDescent="0.25">
      <c r="A304" s="1">
        <v>44864</v>
      </c>
      <c r="B304">
        <f>WEEKDAY(ekodom[[#This Row],[Data]], 2)</f>
        <v>7</v>
      </c>
      <c r="C304">
        <v>0</v>
      </c>
      <c r="D304">
        <f>IF(ekodom[[#This Row],[retencja]]=0, 1+D303, 0)</f>
        <v>2</v>
      </c>
      <c r="E30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4" s="2">
        <f>190+IF(ekodom[[#This Row],[dzien tygodnia]]=3, 260,0)+IF(ekodom[[#This Row],[Czy podlewa kwiaty]]="TAK", 300,0)</f>
        <v>190</v>
      </c>
    </row>
    <row r="305" spans="1:6" x14ac:dyDescent="0.25">
      <c r="A305" s="1">
        <v>44865</v>
      </c>
      <c r="B305">
        <f>WEEKDAY(ekodom[[#This Row],[Data]], 2)</f>
        <v>1</v>
      </c>
      <c r="C305">
        <v>0</v>
      </c>
      <c r="D305">
        <f>IF(ekodom[[#This Row],[retencja]]=0, 1+D304, 0)</f>
        <v>3</v>
      </c>
      <c r="E30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5" s="2">
        <f>190+IF(ekodom[[#This Row],[dzien tygodnia]]=3, 260,0)+IF(ekodom[[#This Row],[Czy podlewa kwiaty]]="TAK", 300,0)</f>
        <v>190</v>
      </c>
    </row>
    <row r="306" spans="1:6" x14ac:dyDescent="0.25">
      <c r="A306" s="1">
        <v>44866</v>
      </c>
      <c r="B306">
        <f>WEEKDAY(ekodom[[#This Row],[Data]], 2)</f>
        <v>2</v>
      </c>
      <c r="C306">
        <v>0</v>
      </c>
      <c r="D306">
        <f>IF(ekodom[[#This Row],[retencja]]=0, 1+D305, 0)</f>
        <v>4</v>
      </c>
      <c r="E30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6" s="2">
        <f>190+IF(ekodom[[#This Row],[dzien tygodnia]]=3, 260,0)+IF(ekodom[[#This Row],[Czy podlewa kwiaty]]="TAK", 300,0)</f>
        <v>190</v>
      </c>
    </row>
    <row r="307" spans="1:6" x14ac:dyDescent="0.25">
      <c r="A307" s="1">
        <v>44867</v>
      </c>
      <c r="B307">
        <f>WEEKDAY(ekodom[[#This Row],[Data]], 2)</f>
        <v>3</v>
      </c>
      <c r="C307">
        <v>0</v>
      </c>
      <c r="D307">
        <f>IF(ekodom[[#This Row],[retencja]]=0, 1+D306, 0)</f>
        <v>5</v>
      </c>
      <c r="E30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7" s="2">
        <f>190+IF(ekodom[[#This Row],[dzien tygodnia]]=3, 260,0)+IF(ekodom[[#This Row],[Czy podlewa kwiaty]]="TAK", 300,0)</f>
        <v>450</v>
      </c>
    </row>
    <row r="308" spans="1:6" x14ac:dyDescent="0.25">
      <c r="A308" s="1">
        <v>44868</v>
      </c>
      <c r="B308">
        <f>WEEKDAY(ekodom[[#This Row],[Data]], 2)</f>
        <v>4</v>
      </c>
      <c r="C308">
        <v>935</v>
      </c>
      <c r="D308">
        <f>IF(ekodom[[#This Row],[retencja]]=0, 1+D307, 0)</f>
        <v>0</v>
      </c>
      <c r="E30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8" s="2">
        <f>190+IF(ekodom[[#This Row],[dzien tygodnia]]=3, 260,0)+IF(ekodom[[#This Row],[Czy podlewa kwiaty]]="TAK", 300,0)</f>
        <v>190</v>
      </c>
    </row>
    <row r="309" spans="1:6" x14ac:dyDescent="0.25">
      <c r="A309" s="1">
        <v>44869</v>
      </c>
      <c r="B309">
        <f>WEEKDAY(ekodom[[#This Row],[Data]], 2)</f>
        <v>5</v>
      </c>
      <c r="C309">
        <v>648</v>
      </c>
      <c r="D309">
        <f>IF(ekodom[[#This Row],[retencja]]=0, 1+D308, 0)</f>
        <v>0</v>
      </c>
      <c r="E30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09" s="2">
        <f>190+IF(ekodom[[#This Row],[dzien tygodnia]]=3, 260,0)+IF(ekodom[[#This Row],[Czy podlewa kwiaty]]="TAK", 300,0)</f>
        <v>190</v>
      </c>
    </row>
    <row r="310" spans="1:6" x14ac:dyDescent="0.25">
      <c r="A310" s="1">
        <v>44870</v>
      </c>
      <c r="B310">
        <f>WEEKDAY(ekodom[[#This Row],[Data]], 2)</f>
        <v>6</v>
      </c>
      <c r="C310">
        <v>793</v>
      </c>
      <c r="D310">
        <f>IF(ekodom[[#This Row],[retencja]]=0, 1+D309, 0)</f>
        <v>0</v>
      </c>
      <c r="E31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0" s="2">
        <f>190+IF(ekodom[[#This Row],[dzien tygodnia]]=3, 260,0)+IF(ekodom[[#This Row],[Czy podlewa kwiaty]]="TAK", 300,0)</f>
        <v>190</v>
      </c>
    </row>
    <row r="311" spans="1:6" x14ac:dyDescent="0.25">
      <c r="A311" s="1">
        <v>44871</v>
      </c>
      <c r="B311">
        <f>WEEKDAY(ekodom[[#This Row],[Data]], 2)</f>
        <v>7</v>
      </c>
      <c r="C311">
        <v>1276</v>
      </c>
      <c r="D311">
        <f>IF(ekodom[[#This Row],[retencja]]=0, 1+D310, 0)</f>
        <v>0</v>
      </c>
      <c r="E31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1" s="2">
        <f>190+IF(ekodom[[#This Row],[dzien tygodnia]]=3, 260,0)+IF(ekodom[[#This Row],[Czy podlewa kwiaty]]="TAK", 300,0)</f>
        <v>190</v>
      </c>
    </row>
    <row r="312" spans="1:6" x14ac:dyDescent="0.25">
      <c r="A312" s="1">
        <v>44872</v>
      </c>
      <c r="B312">
        <f>WEEKDAY(ekodom[[#This Row],[Data]], 2)</f>
        <v>1</v>
      </c>
      <c r="C312">
        <v>1234</v>
      </c>
      <c r="D312">
        <f>IF(ekodom[[#This Row],[retencja]]=0, 1+D311, 0)</f>
        <v>0</v>
      </c>
      <c r="E31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2" s="2">
        <f>190+IF(ekodom[[#This Row],[dzien tygodnia]]=3, 260,0)+IF(ekodom[[#This Row],[Czy podlewa kwiaty]]="TAK", 300,0)</f>
        <v>190</v>
      </c>
    </row>
    <row r="313" spans="1:6" x14ac:dyDescent="0.25">
      <c r="A313" s="1">
        <v>44873</v>
      </c>
      <c r="B313">
        <f>WEEKDAY(ekodom[[#This Row],[Data]], 2)</f>
        <v>2</v>
      </c>
      <c r="C313">
        <v>1302</v>
      </c>
      <c r="D313">
        <f>IF(ekodom[[#This Row],[retencja]]=0, 1+D312, 0)</f>
        <v>0</v>
      </c>
      <c r="E31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3" s="2">
        <f>190+IF(ekodom[[#This Row],[dzien tygodnia]]=3, 260,0)+IF(ekodom[[#This Row],[Czy podlewa kwiaty]]="TAK", 300,0)</f>
        <v>190</v>
      </c>
    </row>
    <row r="314" spans="1:6" x14ac:dyDescent="0.25">
      <c r="A314" s="1">
        <v>44874</v>
      </c>
      <c r="B314">
        <f>WEEKDAY(ekodom[[#This Row],[Data]], 2)</f>
        <v>3</v>
      </c>
      <c r="C314">
        <v>1316</v>
      </c>
      <c r="D314">
        <f>IF(ekodom[[#This Row],[retencja]]=0, 1+D313, 0)</f>
        <v>0</v>
      </c>
      <c r="E31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4" s="2">
        <f>190+IF(ekodom[[#This Row],[dzien tygodnia]]=3, 260,0)+IF(ekodom[[#This Row],[Czy podlewa kwiaty]]="TAK", 300,0)</f>
        <v>450</v>
      </c>
    </row>
    <row r="315" spans="1:6" x14ac:dyDescent="0.25">
      <c r="A315" s="1">
        <v>44875</v>
      </c>
      <c r="B315">
        <f>WEEKDAY(ekodom[[#This Row],[Data]], 2)</f>
        <v>4</v>
      </c>
      <c r="C315">
        <v>1463</v>
      </c>
      <c r="D315">
        <f>IF(ekodom[[#This Row],[retencja]]=0, 1+D314, 0)</f>
        <v>0</v>
      </c>
      <c r="E31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5" s="2">
        <f>190+IF(ekodom[[#This Row],[dzien tygodnia]]=3, 260,0)+IF(ekodom[[#This Row],[Czy podlewa kwiaty]]="TAK", 300,0)</f>
        <v>190</v>
      </c>
    </row>
    <row r="316" spans="1:6" x14ac:dyDescent="0.25">
      <c r="A316" s="1">
        <v>44876</v>
      </c>
      <c r="B316">
        <f>WEEKDAY(ekodom[[#This Row],[Data]], 2)</f>
        <v>5</v>
      </c>
      <c r="C316">
        <v>771</v>
      </c>
      <c r="D316">
        <f>IF(ekodom[[#This Row],[retencja]]=0, 1+D315, 0)</f>
        <v>0</v>
      </c>
      <c r="E31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6" s="2">
        <f>190+IF(ekodom[[#This Row],[dzien tygodnia]]=3, 260,0)+IF(ekodom[[#This Row],[Czy podlewa kwiaty]]="TAK", 300,0)</f>
        <v>190</v>
      </c>
    </row>
    <row r="317" spans="1:6" x14ac:dyDescent="0.25">
      <c r="A317" s="1">
        <v>44877</v>
      </c>
      <c r="B317">
        <f>WEEKDAY(ekodom[[#This Row],[Data]], 2)</f>
        <v>6</v>
      </c>
      <c r="C317">
        <v>0</v>
      </c>
      <c r="D317">
        <f>IF(ekodom[[#This Row],[retencja]]=0, 1+D316, 0)</f>
        <v>1</v>
      </c>
      <c r="E31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7" s="2">
        <f>190+IF(ekodom[[#This Row],[dzien tygodnia]]=3, 260,0)+IF(ekodom[[#This Row],[Czy podlewa kwiaty]]="TAK", 300,0)</f>
        <v>190</v>
      </c>
    </row>
    <row r="318" spans="1:6" x14ac:dyDescent="0.25">
      <c r="A318" s="1">
        <v>44878</v>
      </c>
      <c r="B318">
        <f>WEEKDAY(ekodom[[#This Row],[Data]], 2)</f>
        <v>7</v>
      </c>
      <c r="C318">
        <v>0</v>
      </c>
      <c r="D318">
        <f>IF(ekodom[[#This Row],[retencja]]=0, 1+D317, 0)</f>
        <v>2</v>
      </c>
      <c r="E31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8" s="2">
        <f>190+IF(ekodom[[#This Row],[dzien tygodnia]]=3, 260,0)+IF(ekodom[[#This Row],[Czy podlewa kwiaty]]="TAK", 300,0)</f>
        <v>190</v>
      </c>
    </row>
    <row r="319" spans="1:6" x14ac:dyDescent="0.25">
      <c r="A319" s="1">
        <v>44879</v>
      </c>
      <c r="B319">
        <f>WEEKDAY(ekodom[[#This Row],[Data]], 2)</f>
        <v>1</v>
      </c>
      <c r="C319">
        <v>0</v>
      </c>
      <c r="D319">
        <f>IF(ekodom[[#This Row],[retencja]]=0, 1+D318, 0)</f>
        <v>3</v>
      </c>
      <c r="E31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19" s="2">
        <f>190+IF(ekodom[[#This Row],[dzien tygodnia]]=3, 260,0)+IF(ekodom[[#This Row],[Czy podlewa kwiaty]]="TAK", 300,0)</f>
        <v>190</v>
      </c>
    </row>
    <row r="320" spans="1:6" x14ac:dyDescent="0.25">
      <c r="A320" s="1">
        <v>44880</v>
      </c>
      <c r="B320">
        <f>WEEKDAY(ekodom[[#This Row],[Data]], 2)</f>
        <v>2</v>
      </c>
      <c r="C320">
        <v>0</v>
      </c>
      <c r="D320">
        <f>IF(ekodom[[#This Row],[retencja]]=0, 1+D319, 0)</f>
        <v>4</v>
      </c>
      <c r="E32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0" s="2">
        <f>190+IF(ekodom[[#This Row],[dzien tygodnia]]=3, 260,0)+IF(ekodom[[#This Row],[Czy podlewa kwiaty]]="TAK", 300,0)</f>
        <v>190</v>
      </c>
    </row>
    <row r="321" spans="1:6" x14ac:dyDescent="0.25">
      <c r="A321" s="1">
        <v>44881</v>
      </c>
      <c r="B321">
        <f>WEEKDAY(ekodom[[#This Row],[Data]], 2)</f>
        <v>3</v>
      </c>
      <c r="C321">
        <v>0</v>
      </c>
      <c r="D321">
        <f>IF(ekodom[[#This Row],[retencja]]=0, 1+D320, 0)</f>
        <v>5</v>
      </c>
      <c r="E32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1" s="2">
        <f>190+IF(ekodom[[#This Row],[dzien tygodnia]]=3, 260,0)+IF(ekodom[[#This Row],[Czy podlewa kwiaty]]="TAK", 300,0)</f>
        <v>450</v>
      </c>
    </row>
    <row r="322" spans="1:6" x14ac:dyDescent="0.25">
      <c r="A322" s="1">
        <v>44882</v>
      </c>
      <c r="B322">
        <f>WEEKDAY(ekodom[[#This Row],[Data]], 2)</f>
        <v>4</v>
      </c>
      <c r="C322">
        <v>0</v>
      </c>
      <c r="D322">
        <f>IF(ekodom[[#This Row],[retencja]]=0, 1+D321, 0)</f>
        <v>6</v>
      </c>
      <c r="E32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2" s="2">
        <f>190+IF(ekodom[[#This Row],[dzien tygodnia]]=3, 260,0)+IF(ekodom[[#This Row],[Czy podlewa kwiaty]]="TAK", 300,0)</f>
        <v>190</v>
      </c>
    </row>
    <row r="323" spans="1:6" x14ac:dyDescent="0.25">
      <c r="A323" s="1">
        <v>44883</v>
      </c>
      <c r="B323">
        <f>WEEKDAY(ekodom[[#This Row],[Data]], 2)</f>
        <v>5</v>
      </c>
      <c r="C323">
        <v>0</v>
      </c>
      <c r="D323">
        <f>IF(ekodom[[#This Row],[retencja]]=0, 1+D322, 0)</f>
        <v>7</v>
      </c>
      <c r="E32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3" s="2">
        <f>190+IF(ekodom[[#This Row],[dzien tygodnia]]=3, 260,0)+IF(ekodom[[#This Row],[Czy podlewa kwiaty]]="TAK", 300,0)</f>
        <v>190</v>
      </c>
    </row>
    <row r="324" spans="1:6" x14ac:dyDescent="0.25">
      <c r="A324" s="1">
        <v>44884</v>
      </c>
      <c r="B324">
        <f>WEEKDAY(ekodom[[#This Row],[Data]], 2)</f>
        <v>6</v>
      </c>
      <c r="C324">
        <v>816</v>
      </c>
      <c r="D324">
        <f>IF(ekodom[[#This Row],[retencja]]=0, 1+D323, 0)</f>
        <v>0</v>
      </c>
      <c r="E32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4" s="2">
        <f>190+IF(ekodom[[#This Row],[dzien tygodnia]]=3, 260,0)+IF(ekodom[[#This Row],[Czy podlewa kwiaty]]="TAK", 300,0)</f>
        <v>190</v>
      </c>
    </row>
    <row r="325" spans="1:6" x14ac:dyDescent="0.25">
      <c r="A325" s="1">
        <v>44885</v>
      </c>
      <c r="B325">
        <f>WEEKDAY(ekodom[[#This Row],[Data]], 2)</f>
        <v>7</v>
      </c>
      <c r="C325">
        <v>734</v>
      </c>
      <c r="D325">
        <f>IF(ekodom[[#This Row],[retencja]]=0, 1+D324, 0)</f>
        <v>0</v>
      </c>
      <c r="E32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5" s="2">
        <f>190+IF(ekodom[[#This Row],[dzien tygodnia]]=3, 260,0)+IF(ekodom[[#This Row],[Czy podlewa kwiaty]]="TAK", 300,0)</f>
        <v>190</v>
      </c>
    </row>
    <row r="326" spans="1:6" x14ac:dyDescent="0.25">
      <c r="A326" s="1">
        <v>44886</v>
      </c>
      <c r="B326">
        <f>WEEKDAY(ekodom[[#This Row],[Data]], 2)</f>
        <v>1</v>
      </c>
      <c r="C326">
        <v>1097</v>
      </c>
      <c r="D326">
        <f>IF(ekodom[[#This Row],[retencja]]=0, 1+D325, 0)</f>
        <v>0</v>
      </c>
      <c r="E32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6" s="2">
        <f>190+IF(ekodom[[#This Row],[dzien tygodnia]]=3, 260,0)+IF(ekodom[[#This Row],[Czy podlewa kwiaty]]="TAK", 300,0)</f>
        <v>190</v>
      </c>
    </row>
    <row r="327" spans="1:6" x14ac:dyDescent="0.25">
      <c r="A327" s="1">
        <v>44887</v>
      </c>
      <c r="B327">
        <f>WEEKDAY(ekodom[[#This Row],[Data]], 2)</f>
        <v>2</v>
      </c>
      <c r="C327">
        <v>640</v>
      </c>
      <c r="D327">
        <f>IF(ekodom[[#This Row],[retencja]]=0, 1+D326, 0)</f>
        <v>0</v>
      </c>
      <c r="E32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7" s="2">
        <f>190+IF(ekodom[[#This Row],[dzien tygodnia]]=3, 260,0)+IF(ekodom[[#This Row],[Czy podlewa kwiaty]]="TAK", 300,0)</f>
        <v>190</v>
      </c>
    </row>
    <row r="328" spans="1:6" x14ac:dyDescent="0.25">
      <c r="A328" s="1">
        <v>44888</v>
      </c>
      <c r="B328">
        <f>WEEKDAY(ekodom[[#This Row],[Data]], 2)</f>
        <v>3</v>
      </c>
      <c r="C328">
        <v>0</v>
      </c>
      <c r="D328">
        <f>IF(ekodom[[#This Row],[retencja]]=0, 1+D327, 0)</f>
        <v>1</v>
      </c>
      <c r="E32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8" s="2">
        <f>190+IF(ekodom[[#This Row],[dzien tygodnia]]=3, 260,0)+IF(ekodom[[#This Row],[Czy podlewa kwiaty]]="TAK", 300,0)</f>
        <v>450</v>
      </c>
    </row>
    <row r="329" spans="1:6" x14ac:dyDescent="0.25">
      <c r="A329" s="1">
        <v>44889</v>
      </c>
      <c r="B329">
        <f>WEEKDAY(ekodom[[#This Row],[Data]], 2)</f>
        <v>4</v>
      </c>
      <c r="C329">
        <v>0</v>
      </c>
      <c r="D329">
        <f>IF(ekodom[[#This Row],[retencja]]=0, 1+D328, 0)</f>
        <v>2</v>
      </c>
      <c r="E32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29" s="2">
        <f>190+IF(ekodom[[#This Row],[dzien tygodnia]]=3, 260,0)+IF(ekodom[[#This Row],[Czy podlewa kwiaty]]="TAK", 300,0)</f>
        <v>190</v>
      </c>
    </row>
    <row r="330" spans="1:6" x14ac:dyDescent="0.25">
      <c r="A330" s="1">
        <v>44890</v>
      </c>
      <c r="B330">
        <f>WEEKDAY(ekodom[[#This Row],[Data]], 2)</f>
        <v>5</v>
      </c>
      <c r="C330">
        <v>1066</v>
      </c>
      <c r="D330">
        <f>IF(ekodom[[#This Row],[retencja]]=0, 1+D329, 0)</f>
        <v>0</v>
      </c>
      <c r="E33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0" s="2">
        <f>190+IF(ekodom[[#This Row],[dzien tygodnia]]=3, 260,0)+IF(ekodom[[#This Row],[Czy podlewa kwiaty]]="TAK", 300,0)</f>
        <v>190</v>
      </c>
    </row>
    <row r="331" spans="1:6" x14ac:dyDescent="0.25">
      <c r="A331" s="1">
        <v>44891</v>
      </c>
      <c r="B331">
        <f>WEEKDAY(ekodom[[#This Row],[Data]], 2)</f>
        <v>6</v>
      </c>
      <c r="C331">
        <v>670</v>
      </c>
      <c r="D331">
        <f>IF(ekodom[[#This Row],[retencja]]=0, 1+D330, 0)</f>
        <v>0</v>
      </c>
      <c r="E33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1" s="2">
        <f>190+IF(ekodom[[#This Row],[dzien tygodnia]]=3, 260,0)+IF(ekodom[[#This Row],[Czy podlewa kwiaty]]="TAK", 300,0)</f>
        <v>190</v>
      </c>
    </row>
    <row r="332" spans="1:6" x14ac:dyDescent="0.25">
      <c r="A332" s="1">
        <v>44892</v>
      </c>
      <c r="B332">
        <f>WEEKDAY(ekodom[[#This Row],[Data]], 2)</f>
        <v>7</v>
      </c>
      <c r="C332">
        <v>0</v>
      </c>
      <c r="D332">
        <f>IF(ekodom[[#This Row],[retencja]]=0, 1+D331, 0)</f>
        <v>1</v>
      </c>
      <c r="E33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2" s="2">
        <f>190+IF(ekodom[[#This Row],[dzien tygodnia]]=3, 260,0)+IF(ekodom[[#This Row],[Czy podlewa kwiaty]]="TAK", 300,0)</f>
        <v>190</v>
      </c>
    </row>
    <row r="333" spans="1:6" x14ac:dyDescent="0.25">
      <c r="A333" s="1">
        <v>44893</v>
      </c>
      <c r="B333">
        <f>WEEKDAY(ekodom[[#This Row],[Data]], 2)</f>
        <v>1</v>
      </c>
      <c r="C333">
        <v>0</v>
      </c>
      <c r="D333">
        <f>IF(ekodom[[#This Row],[retencja]]=0, 1+D332, 0)</f>
        <v>2</v>
      </c>
      <c r="E33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3" s="2">
        <f>190+IF(ekodom[[#This Row],[dzien tygodnia]]=3, 260,0)+IF(ekodom[[#This Row],[Czy podlewa kwiaty]]="TAK", 300,0)</f>
        <v>190</v>
      </c>
    </row>
    <row r="334" spans="1:6" x14ac:dyDescent="0.25">
      <c r="A334" s="1">
        <v>44894</v>
      </c>
      <c r="B334">
        <f>WEEKDAY(ekodom[[#This Row],[Data]], 2)</f>
        <v>2</v>
      </c>
      <c r="C334">
        <v>0</v>
      </c>
      <c r="D334">
        <f>IF(ekodom[[#This Row],[retencja]]=0, 1+D333, 0)</f>
        <v>3</v>
      </c>
      <c r="E33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4" s="2">
        <f>190+IF(ekodom[[#This Row],[dzien tygodnia]]=3, 260,0)+IF(ekodom[[#This Row],[Czy podlewa kwiaty]]="TAK", 300,0)</f>
        <v>190</v>
      </c>
    </row>
    <row r="335" spans="1:6" x14ac:dyDescent="0.25">
      <c r="A335" s="1">
        <v>44895</v>
      </c>
      <c r="B335">
        <f>WEEKDAY(ekodom[[#This Row],[Data]], 2)</f>
        <v>3</v>
      </c>
      <c r="C335">
        <v>0</v>
      </c>
      <c r="D335">
        <f>IF(ekodom[[#This Row],[retencja]]=0, 1+D334, 0)</f>
        <v>4</v>
      </c>
      <c r="E33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5" s="2">
        <f>190+IF(ekodom[[#This Row],[dzien tygodnia]]=3, 260,0)+IF(ekodom[[#This Row],[Czy podlewa kwiaty]]="TAK", 300,0)</f>
        <v>450</v>
      </c>
    </row>
    <row r="336" spans="1:6" x14ac:dyDescent="0.25">
      <c r="A336" s="1">
        <v>44896</v>
      </c>
      <c r="B336">
        <f>WEEKDAY(ekodom[[#This Row],[Data]], 2)</f>
        <v>4</v>
      </c>
      <c r="C336">
        <v>0</v>
      </c>
      <c r="D336">
        <f>IF(ekodom[[#This Row],[retencja]]=0, 1+D335, 0)</f>
        <v>5</v>
      </c>
      <c r="E33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6" s="2">
        <f>190+IF(ekodom[[#This Row],[dzien tygodnia]]=3, 260,0)+IF(ekodom[[#This Row],[Czy podlewa kwiaty]]="TAK", 300,0)</f>
        <v>190</v>
      </c>
    </row>
    <row r="337" spans="1:6" x14ac:dyDescent="0.25">
      <c r="A337" s="1">
        <v>44897</v>
      </c>
      <c r="B337">
        <f>WEEKDAY(ekodom[[#This Row],[Data]], 2)</f>
        <v>5</v>
      </c>
      <c r="C337">
        <v>0</v>
      </c>
      <c r="D337">
        <f>IF(ekodom[[#This Row],[retencja]]=0, 1+D336, 0)</f>
        <v>6</v>
      </c>
      <c r="E33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7" s="2">
        <f>190+IF(ekodom[[#This Row],[dzien tygodnia]]=3, 260,0)+IF(ekodom[[#This Row],[Czy podlewa kwiaty]]="TAK", 300,0)</f>
        <v>190</v>
      </c>
    </row>
    <row r="338" spans="1:6" x14ac:dyDescent="0.25">
      <c r="A338" s="1">
        <v>44898</v>
      </c>
      <c r="B338">
        <f>WEEKDAY(ekodom[[#This Row],[Data]], 2)</f>
        <v>6</v>
      </c>
      <c r="C338">
        <v>0</v>
      </c>
      <c r="D338">
        <f>IF(ekodom[[#This Row],[retencja]]=0, 1+D337, 0)</f>
        <v>7</v>
      </c>
      <c r="E33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8" s="2">
        <f>190+IF(ekodom[[#This Row],[dzien tygodnia]]=3, 260,0)+IF(ekodom[[#This Row],[Czy podlewa kwiaty]]="TAK", 300,0)</f>
        <v>190</v>
      </c>
    </row>
    <row r="339" spans="1:6" x14ac:dyDescent="0.25">
      <c r="A339" s="1">
        <v>44899</v>
      </c>
      <c r="B339">
        <f>WEEKDAY(ekodom[[#This Row],[Data]], 2)</f>
        <v>7</v>
      </c>
      <c r="C339">
        <v>0</v>
      </c>
      <c r="D339">
        <f>IF(ekodom[[#This Row],[retencja]]=0, 1+D338, 0)</f>
        <v>8</v>
      </c>
      <c r="E33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39" s="2">
        <f>190+IF(ekodom[[#This Row],[dzien tygodnia]]=3, 260,0)+IF(ekodom[[#This Row],[Czy podlewa kwiaty]]="TAK", 300,0)</f>
        <v>190</v>
      </c>
    </row>
    <row r="340" spans="1:6" x14ac:dyDescent="0.25">
      <c r="A340" s="1">
        <v>44900</v>
      </c>
      <c r="B340">
        <f>WEEKDAY(ekodom[[#This Row],[Data]], 2)</f>
        <v>1</v>
      </c>
      <c r="C340">
        <v>29</v>
      </c>
      <c r="D340">
        <f>IF(ekodom[[#This Row],[retencja]]=0, 1+D339, 0)</f>
        <v>0</v>
      </c>
      <c r="E34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0" s="2">
        <f>190+IF(ekodom[[#This Row],[dzien tygodnia]]=3, 260,0)+IF(ekodom[[#This Row],[Czy podlewa kwiaty]]="TAK", 300,0)</f>
        <v>190</v>
      </c>
    </row>
    <row r="341" spans="1:6" x14ac:dyDescent="0.25">
      <c r="A341" s="1">
        <v>44901</v>
      </c>
      <c r="B341">
        <f>WEEKDAY(ekodom[[#This Row],[Data]], 2)</f>
        <v>2</v>
      </c>
      <c r="C341">
        <v>46</v>
      </c>
      <c r="D341">
        <f>IF(ekodom[[#This Row],[retencja]]=0, 1+D340, 0)</f>
        <v>0</v>
      </c>
      <c r="E34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1" s="2">
        <f>190+IF(ekodom[[#This Row],[dzien tygodnia]]=3, 260,0)+IF(ekodom[[#This Row],[Czy podlewa kwiaty]]="TAK", 300,0)</f>
        <v>190</v>
      </c>
    </row>
    <row r="342" spans="1:6" x14ac:dyDescent="0.25">
      <c r="A342" s="1">
        <v>44902</v>
      </c>
      <c r="B342">
        <f>WEEKDAY(ekodom[[#This Row],[Data]], 2)</f>
        <v>3</v>
      </c>
      <c r="C342">
        <v>0</v>
      </c>
      <c r="D342">
        <f>IF(ekodom[[#This Row],[retencja]]=0, 1+D341, 0)</f>
        <v>1</v>
      </c>
      <c r="E34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2" s="2">
        <f>190+IF(ekodom[[#This Row],[dzien tygodnia]]=3, 260,0)+IF(ekodom[[#This Row],[Czy podlewa kwiaty]]="TAK", 300,0)</f>
        <v>450</v>
      </c>
    </row>
    <row r="343" spans="1:6" x14ac:dyDescent="0.25">
      <c r="A343" s="1">
        <v>44903</v>
      </c>
      <c r="B343">
        <f>WEEKDAY(ekodom[[#This Row],[Data]], 2)</f>
        <v>4</v>
      </c>
      <c r="C343">
        <v>0</v>
      </c>
      <c r="D343">
        <f>IF(ekodom[[#This Row],[retencja]]=0, 1+D342, 0)</f>
        <v>2</v>
      </c>
      <c r="E34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3" s="2">
        <f>190+IF(ekodom[[#This Row],[dzien tygodnia]]=3, 260,0)+IF(ekodom[[#This Row],[Czy podlewa kwiaty]]="TAK", 300,0)</f>
        <v>190</v>
      </c>
    </row>
    <row r="344" spans="1:6" x14ac:dyDescent="0.25">
      <c r="A344" s="1">
        <v>44904</v>
      </c>
      <c r="B344">
        <f>WEEKDAY(ekodom[[#This Row],[Data]], 2)</f>
        <v>5</v>
      </c>
      <c r="C344">
        <v>0</v>
      </c>
      <c r="D344">
        <f>IF(ekodom[[#This Row],[retencja]]=0, 1+D343, 0)</f>
        <v>3</v>
      </c>
      <c r="E34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4" s="2">
        <f>190+IF(ekodom[[#This Row],[dzien tygodnia]]=3, 260,0)+IF(ekodom[[#This Row],[Czy podlewa kwiaty]]="TAK", 300,0)</f>
        <v>190</v>
      </c>
    </row>
    <row r="345" spans="1:6" x14ac:dyDescent="0.25">
      <c r="A345" s="1">
        <v>44905</v>
      </c>
      <c r="B345">
        <f>WEEKDAY(ekodom[[#This Row],[Data]], 2)</f>
        <v>6</v>
      </c>
      <c r="C345">
        <v>0</v>
      </c>
      <c r="D345">
        <f>IF(ekodom[[#This Row],[retencja]]=0, 1+D344, 0)</f>
        <v>4</v>
      </c>
      <c r="E34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5" s="2">
        <f>190+IF(ekodom[[#This Row],[dzien tygodnia]]=3, 260,0)+IF(ekodom[[#This Row],[Czy podlewa kwiaty]]="TAK", 300,0)</f>
        <v>190</v>
      </c>
    </row>
    <row r="346" spans="1:6" x14ac:dyDescent="0.25">
      <c r="A346" s="1">
        <v>44906</v>
      </c>
      <c r="B346">
        <f>WEEKDAY(ekodom[[#This Row],[Data]], 2)</f>
        <v>7</v>
      </c>
      <c r="C346">
        <v>0</v>
      </c>
      <c r="D346">
        <f>IF(ekodom[[#This Row],[retencja]]=0, 1+D345, 0)</f>
        <v>5</v>
      </c>
      <c r="E34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6" s="2">
        <f>190+IF(ekodom[[#This Row],[dzien tygodnia]]=3, 260,0)+IF(ekodom[[#This Row],[Czy podlewa kwiaty]]="TAK", 300,0)</f>
        <v>190</v>
      </c>
    </row>
    <row r="347" spans="1:6" x14ac:dyDescent="0.25">
      <c r="A347" s="1">
        <v>44907</v>
      </c>
      <c r="B347">
        <f>WEEKDAY(ekodom[[#This Row],[Data]], 2)</f>
        <v>1</v>
      </c>
      <c r="C347">
        <v>0</v>
      </c>
      <c r="D347">
        <f>IF(ekodom[[#This Row],[retencja]]=0, 1+D346, 0)</f>
        <v>6</v>
      </c>
      <c r="E34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7" s="2">
        <f>190+IF(ekodom[[#This Row],[dzien tygodnia]]=3, 260,0)+IF(ekodom[[#This Row],[Czy podlewa kwiaty]]="TAK", 300,0)</f>
        <v>190</v>
      </c>
    </row>
    <row r="348" spans="1:6" x14ac:dyDescent="0.25">
      <c r="A348" s="1">
        <v>44908</v>
      </c>
      <c r="B348">
        <f>WEEKDAY(ekodom[[#This Row],[Data]], 2)</f>
        <v>2</v>
      </c>
      <c r="C348">
        <v>145</v>
      </c>
      <c r="D348">
        <f>IF(ekodom[[#This Row],[retencja]]=0, 1+D347, 0)</f>
        <v>0</v>
      </c>
      <c r="E34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8" s="2">
        <f>190+IF(ekodom[[#This Row],[dzien tygodnia]]=3, 260,0)+IF(ekodom[[#This Row],[Czy podlewa kwiaty]]="TAK", 300,0)</f>
        <v>190</v>
      </c>
    </row>
    <row r="349" spans="1:6" x14ac:dyDescent="0.25">
      <c r="A349" s="1">
        <v>44909</v>
      </c>
      <c r="B349">
        <f>WEEKDAY(ekodom[[#This Row],[Data]], 2)</f>
        <v>3</v>
      </c>
      <c r="C349">
        <v>0</v>
      </c>
      <c r="D349">
        <f>IF(ekodom[[#This Row],[retencja]]=0, 1+D348, 0)</f>
        <v>1</v>
      </c>
      <c r="E34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49" s="2">
        <f>190+IF(ekodom[[#This Row],[dzien tygodnia]]=3, 260,0)+IF(ekodom[[#This Row],[Czy podlewa kwiaty]]="TAK", 300,0)</f>
        <v>450</v>
      </c>
    </row>
    <row r="350" spans="1:6" x14ac:dyDescent="0.25">
      <c r="A350" s="1">
        <v>44910</v>
      </c>
      <c r="B350">
        <f>WEEKDAY(ekodom[[#This Row],[Data]], 2)</f>
        <v>4</v>
      </c>
      <c r="C350">
        <v>0</v>
      </c>
      <c r="D350">
        <f>IF(ekodom[[#This Row],[retencja]]=0, 1+D349, 0)</f>
        <v>2</v>
      </c>
      <c r="E35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0" s="2">
        <f>190+IF(ekodom[[#This Row],[dzien tygodnia]]=3, 260,0)+IF(ekodom[[#This Row],[Czy podlewa kwiaty]]="TAK", 300,0)</f>
        <v>190</v>
      </c>
    </row>
    <row r="351" spans="1:6" x14ac:dyDescent="0.25">
      <c r="A351" s="1">
        <v>44911</v>
      </c>
      <c r="B351">
        <f>WEEKDAY(ekodom[[#This Row],[Data]], 2)</f>
        <v>5</v>
      </c>
      <c r="C351">
        <v>24</v>
      </c>
      <c r="D351">
        <f>IF(ekodom[[#This Row],[retencja]]=0, 1+D350, 0)</f>
        <v>0</v>
      </c>
      <c r="E35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1" s="2">
        <f>190+IF(ekodom[[#This Row],[dzien tygodnia]]=3, 260,0)+IF(ekodom[[#This Row],[Czy podlewa kwiaty]]="TAK", 300,0)</f>
        <v>190</v>
      </c>
    </row>
    <row r="352" spans="1:6" x14ac:dyDescent="0.25">
      <c r="A352" s="1">
        <v>44912</v>
      </c>
      <c r="B352">
        <f>WEEKDAY(ekodom[[#This Row],[Data]], 2)</f>
        <v>6</v>
      </c>
      <c r="C352">
        <v>0</v>
      </c>
      <c r="D352">
        <f>IF(ekodom[[#This Row],[retencja]]=0, 1+D351, 0)</f>
        <v>1</v>
      </c>
      <c r="E35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2" s="2">
        <f>190+IF(ekodom[[#This Row],[dzien tygodnia]]=3, 260,0)+IF(ekodom[[#This Row],[Czy podlewa kwiaty]]="TAK", 300,0)</f>
        <v>190</v>
      </c>
    </row>
    <row r="353" spans="1:6" x14ac:dyDescent="0.25">
      <c r="A353" s="1">
        <v>44913</v>
      </c>
      <c r="B353">
        <f>WEEKDAY(ekodom[[#This Row],[Data]], 2)</f>
        <v>7</v>
      </c>
      <c r="C353">
        <v>0</v>
      </c>
      <c r="D353">
        <f>IF(ekodom[[#This Row],[retencja]]=0, 1+D352, 0)</f>
        <v>2</v>
      </c>
      <c r="E35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3" s="2">
        <f>190+IF(ekodom[[#This Row],[dzien tygodnia]]=3, 260,0)+IF(ekodom[[#This Row],[Czy podlewa kwiaty]]="TAK", 300,0)</f>
        <v>190</v>
      </c>
    </row>
    <row r="354" spans="1:6" x14ac:dyDescent="0.25">
      <c r="A354" s="1">
        <v>44914</v>
      </c>
      <c r="B354">
        <f>WEEKDAY(ekodom[[#This Row],[Data]], 2)</f>
        <v>1</v>
      </c>
      <c r="C354">
        <v>45</v>
      </c>
      <c r="D354">
        <f>IF(ekodom[[#This Row],[retencja]]=0, 1+D353, 0)</f>
        <v>0</v>
      </c>
      <c r="E35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4" s="2">
        <f>190+IF(ekodom[[#This Row],[dzien tygodnia]]=3, 260,0)+IF(ekodom[[#This Row],[Czy podlewa kwiaty]]="TAK", 300,0)</f>
        <v>190</v>
      </c>
    </row>
    <row r="355" spans="1:6" x14ac:dyDescent="0.25">
      <c r="A355" s="1">
        <v>44915</v>
      </c>
      <c r="B355">
        <f>WEEKDAY(ekodom[[#This Row],[Data]], 2)</f>
        <v>2</v>
      </c>
      <c r="C355">
        <v>97</v>
      </c>
      <c r="D355">
        <f>IF(ekodom[[#This Row],[retencja]]=0, 1+D354, 0)</f>
        <v>0</v>
      </c>
      <c r="E35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5" s="2">
        <f>190+IF(ekodom[[#This Row],[dzien tygodnia]]=3, 260,0)+IF(ekodom[[#This Row],[Czy podlewa kwiaty]]="TAK", 300,0)</f>
        <v>190</v>
      </c>
    </row>
    <row r="356" spans="1:6" x14ac:dyDescent="0.25">
      <c r="A356" s="1">
        <v>44916</v>
      </c>
      <c r="B356">
        <f>WEEKDAY(ekodom[[#This Row],[Data]], 2)</f>
        <v>3</v>
      </c>
      <c r="C356">
        <v>0</v>
      </c>
      <c r="D356">
        <f>IF(ekodom[[#This Row],[retencja]]=0, 1+D355, 0)</f>
        <v>1</v>
      </c>
      <c r="E35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6" s="2">
        <f>190+IF(ekodom[[#This Row],[dzien tygodnia]]=3, 260,0)+IF(ekodom[[#This Row],[Czy podlewa kwiaty]]="TAK", 300,0)</f>
        <v>450</v>
      </c>
    </row>
    <row r="357" spans="1:6" x14ac:dyDescent="0.25">
      <c r="A357" s="1">
        <v>44917</v>
      </c>
      <c r="B357">
        <f>WEEKDAY(ekodom[[#This Row],[Data]], 2)</f>
        <v>4</v>
      </c>
      <c r="C357">
        <v>22</v>
      </c>
      <c r="D357">
        <f>IF(ekodom[[#This Row],[retencja]]=0, 1+D356, 0)</f>
        <v>0</v>
      </c>
      <c r="E357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7" s="2">
        <f>190+IF(ekodom[[#This Row],[dzien tygodnia]]=3, 260,0)+IF(ekodom[[#This Row],[Czy podlewa kwiaty]]="TAK", 300,0)</f>
        <v>190</v>
      </c>
    </row>
    <row r="358" spans="1:6" x14ac:dyDescent="0.25">
      <c r="A358" s="1">
        <v>44918</v>
      </c>
      <c r="B358">
        <f>WEEKDAY(ekodom[[#This Row],[Data]], 2)</f>
        <v>5</v>
      </c>
      <c r="C358">
        <v>0</v>
      </c>
      <c r="D358">
        <f>IF(ekodom[[#This Row],[retencja]]=0, 1+D357, 0)</f>
        <v>1</v>
      </c>
      <c r="E358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8" s="2">
        <f>190+IF(ekodom[[#This Row],[dzien tygodnia]]=3, 260,0)+IF(ekodom[[#This Row],[Czy podlewa kwiaty]]="TAK", 300,0)</f>
        <v>190</v>
      </c>
    </row>
    <row r="359" spans="1:6" x14ac:dyDescent="0.25">
      <c r="A359" s="1">
        <v>44919</v>
      </c>
      <c r="B359">
        <f>WEEKDAY(ekodom[[#This Row],[Data]], 2)</f>
        <v>6</v>
      </c>
      <c r="C359">
        <v>0</v>
      </c>
      <c r="D359">
        <f>IF(ekodom[[#This Row],[retencja]]=0, 1+D358, 0)</f>
        <v>2</v>
      </c>
      <c r="E359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59" s="2">
        <f>190+IF(ekodom[[#This Row],[dzien tygodnia]]=3, 260,0)+IF(ekodom[[#This Row],[Czy podlewa kwiaty]]="TAK", 300,0)</f>
        <v>190</v>
      </c>
    </row>
    <row r="360" spans="1:6" x14ac:dyDescent="0.25">
      <c r="A360" s="1">
        <v>44920</v>
      </c>
      <c r="B360">
        <f>WEEKDAY(ekodom[[#This Row],[Data]], 2)</f>
        <v>7</v>
      </c>
      <c r="C360">
        <v>0</v>
      </c>
      <c r="D360">
        <f>IF(ekodom[[#This Row],[retencja]]=0, 1+D359, 0)</f>
        <v>3</v>
      </c>
      <c r="E360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60" s="2">
        <f>190+IF(ekodom[[#This Row],[dzien tygodnia]]=3, 260,0)+IF(ekodom[[#This Row],[Czy podlewa kwiaty]]="TAK", 300,0)</f>
        <v>190</v>
      </c>
    </row>
    <row r="361" spans="1:6" x14ac:dyDescent="0.25">
      <c r="A361" s="1">
        <v>44921</v>
      </c>
      <c r="B361">
        <f>WEEKDAY(ekodom[[#This Row],[Data]], 2)</f>
        <v>1</v>
      </c>
      <c r="C361">
        <v>135</v>
      </c>
      <c r="D361">
        <f>IF(ekodom[[#This Row],[retencja]]=0, 1+D360, 0)</f>
        <v>0</v>
      </c>
      <c r="E361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61" s="2">
        <f>190+IF(ekodom[[#This Row],[dzien tygodnia]]=3, 260,0)+IF(ekodom[[#This Row],[Czy podlewa kwiaty]]="TAK", 300,0)</f>
        <v>190</v>
      </c>
    </row>
    <row r="362" spans="1:6" x14ac:dyDescent="0.25">
      <c r="A362" s="1">
        <v>44922</v>
      </c>
      <c r="B362">
        <f>WEEKDAY(ekodom[[#This Row],[Data]], 2)</f>
        <v>2</v>
      </c>
      <c r="C362">
        <v>0</v>
      </c>
      <c r="D362">
        <f>IF(ekodom[[#This Row],[retencja]]=0, 1+D361, 0)</f>
        <v>1</v>
      </c>
      <c r="E362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62" s="2">
        <f>190+IF(ekodom[[#This Row],[dzien tygodnia]]=3, 260,0)+IF(ekodom[[#This Row],[Czy podlewa kwiaty]]="TAK", 300,0)</f>
        <v>190</v>
      </c>
    </row>
    <row r="363" spans="1:6" x14ac:dyDescent="0.25">
      <c r="A363" s="1">
        <v>44923</v>
      </c>
      <c r="B363">
        <f>WEEKDAY(ekodom[[#This Row],[Data]], 2)</f>
        <v>3</v>
      </c>
      <c r="C363">
        <v>153</v>
      </c>
      <c r="D363">
        <f>IF(ekodom[[#This Row],[retencja]]=0, 1+D362, 0)</f>
        <v>0</v>
      </c>
      <c r="E363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63" s="2">
        <f>190+IF(ekodom[[#This Row],[dzien tygodnia]]=3, 260,0)+IF(ekodom[[#This Row],[Czy podlewa kwiaty]]="TAK", 300,0)</f>
        <v>450</v>
      </c>
    </row>
    <row r="364" spans="1:6" x14ac:dyDescent="0.25">
      <c r="A364" s="1">
        <v>44924</v>
      </c>
      <c r="B364">
        <f>WEEKDAY(ekodom[[#This Row],[Data]], 2)</f>
        <v>4</v>
      </c>
      <c r="C364">
        <v>0</v>
      </c>
      <c r="D364">
        <f>IF(ekodom[[#This Row],[retencja]]=0, 1+D363, 0)</f>
        <v>1</v>
      </c>
      <c r="E364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64" s="2">
        <f>190+IF(ekodom[[#This Row],[dzien tygodnia]]=3, 260,0)+IF(ekodom[[#This Row],[Czy podlewa kwiaty]]="TAK", 300,0)</f>
        <v>190</v>
      </c>
    </row>
    <row r="365" spans="1:6" x14ac:dyDescent="0.25">
      <c r="A365" s="1">
        <v>44925</v>
      </c>
      <c r="B365">
        <f>WEEKDAY(ekodom[[#This Row],[Data]], 2)</f>
        <v>5</v>
      </c>
      <c r="C365">
        <v>0</v>
      </c>
      <c r="D365">
        <f>IF(ekodom[[#This Row],[retencja]]=0, 1+D364, 0)</f>
        <v>2</v>
      </c>
      <c r="E365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65" s="2">
        <f>190+IF(ekodom[[#This Row],[dzien tygodnia]]=3, 260,0)+IF(ekodom[[#This Row],[Czy podlewa kwiaty]]="TAK", 300,0)</f>
        <v>190</v>
      </c>
    </row>
    <row r="366" spans="1:6" x14ac:dyDescent="0.25">
      <c r="A366" s="1">
        <v>44926</v>
      </c>
      <c r="B366">
        <f>WEEKDAY(ekodom[[#This Row],[Data]], 2)</f>
        <v>6</v>
      </c>
      <c r="C366">
        <v>144</v>
      </c>
      <c r="D366">
        <f>IF(ekodom[[#This Row],[retencja]]=0, 1+D365, 0)</f>
        <v>0</v>
      </c>
      <c r="E366" t="str">
        <f>IF(AND(ekodom[[#This Row],[Data]]&gt;=DATE(2022, 4,1),ekodom[[#This Row],[Data]]&lt;=DATE(2022, 9,30), MOD(ekodom[[#This Row],[ilosc dni bez wody]], 5)=0, ekodom[[#This Row],[ilosc dni bez wody]]&gt;0), "TAK", "NIE")</f>
        <v>NIE</v>
      </c>
      <c r="F366" s="2">
        <f>190+IF(ekodom[[#This Row],[dzien tygodnia]]=3, 260,0)+IF(ekodom[[#This Row],[Czy podlewa kwiaty]]="TAK", 300,0)</f>
        <v>190</v>
      </c>
    </row>
  </sheetData>
  <conditionalFormatting sqref="E2:E366">
    <cfRule type="cellIs" dxfId="5" priority="2" operator="equal">
      <formula>"TAK"</formula>
    </cfRule>
  </conditionalFormatting>
  <conditionalFormatting sqref="D1:D366">
    <cfRule type="top10" dxfId="4" priority="1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6CFE-F0DA-4EBD-9864-501F8F706C61}">
  <dimension ref="A3:B16"/>
  <sheetViews>
    <sheetView tabSelected="1" workbookViewId="0">
      <selection activeCell="A11" sqref="A11"/>
    </sheetView>
  </sheetViews>
  <sheetFormatPr defaultRowHeight="15" x14ac:dyDescent="0.25"/>
  <cols>
    <col min="1" max="1" width="17.7109375" bestFit="1" customWidth="1"/>
    <col min="2" max="2" width="15" bestFit="1" customWidth="1"/>
  </cols>
  <sheetData>
    <row r="3" spans="1:2" x14ac:dyDescent="0.25">
      <c r="A3" s="3" t="s">
        <v>8</v>
      </c>
      <c r="B3" t="s">
        <v>22</v>
      </c>
    </row>
    <row r="4" spans="1:2" x14ac:dyDescent="0.25">
      <c r="A4" s="4" t="s">
        <v>10</v>
      </c>
      <c r="B4" s="2">
        <v>2452</v>
      </c>
    </row>
    <row r="5" spans="1:2" x14ac:dyDescent="0.25">
      <c r="A5" s="4" t="s">
        <v>11</v>
      </c>
      <c r="B5" s="2">
        <v>1381</v>
      </c>
    </row>
    <row r="6" spans="1:2" x14ac:dyDescent="0.25">
      <c r="A6" s="4" t="s">
        <v>12</v>
      </c>
      <c r="B6" s="2">
        <v>3755</v>
      </c>
    </row>
    <row r="7" spans="1:2" x14ac:dyDescent="0.25">
      <c r="A7" s="4" t="s">
        <v>13</v>
      </c>
      <c r="B7" s="2">
        <v>4213</v>
      </c>
    </row>
    <row r="8" spans="1:2" x14ac:dyDescent="0.25">
      <c r="A8" s="4" t="s">
        <v>14</v>
      </c>
      <c r="B8" s="2">
        <v>3935</v>
      </c>
    </row>
    <row r="9" spans="1:2" x14ac:dyDescent="0.25">
      <c r="A9" s="4" t="s">
        <v>15</v>
      </c>
      <c r="B9" s="2">
        <v>5566</v>
      </c>
    </row>
    <row r="10" spans="1:2" x14ac:dyDescent="0.25">
      <c r="A10" s="4" t="s">
        <v>16</v>
      </c>
      <c r="B10" s="2">
        <v>6516</v>
      </c>
    </row>
    <row r="11" spans="1:2" x14ac:dyDescent="0.25">
      <c r="A11" s="5" t="s">
        <v>17</v>
      </c>
      <c r="B11" s="2">
        <v>2698</v>
      </c>
    </row>
    <row r="12" spans="1:2" x14ac:dyDescent="0.25">
      <c r="A12" s="4" t="s">
        <v>18</v>
      </c>
      <c r="B12" s="2">
        <v>5680</v>
      </c>
    </row>
    <row r="13" spans="1:2" x14ac:dyDescent="0.25">
      <c r="A13" s="4" t="s">
        <v>19</v>
      </c>
      <c r="B13" s="2">
        <v>12225</v>
      </c>
    </row>
    <row r="14" spans="1:2" x14ac:dyDescent="0.25">
      <c r="A14" s="4" t="s">
        <v>20</v>
      </c>
      <c r="B14" s="2">
        <v>14761</v>
      </c>
    </row>
    <row r="15" spans="1:2" x14ac:dyDescent="0.25">
      <c r="A15" s="4" t="s">
        <v>21</v>
      </c>
      <c r="B15" s="2">
        <v>840</v>
      </c>
    </row>
    <row r="16" spans="1:2" x14ac:dyDescent="0.25">
      <c r="A16" s="4" t="s">
        <v>9</v>
      </c>
      <c r="B16" s="2">
        <v>64022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EF05-3C6E-498B-995D-77C2C4B32159}">
  <dimension ref="A1:L366"/>
  <sheetViews>
    <sheetView topLeftCell="B1" workbookViewId="0">
      <selection activeCell="K6" sqref="K6"/>
    </sheetView>
  </sheetViews>
  <sheetFormatPr defaultRowHeight="15" x14ac:dyDescent="0.25"/>
  <cols>
    <col min="1" max="1" width="10.140625" bestFit="1" customWidth="1"/>
    <col min="2" max="2" width="16.42578125" bestFit="1" customWidth="1"/>
    <col min="3" max="3" width="10.5703125" bestFit="1" customWidth="1"/>
    <col min="4" max="4" width="34.140625" bestFit="1" customWidth="1"/>
    <col min="5" max="5" width="19.7109375" bestFit="1" customWidth="1"/>
    <col min="6" max="6" width="21" bestFit="1" customWidth="1"/>
    <col min="7" max="7" width="9.7109375" bestFit="1" customWidth="1"/>
    <col min="8" max="9" width="29.28515625" bestFit="1" customWidth="1"/>
    <col min="11" max="11" width="37.7109375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24</v>
      </c>
      <c r="E1" t="s">
        <v>3</v>
      </c>
      <c r="F1" t="s">
        <v>4</v>
      </c>
      <c r="G1" t="s">
        <v>5</v>
      </c>
      <c r="H1" t="s">
        <v>23</v>
      </c>
      <c r="I1" t="s">
        <v>25</v>
      </c>
    </row>
    <row r="2" spans="1:12" x14ac:dyDescent="0.25">
      <c r="A2" s="1">
        <v>44562</v>
      </c>
      <c r="B2">
        <f>WEEKDAY(ekodom3[[#This Row],[Data]], 2)</f>
        <v>6</v>
      </c>
      <c r="C2">
        <v>0</v>
      </c>
      <c r="D2">
        <v>5000</v>
      </c>
      <c r="E2">
        <f>IF(ekodom3[[#This Row],[retencja]]=0, 1, 0)</f>
        <v>1</v>
      </c>
      <c r="F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" s="2">
        <f>190+IF(ekodom3[[#This Row],[dzien tygodnia]]=3, 260,0)+IF(ekodom3[[#This Row],[Czy podlewa kwiaty]]="TAK", 300,0)</f>
        <v>190</v>
      </c>
      <c r="H2">
        <f>IF(ekodom3[[#This Row],[stan zbiornika na początku dnia (L)]]-ekodom3[[#This Row],[zużycie]] &gt;=0, ekodom3[[#This Row],[stan zbiornika na początku dnia (L)]]-ekodom3[[#This Row],[zużycie]], 0)</f>
        <v>4810</v>
      </c>
      <c r="I2" s="2">
        <f>IF((ekodom3[[#This Row],[stan zbiornika na początku dnia (L)]]-ekodom3[[#This Row],[zużycie]])&lt;0, ABS(ekodom3[[#This Row],[stan zbiornika na początku dnia (L)]]-ekodom3[[#This Row],[zużycie]]), 0)</f>
        <v>0</v>
      </c>
      <c r="K2" s="6" t="s">
        <v>26</v>
      </c>
      <c r="L2" s="6">
        <f>COUNTIFS(ekodom3[woda pobrana z wodociagow], "&lt;&gt;0")</f>
        <v>115</v>
      </c>
    </row>
    <row r="3" spans="1:12" x14ac:dyDescent="0.25">
      <c r="A3" s="1">
        <v>44563</v>
      </c>
      <c r="B3">
        <f>WEEKDAY(ekodom3[[#This Row],[Data]], 2)</f>
        <v>7</v>
      </c>
      <c r="C3">
        <v>0</v>
      </c>
      <c r="D3">
        <f>ekodom3[[#This Row],[retencja]]+H2</f>
        <v>4810</v>
      </c>
      <c r="E3">
        <f>IF(ekodom3[[#This Row],[retencja]]=0, 1+E2, 0)</f>
        <v>2</v>
      </c>
      <c r="F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" s="2">
        <f>190+IF(ekodom3[[#This Row],[dzien tygodnia]]=3, 260,0)+IF(ekodom3[[#This Row],[Czy podlewa kwiaty]]="TAK", 300,0)</f>
        <v>190</v>
      </c>
      <c r="H3">
        <f>IF(ekodom3[[#This Row],[stan zbiornika na początku dnia (L)]]-ekodom3[[#This Row],[zużycie]] &gt;=0, ekodom3[[#This Row],[stan zbiornika na początku dnia (L)]]-ekodom3[[#This Row],[zużycie]], 0)</f>
        <v>4620</v>
      </c>
      <c r="I3" s="2">
        <f>IF((ekodom3[[#This Row],[stan zbiornika na początku dnia (L)]]-ekodom3[[#This Row],[zużycie]])&lt;0, ABS(ekodom3[[#This Row],[stan zbiornika na początku dnia (L)]]-ekodom3[[#This Row],[zużycie]]), 0)</f>
        <v>0</v>
      </c>
      <c r="K3" s="6" t="s">
        <v>27</v>
      </c>
      <c r="L3" s="6">
        <f>SUM(ekodom3[woda pobrana z wodociagow])</f>
        <v>26562</v>
      </c>
    </row>
    <row r="4" spans="1:12" x14ac:dyDescent="0.25">
      <c r="A4" s="1">
        <v>44564</v>
      </c>
      <c r="B4">
        <f>WEEKDAY(ekodom3[[#This Row],[Data]], 2)</f>
        <v>1</v>
      </c>
      <c r="C4">
        <v>0</v>
      </c>
      <c r="D4">
        <f>ekodom3[[#This Row],[retencja]]+H3</f>
        <v>4620</v>
      </c>
      <c r="E4">
        <f>IF(ekodom3[[#This Row],[retencja]]=0, 1+E3, 0)</f>
        <v>3</v>
      </c>
      <c r="F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" s="2">
        <f>190+IF(ekodom3[[#This Row],[dzien tygodnia]]=3, 260,0)+IF(ekodom3[[#This Row],[Czy podlewa kwiaty]]="TAK", 300,0)</f>
        <v>190</v>
      </c>
      <c r="H4">
        <f>IF(ekodom3[[#This Row],[stan zbiornika na początku dnia (L)]]-ekodom3[[#This Row],[zużycie]] &gt;=0, ekodom3[[#This Row],[stan zbiornika na początku dnia (L)]]-ekodom3[[#This Row],[zużycie]], 0)</f>
        <v>4430</v>
      </c>
      <c r="I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5" spans="1:12" x14ac:dyDescent="0.25">
      <c r="A5" s="1">
        <v>44565</v>
      </c>
      <c r="B5">
        <f>WEEKDAY(ekodom3[[#This Row],[Data]], 2)</f>
        <v>2</v>
      </c>
      <c r="C5">
        <v>0</v>
      </c>
      <c r="D5">
        <f>ekodom3[[#This Row],[retencja]]+H4</f>
        <v>4430</v>
      </c>
      <c r="E5">
        <f>IF(ekodom3[[#This Row],[retencja]]=0, 1+E4, 0)</f>
        <v>4</v>
      </c>
      <c r="F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" s="2">
        <f>190+IF(ekodom3[[#This Row],[dzien tygodnia]]=3, 260,0)+IF(ekodom3[[#This Row],[Czy podlewa kwiaty]]="TAK", 300,0)</f>
        <v>190</v>
      </c>
      <c r="H5">
        <f>IF(ekodom3[[#This Row],[stan zbiornika na początku dnia (L)]]-ekodom3[[#This Row],[zużycie]] &gt;=0, ekodom3[[#This Row],[stan zbiornika na początku dnia (L)]]-ekodom3[[#This Row],[zużycie]], 0)</f>
        <v>4240</v>
      </c>
      <c r="I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6" spans="1:12" x14ac:dyDescent="0.25">
      <c r="A6" s="1">
        <v>44566</v>
      </c>
      <c r="B6">
        <f>WEEKDAY(ekodom3[[#This Row],[Data]], 2)</f>
        <v>3</v>
      </c>
      <c r="C6">
        <v>0</v>
      </c>
      <c r="D6">
        <f>ekodom3[[#This Row],[retencja]]+H5</f>
        <v>4240</v>
      </c>
      <c r="E6">
        <f>IF(ekodom3[[#This Row],[retencja]]=0, 1+E5, 0)</f>
        <v>5</v>
      </c>
      <c r="F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" s="2">
        <f>190+IF(ekodom3[[#This Row],[dzien tygodnia]]=3, 260,0)+IF(ekodom3[[#This Row],[Czy podlewa kwiaty]]="TAK", 300,0)</f>
        <v>450</v>
      </c>
      <c r="H6">
        <f>IF(ekodom3[[#This Row],[stan zbiornika na początku dnia (L)]]-ekodom3[[#This Row],[zużycie]] &gt;=0, ekodom3[[#This Row],[stan zbiornika na początku dnia (L)]]-ekodom3[[#This Row],[zużycie]], 0)</f>
        <v>3790</v>
      </c>
      <c r="I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7" spans="1:12" x14ac:dyDescent="0.25">
      <c r="A7" s="1">
        <v>44567</v>
      </c>
      <c r="B7">
        <f>WEEKDAY(ekodom3[[#This Row],[Data]], 2)</f>
        <v>4</v>
      </c>
      <c r="C7">
        <v>0</v>
      </c>
      <c r="D7">
        <f>ekodom3[[#This Row],[retencja]]+H6</f>
        <v>3790</v>
      </c>
      <c r="E7">
        <f>IF(ekodom3[[#This Row],[retencja]]=0, 1+E6, 0)</f>
        <v>6</v>
      </c>
      <c r="F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" s="2">
        <f>190+IF(ekodom3[[#This Row],[dzien tygodnia]]=3, 260,0)+IF(ekodom3[[#This Row],[Czy podlewa kwiaty]]="TAK", 300,0)</f>
        <v>190</v>
      </c>
      <c r="H7">
        <f>IF(ekodom3[[#This Row],[stan zbiornika na początku dnia (L)]]-ekodom3[[#This Row],[zużycie]] &gt;=0, ekodom3[[#This Row],[stan zbiornika na początku dnia (L)]]-ekodom3[[#This Row],[zużycie]], 0)</f>
        <v>3600</v>
      </c>
      <c r="I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8" spans="1:12" x14ac:dyDescent="0.25">
      <c r="A8" s="1">
        <v>44568</v>
      </c>
      <c r="B8">
        <f>WEEKDAY(ekodom3[[#This Row],[Data]], 2)</f>
        <v>5</v>
      </c>
      <c r="C8">
        <v>0</v>
      </c>
      <c r="D8">
        <f>ekodom3[[#This Row],[retencja]]+H7</f>
        <v>3600</v>
      </c>
      <c r="E8">
        <f>IF(ekodom3[[#This Row],[retencja]]=0, 1+E7, 0)</f>
        <v>7</v>
      </c>
      <c r="F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" s="2">
        <f>190+IF(ekodom3[[#This Row],[dzien tygodnia]]=3, 260,0)+IF(ekodom3[[#This Row],[Czy podlewa kwiaty]]="TAK", 300,0)</f>
        <v>190</v>
      </c>
      <c r="H8">
        <f>IF(ekodom3[[#This Row],[stan zbiornika na początku dnia (L)]]-ekodom3[[#This Row],[zużycie]] &gt;=0, ekodom3[[#This Row],[stan zbiornika na początku dnia (L)]]-ekodom3[[#This Row],[zużycie]], 0)</f>
        <v>3410</v>
      </c>
      <c r="I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9" spans="1:12" x14ac:dyDescent="0.25">
      <c r="A9" s="1">
        <v>44569</v>
      </c>
      <c r="B9">
        <f>WEEKDAY(ekodom3[[#This Row],[Data]], 2)</f>
        <v>6</v>
      </c>
      <c r="C9">
        <v>41</v>
      </c>
      <c r="D9">
        <f>ekodom3[[#This Row],[retencja]]+H8</f>
        <v>3451</v>
      </c>
      <c r="E9">
        <f>IF(ekodom3[[#This Row],[retencja]]=0, 1+E8, 0)</f>
        <v>0</v>
      </c>
      <c r="F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" s="2">
        <f>190+IF(ekodom3[[#This Row],[dzien tygodnia]]=3, 260,0)+IF(ekodom3[[#This Row],[Czy podlewa kwiaty]]="TAK", 300,0)</f>
        <v>190</v>
      </c>
      <c r="H9">
        <f>IF(ekodom3[[#This Row],[stan zbiornika na początku dnia (L)]]-ekodom3[[#This Row],[zużycie]] &gt;=0, ekodom3[[#This Row],[stan zbiornika na początku dnia (L)]]-ekodom3[[#This Row],[zużycie]], 0)</f>
        <v>3261</v>
      </c>
      <c r="I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0" spans="1:12" x14ac:dyDescent="0.25">
      <c r="A10" s="1">
        <v>44570</v>
      </c>
      <c r="B10">
        <f>WEEKDAY(ekodom3[[#This Row],[Data]], 2)</f>
        <v>7</v>
      </c>
      <c r="C10">
        <v>79</v>
      </c>
      <c r="D10">
        <f>ekodom3[[#This Row],[retencja]]+H9</f>
        <v>3340</v>
      </c>
      <c r="E10">
        <f>IF(ekodom3[[#This Row],[retencja]]=0, 1+E9, 0)</f>
        <v>0</v>
      </c>
      <c r="F1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" s="2">
        <f>190+IF(ekodom3[[#This Row],[dzien tygodnia]]=3, 260,0)+IF(ekodom3[[#This Row],[Czy podlewa kwiaty]]="TAK", 300,0)</f>
        <v>190</v>
      </c>
      <c r="H10">
        <f>IF(ekodom3[[#This Row],[stan zbiornika na początku dnia (L)]]-ekodom3[[#This Row],[zużycie]] &gt;=0, ekodom3[[#This Row],[stan zbiornika na początku dnia (L)]]-ekodom3[[#This Row],[zużycie]], 0)</f>
        <v>3150</v>
      </c>
      <c r="I1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1" spans="1:12" x14ac:dyDescent="0.25">
      <c r="A11" s="1">
        <v>44571</v>
      </c>
      <c r="B11">
        <f>WEEKDAY(ekodom3[[#This Row],[Data]], 2)</f>
        <v>1</v>
      </c>
      <c r="C11">
        <v>163</v>
      </c>
      <c r="D11">
        <f>ekodom3[[#This Row],[retencja]]+H10</f>
        <v>3313</v>
      </c>
      <c r="E11">
        <f>IF(ekodom3[[#This Row],[retencja]]=0, 1+E10, 0)</f>
        <v>0</v>
      </c>
      <c r="F1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1" s="2">
        <f>190+IF(ekodom3[[#This Row],[dzien tygodnia]]=3, 260,0)+IF(ekodom3[[#This Row],[Czy podlewa kwiaty]]="TAK", 300,0)</f>
        <v>190</v>
      </c>
      <c r="H11">
        <f>IF(ekodom3[[#This Row],[stan zbiornika na początku dnia (L)]]-ekodom3[[#This Row],[zużycie]] &gt;=0, ekodom3[[#This Row],[stan zbiornika na początku dnia (L)]]-ekodom3[[#This Row],[zużycie]], 0)</f>
        <v>3123</v>
      </c>
      <c r="I1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" spans="1:12" x14ac:dyDescent="0.25">
      <c r="A12" s="1">
        <v>44572</v>
      </c>
      <c r="B12">
        <f>WEEKDAY(ekodom3[[#This Row],[Data]], 2)</f>
        <v>2</v>
      </c>
      <c r="C12">
        <v>259</v>
      </c>
      <c r="D12">
        <f>ekodom3[[#This Row],[retencja]]+H11</f>
        <v>3382</v>
      </c>
      <c r="E12">
        <f>IF(ekodom3[[#This Row],[retencja]]=0, 1+E11, 0)</f>
        <v>0</v>
      </c>
      <c r="F1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" s="2">
        <f>190+IF(ekodom3[[#This Row],[dzien tygodnia]]=3, 260,0)+IF(ekodom3[[#This Row],[Czy podlewa kwiaty]]="TAK", 300,0)</f>
        <v>190</v>
      </c>
      <c r="H12">
        <f>IF(ekodom3[[#This Row],[stan zbiornika na początku dnia (L)]]-ekodom3[[#This Row],[zużycie]] &gt;=0, ekodom3[[#This Row],[stan zbiornika na początku dnia (L)]]-ekodom3[[#This Row],[zużycie]], 0)</f>
        <v>3192</v>
      </c>
      <c r="I1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3" spans="1:12" x14ac:dyDescent="0.25">
      <c r="A13" s="1">
        <v>44573</v>
      </c>
      <c r="B13">
        <f>WEEKDAY(ekodom3[[#This Row],[Data]], 2)</f>
        <v>3</v>
      </c>
      <c r="C13">
        <v>368</v>
      </c>
      <c r="D13">
        <f>ekodom3[[#This Row],[retencja]]+H12</f>
        <v>3560</v>
      </c>
      <c r="E13">
        <f>IF(ekodom3[[#This Row],[retencja]]=0, 1+E12, 0)</f>
        <v>0</v>
      </c>
      <c r="F1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" s="2">
        <f>190+IF(ekodom3[[#This Row],[dzien tygodnia]]=3, 260,0)+IF(ekodom3[[#This Row],[Czy podlewa kwiaty]]="TAK", 300,0)</f>
        <v>450</v>
      </c>
      <c r="H13">
        <f>IF(ekodom3[[#This Row],[stan zbiornika na początku dnia (L)]]-ekodom3[[#This Row],[zużycie]] &gt;=0, ekodom3[[#This Row],[stan zbiornika na początku dnia (L)]]-ekodom3[[#This Row],[zużycie]], 0)</f>
        <v>3110</v>
      </c>
      <c r="I1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4" spans="1:12" x14ac:dyDescent="0.25">
      <c r="A14" s="1">
        <v>44574</v>
      </c>
      <c r="B14">
        <f>WEEKDAY(ekodom3[[#This Row],[Data]], 2)</f>
        <v>4</v>
      </c>
      <c r="C14">
        <v>45</v>
      </c>
      <c r="D14">
        <f>ekodom3[[#This Row],[retencja]]+H13</f>
        <v>3155</v>
      </c>
      <c r="E14">
        <f>IF(ekodom3[[#This Row],[retencja]]=0, 1+E13, 0)</f>
        <v>0</v>
      </c>
      <c r="F1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" s="2">
        <f>190+IF(ekodom3[[#This Row],[dzien tygodnia]]=3, 260,0)+IF(ekodom3[[#This Row],[Czy podlewa kwiaty]]="TAK", 300,0)</f>
        <v>190</v>
      </c>
      <c r="H14">
        <f>IF(ekodom3[[#This Row],[stan zbiornika na początku dnia (L)]]-ekodom3[[#This Row],[zużycie]] &gt;=0, ekodom3[[#This Row],[stan zbiornika na początku dnia (L)]]-ekodom3[[#This Row],[zużycie]], 0)</f>
        <v>2965</v>
      </c>
      <c r="I1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5" spans="1:12" x14ac:dyDescent="0.25">
      <c r="A15" s="1">
        <v>44575</v>
      </c>
      <c r="B15">
        <f>WEEKDAY(ekodom3[[#This Row],[Data]], 2)</f>
        <v>5</v>
      </c>
      <c r="C15">
        <v>0</v>
      </c>
      <c r="D15">
        <f>ekodom3[[#This Row],[retencja]]+H14</f>
        <v>2965</v>
      </c>
      <c r="E15">
        <f>IF(ekodom3[[#This Row],[retencja]]=0, 1+E14, 0)</f>
        <v>1</v>
      </c>
      <c r="F1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" s="2">
        <f>190+IF(ekodom3[[#This Row],[dzien tygodnia]]=3, 260,0)+IF(ekodom3[[#This Row],[Czy podlewa kwiaty]]="TAK", 300,0)</f>
        <v>190</v>
      </c>
      <c r="H15">
        <f>IF(ekodom3[[#This Row],[stan zbiornika na początku dnia (L)]]-ekodom3[[#This Row],[zużycie]] &gt;=0, ekodom3[[#This Row],[stan zbiornika na początku dnia (L)]]-ekodom3[[#This Row],[zużycie]], 0)</f>
        <v>2775</v>
      </c>
      <c r="I1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6" spans="1:12" x14ac:dyDescent="0.25">
      <c r="A16" s="1">
        <v>44576</v>
      </c>
      <c r="B16">
        <f>WEEKDAY(ekodom3[[#This Row],[Data]], 2)</f>
        <v>6</v>
      </c>
      <c r="C16">
        <v>0</v>
      </c>
      <c r="D16">
        <f>ekodom3[[#This Row],[retencja]]+H15</f>
        <v>2775</v>
      </c>
      <c r="E16">
        <f>IF(ekodom3[[#This Row],[retencja]]=0, 1+E15, 0)</f>
        <v>2</v>
      </c>
      <c r="F1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6" s="2">
        <f>190+IF(ekodom3[[#This Row],[dzien tygodnia]]=3, 260,0)+IF(ekodom3[[#This Row],[Czy podlewa kwiaty]]="TAK", 300,0)</f>
        <v>190</v>
      </c>
      <c r="H16">
        <f>IF(ekodom3[[#This Row],[stan zbiornika na początku dnia (L)]]-ekodom3[[#This Row],[zużycie]] &gt;=0, ekodom3[[#This Row],[stan zbiornika na początku dnia (L)]]-ekodom3[[#This Row],[zużycie]], 0)</f>
        <v>2585</v>
      </c>
      <c r="I1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7" spans="1:9" x14ac:dyDescent="0.25">
      <c r="A17" s="1">
        <v>44577</v>
      </c>
      <c r="B17">
        <f>WEEKDAY(ekodom3[[#This Row],[Data]], 2)</f>
        <v>7</v>
      </c>
      <c r="C17">
        <v>0</v>
      </c>
      <c r="D17">
        <f>ekodom3[[#This Row],[retencja]]+H16</f>
        <v>2585</v>
      </c>
      <c r="E17">
        <f>IF(ekodom3[[#This Row],[retencja]]=0, 1+E16, 0)</f>
        <v>3</v>
      </c>
      <c r="F1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" s="2">
        <f>190+IF(ekodom3[[#This Row],[dzien tygodnia]]=3, 260,0)+IF(ekodom3[[#This Row],[Czy podlewa kwiaty]]="TAK", 300,0)</f>
        <v>190</v>
      </c>
      <c r="H17">
        <f>IF(ekodom3[[#This Row],[stan zbiornika na początku dnia (L)]]-ekodom3[[#This Row],[zużycie]] &gt;=0, ekodom3[[#This Row],[stan zbiornika na początku dnia (L)]]-ekodom3[[#This Row],[zużycie]], 0)</f>
        <v>2395</v>
      </c>
      <c r="I1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8" spans="1:9" x14ac:dyDescent="0.25">
      <c r="A18" s="1">
        <v>44578</v>
      </c>
      <c r="B18">
        <f>WEEKDAY(ekodom3[[#This Row],[Data]], 2)</f>
        <v>1</v>
      </c>
      <c r="C18">
        <v>0</v>
      </c>
      <c r="D18">
        <f>ekodom3[[#This Row],[retencja]]+H17</f>
        <v>2395</v>
      </c>
      <c r="E18">
        <f>IF(ekodom3[[#This Row],[retencja]]=0, 1+E17, 0)</f>
        <v>4</v>
      </c>
      <c r="F1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" s="2">
        <f>190+IF(ekodom3[[#This Row],[dzien tygodnia]]=3, 260,0)+IF(ekodom3[[#This Row],[Czy podlewa kwiaty]]="TAK", 300,0)</f>
        <v>190</v>
      </c>
      <c r="H18">
        <f>IF(ekodom3[[#This Row],[stan zbiornika na początku dnia (L)]]-ekodom3[[#This Row],[zużycie]] &gt;=0, ekodom3[[#This Row],[stan zbiornika na początku dnia (L)]]-ekodom3[[#This Row],[zużycie]], 0)</f>
        <v>2205</v>
      </c>
      <c r="I1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9" spans="1:9" x14ac:dyDescent="0.25">
      <c r="A19" s="1">
        <v>44579</v>
      </c>
      <c r="B19">
        <f>WEEKDAY(ekodom3[[#This Row],[Data]], 2)</f>
        <v>2</v>
      </c>
      <c r="C19">
        <v>0</v>
      </c>
      <c r="D19">
        <f>ekodom3[[#This Row],[retencja]]+H18</f>
        <v>2205</v>
      </c>
      <c r="E19">
        <f>IF(ekodom3[[#This Row],[retencja]]=0, 1+E18, 0)</f>
        <v>5</v>
      </c>
      <c r="F1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" s="2">
        <f>190+IF(ekodom3[[#This Row],[dzien tygodnia]]=3, 260,0)+IF(ekodom3[[#This Row],[Czy podlewa kwiaty]]="TAK", 300,0)</f>
        <v>190</v>
      </c>
      <c r="H19">
        <f>IF(ekodom3[[#This Row],[stan zbiornika na początku dnia (L)]]-ekodom3[[#This Row],[zużycie]] &gt;=0, ekodom3[[#This Row],[stan zbiornika na początku dnia (L)]]-ekodom3[[#This Row],[zużycie]], 0)</f>
        <v>2015</v>
      </c>
      <c r="I1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" spans="1:9" x14ac:dyDescent="0.25">
      <c r="A20" s="1">
        <v>44580</v>
      </c>
      <c r="B20">
        <f>WEEKDAY(ekodom3[[#This Row],[Data]], 2)</f>
        <v>3</v>
      </c>
      <c r="C20">
        <v>0</v>
      </c>
      <c r="D20">
        <f>ekodom3[[#This Row],[retencja]]+H19</f>
        <v>2015</v>
      </c>
      <c r="E20">
        <f>IF(ekodom3[[#This Row],[retencja]]=0, 1+E19, 0)</f>
        <v>6</v>
      </c>
      <c r="F2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" s="2">
        <f>190+IF(ekodom3[[#This Row],[dzien tygodnia]]=3, 260,0)+IF(ekodom3[[#This Row],[Czy podlewa kwiaty]]="TAK", 300,0)</f>
        <v>450</v>
      </c>
      <c r="H20">
        <f>IF(ekodom3[[#This Row],[stan zbiornika na początku dnia (L)]]-ekodom3[[#This Row],[zużycie]] &gt;=0, ekodom3[[#This Row],[stan zbiornika na początku dnia (L)]]-ekodom3[[#This Row],[zużycie]], 0)</f>
        <v>1565</v>
      </c>
      <c r="I2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" spans="1:9" x14ac:dyDescent="0.25">
      <c r="A21" s="1">
        <v>44581</v>
      </c>
      <c r="B21">
        <f>WEEKDAY(ekodom3[[#This Row],[Data]], 2)</f>
        <v>4</v>
      </c>
      <c r="C21">
        <v>0</v>
      </c>
      <c r="D21">
        <f>ekodom3[[#This Row],[retencja]]+H20</f>
        <v>1565</v>
      </c>
      <c r="E21">
        <f>IF(ekodom3[[#This Row],[retencja]]=0, 1+E20, 0)</f>
        <v>7</v>
      </c>
      <c r="F2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1" s="2">
        <f>190+IF(ekodom3[[#This Row],[dzien tygodnia]]=3, 260,0)+IF(ekodom3[[#This Row],[Czy podlewa kwiaty]]="TAK", 300,0)</f>
        <v>190</v>
      </c>
      <c r="H21">
        <f>IF(ekodom3[[#This Row],[stan zbiornika na początku dnia (L)]]-ekodom3[[#This Row],[zużycie]] &gt;=0, ekodom3[[#This Row],[stan zbiornika na początku dnia (L)]]-ekodom3[[#This Row],[zużycie]], 0)</f>
        <v>1375</v>
      </c>
      <c r="I2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2" spans="1:9" x14ac:dyDescent="0.25">
      <c r="A22" s="1">
        <v>44582</v>
      </c>
      <c r="B22">
        <f>WEEKDAY(ekodom3[[#This Row],[Data]], 2)</f>
        <v>5</v>
      </c>
      <c r="C22">
        <v>0</v>
      </c>
      <c r="D22">
        <f>ekodom3[[#This Row],[retencja]]+H21</f>
        <v>1375</v>
      </c>
      <c r="E22">
        <f>IF(ekodom3[[#This Row],[retencja]]=0, 1+E21, 0)</f>
        <v>8</v>
      </c>
      <c r="F2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" s="2">
        <f>190+IF(ekodom3[[#This Row],[dzien tygodnia]]=3, 260,0)+IF(ekodom3[[#This Row],[Czy podlewa kwiaty]]="TAK", 300,0)</f>
        <v>190</v>
      </c>
      <c r="H22">
        <f>IF(ekodom3[[#This Row],[stan zbiornika na początku dnia (L)]]-ekodom3[[#This Row],[zużycie]] &gt;=0, ekodom3[[#This Row],[stan zbiornika na początku dnia (L)]]-ekodom3[[#This Row],[zużycie]], 0)</f>
        <v>1185</v>
      </c>
      <c r="I2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3" spans="1:9" x14ac:dyDescent="0.25">
      <c r="A23" s="1">
        <v>44583</v>
      </c>
      <c r="B23">
        <f>WEEKDAY(ekodom3[[#This Row],[Data]], 2)</f>
        <v>6</v>
      </c>
      <c r="C23">
        <v>0</v>
      </c>
      <c r="D23">
        <f>ekodom3[[#This Row],[retencja]]+H22</f>
        <v>1185</v>
      </c>
      <c r="E23">
        <f>IF(ekodom3[[#This Row],[retencja]]=0, 1+E22, 0)</f>
        <v>9</v>
      </c>
      <c r="F2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3" s="2">
        <f>190+IF(ekodom3[[#This Row],[dzien tygodnia]]=3, 260,0)+IF(ekodom3[[#This Row],[Czy podlewa kwiaty]]="TAK", 300,0)</f>
        <v>190</v>
      </c>
      <c r="H23">
        <f>IF(ekodom3[[#This Row],[stan zbiornika na początku dnia (L)]]-ekodom3[[#This Row],[zużycie]] &gt;=0, ekodom3[[#This Row],[stan zbiornika na początku dnia (L)]]-ekodom3[[#This Row],[zużycie]], 0)</f>
        <v>995</v>
      </c>
      <c r="I2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4" spans="1:9" x14ac:dyDescent="0.25">
      <c r="A24" s="1">
        <v>44584</v>
      </c>
      <c r="B24">
        <f>WEEKDAY(ekodom3[[#This Row],[Data]], 2)</f>
        <v>7</v>
      </c>
      <c r="C24">
        <v>33</v>
      </c>
      <c r="D24">
        <f>ekodom3[[#This Row],[retencja]]+H23</f>
        <v>1028</v>
      </c>
      <c r="E24">
        <f>IF(ekodom3[[#This Row],[retencja]]=0, 1+E23, 0)</f>
        <v>0</v>
      </c>
      <c r="F2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" s="2">
        <f>190+IF(ekodom3[[#This Row],[dzien tygodnia]]=3, 260,0)+IF(ekodom3[[#This Row],[Czy podlewa kwiaty]]="TAK", 300,0)</f>
        <v>190</v>
      </c>
      <c r="H24">
        <f>IF(ekodom3[[#This Row],[stan zbiornika na początku dnia (L)]]-ekodom3[[#This Row],[zużycie]] &gt;=0, ekodom3[[#This Row],[stan zbiornika na początku dnia (L)]]-ekodom3[[#This Row],[zużycie]], 0)</f>
        <v>838</v>
      </c>
      <c r="I2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" spans="1:9" x14ac:dyDescent="0.25">
      <c r="A25" s="1">
        <v>44585</v>
      </c>
      <c r="B25">
        <f>WEEKDAY(ekodom3[[#This Row],[Data]], 2)</f>
        <v>1</v>
      </c>
      <c r="C25">
        <v>75</v>
      </c>
      <c r="D25">
        <f>ekodom3[[#This Row],[retencja]]+H24</f>
        <v>913</v>
      </c>
      <c r="E25">
        <f>IF(ekodom3[[#This Row],[retencja]]=0, 1+E24, 0)</f>
        <v>0</v>
      </c>
      <c r="F2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" s="2">
        <f>190+IF(ekodom3[[#This Row],[dzien tygodnia]]=3, 260,0)+IF(ekodom3[[#This Row],[Czy podlewa kwiaty]]="TAK", 300,0)</f>
        <v>190</v>
      </c>
      <c r="H25">
        <f>IF(ekodom3[[#This Row],[stan zbiornika na początku dnia (L)]]-ekodom3[[#This Row],[zużycie]] &gt;=0, ekodom3[[#This Row],[stan zbiornika na początku dnia (L)]]-ekodom3[[#This Row],[zużycie]], 0)</f>
        <v>723</v>
      </c>
      <c r="I2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6" spans="1:9" x14ac:dyDescent="0.25">
      <c r="A26" s="1">
        <v>44586</v>
      </c>
      <c r="B26">
        <f>WEEKDAY(ekodom3[[#This Row],[Data]], 2)</f>
        <v>2</v>
      </c>
      <c r="C26">
        <v>537</v>
      </c>
      <c r="D26">
        <f>ekodom3[[#This Row],[retencja]]+H25</f>
        <v>1260</v>
      </c>
      <c r="E26">
        <f>IF(ekodom3[[#This Row],[retencja]]=0, 1+E25, 0)</f>
        <v>0</v>
      </c>
      <c r="F2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" s="2">
        <f>190+IF(ekodom3[[#This Row],[dzien tygodnia]]=3, 260,0)+IF(ekodom3[[#This Row],[Czy podlewa kwiaty]]="TAK", 300,0)</f>
        <v>190</v>
      </c>
      <c r="H26">
        <f>IF(ekodom3[[#This Row],[stan zbiornika na początku dnia (L)]]-ekodom3[[#This Row],[zużycie]] &gt;=0, ekodom3[[#This Row],[stan zbiornika na początku dnia (L)]]-ekodom3[[#This Row],[zużycie]], 0)</f>
        <v>1070</v>
      </c>
      <c r="I2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7" spans="1:9" x14ac:dyDescent="0.25">
      <c r="A27" s="1">
        <v>44587</v>
      </c>
      <c r="B27">
        <f>WEEKDAY(ekodom3[[#This Row],[Data]], 2)</f>
        <v>3</v>
      </c>
      <c r="C27">
        <v>826</v>
      </c>
      <c r="D27">
        <f>ekodom3[[#This Row],[retencja]]+H26</f>
        <v>1896</v>
      </c>
      <c r="E27">
        <f>IF(ekodom3[[#This Row],[retencja]]=0, 1+E26, 0)</f>
        <v>0</v>
      </c>
      <c r="F2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" s="2">
        <f>190+IF(ekodom3[[#This Row],[dzien tygodnia]]=3, 260,0)+IF(ekodom3[[#This Row],[Czy podlewa kwiaty]]="TAK", 300,0)</f>
        <v>450</v>
      </c>
      <c r="H27">
        <f>IF(ekodom3[[#This Row],[stan zbiornika na początku dnia (L)]]-ekodom3[[#This Row],[zużycie]] &gt;=0, ekodom3[[#This Row],[stan zbiornika na początku dnia (L)]]-ekodom3[[#This Row],[zużycie]], 0)</f>
        <v>1446</v>
      </c>
      <c r="I2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" spans="1:9" x14ac:dyDescent="0.25">
      <c r="A28" s="1">
        <v>44588</v>
      </c>
      <c r="B28">
        <f>WEEKDAY(ekodom3[[#This Row],[Data]], 2)</f>
        <v>4</v>
      </c>
      <c r="C28">
        <v>26</v>
      </c>
      <c r="D28">
        <f>ekodom3[[#This Row],[retencja]]+H27</f>
        <v>1472</v>
      </c>
      <c r="E28">
        <f>IF(ekodom3[[#This Row],[retencja]]=0, 1+E27, 0)</f>
        <v>0</v>
      </c>
      <c r="F2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" s="2">
        <f>190+IF(ekodom3[[#This Row],[dzien tygodnia]]=3, 260,0)+IF(ekodom3[[#This Row],[Czy podlewa kwiaty]]="TAK", 300,0)</f>
        <v>190</v>
      </c>
      <c r="H28">
        <f>IF(ekodom3[[#This Row],[stan zbiornika na początku dnia (L)]]-ekodom3[[#This Row],[zużycie]] &gt;=0, ekodom3[[#This Row],[stan zbiornika na początku dnia (L)]]-ekodom3[[#This Row],[zużycie]], 0)</f>
        <v>1282</v>
      </c>
      <c r="I2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" spans="1:9" x14ac:dyDescent="0.25">
      <c r="A29" s="1">
        <v>44589</v>
      </c>
      <c r="B29">
        <f>WEEKDAY(ekodom3[[#This Row],[Data]], 2)</f>
        <v>5</v>
      </c>
      <c r="C29">
        <v>0</v>
      </c>
      <c r="D29">
        <f>ekodom3[[#This Row],[retencja]]+H28</f>
        <v>1282</v>
      </c>
      <c r="E29">
        <f>IF(ekodom3[[#This Row],[retencja]]=0, 1+E28, 0)</f>
        <v>1</v>
      </c>
      <c r="F2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" s="2">
        <f>190+IF(ekodom3[[#This Row],[dzien tygodnia]]=3, 260,0)+IF(ekodom3[[#This Row],[Czy podlewa kwiaty]]="TAK", 300,0)</f>
        <v>190</v>
      </c>
      <c r="H29">
        <f>IF(ekodom3[[#This Row],[stan zbiornika na początku dnia (L)]]-ekodom3[[#This Row],[zużycie]] &gt;=0, ekodom3[[#This Row],[stan zbiornika na początku dnia (L)]]-ekodom3[[#This Row],[zużycie]], 0)</f>
        <v>1092</v>
      </c>
      <c r="I2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" spans="1:9" x14ac:dyDescent="0.25">
      <c r="A30" s="1">
        <v>44590</v>
      </c>
      <c r="B30">
        <f>WEEKDAY(ekodom3[[#This Row],[Data]], 2)</f>
        <v>6</v>
      </c>
      <c r="C30">
        <v>0</v>
      </c>
      <c r="D30">
        <f>ekodom3[[#This Row],[retencja]]+H29</f>
        <v>1092</v>
      </c>
      <c r="E30">
        <f>IF(ekodom3[[#This Row],[retencja]]=0, 1+E29, 0)</f>
        <v>2</v>
      </c>
      <c r="F3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" s="2">
        <f>190+IF(ekodom3[[#This Row],[dzien tygodnia]]=3, 260,0)+IF(ekodom3[[#This Row],[Czy podlewa kwiaty]]="TAK", 300,0)</f>
        <v>190</v>
      </c>
      <c r="H30">
        <f>IF(ekodom3[[#This Row],[stan zbiornika na początku dnia (L)]]-ekodom3[[#This Row],[zużycie]] &gt;=0, ekodom3[[#This Row],[stan zbiornika na początku dnia (L)]]-ekodom3[[#This Row],[zużycie]], 0)</f>
        <v>902</v>
      </c>
      <c r="I3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" spans="1:9" x14ac:dyDescent="0.25">
      <c r="A31" s="1">
        <v>44591</v>
      </c>
      <c r="B31">
        <f>WEEKDAY(ekodom3[[#This Row],[Data]], 2)</f>
        <v>7</v>
      </c>
      <c r="C31">
        <v>0</v>
      </c>
      <c r="D31">
        <f>ekodom3[[#This Row],[retencja]]+H30</f>
        <v>902</v>
      </c>
      <c r="E31">
        <f>IF(ekodom3[[#This Row],[retencja]]=0, 1+E30, 0)</f>
        <v>3</v>
      </c>
      <c r="F3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" s="2">
        <f>190+IF(ekodom3[[#This Row],[dzien tygodnia]]=3, 260,0)+IF(ekodom3[[#This Row],[Czy podlewa kwiaty]]="TAK", 300,0)</f>
        <v>190</v>
      </c>
      <c r="H31">
        <f>IF(ekodom3[[#This Row],[stan zbiornika na początku dnia (L)]]-ekodom3[[#This Row],[zużycie]] &gt;=0, ekodom3[[#This Row],[stan zbiornika na początku dnia (L)]]-ekodom3[[#This Row],[zużycie]], 0)</f>
        <v>712</v>
      </c>
      <c r="I3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" spans="1:9" x14ac:dyDescent="0.25">
      <c r="A32" s="1">
        <v>44592</v>
      </c>
      <c r="B32">
        <f>WEEKDAY(ekodom3[[#This Row],[Data]], 2)</f>
        <v>1</v>
      </c>
      <c r="C32">
        <v>0</v>
      </c>
      <c r="D32">
        <f>ekodom3[[#This Row],[retencja]]+H31</f>
        <v>712</v>
      </c>
      <c r="E32">
        <f>IF(ekodom3[[#This Row],[retencja]]=0, 1+E31, 0)</f>
        <v>4</v>
      </c>
      <c r="F3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" s="2">
        <f>190+IF(ekodom3[[#This Row],[dzien tygodnia]]=3, 260,0)+IF(ekodom3[[#This Row],[Czy podlewa kwiaty]]="TAK", 300,0)</f>
        <v>190</v>
      </c>
      <c r="H32">
        <f>IF(ekodom3[[#This Row],[stan zbiornika na początku dnia (L)]]-ekodom3[[#This Row],[zużycie]] &gt;=0, ekodom3[[#This Row],[stan zbiornika na początku dnia (L)]]-ekodom3[[#This Row],[zużycie]], 0)</f>
        <v>522</v>
      </c>
      <c r="I3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" spans="1:9" x14ac:dyDescent="0.25">
      <c r="A33" s="1">
        <v>44593</v>
      </c>
      <c r="B33">
        <f>WEEKDAY(ekodom3[[#This Row],[Data]], 2)</f>
        <v>2</v>
      </c>
      <c r="C33">
        <v>0</v>
      </c>
      <c r="D33">
        <f>ekodom3[[#This Row],[retencja]]+H32</f>
        <v>522</v>
      </c>
      <c r="E33">
        <f>IF(ekodom3[[#This Row],[retencja]]=0, 1+E32, 0)</f>
        <v>5</v>
      </c>
      <c r="F3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" s="2">
        <f>190+IF(ekodom3[[#This Row],[dzien tygodnia]]=3, 260,0)+IF(ekodom3[[#This Row],[Czy podlewa kwiaty]]="TAK", 300,0)</f>
        <v>190</v>
      </c>
      <c r="H33">
        <f>IF(ekodom3[[#This Row],[stan zbiornika na początku dnia (L)]]-ekodom3[[#This Row],[zużycie]] &gt;=0, ekodom3[[#This Row],[stan zbiornika na początku dnia (L)]]-ekodom3[[#This Row],[zużycie]], 0)</f>
        <v>332</v>
      </c>
      <c r="I3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" spans="1:9" x14ac:dyDescent="0.25">
      <c r="A34" s="1">
        <v>44594</v>
      </c>
      <c r="B34">
        <f>WEEKDAY(ekodom3[[#This Row],[Data]], 2)</f>
        <v>3</v>
      </c>
      <c r="C34">
        <v>0</v>
      </c>
      <c r="D34">
        <f>ekodom3[[#This Row],[retencja]]+H33</f>
        <v>332</v>
      </c>
      <c r="E34">
        <f>IF(ekodom3[[#This Row],[retencja]]=0, 1+E33, 0)</f>
        <v>6</v>
      </c>
      <c r="F3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" s="2">
        <f>190+IF(ekodom3[[#This Row],[dzien tygodnia]]=3, 260,0)+IF(ekodom3[[#This Row],[Czy podlewa kwiaty]]="TAK", 300,0)</f>
        <v>450</v>
      </c>
      <c r="H34">
        <f>IF(ekodom3[[#This Row],[stan zbiornika na początku dnia (L)]]-ekodom3[[#This Row],[zużycie]] &gt;=0, ekodom3[[#This Row],[stan zbiornika na początku dnia (L)]]-ekodom3[[#This Row],[zużycie]], 0)</f>
        <v>0</v>
      </c>
      <c r="I34" s="2">
        <f>IF((ekodom3[[#This Row],[stan zbiornika na początku dnia (L)]]-ekodom3[[#This Row],[zużycie]])&lt;0, ABS(ekodom3[[#This Row],[stan zbiornika na początku dnia (L)]]-ekodom3[[#This Row],[zużycie]]), 0)</f>
        <v>118</v>
      </c>
    </row>
    <row r="35" spans="1:9" x14ac:dyDescent="0.25">
      <c r="A35" s="1">
        <v>44595</v>
      </c>
      <c r="B35">
        <f>WEEKDAY(ekodom3[[#This Row],[Data]], 2)</f>
        <v>4</v>
      </c>
      <c r="C35">
        <v>0</v>
      </c>
      <c r="D35">
        <f>ekodom3[[#This Row],[retencja]]+H34</f>
        <v>0</v>
      </c>
      <c r="E35">
        <f>IF(ekodom3[[#This Row],[retencja]]=0, 1+E34, 0)</f>
        <v>7</v>
      </c>
      <c r="F3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" s="2">
        <f>190+IF(ekodom3[[#This Row],[dzien tygodnia]]=3, 260,0)+IF(ekodom3[[#This Row],[Czy podlewa kwiaty]]="TAK", 300,0)</f>
        <v>190</v>
      </c>
      <c r="H35">
        <f>IF(ekodom3[[#This Row],[stan zbiornika na początku dnia (L)]]-ekodom3[[#This Row],[zużycie]] &gt;=0, ekodom3[[#This Row],[stan zbiornika na początku dnia (L)]]-ekodom3[[#This Row],[zużycie]], 0)</f>
        <v>0</v>
      </c>
      <c r="I35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36" spans="1:9" x14ac:dyDescent="0.25">
      <c r="A36" s="1">
        <v>44596</v>
      </c>
      <c r="B36">
        <f>WEEKDAY(ekodom3[[#This Row],[Data]], 2)</f>
        <v>5</v>
      </c>
      <c r="C36">
        <v>0</v>
      </c>
      <c r="D36">
        <f>ekodom3[[#This Row],[retencja]]+H35</f>
        <v>0</v>
      </c>
      <c r="E36">
        <f>IF(ekodom3[[#This Row],[retencja]]=0, 1+E35, 0)</f>
        <v>8</v>
      </c>
      <c r="F3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6" s="2">
        <f>190+IF(ekodom3[[#This Row],[dzien tygodnia]]=3, 260,0)+IF(ekodom3[[#This Row],[Czy podlewa kwiaty]]="TAK", 300,0)</f>
        <v>190</v>
      </c>
      <c r="H36">
        <f>IF(ekodom3[[#This Row],[stan zbiornika na początku dnia (L)]]-ekodom3[[#This Row],[zużycie]] &gt;=0, ekodom3[[#This Row],[stan zbiornika na początku dnia (L)]]-ekodom3[[#This Row],[zużycie]], 0)</f>
        <v>0</v>
      </c>
      <c r="I36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37" spans="1:9" x14ac:dyDescent="0.25">
      <c r="A37" s="1">
        <v>44597</v>
      </c>
      <c r="B37">
        <f>WEEKDAY(ekodom3[[#This Row],[Data]], 2)</f>
        <v>6</v>
      </c>
      <c r="C37">
        <v>97</v>
      </c>
      <c r="D37">
        <f>ekodom3[[#This Row],[retencja]]+H36</f>
        <v>97</v>
      </c>
      <c r="E37">
        <f>IF(ekodom3[[#This Row],[retencja]]=0, 1+E36, 0)</f>
        <v>0</v>
      </c>
      <c r="F3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7" s="2">
        <f>190+IF(ekodom3[[#This Row],[dzien tygodnia]]=3, 260,0)+IF(ekodom3[[#This Row],[Czy podlewa kwiaty]]="TAK", 300,0)</f>
        <v>190</v>
      </c>
      <c r="H37">
        <f>IF(ekodom3[[#This Row],[stan zbiornika na początku dnia (L)]]-ekodom3[[#This Row],[zużycie]] &gt;=0, ekodom3[[#This Row],[stan zbiornika na początku dnia (L)]]-ekodom3[[#This Row],[zużycie]], 0)</f>
        <v>0</v>
      </c>
      <c r="I37" s="2">
        <f>IF((ekodom3[[#This Row],[stan zbiornika na początku dnia (L)]]-ekodom3[[#This Row],[zużycie]])&lt;0, ABS(ekodom3[[#This Row],[stan zbiornika na początku dnia (L)]]-ekodom3[[#This Row],[zużycie]]), 0)</f>
        <v>93</v>
      </c>
    </row>
    <row r="38" spans="1:9" x14ac:dyDescent="0.25">
      <c r="A38" s="1">
        <v>44598</v>
      </c>
      <c r="B38">
        <f>WEEKDAY(ekodom3[[#This Row],[Data]], 2)</f>
        <v>7</v>
      </c>
      <c r="C38">
        <v>0</v>
      </c>
      <c r="D38">
        <f>ekodom3[[#This Row],[retencja]]+H37</f>
        <v>0</v>
      </c>
      <c r="E38">
        <f>IF(ekodom3[[#This Row],[retencja]]=0, 1+E37, 0)</f>
        <v>1</v>
      </c>
      <c r="F3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8" s="2">
        <f>190+IF(ekodom3[[#This Row],[dzien tygodnia]]=3, 260,0)+IF(ekodom3[[#This Row],[Czy podlewa kwiaty]]="TAK", 300,0)</f>
        <v>190</v>
      </c>
      <c r="H38">
        <f>IF(ekodom3[[#This Row],[stan zbiornika na początku dnia (L)]]-ekodom3[[#This Row],[zużycie]] &gt;=0, ekodom3[[#This Row],[stan zbiornika na początku dnia (L)]]-ekodom3[[#This Row],[zużycie]], 0)</f>
        <v>0</v>
      </c>
      <c r="I38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39" spans="1:9" x14ac:dyDescent="0.25">
      <c r="A39" s="1">
        <v>44599</v>
      </c>
      <c r="B39">
        <f>WEEKDAY(ekodom3[[#This Row],[Data]], 2)</f>
        <v>1</v>
      </c>
      <c r="C39">
        <v>99</v>
      </c>
      <c r="D39">
        <f>ekodom3[[#This Row],[retencja]]+H38</f>
        <v>99</v>
      </c>
      <c r="E39">
        <f>IF(ekodom3[[#This Row],[retencja]]=0, 1+E38, 0)</f>
        <v>0</v>
      </c>
      <c r="F3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9" s="2">
        <f>190+IF(ekodom3[[#This Row],[dzien tygodnia]]=3, 260,0)+IF(ekodom3[[#This Row],[Czy podlewa kwiaty]]="TAK", 300,0)</f>
        <v>190</v>
      </c>
      <c r="H39">
        <f>IF(ekodom3[[#This Row],[stan zbiornika na początku dnia (L)]]-ekodom3[[#This Row],[zużycie]] &gt;=0, ekodom3[[#This Row],[stan zbiornika na początku dnia (L)]]-ekodom3[[#This Row],[zużycie]], 0)</f>
        <v>0</v>
      </c>
      <c r="I39" s="2">
        <f>IF((ekodom3[[#This Row],[stan zbiornika na początku dnia (L)]]-ekodom3[[#This Row],[zużycie]])&lt;0, ABS(ekodom3[[#This Row],[stan zbiornika na początku dnia (L)]]-ekodom3[[#This Row],[zużycie]]), 0)</f>
        <v>91</v>
      </c>
    </row>
    <row r="40" spans="1:9" x14ac:dyDescent="0.25">
      <c r="A40" s="1">
        <v>44600</v>
      </c>
      <c r="B40">
        <f>WEEKDAY(ekodom3[[#This Row],[Data]], 2)</f>
        <v>2</v>
      </c>
      <c r="C40">
        <v>0</v>
      </c>
      <c r="D40">
        <f>ekodom3[[#This Row],[retencja]]+H39</f>
        <v>0</v>
      </c>
      <c r="E40">
        <f>IF(ekodom3[[#This Row],[retencja]]=0, 1+E39, 0)</f>
        <v>1</v>
      </c>
      <c r="F4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0" s="2">
        <f>190+IF(ekodom3[[#This Row],[dzien tygodnia]]=3, 260,0)+IF(ekodom3[[#This Row],[Czy podlewa kwiaty]]="TAK", 300,0)</f>
        <v>190</v>
      </c>
      <c r="H40">
        <f>IF(ekodom3[[#This Row],[stan zbiornika na początku dnia (L)]]-ekodom3[[#This Row],[zużycie]] &gt;=0, ekodom3[[#This Row],[stan zbiornika na początku dnia (L)]]-ekodom3[[#This Row],[zużycie]], 0)</f>
        <v>0</v>
      </c>
      <c r="I40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41" spans="1:9" x14ac:dyDescent="0.25">
      <c r="A41" s="1">
        <v>44601</v>
      </c>
      <c r="B41">
        <f>WEEKDAY(ekodom3[[#This Row],[Data]], 2)</f>
        <v>3</v>
      </c>
      <c r="C41">
        <v>0</v>
      </c>
      <c r="D41">
        <f>ekodom3[[#This Row],[retencja]]+H40</f>
        <v>0</v>
      </c>
      <c r="E41">
        <f>IF(ekodom3[[#This Row],[retencja]]=0, 1+E40, 0)</f>
        <v>2</v>
      </c>
      <c r="F4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1" s="2">
        <f>190+IF(ekodom3[[#This Row],[dzien tygodnia]]=3, 260,0)+IF(ekodom3[[#This Row],[Czy podlewa kwiaty]]="TAK", 300,0)</f>
        <v>450</v>
      </c>
      <c r="H41">
        <f>IF(ekodom3[[#This Row],[stan zbiornika na początku dnia (L)]]-ekodom3[[#This Row],[zużycie]] &gt;=0, ekodom3[[#This Row],[stan zbiornika na początku dnia (L)]]-ekodom3[[#This Row],[zużycie]], 0)</f>
        <v>0</v>
      </c>
      <c r="I41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42" spans="1:9" x14ac:dyDescent="0.25">
      <c r="A42" s="1">
        <v>44602</v>
      </c>
      <c r="B42">
        <f>WEEKDAY(ekodom3[[#This Row],[Data]], 2)</f>
        <v>4</v>
      </c>
      <c r="C42">
        <v>0</v>
      </c>
      <c r="D42">
        <f>ekodom3[[#This Row],[retencja]]+H41</f>
        <v>0</v>
      </c>
      <c r="E42">
        <f>IF(ekodom3[[#This Row],[retencja]]=0, 1+E41, 0)</f>
        <v>3</v>
      </c>
      <c r="F4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2" s="2">
        <f>190+IF(ekodom3[[#This Row],[dzien tygodnia]]=3, 260,0)+IF(ekodom3[[#This Row],[Czy podlewa kwiaty]]="TAK", 300,0)</f>
        <v>190</v>
      </c>
      <c r="H42">
        <f>IF(ekodom3[[#This Row],[stan zbiornika na początku dnia (L)]]-ekodom3[[#This Row],[zużycie]] &gt;=0, ekodom3[[#This Row],[stan zbiornika na początku dnia (L)]]-ekodom3[[#This Row],[zużycie]], 0)</f>
        <v>0</v>
      </c>
      <c r="I42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43" spans="1:9" x14ac:dyDescent="0.25">
      <c r="A43" s="1">
        <v>44603</v>
      </c>
      <c r="B43">
        <f>WEEKDAY(ekodom3[[#This Row],[Data]], 2)</f>
        <v>5</v>
      </c>
      <c r="C43">
        <v>97</v>
      </c>
      <c r="D43">
        <f>ekodom3[[#This Row],[retencja]]+H42</f>
        <v>97</v>
      </c>
      <c r="E43">
        <f>IF(ekodom3[[#This Row],[retencja]]=0, 1+E42, 0)</f>
        <v>0</v>
      </c>
      <c r="F4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3" s="2">
        <f>190+IF(ekodom3[[#This Row],[dzien tygodnia]]=3, 260,0)+IF(ekodom3[[#This Row],[Czy podlewa kwiaty]]="TAK", 300,0)</f>
        <v>190</v>
      </c>
      <c r="H43">
        <f>IF(ekodom3[[#This Row],[stan zbiornika na początku dnia (L)]]-ekodom3[[#This Row],[zużycie]] &gt;=0, ekodom3[[#This Row],[stan zbiornika na początku dnia (L)]]-ekodom3[[#This Row],[zużycie]], 0)</f>
        <v>0</v>
      </c>
      <c r="I43" s="2">
        <f>IF((ekodom3[[#This Row],[stan zbiornika na początku dnia (L)]]-ekodom3[[#This Row],[zużycie]])&lt;0, ABS(ekodom3[[#This Row],[stan zbiornika na początku dnia (L)]]-ekodom3[[#This Row],[zużycie]]), 0)</f>
        <v>93</v>
      </c>
    </row>
    <row r="44" spans="1:9" x14ac:dyDescent="0.25">
      <c r="A44" s="1">
        <v>44604</v>
      </c>
      <c r="B44">
        <f>WEEKDAY(ekodom3[[#This Row],[Data]], 2)</f>
        <v>6</v>
      </c>
      <c r="C44">
        <v>83</v>
      </c>
      <c r="D44">
        <f>ekodom3[[#This Row],[retencja]]+H43</f>
        <v>83</v>
      </c>
      <c r="E44">
        <f>IF(ekodom3[[#This Row],[retencja]]=0, 1+E43, 0)</f>
        <v>0</v>
      </c>
      <c r="F4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4" s="2">
        <f>190+IF(ekodom3[[#This Row],[dzien tygodnia]]=3, 260,0)+IF(ekodom3[[#This Row],[Czy podlewa kwiaty]]="TAK", 300,0)</f>
        <v>190</v>
      </c>
      <c r="H44">
        <f>IF(ekodom3[[#This Row],[stan zbiornika na początku dnia (L)]]-ekodom3[[#This Row],[zużycie]] &gt;=0, ekodom3[[#This Row],[stan zbiornika na początku dnia (L)]]-ekodom3[[#This Row],[zużycie]], 0)</f>
        <v>0</v>
      </c>
      <c r="I44" s="2">
        <f>IF((ekodom3[[#This Row],[stan zbiornika na początku dnia (L)]]-ekodom3[[#This Row],[zużycie]])&lt;0, ABS(ekodom3[[#This Row],[stan zbiornika na początku dnia (L)]]-ekodom3[[#This Row],[zużycie]]), 0)</f>
        <v>107</v>
      </c>
    </row>
    <row r="45" spans="1:9" x14ac:dyDescent="0.25">
      <c r="A45" s="1">
        <v>44605</v>
      </c>
      <c r="B45">
        <f>WEEKDAY(ekodom3[[#This Row],[Data]], 2)</f>
        <v>7</v>
      </c>
      <c r="C45">
        <v>77</v>
      </c>
      <c r="D45">
        <f>ekodom3[[#This Row],[retencja]]+H44</f>
        <v>77</v>
      </c>
      <c r="E45">
        <f>IF(ekodom3[[#This Row],[retencja]]=0, 1+E44, 0)</f>
        <v>0</v>
      </c>
      <c r="F4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5" s="2">
        <f>190+IF(ekodom3[[#This Row],[dzien tygodnia]]=3, 260,0)+IF(ekodom3[[#This Row],[Czy podlewa kwiaty]]="TAK", 300,0)</f>
        <v>190</v>
      </c>
      <c r="H45">
        <f>IF(ekodom3[[#This Row],[stan zbiornika na początku dnia (L)]]-ekodom3[[#This Row],[zużycie]] &gt;=0, ekodom3[[#This Row],[stan zbiornika na początku dnia (L)]]-ekodom3[[#This Row],[zużycie]], 0)</f>
        <v>0</v>
      </c>
      <c r="I45" s="2">
        <f>IF((ekodom3[[#This Row],[stan zbiornika na początku dnia (L)]]-ekodom3[[#This Row],[zużycie]])&lt;0, ABS(ekodom3[[#This Row],[stan zbiornika na początku dnia (L)]]-ekodom3[[#This Row],[zużycie]]), 0)</f>
        <v>113</v>
      </c>
    </row>
    <row r="46" spans="1:9" x14ac:dyDescent="0.25">
      <c r="A46" s="1">
        <v>44606</v>
      </c>
      <c r="B46">
        <f>WEEKDAY(ekodom3[[#This Row],[Data]], 2)</f>
        <v>1</v>
      </c>
      <c r="C46">
        <v>195</v>
      </c>
      <c r="D46">
        <f>ekodom3[[#This Row],[retencja]]+H45</f>
        <v>195</v>
      </c>
      <c r="E46">
        <f>IF(ekodom3[[#This Row],[retencja]]=0, 1+E45, 0)</f>
        <v>0</v>
      </c>
      <c r="F4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6" s="2">
        <f>190+IF(ekodom3[[#This Row],[dzien tygodnia]]=3, 260,0)+IF(ekodom3[[#This Row],[Czy podlewa kwiaty]]="TAK", 300,0)</f>
        <v>190</v>
      </c>
      <c r="H46">
        <f>IF(ekodom3[[#This Row],[stan zbiornika na początku dnia (L)]]-ekodom3[[#This Row],[zużycie]] &gt;=0, ekodom3[[#This Row],[stan zbiornika na początku dnia (L)]]-ekodom3[[#This Row],[zużycie]], 0)</f>
        <v>5</v>
      </c>
      <c r="I4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47" spans="1:9" x14ac:dyDescent="0.25">
      <c r="A47" s="1">
        <v>44607</v>
      </c>
      <c r="B47">
        <f>WEEKDAY(ekodom3[[#This Row],[Data]], 2)</f>
        <v>2</v>
      </c>
      <c r="C47">
        <v>145</v>
      </c>
      <c r="D47">
        <f>ekodom3[[#This Row],[retencja]]+H46</f>
        <v>150</v>
      </c>
      <c r="E47">
        <f>IF(ekodom3[[#This Row],[retencja]]=0, 1+E46, 0)</f>
        <v>0</v>
      </c>
      <c r="F4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7" s="2">
        <f>190+IF(ekodom3[[#This Row],[dzien tygodnia]]=3, 260,0)+IF(ekodom3[[#This Row],[Czy podlewa kwiaty]]="TAK", 300,0)</f>
        <v>190</v>
      </c>
      <c r="H47">
        <f>IF(ekodom3[[#This Row],[stan zbiornika na początku dnia (L)]]-ekodom3[[#This Row],[zużycie]] &gt;=0, ekodom3[[#This Row],[stan zbiornika na początku dnia (L)]]-ekodom3[[#This Row],[zużycie]], 0)</f>
        <v>0</v>
      </c>
      <c r="I47" s="2">
        <f>IF((ekodom3[[#This Row],[stan zbiornika na początku dnia (L)]]-ekodom3[[#This Row],[zużycie]])&lt;0, ABS(ekodom3[[#This Row],[stan zbiornika na początku dnia (L)]]-ekodom3[[#This Row],[zużycie]]), 0)</f>
        <v>40</v>
      </c>
    </row>
    <row r="48" spans="1:9" x14ac:dyDescent="0.25">
      <c r="A48" s="1">
        <v>44608</v>
      </c>
      <c r="B48">
        <f>WEEKDAY(ekodom3[[#This Row],[Data]], 2)</f>
        <v>3</v>
      </c>
      <c r="C48">
        <v>90</v>
      </c>
      <c r="D48">
        <f>ekodom3[[#This Row],[retencja]]+H47</f>
        <v>90</v>
      </c>
      <c r="E48">
        <f>IF(ekodom3[[#This Row],[retencja]]=0, 1+E47, 0)</f>
        <v>0</v>
      </c>
      <c r="F4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8" s="2">
        <f>190+IF(ekodom3[[#This Row],[dzien tygodnia]]=3, 260,0)+IF(ekodom3[[#This Row],[Czy podlewa kwiaty]]="TAK", 300,0)</f>
        <v>450</v>
      </c>
      <c r="H48">
        <f>IF(ekodom3[[#This Row],[stan zbiornika na początku dnia (L)]]-ekodom3[[#This Row],[zużycie]] &gt;=0, ekodom3[[#This Row],[stan zbiornika na początku dnia (L)]]-ekodom3[[#This Row],[zużycie]], 0)</f>
        <v>0</v>
      </c>
      <c r="I48" s="2">
        <f>IF((ekodom3[[#This Row],[stan zbiornika na początku dnia (L)]]-ekodom3[[#This Row],[zużycie]])&lt;0, ABS(ekodom3[[#This Row],[stan zbiornika na początku dnia (L)]]-ekodom3[[#This Row],[zużycie]]), 0)</f>
        <v>360</v>
      </c>
    </row>
    <row r="49" spans="1:9" x14ac:dyDescent="0.25">
      <c r="A49" s="1">
        <v>44609</v>
      </c>
      <c r="B49">
        <f>WEEKDAY(ekodom3[[#This Row],[Data]], 2)</f>
        <v>4</v>
      </c>
      <c r="C49">
        <v>0</v>
      </c>
      <c r="D49">
        <f>ekodom3[[#This Row],[retencja]]+H48</f>
        <v>0</v>
      </c>
      <c r="E49">
        <f>IF(ekodom3[[#This Row],[retencja]]=0, 1+E48, 0)</f>
        <v>1</v>
      </c>
      <c r="F4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49" s="2">
        <f>190+IF(ekodom3[[#This Row],[dzien tygodnia]]=3, 260,0)+IF(ekodom3[[#This Row],[Czy podlewa kwiaty]]="TAK", 300,0)</f>
        <v>190</v>
      </c>
      <c r="H49">
        <f>IF(ekodom3[[#This Row],[stan zbiornika na początku dnia (L)]]-ekodom3[[#This Row],[zużycie]] &gt;=0, ekodom3[[#This Row],[stan zbiornika na początku dnia (L)]]-ekodom3[[#This Row],[zużycie]], 0)</f>
        <v>0</v>
      </c>
      <c r="I49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50" spans="1:9" x14ac:dyDescent="0.25">
      <c r="A50" s="1">
        <v>44610</v>
      </c>
      <c r="B50">
        <f>WEEKDAY(ekodom3[[#This Row],[Data]], 2)</f>
        <v>5</v>
      </c>
      <c r="C50">
        <v>0</v>
      </c>
      <c r="D50">
        <f>ekodom3[[#This Row],[retencja]]+H49</f>
        <v>0</v>
      </c>
      <c r="E50">
        <f>IF(ekodom3[[#This Row],[retencja]]=0, 1+E49, 0)</f>
        <v>2</v>
      </c>
      <c r="F5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0" s="2">
        <f>190+IF(ekodom3[[#This Row],[dzien tygodnia]]=3, 260,0)+IF(ekodom3[[#This Row],[Czy podlewa kwiaty]]="TAK", 300,0)</f>
        <v>190</v>
      </c>
      <c r="H50">
        <f>IF(ekodom3[[#This Row],[stan zbiornika na początku dnia (L)]]-ekodom3[[#This Row],[zużycie]] &gt;=0, ekodom3[[#This Row],[stan zbiornika na początku dnia (L)]]-ekodom3[[#This Row],[zużycie]], 0)</f>
        <v>0</v>
      </c>
      <c r="I50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51" spans="1:9" x14ac:dyDescent="0.25">
      <c r="A51" s="1">
        <v>44611</v>
      </c>
      <c r="B51">
        <f>WEEKDAY(ekodom3[[#This Row],[Data]], 2)</f>
        <v>6</v>
      </c>
      <c r="C51">
        <v>93</v>
      </c>
      <c r="D51">
        <f>ekodom3[[#This Row],[retencja]]+H50</f>
        <v>93</v>
      </c>
      <c r="E51">
        <f>IF(ekodom3[[#This Row],[retencja]]=0, 1+E50, 0)</f>
        <v>0</v>
      </c>
      <c r="F5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1" s="2">
        <f>190+IF(ekodom3[[#This Row],[dzien tygodnia]]=3, 260,0)+IF(ekodom3[[#This Row],[Czy podlewa kwiaty]]="TAK", 300,0)</f>
        <v>190</v>
      </c>
      <c r="H51">
        <f>IF(ekodom3[[#This Row],[stan zbiornika na początku dnia (L)]]-ekodom3[[#This Row],[zużycie]] &gt;=0, ekodom3[[#This Row],[stan zbiornika na początku dnia (L)]]-ekodom3[[#This Row],[zużycie]], 0)</f>
        <v>0</v>
      </c>
      <c r="I51" s="2">
        <f>IF((ekodom3[[#This Row],[stan zbiornika na początku dnia (L)]]-ekodom3[[#This Row],[zużycie]])&lt;0, ABS(ekodom3[[#This Row],[stan zbiornika na początku dnia (L)]]-ekodom3[[#This Row],[zużycie]]), 0)</f>
        <v>97</v>
      </c>
    </row>
    <row r="52" spans="1:9" x14ac:dyDescent="0.25">
      <c r="A52" s="1">
        <v>44612</v>
      </c>
      <c r="B52">
        <f>WEEKDAY(ekodom3[[#This Row],[Data]], 2)</f>
        <v>7</v>
      </c>
      <c r="C52">
        <v>0</v>
      </c>
      <c r="D52">
        <f>ekodom3[[#This Row],[retencja]]+H51</f>
        <v>0</v>
      </c>
      <c r="E52">
        <f>IF(ekodom3[[#This Row],[retencja]]=0, 1+E51, 0)</f>
        <v>1</v>
      </c>
      <c r="F5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2" s="2">
        <f>190+IF(ekodom3[[#This Row],[dzien tygodnia]]=3, 260,0)+IF(ekodom3[[#This Row],[Czy podlewa kwiaty]]="TAK", 300,0)</f>
        <v>190</v>
      </c>
      <c r="H52">
        <f>IF(ekodom3[[#This Row],[stan zbiornika na początku dnia (L)]]-ekodom3[[#This Row],[zużycie]] &gt;=0, ekodom3[[#This Row],[stan zbiornika na początku dnia (L)]]-ekodom3[[#This Row],[zużycie]], 0)</f>
        <v>0</v>
      </c>
      <c r="I52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53" spans="1:9" x14ac:dyDescent="0.25">
      <c r="A53" s="1">
        <v>44613</v>
      </c>
      <c r="B53">
        <f>WEEKDAY(ekodom3[[#This Row],[Data]], 2)</f>
        <v>1</v>
      </c>
      <c r="C53">
        <v>0</v>
      </c>
      <c r="D53">
        <f>ekodom3[[#This Row],[retencja]]+H52</f>
        <v>0</v>
      </c>
      <c r="E53">
        <f>IF(ekodom3[[#This Row],[retencja]]=0, 1+E52, 0)</f>
        <v>2</v>
      </c>
      <c r="F5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3" s="2">
        <f>190+IF(ekodom3[[#This Row],[dzien tygodnia]]=3, 260,0)+IF(ekodom3[[#This Row],[Czy podlewa kwiaty]]="TAK", 300,0)</f>
        <v>190</v>
      </c>
      <c r="H53">
        <f>IF(ekodom3[[#This Row],[stan zbiornika na początku dnia (L)]]-ekodom3[[#This Row],[zużycie]] &gt;=0, ekodom3[[#This Row],[stan zbiornika na początku dnia (L)]]-ekodom3[[#This Row],[zużycie]], 0)</f>
        <v>0</v>
      </c>
      <c r="I53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54" spans="1:9" x14ac:dyDescent="0.25">
      <c r="A54" s="1">
        <v>44614</v>
      </c>
      <c r="B54">
        <f>WEEKDAY(ekodom3[[#This Row],[Data]], 2)</f>
        <v>2</v>
      </c>
      <c r="C54">
        <v>93</v>
      </c>
      <c r="D54">
        <f>ekodom3[[#This Row],[retencja]]+H53</f>
        <v>93</v>
      </c>
      <c r="E54">
        <f>IF(ekodom3[[#This Row],[retencja]]=0, 1+E53, 0)</f>
        <v>0</v>
      </c>
      <c r="F5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4" s="2">
        <f>190+IF(ekodom3[[#This Row],[dzien tygodnia]]=3, 260,0)+IF(ekodom3[[#This Row],[Czy podlewa kwiaty]]="TAK", 300,0)</f>
        <v>190</v>
      </c>
      <c r="H54">
        <f>IF(ekodom3[[#This Row],[stan zbiornika na początku dnia (L)]]-ekodom3[[#This Row],[zużycie]] &gt;=0, ekodom3[[#This Row],[stan zbiornika na początku dnia (L)]]-ekodom3[[#This Row],[zużycie]], 0)</f>
        <v>0</v>
      </c>
      <c r="I54" s="2">
        <f>IF((ekodom3[[#This Row],[stan zbiornika na początku dnia (L)]]-ekodom3[[#This Row],[zużycie]])&lt;0, ABS(ekodom3[[#This Row],[stan zbiornika na początku dnia (L)]]-ekodom3[[#This Row],[zużycie]]), 0)</f>
        <v>97</v>
      </c>
    </row>
    <row r="55" spans="1:9" x14ac:dyDescent="0.25">
      <c r="A55" s="1">
        <v>44615</v>
      </c>
      <c r="B55">
        <f>WEEKDAY(ekodom3[[#This Row],[Data]], 2)</f>
        <v>3</v>
      </c>
      <c r="C55">
        <v>0</v>
      </c>
      <c r="D55">
        <f>ekodom3[[#This Row],[retencja]]+H54</f>
        <v>0</v>
      </c>
      <c r="E55">
        <f>IF(ekodom3[[#This Row],[retencja]]=0, 1+E54, 0)</f>
        <v>1</v>
      </c>
      <c r="F5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5" s="2">
        <f>190+IF(ekodom3[[#This Row],[dzien tygodnia]]=3, 260,0)+IF(ekodom3[[#This Row],[Czy podlewa kwiaty]]="TAK", 300,0)</f>
        <v>450</v>
      </c>
      <c r="H55">
        <f>IF(ekodom3[[#This Row],[stan zbiornika na początku dnia (L)]]-ekodom3[[#This Row],[zużycie]] &gt;=0, ekodom3[[#This Row],[stan zbiornika na początku dnia (L)]]-ekodom3[[#This Row],[zużycie]], 0)</f>
        <v>0</v>
      </c>
      <c r="I55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56" spans="1:9" x14ac:dyDescent="0.25">
      <c r="A56" s="1">
        <v>44616</v>
      </c>
      <c r="B56">
        <f>WEEKDAY(ekodom3[[#This Row],[Data]], 2)</f>
        <v>4</v>
      </c>
      <c r="C56">
        <v>0</v>
      </c>
      <c r="D56">
        <f>ekodom3[[#This Row],[retencja]]+H55</f>
        <v>0</v>
      </c>
      <c r="E56">
        <f>IF(ekodom3[[#This Row],[retencja]]=0, 1+E55, 0)</f>
        <v>2</v>
      </c>
      <c r="F5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6" s="2">
        <f>190+IF(ekodom3[[#This Row],[dzien tygodnia]]=3, 260,0)+IF(ekodom3[[#This Row],[Czy podlewa kwiaty]]="TAK", 300,0)</f>
        <v>190</v>
      </c>
      <c r="H56">
        <f>IF(ekodom3[[#This Row],[stan zbiornika na początku dnia (L)]]-ekodom3[[#This Row],[zużycie]] &gt;=0, ekodom3[[#This Row],[stan zbiornika na początku dnia (L)]]-ekodom3[[#This Row],[zużycie]], 0)</f>
        <v>0</v>
      </c>
      <c r="I56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57" spans="1:9" x14ac:dyDescent="0.25">
      <c r="A57" s="1">
        <v>44617</v>
      </c>
      <c r="B57">
        <f>WEEKDAY(ekodom3[[#This Row],[Data]], 2)</f>
        <v>5</v>
      </c>
      <c r="C57">
        <v>0</v>
      </c>
      <c r="D57">
        <f>ekodom3[[#This Row],[retencja]]+H56</f>
        <v>0</v>
      </c>
      <c r="E57">
        <f>IF(ekodom3[[#This Row],[retencja]]=0, 1+E56, 0)</f>
        <v>3</v>
      </c>
      <c r="F5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7" s="2">
        <f>190+IF(ekodom3[[#This Row],[dzien tygodnia]]=3, 260,0)+IF(ekodom3[[#This Row],[Czy podlewa kwiaty]]="TAK", 300,0)</f>
        <v>190</v>
      </c>
      <c r="H57">
        <f>IF(ekodom3[[#This Row],[stan zbiornika na początku dnia (L)]]-ekodom3[[#This Row],[zużycie]] &gt;=0, ekodom3[[#This Row],[stan zbiornika na początku dnia (L)]]-ekodom3[[#This Row],[zużycie]], 0)</f>
        <v>0</v>
      </c>
      <c r="I57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58" spans="1:9" x14ac:dyDescent="0.25">
      <c r="A58" s="1">
        <v>44618</v>
      </c>
      <c r="B58">
        <f>WEEKDAY(ekodom3[[#This Row],[Data]], 2)</f>
        <v>6</v>
      </c>
      <c r="C58">
        <v>228</v>
      </c>
      <c r="D58">
        <f>ekodom3[[#This Row],[retencja]]+H57</f>
        <v>228</v>
      </c>
      <c r="E58">
        <f>IF(ekodom3[[#This Row],[retencja]]=0, 1+E57, 0)</f>
        <v>0</v>
      </c>
      <c r="F5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8" s="2">
        <f>190+IF(ekodom3[[#This Row],[dzien tygodnia]]=3, 260,0)+IF(ekodom3[[#This Row],[Czy podlewa kwiaty]]="TAK", 300,0)</f>
        <v>190</v>
      </c>
      <c r="H58">
        <f>IF(ekodom3[[#This Row],[stan zbiornika na początku dnia (L)]]-ekodom3[[#This Row],[zużycie]] &gt;=0, ekodom3[[#This Row],[stan zbiornika na początku dnia (L)]]-ekodom3[[#This Row],[zużycie]], 0)</f>
        <v>38</v>
      </c>
      <c r="I5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59" spans="1:9" x14ac:dyDescent="0.25">
      <c r="A59" s="1">
        <v>44619</v>
      </c>
      <c r="B59">
        <f>WEEKDAY(ekodom3[[#This Row],[Data]], 2)</f>
        <v>7</v>
      </c>
      <c r="C59">
        <v>0</v>
      </c>
      <c r="D59">
        <f>ekodom3[[#This Row],[retencja]]+H58</f>
        <v>38</v>
      </c>
      <c r="E59">
        <f>IF(ekodom3[[#This Row],[retencja]]=0, 1+E58, 0)</f>
        <v>1</v>
      </c>
      <c r="F5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59" s="2">
        <f>190+IF(ekodom3[[#This Row],[dzien tygodnia]]=3, 260,0)+IF(ekodom3[[#This Row],[Czy podlewa kwiaty]]="TAK", 300,0)</f>
        <v>190</v>
      </c>
      <c r="H59">
        <f>IF(ekodom3[[#This Row],[stan zbiornika na początku dnia (L)]]-ekodom3[[#This Row],[zużycie]] &gt;=0, ekodom3[[#This Row],[stan zbiornika na początku dnia (L)]]-ekodom3[[#This Row],[zużycie]], 0)</f>
        <v>0</v>
      </c>
      <c r="I59" s="2">
        <f>IF((ekodom3[[#This Row],[stan zbiornika na początku dnia (L)]]-ekodom3[[#This Row],[zużycie]])&lt;0, ABS(ekodom3[[#This Row],[stan zbiornika na początku dnia (L)]]-ekodom3[[#This Row],[zużycie]]), 0)</f>
        <v>152</v>
      </c>
    </row>
    <row r="60" spans="1:9" x14ac:dyDescent="0.25">
      <c r="A60" s="1">
        <v>44620</v>
      </c>
      <c r="B60">
        <f>WEEKDAY(ekodom3[[#This Row],[Data]], 2)</f>
        <v>1</v>
      </c>
      <c r="C60">
        <v>84</v>
      </c>
      <c r="D60">
        <f>ekodom3[[#This Row],[retencja]]+H59</f>
        <v>84</v>
      </c>
      <c r="E60">
        <f>IF(ekodom3[[#This Row],[retencja]]=0, 1+E59, 0)</f>
        <v>0</v>
      </c>
      <c r="F6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0" s="2">
        <f>190+IF(ekodom3[[#This Row],[dzien tygodnia]]=3, 260,0)+IF(ekodom3[[#This Row],[Czy podlewa kwiaty]]="TAK", 300,0)</f>
        <v>190</v>
      </c>
      <c r="H60">
        <f>IF(ekodom3[[#This Row],[stan zbiornika na początku dnia (L)]]-ekodom3[[#This Row],[zużycie]] &gt;=0, ekodom3[[#This Row],[stan zbiornika na początku dnia (L)]]-ekodom3[[#This Row],[zużycie]], 0)</f>
        <v>0</v>
      </c>
      <c r="I60" s="2">
        <f>IF((ekodom3[[#This Row],[stan zbiornika na początku dnia (L)]]-ekodom3[[#This Row],[zużycie]])&lt;0, ABS(ekodom3[[#This Row],[stan zbiornika na początku dnia (L)]]-ekodom3[[#This Row],[zużycie]]), 0)</f>
        <v>106</v>
      </c>
    </row>
    <row r="61" spans="1:9" x14ac:dyDescent="0.25">
      <c r="A61" s="1">
        <v>44621</v>
      </c>
      <c r="B61">
        <f>WEEKDAY(ekodom3[[#This Row],[Data]], 2)</f>
        <v>2</v>
      </c>
      <c r="C61">
        <v>90</v>
      </c>
      <c r="D61">
        <f>ekodom3[[#This Row],[retencja]]+H60</f>
        <v>90</v>
      </c>
      <c r="E61">
        <f>IF(ekodom3[[#This Row],[retencja]]=0, 1+E60, 0)</f>
        <v>0</v>
      </c>
      <c r="F6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1" s="2">
        <f>190+IF(ekodom3[[#This Row],[dzien tygodnia]]=3, 260,0)+IF(ekodom3[[#This Row],[Czy podlewa kwiaty]]="TAK", 300,0)</f>
        <v>190</v>
      </c>
      <c r="H61">
        <f>IF(ekodom3[[#This Row],[stan zbiornika na początku dnia (L)]]-ekodom3[[#This Row],[zużycie]] &gt;=0, ekodom3[[#This Row],[stan zbiornika na początku dnia (L)]]-ekodom3[[#This Row],[zużycie]], 0)</f>
        <v>0</v>
      </c>
      <c r="I61" s="2">
        <f>IF((ekodom3[[#This Row],[stan zbiornika na początku dnia (L)]]-ekodom3[[#This Row],[zużycie]])&lt;0, ABS(ekodom3[[#This Row],[stan zbiornika na początku dnia (L)]]-ekodom3[[#This Row],[zużycie]]), 0)</f>
        <v>100</v>
      </c>
    </row>
    <row r="62" spans="1:9" x14ac:dyDescent="0.25">
      <c r="A62" s="1">
        <v>44622</v>
      </c>
      <c r="B62">
        <f>WEEKDAY(ekodom3[[#This Row],[Data]], 2)</f>
        <v>3</v>
      </c>
      <c r="C62">
        <v>0</v>
      </c>
      <c r="D62">
        <f>ekodom3[[#This Row],[retencja]]+H61</f>
        <v>0</v>
      </c>
      <c r="E62">
        <f>IF(ekodom3[[#This Row],[retencja]]=0, 1+E61, 0)</f>
        <v>1</v>
      </c>
      <c r="F6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2" s="2">
        <f>190+IF(ekodom3[[#This Row],[dzien tygodnia]]=3, 260,0)+IF(ekodom3[[#This Row],[Czy podlewa kwiaty]]="TAK", 300,0)</f>
        <v>450</v>
      </c>
      <c r="H62">
        <f>IF(ekodom3[[#This Row],[stan zbiornika na początku dnia (L)]]-ekodom3[[#This Row],[zużycie]] &gt;=0, ekodom3[[#This Row],[stan zbiornika na początku dnia (L)]]-ekodom3[[#This Row],[zużycie]], 0)</f>
        <v>0</v>
      </c>
      <c r="I62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63" spans="1:9" x14ac:dyDescent="0.25">
      <c r="A63" s="1">
        <v>44623</v>
      </c>
      <c r="B63">
        <f>WEEKDAY(ekodom3[[#This Row],[Data]], 2)</f>
        <v>4</v>
      </c>
      <c r="C63">
        <v>93</v>
      </c>
      <c r="D63">
        <f>ekodom3[[#This Row],[retencja]]+H62</f>
        <v>93</v>
      </c>
      <c r="E63">
        <f>IF(ekodom3[[#This Row],[retencja]]=0, 1+E62, 0)</f>
        <v>0</v>
      </c>
      <c r="F6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3" s="2">
        <f>190+IF(ekodom3[[#This Row],[dzien tygodnia]]=3, 260,0)+IF(ekodom3[[#This Row],[Czy podlewa kwiaty]]="TAK", 300,0)</f>
        <v>190</v>
      </c>
      <c r="H63">
        <f>IF(ekodom3[[#This Row],[stan zbiornika na początku dnia (L)]]-ekodom3[[#This Row],[zużycie]] &gt;=0, ekodom3[[#This Row],[stan zbiornika na początku dnia (L)]]-ekodom3[[#This Row],[zużycie]], 0)</f>
        <v>0</v>
      </c>
      <c r="I63" s="2">
        <f>IF((ekodom3[[#This Row],[stan zbiornika na początku dnia (L)]]-ekodom3[[#This Row],[zużycie]])&lt;0, ABS(ekodom3[[#This Row],[stan zbiornika na początku dnia (L)]]-ekodom3[[#This Row],[zużycie]]), 0)</f>
        <v>97</v>
      </c>
    </row>
    <row r="64" spans="1:9" x14ac:dyDescent="0.25">
      <c r="A64" s="1">
        <v>44624</v>
      </c>
      <c r="B64">
        <f>WEEKDAY(ekodom3[[#This Row],[Data]], 2)</f>
        <v>5</v>
      </c>
      <c r="C64">
        <v>1189</v>
      </c>
      <c r="D64">
        <f>ekodom3[[#This Row],[retencja]]+H63</f>
        <v>1189</v>
      </c>
      <c r="E64">
        <f>IF(ekodom3[[#This Row],[retencja]]=0, 1+E63, 0)</f>
        <v>0</v>
      </c>
      <c r="F6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4" s="2">
        <f>190+IF(ekodom3[[#This Row],[dzien tygodnia]]=3, 260,0)+IF(ekodom3[[#This Row],[Czy podlewa kwiaty]]="TAK", 300,0)</f>
        <v>190</v>
      </c>
      <c r="H64">
        <f>IF(ekodom3[[#This Row],[stan zbiornika na początku dnia (L)]]-ekodom3[[#This Row],[zużycie]] &gt;=0, ekodom3[[#This Row],[stan zbiornika na początku dnia (L)]]-ekodom3[[#This Row],[zużycie]], 0)</f>
        <v>999</v>
      </c>
      <c r="I6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65" spans="1:9" x14ac:dyDescent="0.25">
      <c r="A65" s="1">
        <v>44625</v>
      </c>
      <c r="B65">
        <f>WEEKDAY(ekodom3[[#This Row],[Data]], 2)</f>
        <v>6</v>
      </c>
      <c r="C65">
        <v>139</v>
      </c>
      <c r="D65">
        <f>ekodom3[[#This Row],[retencja]]+H64</f>
        <v>1138</v>
      </c>
      <c r="E65">
        <f>IF(ekodom3[[#This Row],[retencja]]=0, 1+E64, 0)</f>
        <v>0</v>
      </c>
      <c r="F6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5" s="2">
        <f>190+IF(ekodom3[[#This Row],[dzien tygodnia]]=3, 260,0)+IF(ekodom3[[#This Row],[Czy podlewa kwiaty]]="TAK", 300,0)</f>
        <v>190</v>
      </c>
      <c r="H65">
        <f>IF(ekodom3[[#This Row],[stan zbiornika na początku dnia (L)]]-ekodom3[[#This Row],[zużycie]] &gt;=0, ekodom3[[#This Row],[stan zbiornika na początku dnia (L)]]-ekodom3[[#This Row],[zużycie]], 0)</f>
        <v>948</v>
      </c>
      <c r="I6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66" spans="1:9" x14ac:dyDescent="0.25">
      <c r="A66" s="1">
        <v>44626</v>
      </c>
      <c r="B66">
        <f>WEEKDAY(ekodom3[[#This Row],[Data]], 2)</f>
        <v>7</v>
      </c>
      <c r="C66">
        <v>0</v>
      </c>
      <c r="D66">
        <f>ekodom3[[#This Row],[retencja]]+H65</f>
        <v>948</v>
      </c>
      <c r="E66">
        <f>IF(ekodom3[[#This Row],[retencja]]=0, 1+E65, 0)</f>
        <v>1</v>
      </c>
      <c r="F6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6" s="2">
        <f>190+IF(ekodom3[[#This Row],[dzien tygodnia]]=3, 260,0)+IF(ekodom3[[#This Row],[Czy podlewa kwiaty]]="TAK", 300,0)</f>
        <v>190</v>
      </c>
      <c r="H66">
        <f>IF(ekodom3[[#This Row],[stan zbiornika na początku dnia (L)]]-ekodom3[[#This Row],[zużycie]] &gt;=0, ekodom3[[#This Row],[stan zbiornika na początku dnia (L)]]-ekodom3[[#This Row],[zużycie]], 0)</f>
        <v>758</v>
      </c>
      <c r="I6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67" spans="1:9" x14ac:dyDescent="0.25">
      <c r="A67" s="1">
        <v>44627</v>
      </c>
      <c r="B67">
        <f>WEEKDAY(ekodom3[[#This Row],[Data]], 2)</f>
        <v>1</v>
      </c>
      <c r="C67">
        <v>0</v>
      </c>
      <c r="D67">
        <f>ekodom3[[#This Row],[retencja]]+H66</f>
        <v>758</v>
      </c>
      <c r="E67">
        <f>IF(ekodom3[[#This Row],[retencja]]=0, 1+E66, 0)</f>
        <v>2</v>
      </c>
      <c r="F6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7" s="2">
        <f>190+IF(ekodom3[[#This Row],[dzien tygodnia]]=3, 260,0)+IF(ekodom3[[#This Row],[Czy podlewa kwiaty]]="TAK", 300,0)</f>
        <v>190</v>
      </c>
      <c r="H67">
        <f>IF(ekodom3[[#This Row],[stan zbiornika na początku dnia (L)]]-ekodom3[[#This Row],[zużycie]] &gt;=0, ekodom3[[#This Row],[stan zbiornika na początku dnia (L)]]-ekodom3[[#This Row],[zużycie]], 0)</f>
        <v>568</v>
      </c>
      <c r="I6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68" spans="1:9" x14ac:dyDescent="0.25">
      <c r="A68" s="1">
        <v>44628</v>
      </c>
      <c r="B68">
        <f>WEEKDAY(ekodom3[[#This Row],[Data]], 2)</f>
        <v>2</v>
      </c>
      <c r="C68">
        <v>75</v>
      </c>
      <c r="D68">
        <f>ekodom3[[#This Row],[retencja]]+H67</f>
        <v>643</v>
      </c>
      <c r="E68">
        <f>IF(ekodom3[[#This Row],[retencja]]=0, 1+E67, 0)</f>
        <v>0</v>
      </c>
      <c r="F6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8" s="2">
        <f>190+IF(ekodom3[[#This Row],[dzien tygodnia]]=3, 260,0)+IF(ekodom3[[#This Row],[Czy podlewa kwiaty]]="TAK", 300,0)</f>
        <v>190</v>
      </c>
      <c r="H68">
        <f>IF(ekodom3[[#This Row],[stan zbiornika na początku dnia (L)]]-ekodom3[[#This Row],[zużycie]] &gt;=0, ekodom3[[#This Row],[stan zbiornika na początku dnia (L)]]-ekodom3[[#This Row],[zużycie]], 0)</f>
        <v>453</v>
      </c>
      <c r="I6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69" spans="1:9" x14ac:dyDescent="0.25">
      <c r="A69" s="1">
        <v>44629</v>
      </c>
      <c r="B69">
        <f>WEEKDAY(ekodom3[[#This Row],[Data]], 2)</f>
        <v>3</v>
      </c>
      <c r="C69">
        <v>612</v>
      </c>
      <c r="D69">
        <f>ekodom3[[#This Row],[retencja]]+H68</f>
        <v>1065</v>
      </c>
      <c r="E69">
        <f>IF(ekodom3[[#This Row],[retencja]]=0, 1+E68, 0)</f>
        <v>0</v>
      </c>
      <c r="F6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69" s="2">
        <f>190+IF(ekodom3[[#This Row],[dzien tygodnia]]=3, 260,0)+IF(ekodom3[[#This Row],[Czy podlewa kwiaty]]="TAK", 300,0)</f>
        <v>450</v>
      </c>
      <c r="H69">
        <f>IF(ekodom3[[#This Row],[stan zbiornika na początku dnia (L)]]-ekodom3[[#This Row],[zużycie]] &gt;=0, ekodom3[[#This Row],[stan zbiornika na początku dnia (L)]]-ekodom3[[#This Row],[zużycie]], 0)</f>
        <v>615</v>
      </c>
      <c r="I6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70" spans="1:9" x14ac:dyDescent="0.25">
      <c r="A70" s="1">
        <v>44630</v>
      </c>
      <c r="B70">
        <f>WEEKDAY(ekodom3[[#This Row],[Data]], 2)</f>
        <v>4</v>
      </c>
      <c r="C70">
        <v>0</v>
      </c>
      <c r="D70">
        <f>ekodom3[[#This Row],[retencja]]+H69</f>
        <v>615</v>
      </c>
      <c r="E70">
        <f>IF(ekodom3[[#This Row],[retencja]]=0, 1+E69, 0)</f>
        <v>1</v>
      </c>
      <c r="F7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0" s="2">
        <f>190+IF(ekodom3[[#This Row],[dzien tygodnia]]=3, 260,0)+IF(ekodom3[[#This Row],[Czy podlewa kwiaty]]="TAK", 300,0)</f>
        <v>190</v>
      </c>
      <c r="H70">
        <f>IF(ekodom3[[#This Row],[stan zbiornika na początku dnia (L)]]-ekodom3[[#This Row],[zużycie]] &gt;=0, ekodom3[[#This Row],[stan zbiornika na początku dnia (L)]]-ekodom3[[#This Row],[zużycie]], 0)</f>
        <v>425</v>
      </c>
      <c r="I7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71" spans="1:9" x14ac:dyDescent="0.25">
      <c r="A71" s="1">
        <v>44631</v>
      </c>
      <c r="B71">
        <f>WEEKDAY(ekodom3[[#This Row],[Data]], 2)</f>
        <v>5</v>
      </c>
      <c r="C71">
        <v>137</v>
      </c>
      <c r="D71">
        <f>ekodom3[[#This Row],[retencja]]+H70</f>
        <v>562</v>
      </c>
      <c r="E71">
        <f>IF(ekodom3[[#This Row],[retencja]]=0, 1+E70, 0)</f>
        <v>0</v>
      </c>
      <c r="F7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1" s="2">
        <f>190+IF(ekodom3[[#This Row],[dzien tygodnia]]=3, 260,0)+IF(ekodom3[[#This Row],[Czy podlewa kwiaty]]="TAK", 300,0)</f>
        <v>190</v>
      </c>
      <c r="H71">
        <f>IF(ekodom3[[#This Row],[stan zbiornika na początku dnia (L)]]-ekodom3[[#This Row],[zużycie]] &gt;=0, ekodom3[[#This Row],[stan zbiornika na początku dnia (L)]]-ekodom3[[#This Row],[zużycie]], 0)</f>
        <v>372</v>
      </c>
      <c r="I7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72" spans="1:9" x14ac:dyDescent="0.25">
      <c r="A72" s="1">
        <v>44632</v>
      </c>
      <c r="B72">
        <f>WEEKDAY(ekodom3[[#This Row],[Data]], 2)</f>
        <v>6</v>
      </c>
      <c r="C72">
        <v>122</v>
      </c>
      <c r="D72">
        <f>ekodom3[[#This Row],[retencja]]+H71</f>
        <v>494</v>
      </c>
      <c r="E72">
        <f>IF(ekodom3[[#This Row],[retencja]]=0, 1+E71, 0)</f>
        <v>0</v>
      </c>
      <c r="F7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2" s="2">
        <f>190+IF(ekodom3[[#This Row],[dzien tygodnia]]=3, 260,0)+IF(ekodom3[[#This Row],[Czy podlewa kwiaty]]="TAK", 300,0)</f>
        <v>190</v>
      </c>
      <c r="H72">
        <f>IF(ekodom3[[#This Row],[stan zbiornika na początku dnia (L)]]-ekodom3[[#This Row],[zużycie]] &gt;=0, ekodom3[[#This Row],[stan zbiornika na początku dnia (L)]]-ekodom3[[#This Row],[zużycie]], 0)</f>
        <v>304</v>
      </c>
      <c r="I7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73" spans="1:9" x14ac:dyDescent="0.25">
      <c r="A73" s="1">
        <v>44633</v>
      </c>
      <c r="B73">
        <f>WEEKDAY(ekodom3[[#This Row],[Data]], 2)</f>
        <v>7</v>
      </c>
      <c r="C73">
        <v>0</v>
      </c>
      <c r="D73">
        <f>ekodom3[[#This Row],[retencja]]+H72</f>
        <v>304</v>
      </c>
      <c r="E73">
        <f>IF(ekodom3[[#This Row],[retencja]]=0, 1+E72, 0)</f>
        <v>1</v>
      </c>
      <c r="F7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3" s="2">
        <f>190+IF(ekodom3[[#This Row],[dzien tygodnia]]=3, 260,0)+IF(ekodom3[[#This Row],[Czy podlewa kwiaty]]="TAK", 300,0)</f>
        <v>190</v>
      </c>
      <c r="H73">
        <f>IF(ekodom3[[#This Row],[stan zbiornika na początku dnia (L)]]-ekodom3[[#This Row],[zużycie]] &gt;=0, ekodom3[[#This Row],[stan zbiornika na początku dnia (L)]]-ekodom3[[#This Row],[zużycie]], 0)</f>
        <v>114</v>
      </c>
      <c r="I7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74" spans="1:9" x14ac:dyDescent="0.25">
      <c r="A74" s="1">
        <v>44634</v>
      </c>
      <c r="B74">
        <f>WEEKDAY(ekodom3[[#This Row],[Data]], 2)</f>
        <v>1</v>
      </c>
      <c r="C74">
        <v>0</v>
      </c>
      <c r="D74">
        <f>ekodom3[[#This Row],[retencja]]+H73</f>
        <v>114</v>
      </c>
      <c r="E74">
        <f>IF(ekodom3[[#This Row],[retencja]]=0, 1+E73, 0)</f>
        <v>2</v>
      </c>
      <c r="F7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4" s="2">
        <f>190+IF(ekodom3[[#This Row],[dzien tygodnia]]=3, 260,0)+IF(ekodom3[[#This Row],[Czy podlewa kwiaty]]="TAK", 300,0)</f>
        <v>190</v>
      </c>
      <c r="H74">
        <f>IF(ekodom3[[#This Row],[stan zbiornika na początku dnia (L)]]-ekodom3[[#This Row],[zużycie]] &gt;=0, ekodom3[[#This Row],[stan zbiornika na początku dnia (L)]]-ekodom3[[#This Row],[zużycie]], 0)</f>
        <v>0</v>
      </c>
      <c r="I74" s="2">
        <f>IF((ekodom3[[#This Row],[stan zbiornika na początku dnia (L)]]-ekodom3[[#This Row],[zużycie]])&lt;0, ABS(ekodom3[[#This Row],[stan zbiornika na początku dnia (L)]]-ekodom3[[#This Row],[zużycie]]), 0)</f>
        <v>76</v>
      </c>
    </row>
    <row r="75" spans="1:9" x14ac:dyDescent="0.25">
      <c r="A75" s="1">
        <v>44635</v>
      </c>
      <c r="B75">
        <f>WEEKDAY(ekodom3[[#This Row],[Data]], 2)</f>
        <v>2</v>
      </c>
      <c r="C75">
        <v>88</v>
      </c>
      <c r="D75">
        <f>ekodom3[[#This Row],[retencja]]+H74</f>
        <v>88</v>
      </c>
      <c r="E75">
        <f>IF(ekodom3[[#This Row],[retencja]]=0, 1+E74, 0)</f>
        <v>0</v>
      </c>
      <c r="F7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5" s="2">
        <f>190+IF(ekodom3[[#This Row],[dzien tygodnia]]=3, 260,0)+IF(ekodom3[[#This Row],[Czy podlewa kwiaty]]="TAK", 300,0)</f>
        <v>190</v>
      </c>
      <c r="H75">
        <f>IF(ekodom3[[#This Row],[stan zbiornika na początku dnia (L)]]-ekodom3[[#This Row],[zużycie]] &gt;=0, ekodom3[[#This Row],[stan zbiornika na początku dnia (L)]]-ekodom3[[#This Row],[zużycie]], 0)</f>
        <v>0</v>
      </c>
      <c r="I75" s="2">
        <f>IF((ekodom3[[#This Row],[stan zbiornika na początku dnia (L)]]-ekodom3[[#This Row],[zużycie]])&lt;0, ABS(ekodom3[[#This Row],[stan zbiornika na początku dnia (L)]]-ekodom3[[#This Row],[zużycie]]), 0)</f>
        <v>102</v>
      </c>
    </row>
    <row r="76" spans="1:9" x14ac:dyDescent="0.25">
      <c r="A76" s="1">
        <v>44636</v>
      </c>
      <c r="B76">
        <f>WEEKDAY(ekodom3[[#This Row],[Data]], 2)</f>
        <v>3</v>
      </c>
      <c r="C76">
        <v>112</v>
      </c>
      <c r="D76">
        <f>ekodom3[[#This Row],[retencja]]+H75</f>
        <v>112</v>
      </c>
      <c r="E76">
        <f>IF(ekodom3[[#This Row],[retencja]]=0, 1+E75, 0)</f>
        <v>0</v>
      </c>
      <c r="F7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6" s="2">
        <f>190+IF(ekodom3[[#This Row],[dzien tygodnia]]=3, 260,0)+IF(ekodom3[[#This Row],[Czy podlewa kwiaty]]="TAK", 300,0)</f>
        <v>450</v>
      </c>
      <c r="H76">
        <f>IF(ekodom3[[#This Row],[stan zbiornika na początku dnia (L)]]-ekodom3[[#This Row],[zużycie]] &gt;=0, ekodom3[[#This Row],[stan zbiornika na początku dnia (L)]]-ekodom3[[#This Row],[zużycie]], 0)</f>
        <v>0</v>
      </c>
      <c r="I76" s="2">
        <f>IF((ekodom3[[#This Row],[stan zbiornika na początku dnia (L)]]-ekodom3[[#This Row],[zużycie]])&lt;0, ABS(ekodom3[[#This Row],[stan zbiornika na początku dnia (L)]]-ekodom3[[#This Row],[zużycie]]), 0)</f>
        <v>338</v>
      </c>
    </row>
    <row r="77" spans="1:9" x14ac:dyDescent="0.25">
      <c r="A77" s="1">
        <v>44637</v>
      </c>
      <c r="B77">
        <f>WEEKDAY(ekodom3[[#This Row],[Data]], 2)</f>
        <v>4</v>
      </c>
      <c r="C77">
        <v>82</v>
      </c>
      <c r="D77">
        <f>ekodom3[[#This Row],[retencja]]+H76</f>
        <v>82</v>
      </c>
      <c r="E77">
        <f>IF(ekodom3[[#This Row],[retencja]]=0, 1+E76, 0)</f>
        <v>0</v>
      </c>
      <c r="F7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7" s="2">
        <f>190+IF(ekodom3[[#This Row],[dzien tygodnia]]=3, 260,0)+IF(ekodom3[[#This Row],[Czy podlewa kwiaty]]="TAK", 300,0)</f>
        <v>190</v>
      </c>
      <c r="H77">
        <f>IF(ekodom3[[#This Row],[stan zbiornika na początku dnia (L)]]-ekodom3[[#This Row],[zużycie]] &gt;=0, ekodom3[[#This Row],[stan zbiornika na początku dnia (L)]]-ekodom3[[#This Row],[zużycie]], 0)</f>
        <v>0</v>
      </c>
      <c r="I77" s="2">
        <f>IF((ekodom3[[#This Row],[stan zbiornika na początku dnia (L)]]-ekodom3[[#This Row],[zużycie]])&lt;0, ABS(ekodom3[[#This Row],[stan zbiornika na początku dnia (L)]]-ekodom3[[#This Row],[zużycie]]), 0)</f>
        <v>108</v>
      </c>
    </row>
    <row r="78" spans="1:9" x14ac:dyDescent="0.25">
      <c r="A78" s="1">
        <v>44638</v>
      </c>
      <c r="B78">
        <f>WEEKDAY(ekodom3[[#This Row],[Data]], 2)</f>
        <v>5</v>
      </c>
      <c r="C78">
        <v>174</v>
      </c>
      <c r="D78">
        <f>ekodom3[[#This Row],[retencja]]+H77</f>
        <v>174</v>
      </c>
      <c r="E78">
        <f>IF(ekodom3[[#This Row],[retencja]]=0, 1+E77, 0)</f>
        <v>0</v>
      </c>
      <c r="F7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8" s="2">
        <f>190+IF(ekodom3[[#This Row],[dzien tygodnia]]=3, 260,0)+IF(ekodom3[[#This Row],[Czy podlewa kwiaty]]="TAK", 300,0)</f>
        <v>190</v>
      </c>
      <c r="H78">
        <f>IF(ekodom3[[#This Row],[stan zbiornika na początku dnia (L)]]-ekodom3[[#This Row],[zużycie]] &gt;=0, ekodom3[[#This Row],[stan zbiornika na początku dnia (L)]]-ekodom3[[#This Row],[zużycie]], 0)</f>
        <v>0</v>
      </c>
      <c r="I78" s="2">
        <f>IF((ekodom3[[#This Row],[stan zbiornika na początku dnia (L)]]-ekodom3[[#This Row],[zużycie]])&lt;0, ABS(ekodom3[[#This Row],[stan zbiornika na początku dnia (L)]]-ekodom3[[#This Row],[zużycie]]), 0)</f>
        <v>16</v>
      </c>
    </row>
    <row r="79" spans="1:9" x14ac:dyDescent="0.25">
      <c r="A79" s="1">
        <v>44639</v>
      </c>
      <c r="B79">
        <f>WEEKDAY(ekodom3[[#This Row],[Data]], 2)</f>
        <v>6</v>
      </c>
      <c r="C79">
        <v>279</v>
      </c>
      <c r="D79">
        <f>ekodom3[[#This Row],[retencja]]+H78</f>
        <v>279</v>
      </c>
      <c r="E79">
        <f>IF(ekodom3[[#This Row],[retencja]]=0, 1+E78, 0)</f>
        <v>0</v>
      </c>
      <c r="F7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79" s="2">
        <f>190+IF(ekodom3[[#This Row],[dzien tygodnia]]=3, 260,0)+IF(ekodom3[[#This Row],[Czy podlewa kwiaty]]="TAK", 300,0)</f>
        <v>190</v>
      </c>
      <c r="H79">
        <f>IF(ekodom3[[#This Row],[stan zbiornika na początku dnia (L)]]-ekodom3[[#This Row],[zużycie]] &gt;=0, ekodom3[[#This Row],[stan zbiornika na początku dnia (L)]]-ekodom3[[#This Row],[zużycie]], 0)</f>
        <v>89</v>
      </c>
      <c r="I7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80" spans="1:9" x14ac:dyDescent="0.25">
      <c r="A80" s="1">
        <v>44640</v>
      </c>
      <c r="B80">
        <f>WEEKDAY(ekodom3[[#This Row],[Data]], 2)</f>
        <v>7</v>
      </c>
      <c r="C80">
        <v>125</v>
      </c>
      <c r="D80">
        <f>ekodom3[[#This Row],[retencja]]+H79</f>
        <v>214</v>
      </c>
      <c r="E80">
        <f>IF(ekodom3[[#This Row],[retencja]]=0, 1+E79, 0)</f>
        <v>0</v>
      </c>
      <c r="F8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0" s="2">
        <f>190+IF(ekodom3[[#This Row],[dzien tygodnia]]=3, 260,0)+IF(ekodom3[[#This Row],[Czy podlewa kwiaty]]="TAK", 300,0)</f>
        <v>190</v>
      </c>
      <c r="H80">
        <f>IF(ekodom3[[#This Row],[stan zbiornika na początku dnia (L)]]-ekodom3[[#This Row],[zużycie]] &gt;=0, ekodom3[[#This Row],[stan zbiornika na początku dnia (L)]]-ekodom3[[#This Row],[zużycie]], 0)</f>
        <v>24</v>
      </c>
      <c r="I8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81" spans="1:9" x14ac:dyDescent="0.25">
      <c r="A81" s="1">
        <v>44641</v>
      </c>
      <c r="B81">
        <f>WEEKDAY(ekodom3[[#This Row],[Data]], 2)</f>
        <v>1</v>
      </c>
      <c r="C81">
        <v>123</v>
      </c>
      <c r="D81">
        <f>ekodom3[[#This Row],[retencja]]+H80</f>
        <v>147</v>
      </c>
      <c r="E81">
        <f>IF(ekodom3[[#This Row],[retencja]]=0, 1+E80, 0)</f>
        <v>0</v>
      </c>
      <c r="F8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1" s="2">
        <f>190+IF(ekodom3[[#This Row],[dzien tygodnia]]=3, 260,0)+IF(ekodom3[[#This Row],[Czy podlewa kwiaty]]="TAK", 300,0)</f>
        <v>190</v>
      </c>
      <c r="H81">
        <f>IF(ekodom3[[#This Row],[stan zbiornika na początku dnia (L)]]-ekodom3[[#This Row],[zużycie]] &gt;=0, ekodom3[[#This Row],[stan zbiornika na początku dnia (L)]]-ekodom3[[#This Row],[zużycie]], 0)</f>
        <v>0</v>
      </c>
      <c r="I81" s="2">
        <f>IF((ekodom3[[#This Row],[stan zbiornika na początku dnia (L)]]-ekodom3[[#This Row],[zużycie]])&lt;0, ABS(ekodom3[[#This Row],[stan zbiornika na początku dnia (L)]]-ekodom3[[#This Row],[zużycie]]), 0)</f>
        <v>43</v>
      </c>
    </row>
    <row r="82" spans="1:9" x14ac:dyDescent="0.25">
      <c r="A82" s="1">
        <v>44642</v>
      </c>
      <c r="B82">
        <f>WEEKDAY(ekodom3[[#This Row],[Data]], 2)</f>
        <v>2</v>
      </c>
      <c r="C82">
        <v>108</v>
      </c>
      <c r="D82">
        <f>ekodom3[[#This Row],[retencja]]+H81</f>
        <v>108</v>
      </c>
      <c r="E82">
        <f>IF(ekodom3[[#This Row],[retencja]]=0, 1+E81, 0)</f>
        <v>0</v>
      </c>
      <c r="F8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2" s="2">
        <f>190+IF(ekodom3[[#This Row],[dzien tygodnia]]=3, 260,0)+IF(ekodom3[[#This Row],[Czy podlewa kwiaty]]="TAK", 300,0)</f>
        <v>190</v>
      </c>
      <c r="H82">
        <f>IF(ekodom3[[#This Row],[stan zbiornika na początku dnia (L)]]-ekodom3[[#This Row],[zużycie]] &gt;=0, ekodom3[[#This Row],[stan zbiornika na początku dnia (L)]]-ekodom3[[#This Row],[zużycie]], 0)</f>
        <v>0</v>
      </c>
      <c r="I82" s="2">
        <f>IF((ekodom3[[#This Row],[stan zbiornika na początku dnia (L)]]-ekodom3[[#This Row],[zużycie]])&lt;0, ABS(ekodom3[[#This Row],[stan zbiornika na początku dnia (L)]]-ekodom3[[#This Row],[zużycie]]), 0)</f>
        <v>82</v>
      </c>
    </row>
    <row r="83" spans="1:9" x14ac:dyDescent="0.25">
      <c r="A83" s="1">
        <v>44643</v>
      </c>
      <c r="B83">
        <f>WEEKDAY(ekodom3[[#This Row],[Data]], 2)</f>
        <v>3</v>
      </c>
      <c r="C83">
        <v>0</v>
      </c>
      <c r="D83">
        <f>ekodom3[[#This Row],[retencja]]+H82</f>
        <v>0</v>
      </c>
      <c r="E83">
        <f>IF(ekodom3[[#This Row],[retencja]]=0, 1+E82, 0)</f>
        <v>1</v>
      </c>
      <c r="F8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3" s="2">
        <f>190+IF(ekodom3[[#This Row],[dzien tygodnia]]=3, 260,0)+IF(ekodom3[[#This Row],[Czy podlewa kwiaty]]="TAK", 300,0)</f>
        <v>450</v>
      </c>
      <c r="H83">
        <f>IF(ekodom3[[#This Row],[stan zbiornika na początku dnia (L)]]-ekodom3[[#This Row],[zużycie]] &gt;=0, ekodom3[[#This Row],[stan zbiornika na początku dnia (L)]]-ekodom3[[#This Row],[zużycie]], 0)</f>
        <v>0</v>
      </c>
      <c r="I83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84" spans="1:9" x14ac:dyDescent="0.25">
      <c r="A84" s="1">
        <v>44644</v>
      </c>
      <c r="B84">
        <f>WEEKDAY(ekodom3[[#This Row],[Data]], 2)</f>
        <v>4</v>
      </c>
      <c r="C84">
        <v>0</v>
      </c>
      <c r="D84">
        <f>ekodom3[[#This Row],[retencja]]+H83</f>
        <v>0</v>
      </c>
      <c r="E84">
        <f>IF(ekodom3[[#This Row],[retencja]]=0, 1+E83, 0)</f>
        <v>2</v>
      </c>
      <c r="F8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4" s="2">
        <f>190+IF(ekodom3[[#This Row],[dzien tygodnia]]=3, 260,0)+IF(ekodom3[[#This Row],[Czy podlewa kwiaty]]="TAK", 300,0)</f>
        <v>190</v>
      </c>
      <c r="H84">
        <f>IF(ekodom3[[#This Row],[stan zbiornika na początku dnia (L)]]-ekodom3[[#This Row],[zużycie]] &gt;=0, ekodom3[[#This Row],[stan zbiornika na początku dnia (L)]]-ekodom3[[#This Row],[zużycie]], 0)</f>
        <v>0</v>
      </c>
      <c r="I84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85" spans="1:9" x14ac:dyDescent="0.25">
      <c r="A85" s="1">
        <v>44645</v>
      </c>
      <c r="B85">
        <f>WEEKDAY(ekodom3[[#This Row],[Data]], 2)</f>
        <v>5</v>
      </c>
      <c r="C85">
        <v>0</v>
      </c>
      <c r="D85">
        <f>ekodom3[[#This Row],[retencja]]+H84</f>
        <v>0</v>
      </c>
      <c r="E85">
        <f>IF(ekodom3[[#This Row],[retencja]]=0, 1+E84, 0)</f>
        <v>3</v>
      </c>
      <c r="F8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5" s="2">
        <f>190+IF(ekodom3[[#This Row],[dzien tygodnia]]=3, 260,0)+IF(ekodom3[[#This Row],[Czy podlewa kwiaty]]="TAK", 300,0)</f>
        <v>190</v>
      </c>
      <c r="H85">
        <f>IF(ekodom3[[#This Row],[stan zbiornika na początku dnia (L)]]-ekodom3[[#This Row],[zużycie]] &gt;=0, ekodom3[[#This Row],[stan zbiornika na początku dnia (L)]]-ekodom3[[#This Row],[zużycie]], 0)</f>
        <v>0</v>
      </c>
      <c r="I85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86" spans="1:9" x14ac:dyDescent="0.25">
      <c r="A86" s="1">
        <v>44646</v>
      </c>
      <c r="B86">
        <f>WEEKDAY(ekodom3[[#This Row],[Data]], 2)</f>
        <v>6</v>
      </c>
      <c r="C86">
        <v>0</v>
      </c>
      <c r="D86">
        <f>ekodom3[[#This Row],[retencja]]+H85</f>
        <v>0</v>
      </c>
      <c r="E86">
        <f>IF(ekodom3[[#This Row],[retencja]]=0, 1+E85, 0)</f>
        <v>4</v>
      </c>
      <c r="F8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6" s="2">
        <f>190+IF(ekodom3[[#This Row],[dzien tygodnia]]=3, 260,0)+IF(ekodom3[[#This Row],[Czy podlewa kwiaty]]="TAK", 300,0)</f>
        <v>190</v>
      </c>
      <c r="H86">
        <f>IF(ekodom3[[#This Row],[stan zbiornika na początku dnia (L)]]-ekodom3[[#This Row],[zużycie]] &gt;=0, ekodom3[[#This Row],[stan zbiornika na początku dnia (L)]]-ekodom3[[#This Row],[zużycie]], 0)</f>
        <v>0</v>
      </c>
      <c r="I86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87" spans="1:9" x14ac:dyDescent="0.25">
      <c r="A87" s="1">
        <v>44647</v>
      </c>
      <c r="B87">
        <f>WEEKDAY(ekodom3[[#This Row],[Data]], 2)</f>
        <v>7</v>
      </c>
      <c r="C87">
        <v>0</v>
      </c>
      <c r="D87">
        <f>ekodom3[[#This Row],[retencja]]+H86</f>
        <v>0</v>
      </c>
      <c r="E87">
        <f>IF(ekodom3[[#This Row],[retencja]]=0, 1+E86, 0)</f>
        <v>5</v>
      </c>
      <c r="F8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7" s="2">
        <f>190+IF(ekodom3[[#This Row],[dzien tygodnia]]=3, 260,0)+IF(ekodom3[[#This Row],[Czy podlewa kwiaty]]="TAK", 300,0)</f>
        <v>190</v>
      </c>
      <c r="H87">
        <f>IF(ekodom3[[#This Row],[stan zbiornika na początku dnia (L)]]-ekodom3[[#This Row],[zużycie]] &gt;=0, ekodom3[[#This Row],[stan zbiornika na początku dnia (L)]]-ekodom3[[#This Row],[zużycie]], 0)</f>
        <v>0</v>
      </c>
      <c r="I87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88" spans="1:9" x14ac:dyDescent="0.25">
      <c r="A88" s="1">
        <v>44648</v>
      </c>
      <c r="B88">
        <f>WEEKDAY(ekodom3[[#This Row],[Data]], 2)</f>
        <v>1</v>
      </c>
      <c r="C88">
        <v>0</v>
      </c>
      <c r="D88">
        <f>ekodom3[[#This Row],[retencja]]+H87</f>
        <v>0</v>
      </c>
      <c r="E88">
        <f>IF(ekodom3[[#This Row],[retencja]]=0, 1+E87, 0)</f>
        <v>6</v>
      </c>
      <c r="F8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8" s="2">
        <f>190+IF(ekodom3[[#This Row],[dzien tygodnia]]=3, 260,0)+IF(ekodom3[[#This Row],[Czy podlewa kwiaty]]="TAK", 300,0)</f>
        <v>190</v>
      </c>
      <c r="H88">
        <f>IF(ekodom3[[#This Row],[stan zbiornika na początku dnia (L)]]-ekodom3[[#This Row],[zużycie]] &gt;=0, ekodom3[[#This Row],[stan zbiornika na początku dnia (L)]]-ekodom3[[#This Row],[zużycie]], 0)</f>
        <v>0</v>
      </c>
      <c r="I88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89" spans="1:9" x14ac:dyDescent="0.25">
      <c r="A89" s="1">
        <v>44649</v>
      </c>
      <c r="B89">
        <f>WEEKDAY(ekodom3[[#This Row],[Data]], 2)</f>
        <v>2</v>
      </c>
      <c r="C89">
        <v>0</v>
      </c>
      <c r="D89">
        <f>ekodom3[[#This Row],[retencja]]+H88</f>
        <v>0</v>
      </c>
      <c r="E89">
        <f>IF(ekodom3[[#This Row],[retencja]]=0, 1+E88, 0)</f>
        <v>7</v>
      </c>
      <c r="F8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89" s="2">
        <f>190+IF(ekodom3[[#This Row],[dzien tygodnia]]=3, 260,0)+IF(ekodom3[[#This Row],[Czy podlewa kwiaty]]="TAK", 300,0)</f>
        <v>190</v>
      </c>
      <c r="H89">
        <f>IF(ekodom3[[#This Row],[stan zbiornika na początku dnia (L)]]-ekodom3[[#This Row],[zużycie]] &gt;=0, ekodom3[[#This Row],[stan zbiornika na początku dnia (L)]]-ekodom3[[#This Row],[zużycie]], 0)</f>
        <v>0</v>
      </c>
      <c r="I89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90" spans="1:9" x14ac:dyDescent="0.25">
      <c r="A90" s="1">
        <v>44650</v>
      </c>
      <c r="B90">
        <f>WEEKDAY(ekodom3[[#This Row],[Data]], 2)</f>
        <v>3</v>
      </c>
      <c r="C90">
        <v>0</v>
      </c>
      <c r="D90">
        <f>ekodom3[[#This Row],[retencja]]+H89</f>
        <v>0</v>
      </c>
      <c r="E90">
        <f>IF(ekodom3[[#This Row],[retencja]]=0, 1+E89, 0)</f>
        <v>8</v>
      </c>
      <c r="F9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0" s="2">
        <f>190+IF(ekodom3[[#This Row],[dzien tygodnia]]=3, 260,0)+IF(ekodom3[[#This Row],[Czy podlewa kwiaty]]="TAK", 300,0)</f>
        <v>450</v>
      </c>
      <c r="H90">
        <f>IF(ekodom3[[#This Row],[stan zbiornika na początku dnia (L)]]-ekodom3[[#This Row],[zużycie]] &gt;=0, ekodom3[[#This Row],[stan zbiornika na początku dnia (L)]]-ekodom3[[#This Row],[zużycie]], 0)</f>
        <v>0</v>
      </c>
      <c r="I90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91" spans="1:9" x14ac:dyDescent="0.25">
      <c r="A91" s="1">
        <v>44651</v>
      </c>
      <c r="B91">
        <f>WEEKDAY(ekodom3[[#This Row],[Data]], 2)</f>
        <v>4</v>
      </c>
      <c r="C91">
        <v>207</v>
      </c>
      <c r="D91">
        <f>ekodom3[[#This Row],[retencja]]+H90</f>
        <v>207</v>
      </c>
      <c r="E91">
        <f>IF(ekodom3[[#This Row],[retencja]]=0, 1+E90, 0)</f>
        <v>0</v>
      </c>
      <c r="F9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1" s="2">
        <f>190+IF(ekodom3[[#This Row],[dzien tygodnia]]=3, 260,0)+IF(ekodom3[[#This Row],[Czy podlewa kwiaty]]="TAK", 300,0)</f>
        <v>190</v>
      </c>
      <c r="H91">
        <f>IF(ekodom3[[#This Row],[stan zbiornika na początku dnia (L)]]-ekodom3[[#This Row],[zużycie]] &gt;=0, ekodom3[[#This Row],[stan zbiornika na początku dnia (L)]]-ekodom3[[#This Row],[zużycie]], 0)</f>
        <v>17</v>
      </c>
      <c r="I9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92" spans="1:9" x14ac:dyDescent="0.25">
      <c r="A92" s="1">
        <v>44652</v>
      </c>
      <c r="B92">
        <f>WEEKDAY(ekodom3[[#This Row],[Data]], 2)</f>
        <v>5</v>
      </c>
      <c r="C92">
        <v>1299</v>
      </c>
      <c r="D92">
        <f>ekodom3[[#This Row],[retencja]]+H91</f>
        <v>1316</v>
      </c>
      <c r="E92">
        <f>IF(ekodom3[[#This Row],[retencja]]=0, 1+E91, 0)</f>
        <v>0</v>
      </c>
      <c r="F9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2" s="2">
        <f>190+IF(ekodom3[[#This Row],[dzien tygodnia]]=3, 260,0)+IF(ekodom3[[#This Row],[Czy podlewa kwiaty]]="TAK", 300,0)</f>
        <v>190</v>
      </c>
      <c r="H92">
        <f>IF(ekodom3[[#This Row],[stan zbiornika na początku dnia (L)]]-ekodom3[[#This Row],[zużycie]] &gt;=0, ekodom3[[#This Row],[stan zbiornika na początku dnia (L)]]-ekodom3[[#This Row],[zużycie]], 0)</f>
        <v>1126</v>
      </c>
      <c r="I9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93" spans="1:9" x14ac:dyDescent="0.25">
      <c r="A93" s="1">
        <v>44653</v>
      </c>
      <c r="B93">
        <f>WEEKDAY(ekodom3[[#This Row],[Data]], 2)</f>
        <v>6</v>
      </c>
      <c r="C93">
        <v>218</v>
      </c>
      <c r="D93">
        <f>ekodom3[[#This Row],[retencja]]+H92</f>
        <v>1344</v>
      </c>
      <c r="E93">
        <f>IF(ekodom3[[#This Row],[retencja]]=0, 1+E92, 0)</f>
        <v>0</v>
      </c>
      <c r="F9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3" s="2">
        <f>190+IF(ekodom3[[#This Row],[dzien tygodnia]]=3, 260,0)+IF(ekodom3[[#This Row],[Czy podlewa kwiaty]]="TAK", 300,0)</f>
        <v>190</v>
      </c>
      <c r="H93">
        <f>IF(ekodom3[[#This Row],[stan zbiornika na początku dnia (L)]]-ekodom3[[#This Row],[zużycie]] &gt;=0, ekodom3[[#This Row],[stan zbiornika na początku dnia (L)]]-ekodom3[[#This Row],[zużycie]], 0)</f>
        <v>1154</v>
      </c>
      <c r="I9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94" spans="1:9" x14ac:dyDescent="0.25">
      <c r="A94" s="1">
        <v>44654</v>
      </c>
      <c r="B94">
        <f>WEEKDAY(ekodom3[[#This Row],[Data]], 2)</f>
        <v>7</v>
      </c>
      <c r="C94">
        <v>0</v>
      </c>
      <c r="D94">
        <f>ekodom3[[#This Row],[retencja]]+H93</f>
        <v>1154</v>
      </c>
      <c r="E94">
        <f>IF(ekodom3[[#This Row],[retencja]]=0, 1+E93, 0)</f>
        <v>1</v>
      </c>
      <c r="F9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4" s="2">
        <f>190+IF(ekodom3[[#This Row],[dzien tygodnia]]=3, 260,0)+IF(ekodom3[[#This Row],[Czy podlewa kwiaty]]="TAK", 300,0)</f>
        <v>190</v>
      </c>
      <c r="H94">
        <f>IF(ekodom3[[#This Row],[stan zbiornika na początku dnia (L)]]-ekodom3[[#This Row],[zużycie]] &gt;=0, ekodom3[[#This Row],[stan zbiornika na początku dnia (L)]]-ekodom3[[#This Row],[zużycie]], 0)</f>
        <v>964</v>
      </c>
      <c r="I9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95" spans="1:9" x14ac:dyDescent="0.25">
      <c r="A95" s="1">
        <v>44655</v>
      </c>
      <c r="B95">
        <f>WEEKDAY(ekodom3[[#This Row],[Data]], 2)</f>
        <v>1</v>
      </c>
      <c r="C95">
        <v>0</v>
      </c>
      <c r="D95">
        <f>ekodom3[[#This Row],[retencja]]+H94</f>
        <v>964</v>
      </c>
      <c r="E95">
        <f>IF(ekodom3[[#This Row],[retencja]]=0, 1+E94, 0)</f>
        <v>2</v>
      </c>
      <c r="F9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5" s="2">
        <f>190+IF(ekodom3[[#This Row],[dzien tygodnia]]=3, 260,0)+IF(ekodom3[[#This Row],[Czy podlewa kwiaty]]="TAK", 300,0)</f>
        <v>190</v>
      </c>
      <c r="H95">
        <f>IF(ekodom3[[#This Row],[stan zbiornika na początku dnia (L)]]-ekodom3[[#This Row],[zużycie]] &gt;=0, ekodom3[[#This Row],[stan zbiornika na początku dnia (L)]]-ekodom3[[#This Row],[zużycie]], 0)</f>
        <v>774</v>
      </c>
      <c r="I9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96" spans="1:9" x14ac:dyDescent="0.25">
      <c r="A96" s="1">
        <v>44656</v>
      </c>
      <c r="B96">
        <f>WEEKDAY(ekodom3[[#This Row],[Data]], 2)</f>
        <v>2</v>
      </c>
      <c r="C96">
        <v>0</v>
      </c>
      <c r="D96">
        <f>ekodom3[[#This Row],[retencja]]+H95</f>
        <v>774</v>
      </c>
      <c r="E96">
        <f>IF(ekodom3[[#This Row],[retencja]]=0, 1+E95, 0)</f>
        <v>3</v>
      </c>
      <c r="F9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6" s="2">
        <f>190+IF(ekodom3[[#This Row],[dzien tygodnia]]=3, 260,0)+IF(ekodom3[[#This Row],[Czy podlewa kwiaty]]="TAK", 300,0)</f>
        <v>190</v>
      </c>
      <c r="H96">
        <f>IF(ekodom3[[#This Row],[stan zbiornika na początku dnia (L)]]-ekodom3[[#This Row],[zużycie]] &gt;=0, ekodom3[[#This Row],[stan zbiornika na początku dnia (L)]]-ekodom3[[#This Row],[zużycie]], 0)</f>
        <v>584</v>
      </c>
      <c r="I9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97" spans="1:9" x14ac:dyDescent="0.25">
      <c r="A97" s="1">
        <v>44657</v>
      </c>
      <c r="B97">
        <f>WEEKDAY(ekodom3[[#This Row],[Data]], 2)</f>
        <v>3</v>
      </c>
      <c r="C97">
        <v>220</v>
      </c>
      <c r="D97">
        <f>ekodom3[[#This Row],[retencja]]+H96</f>
        <v>804</v>
      </c>
      <c r="E97">
        <f>IF(ekodom3[[#This Row],[retencja]]=0, 1+E96, 0)</f>
        <v>0</v>
      </c>
      <c r="F9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7" s="2">
        <f>190+IF(ekodom3[[#This Row],[dzien tygodnia]]=3, 260,0)+IF(ekodom3[[#This Row],[Czy podlewa kwiaty]]="TAK", 300,0)</f>
        <v>450</v>
      </c>
      <c r="H97">
        <f>IF(ekodom3[[#This Row],[stan zbiornika na początku dnia (L)]]-ekodom3[[#This Row],[zużycie]] &gt;=0, ekodom3[[#This Row],[stan zbiornika na początku dnia (L)]]-ekodom3[[#This Row],[zużycie]], 0)</f>
        <v>354</v>
      </c>
      <c r="I9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98" spans="1:9" x14ac:dyDescent="0.25">
      <c r="A98" s="1">
        <v>44658</v>
      </c>
      <c r="B98">
        <f>WEEKDAY(ekodom3[[#This Row],[Data]], 2)</f>
        <v>4</v>
      </c>
      <c r="C98">
        <v>72</v>
      </c>
      <c r="D98">
        <f>ekodom3[[#This Row],[retencja]]+H97</f>
        <v>426</v>
      </c>
      <c r="E98">
        <f>IF(ekodom3[[#This Row],[retencja]]=0, 1+E97, 0)</f>
        <v>0</v>
      </c>
      <c r="F9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8" s="2">
        <f>190+IF(ekodom3[[#This Row],[dzien tygodnia]]=3, 260,0)+IF(ekodom3[[#This Row],[Czy podlewa kwiaty]]="TAK", 300,0)</f>
        <v>190</v>
      </c>
      <c r="H98">
        <f>IF(ekodom3[[#This Row],[stan zbiornika na początku dnia (L)]]-ekodom3[[#This Row],[zużycie]] &gt;=0, ekodom3[[#This Row],[stan zbiornika na początku dnia (L)]]-ekodom3[[#This Row],[zużycie]], 0)</f>
        <v>236</v>
      </c>
      <c r="I9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99" spans="1:9" x14ac:dyDescent="0.25">
      <c r="A99" s="1">
        <v>44659</v>
      </c>
      <c r="B99">
        <f>WEEKDAY(ekodom3[[#This Row],[Data]], 2)</f>
        <v>5</v>
      </c>
      <c r="C99">
        <v>0</v>
      </c>
      <c r="D99">
        <f>ekodom3[[#This Row],[retencja]]+H98</f>
        <v>236</v>
      </c>
      <c r="E99">
        <f>IF(ekodom3[[#This Row],[retencja]]=0, 1+E98, 0)</f>
        <v>1</v>
      </c>
      <c r="F9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99" s="2">
        <f>190+IF(ekodom3[[#This Row],[dzien tygodnia]]=3, 260,0)+IF(ekodom3[[#This Row],[Czy podlewa kwiaty]]="TAK", 300,0)</f>
        <v>190</v>
      </c>
      <c r="H99">
        <f>IF(ekodom3[[#This Row],[stan zbiornika na początku dnia (L)]]-ekodom3[[#This Row],[zużycie]] &gt;=0, ekodom3[[#This Row],[stan zbiornika na początku dnia (L)]]-ekodom3[[#This Row],[zużycie]], 0)</f>
        <v>46</v>
      </c>
      <c r="I9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00" spans="1:9" x14ac:dyDescent="0.25">
      <c r="A100" s="1">
        <v>44660</v>
      </c>
      <c r="B100">
        <f>WEEKDAY(ekodom3[[#This Row],[Data]], 2)</f>
        <v>6</v>
      </c>
      <c r="C100">
        <v>0</v>
      </c>
      <c r="D100">
        <f>ekodom3[[#This Row],[retencja]]+H99</f>
        <v>46</v>
      </c>
      <c r="E100">
        <f>IF(ekodom3[[#This Row],[retencja]]=0, 1+E99, 0)</f>
        <v>2</v>
      </c>
      <c r="F10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0" s="2">
        <f>190+IF(ekodom3[[#This Row],[dzien tygodnia]]=3, 260,0)+IF(ekodom3[[#This Row],[Czy podlewa kwiaty]]="TAK", 300,0)</f>
        <v>190</v>
      </c>
      <c r="H100">
        <f>IF(ekodom3[[#This Row],[stan zbiornika na początku dnia (L)]]-ekodom3[[#This Row],[zużycie]] &gt;=0, ekodom3[[#This Row],[stan zbiornika na początku dnia (L)]]-ekodom3[[#This Row],[zużycie]], 0)</f>
        <v>0</v>
      </c>
      <c r="I100" s="2">
        <f>IF((ekodom3[[#This Row],[stan zbiornika na początku dnia (L)]]-ekodom3[[#This Row],[zużycie]])&lt;0, ABS(ekodom3[[#This Row],[stan zbiornika na początku dnia (L)]]-ekodom3[[#This Row],[zużycie]]), 0)</f>
        <v>144</v>
      </c>
    </row>
    <row r="101" spans="1:9" x14ac:dyDescent="0.25">
      <c r="A101" s="1">
        <v>44661</v>
      </c>
      <c r="B101">
        <f>WEEKDAY(ekodom3[[#This Row],[Data]], 2)</f>
        <v>7</v>
      </c>
      <c r="C101">
        <v>0</v>
      </c>
      <c r="D101">
        <f>ekodom3[[#This Row],[retencja]]+H100</f>
        <v>0</v>
      </c>
      <c r="E101">
        <f>IF(ekodom3[[#This Row],[retencja]]=0, 1+E100, 0)</f>
        <v>3</v>
      </c>
      <c r="F10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1" s="2">
        <f>190+IF(ekodom3[[#This Row],[dzien tygodnia]]=3, 260,0)+IF(ekodom3[[#This Row],[Czy podlewa kwiaty]]="TAK", 300,0)</f>
        <v>190</v>
      </c>
      <c r="H101">
        <f>IF(ekodom3[[#This Row],[stan zbiornika na początku dnia (L)]]-ekodom3[[#This Row],[zużycie]] &gt;=0, ekodom3[[#This Row],[stan zbiornika na początku dnia (L)]]-ekodom3[[#This Row],[zużycie]], 0)</f>
        <v>0</v>
      </c>
      <c r="I101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02" spans="1:9" x14ac:dyDescent="0.25">
      <c r="A102" s="1">
        <v>44662</v>
      </c>
      <c r="B102">
        <f>WEEKDAY(ekodom3[[#This Row],[Data]], 2)</f>
        <v>1</v>
      </c>
      <c r="C102">
        <v>0</v>
      </c>
      <c r="D102">
        <f>ekodom3[[#This Row],[retencja]]+H101</f>
        <v>0</v>
      </c>
      <c r="E102">
        <f>IF(ekodom3[[#This Row],[retencja]]=0, 1+E101, 0)</f>
        <v>4</v>
      </c>
      <c r="F10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2" s="2">
        <f>190+IF(ekodom3[[#This Row],[dzien tygodnia]]=3, 260,0)+IF(ekodom3[[#This Row],[Czy podlewa kwiaty]]="TAK", 300,0)</f>
        <v>190</v>
      </c>
      <c r="H102">
        <f>IF(ekodom3[[#This Row],[stan zbiornika na początku dnia (L)]]-ekodom3[[#This Row],[zużycie]] &gt;=0, ekodom3[[#This Row],[stan zbiornika na początku dnia (L)]]-ekodom3[[#This Row],[zużycie]], 0)</f>
        <v>0</v>
      </c>
      <c r="I102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03" spans="1:9" x14ac:dyDescent="0.25">
      <c r="A103" s="1">
        <v>44663</v>
      </c>
      <c r="B103">
        <f>WEEKDAY(ekodom3[[#This Row],[Data]], 2)</f>
        <v>2</v>
      </c>
      <c r="C103">
        <v>0</v>
      </c>
      <c r="D103">
        <f>ekodom3[[#This Row],[retencja]]+H102</f>
        <v>0</v>
      </c>
      <c r="E103">
        <f>IF(ekodom3[[#This Row],[retencja]]=0, 1+E102, 0)</f>
        <v>5</v>
      </c>
      <c r="F103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03" s="2">
        <f>190+IF(ekodom3[[#This Row],[dzien tygodnia]]=3, 260,0)+IF(ekodom3[[#This Row],[Czy podlewa kwiaty]]="TAK", 300,0)</f>
        <v>490</v>
      </c>
      <c r="H103">
        <f>IF(ekodom3[[#This Row],[stan zbiornika na początku dnia (L)]]-ekodom3[[#This Row],[zużycie]] &gt;=0, ekodom3[[#This Row],[stan zbiornika na początku dnia (L)]]-ekodom3[[#This Row],[zużycie]], 0)</f>
        <v>0</v>
      </c>
      <c r="I103" s="2">
        <f>IF((ekodom3[[#This Row],[stan zbiornika na początku dnia (L)]]-ekodom3[[#This Row],[zużycie]])&lt;0, ABS(ekodom3[[#This Row],[stan zbiornika na początku dnia (L)]]-ekodom3[[#This Row],[zużycie]]), 0)</f>
        <v>490</v>
      </c>
    </row>
    <row r="104" spans="1:9" x14ac:dyDescent="0.25">
      <c r="A104" s="1">
        <v>44664</v>
      </c>
      <c r="B104">
        <f>WEEKDAY(ekodom3[[#This Row],[Data]], 2)</f>
        <v>3</v>
      </c>
      <c r="C104">
        <v>205</v>
      </c>
      <c r="D104">
        <f>ekodom3[[#This Row],[retencja]]+H103</f>
        <v>205</v>
      </c>
      <c r="E104">
        <f>IF(ekodom3[[#This Row],[retencja]]=0, 1+E103, 0)</f>
        <v>0</v>
      </c>
      <c r="F10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4" s="2">
        <f>190+IF(ekodom3[[#This Row],[dzien tygodnia]]=3, 260,0)+IF(ekodom3[[#This Row],[Czy podlewa kwiaty]]="TAK", 300,0)</f>
        <v>450</v>
      </c>
      <c r="H104">
        <f>IF(ekodom3[[#This Row],[stan zbiornika na początku dnia (L)]]-ekodom3[[#This Row],[zużycie]] &gt;=0, ekodom3[[#This Row],[stan zbiornika na początku dnia (L)]]-ekodom3[[#This Row],[zużycie]], 0)</f>
        <v>0</v>
      </c>
      <c r="I104" s="2">
        <f>IF((ekodom3[[#This Row],[stan zbiornika na początku dnia (L)]]-ekodom3[[#This Row],[zużycie]])&lt;0, ABS(ekodom3[[#This Row],[stan zbiornika na początku dnia (L)]]-ekodom3[[#This Row],[zużycie]]), 0)</f>
        <v>245</v>
      </c>
    </row>
    <row r="105" spans="1:9" x14ac:dyDescent="0.25">
      <c r="A105" s="1">
        <v>44665</v>
      </c>
      <c r="B105">
        <f>WEEKDAY(ekodom3[[#This Row],[Data]], 2)</f>
        <v>4</v>
      </c>
      <c r="C105">
        <v>0</v>
      </c>
      <c r="D105">
        <f>ekodom3[[#This Row],[retencja]]+H104</f>
        <v>0</v>
      </c>
      <c r="E105">
        <f>IF(ekodom3[[#This Row],[retencja]]=0, 1+E104, 0)</f>
        <v>1</v>
      </c>
      <c r="F10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5" s="2">
        <f>190+IF(ekodom3[[#This Row],[dzien tygodnia]]=3, 260,0)+IF(ekodom3[[#This Row],[Czy podlewa kwiaty]]="TAK", 300,0)</f>
        <v>190</v>
      </c>
      <c r="H105">
        <f>IF(ekodom3[[#This Row],[stan zbiornika na początku dnia (L)]]-ekodom3[[#This Row],[zużycie]] &gt;=0, ekodom3[[#This Row],[stan zbiornika na początku dnia (L)]]-ekodom3[[#This Row],[zużycie]], 0)</f>
        <v>0</v>
      </c>
      <c r="I105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06" spans="1:9" x14ac:dyDescent="0.25">
      <c r="A106" s="1">
        <v>44666</v>
      </c>
      <c r="B106">
        <f>WEEKDAY(ekodom3[[#This Row],[Data]], 2)</f>
        <v>5</v>
      </c>
      <c r="C106">
        <v>436</v>
      </c>
      <c r="D106">
        <f>ekodom3[[#This Row],[retencja]]+H105</f>
        <v>436</v>
      </c>
      <c r="E106">
        <f>IF(ekodom3[[#This Row],[retencja]]=0, 1+E105, 0)</f>
        <v>0</v>
      </c>
      <c r="F10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6" s="2">
        <f>190+IF(ekodom3[[#This Row],[dzien tygodnia]]=3, 260,0)+IF(ekodom3[[#This Row],[Czy podlewa kwiaty]]="TAK", 300,0)</f>
        <v>190</v>
      </c>
      <c r="H106">
        <f>IF(ekodom3[[#This Row],[stan zbiornika na początku dnia (L)]]-ekodom3[[#This Row],[zużycie]] &gt;=0, ekodom3[[#This Row],[stan zbiornika na początku dnia (L)]]-ekodom3[[#This Row],[zużycie]], 0)</f>
        <v>246</v>
      </c>
      <c r="I10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07" spans="1:9" x14ac:dyDescent="0.25">
      <c r="A107" s="1">
        <v>44667</v>
      </c>
      <c r="B107">
        <f>WEEKDAY(ekodom3[[#This Row],[Data]], 2)</f>
        <v>6</v>
      </c>
      <c r="C107">
        <v>622</v>
      </c>
      <c r="D107">
        <f>ekodom3[[#This Row],[retencja]]+H106</f>
        <v>868</v>
      </c>
      <c r="E107">
        <f>IF(ekodom3[[#This Row],[retencja]]=0, 1+E106, 0)</f>
        <v>0</v>
      </c>
      <c r="F10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7" s="2">
        <f>190+IF(ekodom3[[#This Row],[dzien tygodnia]]=3, 260,0)+IF(ekodom3[[#This Row],[Czy podlewa kwiaty]]="TAK", 300,0)</f>
        <v>190</v>
      </c>
      <c r="H107">
        <f>IF(ekodom3[[#This Row],[stan zbiornika na początku dnia (L)]]-ekodom3[[#This Row],[zużycie]] &gt;=0, ekodom3[[#This Row],[stan zbiornika na początku dnia (L)]]-ekodom3[[#This Row],[zużycie]], 0)</f>
        <v>678</v>
      </c>
      <c r="I10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08" spans="1:9" x14ac:dyDescent="0.25">
      <c r="A108" s="1">
        <v>44668</v>
      </c>
      <c r="B108">
        <f>WEEKDAY(ekodom3[[#This Row],[Data]], 2)</f>
        <v>7</v>
      </c>
      <c r="C108">
        <v>34</v>
      </c>
      <c r="D108">
        <f>ekodom3[[#This Row],[retencja]]+H107</f>
        <v>712</v>
      </c>
      <c r="E108">
        <f>IF(ekodom3[[#This Row],[retencja]]=0, 1+E107, 0)</f>
        <v>0</v>
      </c>
      <c r="F10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8" s="2">
        <f>190+IF(ekodom3[[#This Row],[dzien tygodnia]]=3, 260,0)+IF(ekodom3[[#This Row],[Czy podlewa kwiaty]]="TAK", 300,0)</f>
        <v>190</v>
      </c>
      <c r="H108">
        <f>IF(ekodom3[[#This Row],[stan zbiornika na początku dnia (L)]]-ekodom3[[#This Row],[zużycie]] &gt;=0, ekodom3[[#This Row],[stan zbiornika na początku dnia (L)]]-ekodom3[[#This Row],[zużycie]], 0)</f>
        <v>522</v>
      </c>
      <c r="I10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09" spans="1:9" x14ac:dyDescent="0.25">
      <c r="A109" s="1">
        <v>44669</v>
      </c>
      <c r="B109">
        <f>WEEKDAY(ekodom3[[#This Row],[Data]], 2)</f>
        <v>1</v>
      </c>
      <c r="C109">
        <v>0</v>
      </c>
      <c r="D109">
        <f>ekodom3[[#This Row],[retencja]]+H108</f>
        <v>522</v>
      </c>
      <c r="E109">
        <f>IF(ekodom3[[#This Row],[retencja]]=0, 1+E108, 0)</f>
        <v>1</v>
      </c>
      <c r="F10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09" s="2">
        <f>190+IF(ekodom3[[#This Row],[dzien tygodnia]]=3, 260,0)+IF(ekodom3[[#This Row],[Czy podlewa kwiaty]]="TAK", 300,0)</f>
        <v>190</v>
      </c>
      <c r="H109">
        <f>IF(ekodom3[[#This Row],[stan zbiornika na początku dnia (L)]]-ekodom3[[#This Row],[zużycie]] &gt;=0, ekodom3[[#This Row],[stan zbiornika na początku dnia (L)]]-ekodom3[[#This Row],[zużycie]], 0)</f>
        <v>332</v>
      </c>
      <c r="I10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10" spans="1:9" x14ac:dyDescent="0.25">
      <c r="A110" s="1">
        <v>44670</v>
      </c>
      <c r="B110">
        <f>WEEKDAY(ekodom3[[#This Row],[Data]], 2)</f>
        <v>2</v>
      </c>
      <c r="C110">
        <v>0</v>
      </c>
      <c r="D110">
        <f>ekodom3[[#This Row],[retencja]]+H109</f>
        <v>332</v>
      </c>
      <c r="E110">
        <f>IF(ekodom3[[#This Row],[retencja]]=0, 1+E109, 0)</f>
        <v>2</v>
      </c>
      <c r="F11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10" s="2">
        <f>190+IF(ekodom3[[#This Row],[dzien tygodnia]]=3, 260,0)+IF(ekodom3[[#This Row],[Czy podlewa kwiaty]]="TAK", 300,0)</f>
        <v>190</v>
      </c>
      <c r="H110">
        <f>IF(ekodom3[[#This Row],[stan zbiornika na początku dnia (L)]]-ekodom3[[#This Row],[zużycie]] &gt;=0, ekodom3[[#This Row],[stan zbiornika na początku dnia (L)]]-ekodom3[[#This Row],[zużycie]], 0)</f>
        <v>142</v>
      </c>
      <c r="I11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11" spans="1:9" x14ac:dyDescent="0.25">
      <c r="A111" s="1">
        <v>44671</v>
      </c>
      <c r="B111">
        <f>WEEKDAY(ekodom3[[#This Row],[Data]], 2)</f>
        <v>3</v>
      </c>
      <c r="C111">
        <v>0</v>
      </c>
      <c r="D111">
        <f>ekodom3[[#This Row],[retencja]]+H110</f>
        <v>142</v>
      </c>
      <c r="E111">
        <f>IF(ekodom3[[#This Row],[retencja]]=0, 1+E110, 0)</f>
        <v>3</v>
      </c>
      <c r="F11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11" s="2">
        <f>190+IF(ekodom3[[#This Row],[dzien tygodnia]]=3, 260,0)+IF(ekodom3[[#This Row],[Czy podlewa kwiaty]]="TAK", 300,0)</f>
        <v>450</v>
      </c>
      <c r="H111">
        <f>IF(ekodom3[[#This Row],[stan zbiornika na początku dnia (L)]]-ekodom3[[#This Row],[zużycie]] &gt;=0, ekodom3[[#This Row],[stan zbiornika na początku dnia (L)]]-ekodom3[[#This Row],[zużycie]], 0)</f>
        <v>0</v>
      </c>
      <c r="I111" s="2">
        <f>IF((ekodom3[[#This Row],[stan zbiornika na początku dnia (L)]]-ekodom3[[#This Row],[zużycie]])&lt;0, ABS(ekodom3[[#This Row],[stan zbiornika na początku dnia (L)]]-ekodom3[[#This Row],[zużycie]]), 0)</f>
        <v>308</v>
      </c>
    </row>
    <row r="112" spans="1:9" x14ac:dyDescent="0.25">
      <c r="A112" s="1">
        <v>44672</v>
      </c>
      <c r="B112">
        <f>WEEKDAY(ekodom3[[#This Row],[Data]], 2)</f>
        <v>4</v>
      </c>
      <c r="C112">
        <v>0</v>
      </c>
      <c r="D112">
        <f>ekodom3[[#This Row],[retencja]]+H111</f>
        <v>0</v>
      </c>
      <c r="E112">
        <f>IF(ekodom3[[#This Row],[retencja]]=0, 1+E111, 0)</f>
        <v>4</v>
      </c>
      <c r="F11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12" s="2">
        <f>190+IF(ekodom3[[#This Row],[dzien tygodnia]]=3, 260,0)+IF(ekodom3[[#This Row],[Czy podlewa kwiaty]]="TAK", 300,0)</f>
        <v>190</v>
      </c>
      <c r="H112">
        <f>IF(ekodom3[[#This Row],[stan zbiornika na początku dnia (L)]]-ekodom3[[#This Row],[zużycie]] &gt;=0, ekodom3[[#This Row],[stan zbiornika na początku dnia (L)]]-ekodom3[[#This Row],[zużycie]], 0)</f>
        <v>0</v>
      </c>
      <c r="I112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13" spans="1:9" x14ac:dyDescent="0.25">
      <c r="A113" s="1">
        <v>44673</v>
      </c>
      <c r="B113">
        <f>WEEKDAY(ekodom3[[#This Row],[Data]], 2)</f>
        <v>5</v>
      </c>
      <c r="C113">
        <v>0</v>
      </c>
      <c r="D113">
        <f>ekodom3[[#This Row],[retencja]]+H112</f>
        <v>0</v>
      </c>
      <c r="E113">
        <f>IF(ekodom3[[#This Row],[retencja]]=0, 1+E112, 0)</f>
        <v>5</v>
      </c>
      <c r="F113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13" s="2">
        <f>190+IF(ekodom3[[#This Row],[dzien tygodnia]]=3, 260,0)+IF(ekodom3[[#This Row],[Czy podlewa kwiaty]]="TAK", 300,0)</f>
        <v>490</v>
      </c>
      <c r="H113">
        <f>IF(ekodom3[[#This Row],[stan zbiornika na początku dnia (L)]]-ekodom3[[#This Row],[zużycie]] &gt;=0, ekodom3[[#This Row],[stan zbiornika na początku dnia (L)]]-ekodom3[[#This Row],[zużycie]], 0)</f>
        <v>0</v>
      </c>
      <c r="I113" s="2">
        <f>IF((ekodom3[[#This Row],[stan zbiornika na początku dnia (L)]]-ekodom3[[#This Row],[zużycie]])&lt;0, ABS(ekodom3[[#This Row],[stan zbiornika na początku dnia (L)]]-ekodom3[[#This Row],[zużycie]]), 0)</f>
        <v>490</v>
      </c>
    </row>
    <row r="114" spans="1:9" x14ac:dyDescent="0.25">
      <c r="A114" s="1">
        <v>44674</v>
      </c>
      <c r="B114">
        <f>WEEKDAY(ekodom3[[#This Row],[Data]], 2)</f>
        <v>6</v>
      </c>
      <c r="C114">
        <v>0</v>
      </c>
      <c r="D114">
        <f>ekodom3[[#This Row],[retencja]]+H113</f>
        <v>0</v>
      </c>
      <c r="E114">
        <f>IF(ekodom3[[#This Row],[retencja]]=0, 1+E113, 0)</f>
        <v>6</v>
      </c>
      <c r="F11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14" s="2">
        <f>190+IF(ekodom3[[#This Row],[dzien tygodnia]]=3, 260,0)+IF(ekodom3[[#This Row],[Czy podlewa kwiaty]]="TAK", 300,0)</f>
        <v>190</v>
      </c>
      <c r="H114">
        <f>IF(ekodom3[[#This Row],[stan zbiornika na początku dnia (L)]]-ekodom3[[#This Row],[zużycie]] &gt;=0, ekodom3[[#This Row],[stan zbiornika na początku dnia (L)]]-ekodom3[[#This Row],[zużycie]], 0)</f>
        <v>0</v>
      </c>
      <c r="I114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15" spans="1:9" x14ac:dyDescent="0.25">
      <c r="A115" s="1">
        <v>44675</v>
      </c>
      <c r="B115">
        <f>WEEKDAY(ekodom3[[#This Row],[Data]], 2)</f>
        <v>7</v>
      </c>
      <c r="C115">
        <v>0</v>
      </c>
      <c r="D115">
        <f>ekodom3[[#This Row],[retencja]]+H114</f>
        <v>0</v>
      </c>
      <c r="E115">
        <f>IF(ekodom3[[#This Row],[retencja]]=0, 1+E114, 0)</f>
        <v>7</v>
      </c>
      <c r="F11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15" s="2">
        <f>190+IF(ekodom3[[#This Row],[dzien tygodnia]]=3, 260,0)+IF(ekodom3[[#This Row],[Czy podlewa kwiaty]]="TAK", 300,0)</f>
        <v>190</v>
      </c>
      <c r="H115">
        <f>IF(ekodom3[[#This Row],[stan zbiornika na początku dnia (L)]]-ekodom3[[#This Row],[zużycie]] &gt;=0, ekodom3[[#This Row],[stan zbiornika na początku dnia (L)]]-ekodom3[[#This Row],[zużycie]], 0)</f>
        <v>0</v>
      </c>
      <c r="I115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16" spans="1:9" x14ac:dyDescent="0.25">
      <c r="A116" s="1">
        <v>44676</v>
      </c>
      <c r="B116">
        <f>WEEKDAY(ekodom3[[#This Row],[Data]], 2)</f>
        <v>1</v>
      </c>
      <c r="C116">
        <v>0</v>
      </c>
      <c r="D116">
        <f>ekodom3[[#This Row],[retencja]]+H115</f>
        <v>0</v>
      </c>
      <c r="E116">
        <f>IF(ekodom3[[#This Row],[retencja]]=0, 1+E115, 0)</f>
        <v>8</v>
      </c>
      <c r="F11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16" s="2">
        <f>190+IF(ekodom3[[#This Row],[dzien tygodnia]]=3, 260,0)+IF(ekodom3[[#This Row],[Czy podlewa kwiaty]]="TAK", 300,0)</f>
        <v>190</v>
      </c>
      <c r="H116">
        <f>IF(ekodom3[[#This Row],[stan zbiornika na początku dnia (L)]]-ekodom3[[#This Row],[zużycie]] &gt;=0, ekodom3[[#This Row],[stan zbiornika na początku dnia (L)]]-ekodom3[[#This Row],[zużycie]], 0)</f>
        <v>0</v>
      </c>
      <c r="I116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17" spans="1:9" x14ac:dyDescent="0.25">
      <c r="A117" s="1">
        <v>44677</v>
      </c>
      <c r="B117">
        <f>WEEKDAY(ekodom3[[#This Row],[Data]], 2)</f>
        <v>2</v>
      </c>
      <c r="C117">
        <v>0</v>
      </c>
      <c r="D117">
        <f>ekodom3[[#This Row],[retencja]]+H116</f>
        <v>0</v>
      </c>
      <c r="E117">
        <f>IF(ekodom3[[#This Row],[retencja]]=0, 1+E116, 0)</f>
        <v>9</v>
      </c>
      <c r="F11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17" s="2">
        <f>190+IF(ekodom3[[#This Row],[dzien tygodnia]]=3, 260,0)+IF(ekodom3[[#This Row],[Czy podlewa kwiaty]]="TAK", 300,0)</f>
        <v>190</v>
      </c>
      <c r="H117">
        <f>IF(ekodom3[[#This Row],[stan zbiornika na początku dnia (L)]]-ekodom3[[#This Row],[zużycie]] &gt;=0, ekodom3[[#This Row],[stan zbiornika na początku dnia (L)]]-ekodom3[[#This Row],[zużycie]], 0)</f>
        <v>0</v>
      </c>
      <c r="I117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18" spans="1:9" x14ac:dyDescent="0.25">
      <c r="A118" s="1">
        <v>44678</v>
      </c>
      <c r="B118">
        <f>WEEKDAY(ekodom3[[#This Row],[Data]], 2)</f>
        <v>3</v>
      </c>
      <c r="C118">
        <v>0</v>
      </c>
      <c r="D118">
        <f>ekodom3[[#This Row],[retencja]]+H117</f>
        <v>0</v>
      </c>
      <c r="E118">
        <f>IF(ekodom3[[#This Row],[retencja]]=0, 1+E117, 0)</f>
        <v>10</v>
      </c>
      <c r="F118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18" s="2">
        <f>190+IF(ekodom3[[#This Row],[dzien tygodnia]]=3, 260,0)+IF(ekodom3[[#This Row],[Czy podlewa kwiaty]]="TAK", 300,0)</f>
        <v>750</v>
      </c>
      <c r="H118">
        <f>IF(ekodom3[[#This Row],[stan zbiornika na początku dnia (L)]]-ekodom3[[#This Row],[zużycie]] &gt;=0, ekodom3[[#This Row],[stan zbiornika na początku dnia (L)]]-ekodom3[[#This Row],[zużycie]], 0)</f>
        <v>0</v>
      </c>
      <c r="I118" s="2">
        <f>IF((ekodom3[[#This Row],[stan zbiornika na początku dnia (L)]]-ekodom3[[#This Row],[zużycie]])&lt;0, ABS(ekodom3[[#This Row],[stan zbiornika na początku dnia (L)]]-ekodom3[[#This Row],[zużycie]]), 0)</f>
        <v>750</v>
      </c>
    </row>
    <row r="119" spans="1:9" x14ac:dyDescent="0.25">
      <c r="A119" s="1">
        <v>44679</v>
      </c>
      <c r="B119">
        <f>WEEKDAY(ekodom3[[#This Row],[Data]], 2)</f>
        <v>4</v>
      </c>
      <c r="C119">
        <v>36</v>
      </c>
      <c r="D119">
        <f>ekodom3[[#This Row],[retencja]]+H118</f>
        <v>36</v>
      </c>
      <c r="E119">
        <f>IF(ekodom3[[#This Row],[retencja]]=0, 1+E118, 0)</f>
        <v>0</v>
      </c>
      <c r="F11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19" s="2">
        <f>190+IF(ekodom3[[#This Row],[dzien tygodnia]]=3, 260,0)+IF(ekodom3[[#This Row],[Czy podlewa kwiaty]]="TAK", 300,0)</f>
        <v>190</v>
      </c>
      <c r="H119">
        <f>IF(ekodom3[[#This Row],[stan zbiornika na początku dnia (L)]]-ekodom3[[#This Row],[zużycie]] &gt;=0, ekodom3[[#This Row],[stan zbiornika na początku dnia (L)]]-ekodom3[[#This Row],[zużycie]], 0)</f>
        <v>0</v>
      </c>
      <c r="I119" s="2">
        <f>IF((ekodom3[[#This Row],[stan zbiornika na początku dnia (L)]]-ekodom3[[#This Row],[zużycie]])&lt;0, ABS(ekodom3[[#This Row],[stan zbiornika na początku dnia (L)]]-ekodom3[[#This Row],[zużycie]]), 0)</f>
        <v>154</v>
      </c>
    </row>
    <row r="120" spans="1:9" x14ac:dyDescent="0.25">
      <c r="A120" s="1">
        <v>44680</v>
      </c>
      <c r="B120">
        <f>WEEKDAY(ekodom3[[#This Row],[Data]], 2)</f>
        <v>5</v>
      </c>
      <c r="C120">
        <v>542</v>
      </c>
      <c r="D120">
        <f>ekodom3[[#This Row],[retencja]]+H119</f>
        <v>542</v>
      </c>
      <c r="E120">
        <f>IF(ekodom3[[#This Row],[retencja]]=0, 1+E119, 0)</f>
        <v>0</v>
      </c>
      <c r="F12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0" s="2">
        <f>190+IF(ekodom3[[#This Row],[dzien tygodnia]]=3, 260,0)+IF(ekodom3[[#This Row],[Czy podlewa kwiaty]]="TAK", 300,0)</f>
        <v>190</v>
      </c>
      <c r="H120">
        <f>IF(ekodom3[[#This Row],[stan zbiornika na początku dnia (L)]]-ekodom3[[#This Row],[zużycie]] &gt;=0, ekodom3[[#This Row],[stan zbiornika na początku dnia (L)]]-ekodom3[[#This Row],[zużycie]], 0)</f>
        <v>352</v>
      </c>
      <c r="I12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1" spans="1:9" x14ac:dyDescent="0.25">
      <c r="A121" s="1">
        <v>44681</v>
      </c>
      <c r="B121">
        <f>WEEKDAY(ekodom3[[#This Row],[Data]], 2)</f>
        <v>6</v>
      </c>
      <c r="C121">
        <v>529</v>
      </c>
      <c r="D121">
        <f>ekodom3[[#This Row],[retencja]]+H120</f>
        <v>881</v>
      </c>
      <c r="E121">
        <f>IF(ekodom3[[#This Row],[retencja]]=0, 1+E120, 0)</f>
        <v>0</v>
      </c>
      <c r="F12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1" s="2">
        <f>190+IF(ekodom3[[#This Row],[dzien tygodnia]]=3, 260,0)+IF(ekodom3[[#This Row],[Czy podlewa kwiaty]]="TAK", 300,0)</f>
        <v>190</v>
      </c>
      <c r="H121">
        <f>IF(ekodom3[[#This Row],[stan zbiornika na początku dnia (L)]]-ekodom3[[#This Row],[zużycie]] &gt;=0, ekodom3[[#This Row],[stan zbiornika na początku dnia (L)]]-ekodom3[[#This Row],[zużycie]], 0)</f>
        <v>691</v>
      </c>
      <c r="I12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2" spans="1:9" x14ac:dyDescent="0.25">
      <c r="A122" s="1">
        <v>44682</v>
      </c>
      <c r="B122">
        <f>WEEKDAY(ekodom3[[#This Row],[Data]], 2)</f>
        <v>7</v>
      </c>
      <c r="C122">
        <v>890</v>
      </c>
      <c r="D122">
        <f>ekodom3[[#This Row],[retencja]]+H121</f>
        <v>1581</v>
      </c>
      <c r="E122">
        <f>IF(ekodom3[[#This Row],[retencja]]=0, 1+E121, 0)</f>
        <v>0</v>
      </c>
      <c r="F12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2" s="2">
        <f>190+IF(ekodom3[[#This Row],[dzien tygodnia]]=3, 260,0)+IF(ekodom3[[#This Row],[Czy podlewa kwiaty]]="TAK", 300,0)</f>
        <v>190</v>
      </c>
      <c r="H122">
        <f>IF(ekodom3[[#This Row],[stan zbiornika na początku dnia (L)]]-ekodom3[[#This Row],[zużycie]] &gt;=0, ekodom3[[#This Row],[stan zbiornika na początku dnia (L)]]-ekodom3[[#This Row],[zużycie]], 0)</f>
        <v>1391</v>
      </c>
      <c r="I12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3" spans="1:9" x14ac:dyDescent="0.25">
      <c r="A123" s="1">
        <v>44683</v>
      </c>
      <c r="B123">
        <f>WEEKDAY(ekodom3[[#This Row],[Data]], 2)</f>
        <v>1</v>
      </c>
      <c r="C123">
        <v>609</v>
      </c>
      <c r="D123">
        <f>ekodom3[[#This Row],[retencja]]+H122</f>
        <v>2000</v>
      </c>
      <c r="E123">
        <f>IF(ekodom3[[#This Row],[retencja]]=0, 1+E122, 0)</f>
        <v>0</v>
      </c>
      <c r="F12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3" s="2">
        <f>190+IF(ekodom3[[#This Row],[dzien tygodnia]]=3, 260,0)+IF(ekodom3[[#This Row],[Czy podlewa kwiaty]]="TAK", 300,0)</f>
        <v>190</v>
      </c>
      <c r="H123">
        <f>IF(ekodom3[[#This Row],[stan zbiornika na początku dnia (L)]]-ekodom3[[#This Row],[zużycie]] &gt;=0, ekodom3[[#This Row],[stan zbiornika na początku dnia (L)]]-ekodom3[[#This Row],[zużycie]], 0)</f>
        <v>1810</v>
      </c>
      <c r="I12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4" spans="1:9" x14ac:dyDescent="0.25">
      <c r="A124" s="1">
        <v>44684</v>
      </c>
      <c r="B124">
        <f>WEEKDAY(ekodom3[[#This Row],[Data]], 2)</f>
        <v>2</v>
      </c>
      <c r="C124">
        <v>79</v>
      </c>
      <c r="D124">
        <f>ekodom3[[#This Row],[retencja]]+H123</f>
        <v>1889</v>
      </c>
      <c r="E124">
        <f>IF(ekodom3[[#This Row],[retencja]]=0, 1+E123, 0)</f>
        <v>0</v>
      </c>
      <c r="F12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4" s="2">
        <f>190+IF(ekodom3[[#This Row],[dzien tygodnia]]=3, 260,0)+IF(ekodom3[[#This Row],[Czy podlewa kwiaty]]="TAK", 300,0)</f>
        <v>190</v>
      </c>
      <c r="H124">
        <f>IF(ekodom3[[#This Row],[stan zbiornika na początku dnia (L)]]-ekodom3[[#This Row],[zużycie]] &gt;=0, ekodom3[[#This Row],[stan zbiornika na początku dnia (L)]]-ekodom3[[#This Row],[zużycie]], 0)</f>
        <v>1699</v>
      </c>
      <c r="I12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5" spans="1:9" x14ac:dyDescent="0.25">
      <c r="A125" s="1">
        <v>44685</v>
      </c>
      <c r="B125">
        <f>WEEKDAY(ekodom3[[#This Row],[Data]], 2)</f>
        <v>3</v>
      </c>
      <c r="C125">
        <v>0</v>
      </c>
      <c r="D125">
        <f>ekodom3[[#This Row],[retencja]]+H124</f>
        <v>1699</v>
      </c>
      <c r="E125">
        <f>IF(ekodom3[[#This Row],[retencja]]=0, 1+E124, 0)</f>
        <v>1</v>
      </c>
      <c r="F12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5" s="2">
        <f>190+IF(ekodom3[[#This Row],[dzien tygodnia]]=3, 260,0)+IF(ekodom3[[#This Row],[Czy podlewa kwiaty]]="TAK", 300,0)</f>
        <v>450</v>
      </c>
      <c r="H125">
        <f>IF(ekodom3[[#This Row],[stan zbiornika na początku dnia (L)]]-ekodom3[[#This Row],[zużycie]] &gt;=0, ekodom3[[#This Row],[stan zbiornika na początku dnia (L)]]-ekodom3[[#This Row],[zużycie]], 0)</f>
        <v>1249</v>
      </c>
      <c r="I12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6" spans="1:9" x14ac:dyDescent="0.25">
      <c r="A126" s="1">
        <v>44686</v>
      </c>
      <c r="B126">
        <f>WEEKDAY(ekodom3[[#This Row],[Data]], 2)</f>
        <v>4</v>
      </c>
      <c r="C126">
        <v>0</v>
      </c>
      <c r="D126">
        <f>ekodom3[[#This Row],[retencja]]+H125</f>
        <v>1249</v>
      </c>
      <c r="E126">
        <f>IF(ekodom3[[#This Row],[retencja]]=0, 1+E125, 0)</f>
        <v>2</v>
      </c>
      <c r="F12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6" s="2">
        <f>190+IF(ekodom3[[#This Row],[dzien tygodnia]]=3, 260,0)+IF(ekodom3[[#This Row],[Czy podlewa kwiaty]]="TAK", 300,0)</f>
        <v>190</v>
      </c>
      <c r="H126">
        <f>IF(ekodom3[[#This Row],[stan zbiornika na początku dnia (L)]]-ekodom3[[#This Row],[zużycie]] &gt;=0, ekodom3[[#This Row],[stan zbiornika na początku dnia (L)]]-ekodom3[[#This Row],[zużycie]], 0)</f>
        <v>1059</v>
      </c>
      <c r="I12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7" spans="1:9" x14ac:dyDescent="0.25">
      <c r="A127" s="1">
        <v>44687</v>
      </c>
      <c r="B127">
        <f>WEEKDAY(ekodom3[[#This Row],[Data]], 2)</f>
        <v>5</v>
      </c>
      <c r="C127">
        <v>0</v>
      </c>
      <c r="D127">
        <f>ekodom3[[#This Row],[retencja]]+H126</f>
        <v>1059</v>
      </c>
      <c r="E127">
        <f>IF(ekodom3[[#This Row],[retencja]]=0, 1+E126, 0)</f>
        <v>3</v>
      </c>
      <c r="F12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7" s="2">
        <f>190+IF(ekodom3[[#This Row],[dzien tygodnia]]=3, 260,0)+IF(ekodom3[[#This Row],[Czy podlewa kwiaty]]="TAK", 300,0)</f>
        <v>190</v>
      </c>
      <c r="H127">
        <f>IF(ekodom3[[#This Row],[stan zbiornika na początku dnia (L)]]-ekodom3[[#This Row],[zużycie]] &gt;=0, ekodom3[[#This Row],[stan zbiornika na początku dnia (L)]]-ekodom3[[#This Row],[zużycie]], 0)</f>
        <v>869</v>
      </c>
      <c r="I12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8" spans="1:9" x14ac:dyDescent="0.25">
      <c r="A128" s="1">
        <v>44688</v>
      </c>
      <c r="B128">
        <f>WEEKDAY(ekodom3[[#This Row],[Data]], 2)</f>
        <v>6</v>
      </c>
      <c r="C128">
        <v>0</v>
      </c>
      <c r="D128">
        <f>ekodom3[[#This Row],[retencja]]+H127</f>
        <v>869</v>
      </c>
      <c r="E128">
        <f>IF(ekodom3[[#This Row],[retencja]]=0, 1+E127, 0)</f>
        <v>4</v>
      </c>
      <c r="F12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28" s="2">
        <f>190+IF(ekodom3[[#This Row],[dzien tygodnia]]=3, 260,0)+IF(ekodom3[[#This Row],[Czy podlewa kwiaty]]="TAK", 300,0)</f>
        <v>190</v>
      </c>
      <c r="H128">
        <f>IF(ekodom3[[#This Row],[stan zbiornika na początku dnia (L)]]-ekodom3[[#This Row],[zużycie]] &gt;=0, ekodom3[[#This Row],[stan zbiornika na początku dnia (L)]]-ekodom3[[#This Row],[zużycie]], 0)</f>
        <v>679</v>
      </c>
      <c r="I12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29" spans="1:9" x14ac:dyDescent="0.25">
      <c r="A129" s="1">
        <v>44689</v>
      </c>
      <c r="B129">
        <f>WEEKDAY(ekodom3[[#This Row],[Data]], 2)</f>
        <v>7</v>
      </c>
      <c r="C129">
        <v>0</v>
      </c>
      <c r="D129">
        <f>ekodom3[[#This Row],[retencja]]+H128</f>
        <v>679</v>
      </c>
      <c r="E129">
        <f>IF(ekodom3[[#This Row],[retencja]]=0, 1+E128, 0)</f>
        <v>5</v>
      </c>
      <c r="F129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29" s="2">
        <f>190+IF(ekodom3[[#This Row],[dzien tygodnia]]=3, 260,0)+IF(ekodom3[[#This Row],[Czy podlewa kwiaty]]="TAK", 300,0)</f>
        <v>490</v>
      </c>
      <c r="H129">
        <f>IF(ekodom3[[#This Row],[stan zbiornika na początku dnia (L)]]-ekodom3[[#This Row],[zużycie]] &gt;=0, ekodom3[[#This Row],[stan zbiornika na początku dnia (L)]]-ekodom3[[#This Row],[zużycie]], 0)</f>
        <v>189</v>
      </c>
      <c r="I12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30" spans="1:9" x14ac:dyDescent="0.25">
      <c r="A130" s="1">
        <v>44690</v>
      </c>
      <c r="B130">
        <f>WEEKDAY(ekodom3[[#This Row],[Data]], 2)</f>
        <v>1</v>
      </c>
      <c r="C130">
        <v>0</v>
      </c>
      <c r="D130">
        <f>ekodom3[[#This Row],[retencja]]+H129</f>
        <v>189</v>
      </c>
      <c r="E130">
        <f>IF(ekodom3[[#This Row],[retencja]]=0, 1+E129, 0)</f>
        <v>6</v>
      </c>
      <c r="F13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0" s="2">
        <f>190+IF(ekodom3[[#This Row],[dzien tygodnia]]=3, 260,0)+IF(ekodom3[[#This Row],[Czy podlewa kwiaty]]="TAK", 300,0)</f>
        <v>190</v>
      </c>
      <c r="H130">
        <f>IF(ekodom3[[#This Row],[stan zbiornika na początku dnia (L)]]-ekodom3[[#This Row],[zużycie]] &gt;=0, ekodom3[[#This Row],[stan zbiornika na początku dnia (L)]]-ekodom3[[#This Row],[zużycie]], 0)</f>
        <v>0</v>
      </c>
      <c r="I130" s="2">
        <f>IF((ekodom3[[#This Row],[stan zbiornika na początku dnia (L)]]-ekodom3[[#This Row],[zużycie]])&lt;0, ABS(ekodom3[[#This Row],[stan zbiornika na początku dnia (L)]]-ekodom3[[#This Row],[zużycie]]), 0)</f>
        <v>1</v>
      </c>
    </row>
    <row r="131" spans="1:9" x14ac:dyDescent="0.25">
      <c r="A131" s="1">
        <v>44691</v>
      </c>
      <c r="B131">
        <f>WEEKDAY(ekodom3[[#This Row],[Data]], 2)</f>
        <v>2</v>
      </c>
      <c r="C131">
        <v>467</v>
      </c>
      <c r="D131">
        <f>ekodom3[[#This Row],[retencja]]+H130</f>
        <v>467</v>
      </c>
      <c r="E131">
        <f>IF(ekodom3[[#This Row],[retencja]]=0, 1+E130, 0)</f>
        <v>0</v>
      </c>
      <c r="F13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1" s="2">
        <f>190+IF(ekodom3[[#This Row],[dzien tygodnia]]=3, 260,0)+IF(ekodom3[[#This Row],[Czy podlewa kwiaty]]="TAK", 300,0)</f>
        <v>190</v>
      </c>
      <c r="H131">
        <f>IF(ekodom3[[#This Row],[stan zbiornika na początku dnia (L)]]-ekodom3[[#This Row],[zużycie]] &gt;=0, ekodom3[[#This Row],[stan zbiornika na początku dnia (L)]]-ekodom3[[#This Row],[zużycie]], 0)</f>
        <v>277</v>
      </c>
      <c r="I13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32" spans="1:9" x14ac:dyDescent="0.25">
      <c r="A132" s="1">
        <v>44692</v>
      </c>
      <c r="B132">
        <f>WEEKDAY(ekodom3[[#This Row],[Data]], 2)</f>
        <v>3</v>
      </c>
      <c r="C132">
        <v>234</v>
      </c>
      <c r="D132">
        <f>ekodom3[[#This Row],[retencja]]+H131</f>
        <v>511</v>
      </c>
      <c r="E132">
        <f>IF(ekodom3[[#This Row],[retencja]]=0, 1+E131, 0)</f>
        <v>0</v>
      </c>
      <c r="F13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2" s="2">
        <f>190+IF(ekodom3[[#This Row],[dzien tygodnia]]=3, 260,0)+IF(ekodom3[[#This Row],[Czy podlewa kwiaty]]="TAK", 300,0)</f>
        <v>450</v>
      </c>
      <c r="H132">
        <f>IF(ekodom3[[#This Row],[stan zbiornika na początku dnia (L)]]-ekodom3[[#This Row],[zużycie]] &gt;=0, ekodom3[[#This Row],[stan zbiornika na początku dnia (L)]]-ekodom3[[#This Row],[zużycie]], 0)</f>
        <v>61</v>
      </c>
      <c r="I13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33" spans="1:9" x14ac:dyDescent="0.25">
      <c r="A133" s="1">
        <v>44693</v>
      </c>
      <c r="B133">
        <f>WEEKDAY(ekodom3[[#This Row],[Data]], 2)</f>
        <v>4</v>
      </c>
      <c r="C133">
        <v>0</v>
      </c>
      <c r="D133">
        <f>ekodom3[[#This Row],[retencja]]+H132</f>
        <v>61</v>
      </c>
      <c r="E133">
        <f>IF(ekodom3[[#This Row],[retencja]]=0, 1+E132, 0)</f>
        <v>1</v>
      </c>
      <c r="F13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3" s="2">
        <f>190+IF(ekodom3[[#This Row],[dzien tygodnia]]=3, 260,0)+IF(ekodom3[[#This Row],[Czy podlewa kwiaty]]="TAK", 300,0)</f>
        <v>190</v>
      </c>
      <c r="H133">
        <f>IF(ekodom3[[#This Row],[stan zbiornika na początku dnia (L)]]-ekodom3[[#This Row],[zużycie]] &gt;=0, ekodom3[[#This Row],[stan zbiornika na początku dnia (L)]]-ekodom3[[#This Row],[zużycie]], 0)</f>
        <v>0</v>
      </c>
      <c r="I133" s="2">
        <f>IF((ekodom3[[#This Row],[stan zbiornika na początku dnia (L)]]-ekodom3[[#This Row],[zużycie]])&lt;0, ABS(ekodom3[[#This Row],[stan zbiornika na początku dnia (L)]]-ekodom3[[#This Row],[zużycie]]), 0)</f>
        <v>129</v>
      </c>
    </row>
    <row r="134" spans="1:9" x14ac:dyDescent="0.25">
      <c r="A134" s="1">
        <v>44694</v>
      </c>
      <c r="B134">
        <f>WEEKDAY(ekodom3[[#This Row],[Data]], 2)</f>
        <v>5</v>
      </c>
      <c r="C134">
        <v>0</v>
      </c>
      <c r="D134">
        <f>ekodom3[[#This Row],[retencja]]+H133</f>
        <v>0</v>
      </c>
      <c r="E134">
        <f>IF(ekodom3[[#This Row],[retencja]]=0, 1+E133, 0)</f>
        <v>2</v>
      </c>
      <c r="F13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4" s="2">
        <f>190+IF(ekodom3[[#This Row],[dzien tygodnia]]=3, 260,0)+IF(ekodom3[[#This Row],[Czy podlewa kwiaty]]="TAK", 300,0)</f>
        <v>190</v>
      </c>
      <c r="H134">
        <f>IF(ekodom3[[#This Row],[stan zbiornika na początku dnia (L)]]-ekodom3[[#This Row],[zużycie]] &gt;=0, ekodom3[[#This Row],[stan zbiornika na początku dnia (L)]]-ekodom3[[#This Row],[zużycie]], 0)</f>
        <v>0</v>
      </c>
      <c r="I134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35" spans="1:9" x14ac:dyDescent="0.25">
      <c r="A135" s="1">
        <v>44695</v>
      </c>
      <c r="B135">
        <f>WEEKDAY(ekodom3[[#This Row],[Data]], 2)</f>
        <v>6</v>
      </c>
      <c r="C135">
        <v>0</v>
      </c>
      <c r="D135">
        <f>ekodom3[[#This Row],[retencja]]+H134</f>
        <v>0</v>
      </c>
      <c r="E135">
        <f>IF(ekodom3[[#This Row],[retencja]]=0, 1+E134, 0)</f>
        <v>3</v>
      </c>
      <c r="F13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5" s="2">
        <f>190+IF(ekodom3[[#This Row],[dzien tygodnia]]=3, 260,0)+IF(ekodom3[[#This Row],[Czy podlewa kwiaty]]="TAK", 300,0)</f>
        <v>190</v>
      </c>
      <c r="H135">
        <f>IF(ekodom3[[#This Row],[stan zbiornika na początku dnia (L)]]-ekodom3[[#This Row],[zużycie]] &gt;=0, ekodom3[[#This Row],[stan zbiornika na początku dnia (L)]]-ekodom3[[#This Row],[zużycie]], 0)</f>
        <v>0</v>
      </c>
      <c r="I135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36" spans="1:9" x14ac:dyDescent="0.25">
      <c r="A136" s="1">
        <v>44696</v>
      </c>
      <c r="B136">
        <f>WEEKDAY(ekodom3[[#This Row],[Data]], 2)</f>
        <v>7</v>
      </c>
      <c r="C136">
        <v>0</v>
      </c>
      <c r="D136">
        <f>ekodom3[[#This Row],[retencja]]+H135</f>
        <v>0</v>
      </c>
      <c r="E136">
        <f>IF(ekodom3[[#This Row],[retencja]]=0, 1+E135, 0)</f>
        <v>4</v>
      </c>
      <c r="F13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6" s="2">
        <f>190+IF(ekodom3[[#This Row],[dzien tygodnia]]=3, 260,0)+IF(ekodom3[[#This Row],[Czy podlewa kwiaty]]="TAK", 300,0)</f>
        <v>190</v>
      </c>
      <c r="H136">
        <f>IF(ekodom3[[#This Row],[stan zbiornika na początku dnia (L)]]-ekodom3[[#This Row],[zużycie]] &gt;=0, ekodom3[[#This Row],[stan zbiornika na początku dnia (L)]]-ekodom3[[#This Row],[zużycie]], 0)</f>
        <v>0</v>
      </c>
      <c r="I136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37" spans="1:9" x14ac:dyDescent="0.25">
      <c r="A137" s="1">
        <v>44697</v>
      </c>
      <c r="B137">
        <f>WEEKDAY(ekodom3[[#This Row],[Data]], 2)</f>
        <v>1</v>
      </c>
      <c r="C137">
        <v>65</v>
      </c>
      <c r="D137">
        <f>ekodom3[[#This Row],[retencja]]+H136</f>
        <v>65</v>
      </c>
      <c r="E137">
        <f>IF(ekodom3[[#This Row],[retencja]]=0, 1+E136, 0)</f>
        <v>0</v>
      </c>
      <c r="F13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7" s="2">
        <f>190+IF(ekodom3[[#This Row],[dzien tygodnia]]=3, 260,0)+IF(ekodom3[[#This Row],[Czy podlewa kwiaty]]="TAK", 300,0)</f>
        <v>190</v>
      </c>
      <c r="H137">
        <f>IF(ekodom3[[#This Row],[stan zbiornika na początku dnia (L)]]-ekodom3[[#This Row],[zużycie]] &gt;=0, ekodom3[[#This Row],[stan zbiornika na początku dnia (L)]]-ekodom3[[#This Row],[zużycie]], 0)</f>
        <v>0</v>
      </c>
      <c r="I137" s="2">
        <f>IF((ekodom3[[#This Row],[stan zbiornika na początku dnia (L)]]-ekodom3[[#This Row],[zużycie]])&lt;0, ABS(ekodom3[[#This Row],[stan zbiornika na początku dnia (L)]]-ekodom3[[#This Row],[zużycie]]), 0)</f>
        <v>125</v>
      </c>
    </row>
    <row r="138" spans="1:9" x14ac:dyDescent="0.25">
      <c r="A138" s="1">
        <v>44698</v>
      </c>
      <c r="B138">
        <f>WEEKDAY(ekodom3[[#This Row],[Data]], 2)</f>
        <v>2</v>
      </c>
      <c r="C138">
        <v>781</v>
      </c>
      <c r="D138">
        <f>ekodom3[[#This Row],[retencja]]+H137</f>
        <v>781</v>
      </c>
      <c r="E138">
        <f>IF(ekodom3[[#This Row],[retencja]]=0, 1+E137, 0)</f>
        <v>0</v>
      </c>
      <c r="F13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8" s="2">
        <f>190+IF(ekodom3[[#This Row],[dzien tygodnia]]=3, 260,0)+IF(ekodom3[[#This Row],[Czy podlewa kwiaty]]="TAK", 300,0)</f>
        <v>190</v>
      </c>
      <c r="H138">
        <f>IF(ekodom3[[#This Row],[stan zbiornika na początku dnia (L)]]-ekodom3[[#This Row],[zużycie]] &gt;=0, ekodom3[[#This Row],[stan zbiornika na początku dnia (L)]]-ekodom3[[#This Row],[zużycie]], 0)</f>
        <v>591</v>
      </c>
      <c r="I13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39" spans="1:9" x14ac:dyDescent="0.25">
      <c r="A139" s="1">
        <v>44699</v>
      </c>
      <c r="B139">
        <f>WEEKDAY(ekodom3[[#This Row],[Data]], 2)</f>
        <v>3</v>
      </c>
      <c r="C139">
        <v>778</v>
      </c>
      <c r="D139">
        <f>ekodom3[[#This Row],[retencja]]+H138</f>
        <v>1369</v>
      </c>
      <c r="E139">
        <f>IF(ekodom3[[#This Row],[retencja]]=0, 1+E138, 0)</f>
        <v>0</v>
      </c>
      <c r="F13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39" s="2">
        <f>190+IF(ekodom3[[#This Row],[dzien tygodnia]]=3, 260,0)+IF(ekodom3[[#This Row],[Czy podlewa kwiaty]]="TAK", 300,0)</f>
        <v>450</v>
      </c>
      <c r="H139">
        <f>IF(ekodom3[[#This Row],[stan zbiornika na początku dnia (L)]]-ekodom3[[#This Row],[zużycie]] &gt;=0, ekodom3[[#This Row],[stan zbiornika na początku dnia (L)]]-ekodom3[[#This Row],[zużycie]], 0)</f>
        <v>919</v>
      </c>
      <c r="I13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40" spans="1:9" x14ac:dyDescent="0.25">
      <c r="A140" s="1">
        <v>44700</v>
      </c>
      <c r="B140">
        <f>WEEKDAY(ekodom3[[#This Row],[Data]], 2)</f>
        <v>4</v>
      </c>
      <c r="C140">
        <v>32</v>
      </c>
      <c r="D140">
        <f>ekodom3[[#This Row],[retencja]]+H139</f>
        <v>951</v>
      </c>
      <c r="E140">
        <f>IF(ekodom3[[#This Row],[retencja]]=0, 1+E139, 0)</f>
        <v>0</v>
      </c>
      <c r="F14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0" s="2">
        <f>190+IF(ekodom3[[#This Row],[dzien tygodnia]]=3, 260,0)+IF(ekodom3[[#This Row],[Czy podlewa kwiaty]]="TAK", 300,0)</f>
        <v>190</v>
      </c>
      <c r="H140">
        <f>IF(ekodom3[[#This Row],[stan zbiornika na początku dnia (L)]]-ekodom3[[#This Row],[zużycie]] &gt;=0, ekodom3[[#This Row],[stan zbiornika na początku dnia (L)]]-ekodom3[[#This Row],[zużycie]], 0)</f>
        <v>761</v>
      </c>
      <c r="I14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41" spans="1:9" x14ac:dyDescent="0.25">
      <c r="A141" s="1">
        <v>44701</v>
      </c>
      <c r="B141">
        <f>WEEKDAY(ekodom3[[#This Row],[Data]], 2)</f>
        <v>5</v>
      </c>
      <c r="C141">
        <v>0</v>
      </c>
      <c r="D141">
        <f>ekodom3[[#This Row],[retencja]]+H140</f>
        <v>761</v>
      </c>
      <c r="E141">
        <f>IF(ekodom3[[#This Row],[retencja]]=0, 1+E140, 0)</f>
        <v>1</v>
      </c>
      <c r="F14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1" s="2">
        <f>190+IF(ekodom3[[#This Row],[dzien tygodnia]]=3, 260,0)+IF(ekodom3[[#This Row],[Czy podlewa kwiaty]]="TAK", 300,0)</f>
        <v>190</v>
      </c>
      <c r="H141">
        <f>IF(ekodom3[[#This Row],[stan zbiornika na początku dnia (L)]]-ekodom3[[#This Row],[zużycie]] &gt;=0, ekodom3[[#This Row],[stan zbiornika na początku dnia (L)]]-ekodom3[[#This Row],[zużycie]], 0)</f>
        <v>571</v>
      </c>
      <c r="I14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42" spans="1:9" x14ac:dyDescent="0.25">
      <c r="A142" s="1">
        <v>44702</v>
      </c>
      <c r="B142">
        <f>WEEKDAY(ekodom3[[#This Row],[Data]], 2)</f>
        <v>6</v>
      </c>
      <c r="C142">
        <v>0</v>
      </c>
      <c r="D142">
        <f>ekodom3[[#This Row],[retencja]]+H141</f>
        <v>571</v>
      </c>
      <c r="E142">
        <f>IF(ekodom3[[#This Row],[retencja]]=0, 1+E141, 0)</f>
        <v>2</v>
      </c>
      <c r="F14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2" s="2">
        <f>190+IF(ekodom3[[#This Row],[dzien tygodnia]]=3, 260,0)+IF(ekodom3[[#This Row],[Czy podlewa kwiaty]]="TAK", 300,0)</f>
        <v>190</v>
      </c>
      <c r="H142">
        <f>IF(ekodom3[[#This Row],[stan zbiornika na początku dnia (L)]]-ekodom3[[#This Row],[zużycie]] &gt;=0, ekodom3[[#This Row],[stan zbiornika na początku dnia (L)]]-ekodom3[[#This Row],[zużycie]], 0)</f>
        <v>381</v>
      </c>
      <c r="I14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43" spans="1:9" x14ac:dyDescent="0.25">
      <c r="A143" s="1">
        <v>44703</v>
      </c>
      <c r="B143">
        <f>WEEKDAY(ekodom3[[#This Row],[Data]], 2)</f>
        <v>7</v>
      </c>
      <c r="C143">
        <v>0</v>
      </c>
      <c r="D143">
        <f>ekodom3[[#This Row],[retencja]]+H142</f>
        <v>381</v>
      </c>
      <c r="E143">
        <f>IF(ekodom3[[#This Row],[retencja]]=0, 1+E142, 0)</f>
        <v>3</v>
      </c>
      <c r="F14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3" s="2">
        <f>190+IF(ekodom3[[#This Row],[dzien tygodnia]]=3, 260,0)+IF(ekodom3[[#This Row],[Czy podlewa kwiaty]]="TAK", 300,0)</f>
        <v>190</v>
      </c>
      <c r="H143">
        <f>IF(ekodom3[[#This Row],[stan zbiornika na początku dnia (L)]]-ekodom3[[#This Row],[zużycie]] &gt;=0, ekodom3[[#This Row],[stan zbiornika na początku dnia (L)]]-ekodom3[[#This Row],[zużycie]], 0)</f>
        <v>191</v>
      </c>
      <c r="I14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44" spans="1:9" x14ac:dyDescent="0.25">
      <c r="A144" s="1">
        <v>44704</v>
      </c>
      <c r="B144">
        <f>WEEKDAY(ekodom3[[#This Row],[Data]], 2)</f>
        <v>1</v>
      </c>
      <c r="C144">
        <v>0</v>
      </c>
      <c r="D144">
        <f>ekodom3[[#This Row],[retencja]]+H143</f>
        <v>191</v>
      </c>
      <c r="E144">
        <f>IF(ekodom3[[#This Row],[retencja]]=0, 1+E143, 0)</f>
        <v>4</v>
      </c>
      <c r="F14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4" s="2">
        <f>190+IF(ekodom3[[#This Row],[dzien tygodnia]]=3, 260,0)+IF(ekodom3[[#This Row],[Czy podlewa kwiaty]]="TAK", 300,0)</f>
        <v>190</v>
      </c>
      <c r="H144">
        <f>IF(ekodom3[[#This Row],[stan zbiornika na początku dnia (L)]]-ekodom3[[#This Row],[zużycie]] &gt;=0, ekodom3[[#This Row],[stan zbiornika na początku dnia (L)]]-ekodom3[[#This Row],[zużycie]], 0)</f>
        <v>1</v>
      </c>
      <c r="I14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45" spans="1:9" x14ac:dyDescent="0.25">
      <c r="A145" s="1">
        <v>44705</v>
      </c>
      <c r="B145">
        <f>WEEKDAY(ekodom3[[#This Row],[Data]], 2)</f>
        <v>2</v>
      </c>
      <c r="C145">
        <v>0</v>
      </c>
      <c r="D145">
        <f>ekodom3[[#This Row],[retencja]]+H144</f>
        <v>1</v>
      </c>
      <c r="E145">
        <f>IF(ekodom3[[#This Row],[retencja]]=0, 1+E144, 0)</f>
        <v>5</v>
      </c>
      <c r="F145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45" s="2">
        <f>190+IF(ekodom3[[#This Row],[dzien tygodnia]]=3, 260,0)+IF(ekodom3[[#This Row],[Czy podlewa kwiaty]]="TAK", 300,0)</f>
        <v>490</v>
      </c>
      <c r="H145">
        <f>IF(ekodom3[[#This Row],[stan zbiornika na początku dnia (L)]]-ekodom3[[#This Row],[zużycie]] &gt;=0, ekodom3[[#This Row],[stan zbiornika na początku dnia (L)]]-ekodom3[[#This Row],[zużycie]], 0)</f>
        <v>0</v>
      </c>
      <c r="I145" s="2">
        <f>IF((ekodom3[[#This Row],[stan zbiornika na początku dnia (L)]]-ekodom3[[#This Row],[zużycie]])&lt;0, ABS(ekodom3[[#This Row],[stan zbiornika na początku dnia (L)]]-ekodom3[[#This Row],[zużycie]]), 0)</f>
        <v>489</v>
      </c>
    </row>
    <row r="146" spans="1:9" x14ac:dyDescent="0.25">
      <c r="A146" s="1">
        <v>44706</v>
      </c>
      <c r="B146">
        <f>WEEKDAY(ekodom3[[#This Row],[Data]], 2)</f>
        <v>3</v>
      </c>
      <c r="C146">
        <v>0</v>
      </c>
      <c r="D146">
        <f>ekodom3[[#This Row],[retencja]]+H145</f>
        <v>0</v>
      </c>
      <c r="E146">
        <f>IF(ekodom3[[#This Row],[retencja]]=0, 1+E145, 0)</f>
        <v>6</v>
      </c>
      <c r="F14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6" s="2">
        <f>190+IF(ekodom3[[#This Row],[dzien tygodnia]]=3, 260,0)+IF(ekodom3[[#This Row],[Czy podlewa kwiaty]]="TAK", 300,0)</f>
        <v>450</v>
      </c>
      <c r="H146">
        <f>IF(ekodom3[[#This Row],[stan zbiornika na początku dnia (L)]]-ekodom3[[#This Row],[zużycie]] &gt;=0, ekodom3[[#This Row],[stan zbiornika na początku dnia (L)]]-ekodom3[[#This Row],[zużycie]], 0)</f>
        <v>0</v>
      </c>
      <c r="I146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147" spans="1:9" x14ac:dyDescent="0.25">
      <c r="A147" s="1">
        <v>44707</v>
      </c>
      <c r="B147">
        <f>WEEKDAY(ekodom3[[#This Row],[Data]], 2)</f>
        <v>4</v>
      </c>
      <c r="C147">
        <v>0</v>
      </c>
      <c r="D147">
        <f>ekodom3[[#This Row],[retencja]]+H146</f>
        <v>0</v>
      </c>
      <c r="E147">
        <f>IF(ekodom3[[#This Row],[retencja]]=0, 1+E146, 0)</f>
        <v>7</v>
      </c>
      <c r="F14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7" s="2">
        <f>190+IF(ekodom3[[#This Row],[dzien tygodnia]]=3, 260,0)+IF(ekodom3[[#This Row],[Czy podlewa kwiaty]]="TAK", 300,0)</f>
        <v>190</v>
      </c>
      <c r="H147">
        <f>IF(ekodom3[[#This Row],[stan zbiornika na początku dnia (L)]]-ekodom3[[#This Row],[zużycie]] &gt;=0, ekodom3[[#This Row],[stan zbiornika na początku dnia (L)]]-ekodom3[[#This Row],[zużycie]], 0)</f>
        <v>0</v>
      </c>
      <c r="I147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48" spans="1:9" x14ac:dyDescent="0.25">
      <c r="A148" s="1">
        <v>44708</v>
      </c>
      <c r="B148">
        <f>WEEKDAY(ekodom3[[#This Row],[Data]], 2)</f>
        <v>5</v>
      </c>
      <c r="C148">
        <v>0</v>
      </c>
      <c r="D148">
        <f>ekodom3[[#This Row],[retencja]]+H147</f>
        <v>0</v>
      </c>
      <c r="E148">
        <f>IF(ekodom3[[#This Row],[retencja]]=0, 1+E147, 0)</f>
        <v>8</v>
      </c>
      <c r="F14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8" s="2">
        <f>190+IF(ekodom3[[#This Row],[dzien tygodnia]]=3, 260,0)+IF(ekodom3[[#This Row],[Czy podlewa kwiaty]]="TAK", 300,0)</f>
        <v>190</v>
      </c>
      <c r="H148">
        <f>IF(ekodom3[[#This Row],[stan zbiornika na początku dnia (L)]]-ekodom3[[#This Row],[zużycie]] &gt;=0, ekodom3[[#This Row],[stan zbiornika na początku dnia (L)]]-ekodom3[[#This Row],[zużycie]], 0)</f>
        <v>0</v>
      </c>
      <c r="I148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49" spans="1:9" x14ac:dyDescent="0.25">
      <c r="A149" s="1">
        <v>44709</v>
      </c>
      <c r="B149">
        <f>WEEKDAY(ekodom3[[#This Row],[Data]], 2)</f>
        <v>6</v>
      </c>
      <c r="C149">
        <v>0</v>
      </c>
      <c r="D149">
        <f>ekodom3[[#This Row],[retencja]]+H148</f>
        <v>0</v>
      </c>
      <c r="E149">
        <f>IF(ekodom3[[#This Row],[retencja]]=0, 1+E148, 0)</f>
        <v>9</v>
      </c>
      <c r="F14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49" s="2">
        <f>190+IF(ekodom3[[#This Row],[dzien tygodnia]]=3, 260,0)+IF(ekodom3[[#This Row],[Czy podlewa kwiaty]]="TAK", 300,0)</f>
        <v>190</v>
      </c>
      <c r="H149">
        <f>IF(ekodom3[[#This Row],[stan zbiornika na początku dnia (L)]]-ekodom3[[#This Row],[zużycie]] &gt;=0, ekodom3[[#This Row],[stan zbiornika na początku dnia (L)]]-ekodom3[[#This Row],[zużycie]], 0)</f>
        <v>0</v>
      </c>
      <c r="I149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50" spans="1:9" x14ac:dyDescent="0.25">
      <c r="A150" s="1">
        <v>44710</v>
      </c>
      <c r="B150">
        <f>WEEKDAY(ekodom3[[#This Row],[Data]], 2)</f>
        <v>7</v>
      </c>
      <c r="C150">
        <v>0</v>
      </c>
      <c r="D150">
        <f>ekodom3[[#This Row],[retencja]]+H149</f>
        <v>0</v>
      </c>
      <c r="E150">
        <f>IF(ekodom3[[#This Row],[retencja]]=0, 1+E149, 0)</f>
        <v>10</v>
      </c>
      <c r="F150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50" s="2">
        <f>190+IF(ekodom3[[#This Row],[dzien tygodnia]]=3, 260,0)+IF(ekodom3[[#This Row],[Czy podlewa kwiaty]]="TAK", 300,0)</f>
        <v>490</v>
      </c>
      <c r="H150">
        <f>IF(ekodom3[[#This Row],[stan zbiornika na początku dnia (L)]]-ekodom3[[#This Row],[zużycie]] &gt;=0, ekodom3[[#This Row],[stan zbiornika na początku dnia (L)]]-ekodom3[[#This Row],[zużycie]], 0)</f>
        <v>0</v>
      </c>
      <c r="I150" s="2">
        <f>IF((ekodom3[[#This Row],[stan zbiornika na początku dnia (L)]]-ekodom3[[#This Row],[zużycie]])&lt;0, ABS(ekodom3[[#This Row],[stan zbiornika na początku dnia (L)]]-ekodom3[[#This Row],[zużycie]]), 0)</f>
        <v>490</v>
      </c>
    </row>
    <row r="151" spans="1:9" x14ac:dyDescent="0.25">
      <c r="A151" s="1">
        <v>44711</v>
      </c>
      <c r="B151">
        <f>WEEKDAY(ekodom3[[#This Row],[Data]], 2)</f>
        <v>1</v>
      </c>
      <c r="C151">
        <v>0</v>
      </c>
      <c r="D151">
        <f>ekodom3[[#This Row],[retencja]]+H150</f>
        <v>0</v>
      </c>
      <c r="E151">
        <f>IF(ekodom3[[#This Row],[retencja]]=0, 1+E150, 0)</f>
        <v>11</v>
      </c>
      <c r="F15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1" s="2">
        <f>190+IF(ekodom3[[#This Row],[dzien tygodnia]]=3, 260,0)+IF(ekodom3[[#This Row],[Czy podlewa kwiaty]]="TAK", 300,0)</f>
        <v>190</v>
      </c>
      <c r="H151">
        <f>IF(ekodom3[[#This Row],[stan zbiornika na początku dnia (L)]]-ekodom3[[#This Row],[zużycie]] &gt;=0, ekodom3[[#This Row],[stan zbiornika na początku dnia (L)]]-ekodom3[[#This Row],[zużycie]], 0)</f>
        <v>0</v>
      </c>
      <c r="I151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52" spans="1:9" x14ac:dyDescent="0.25">
      <c r="A152" s="1">
        <v>44712</v>
      </c>
      <c r="B152">
        <f>WEEKDAY(ekodom3[[#This Row],[Data]], 2)</f>
        <v>2</v>
      </c>
      <c r="C152">
        <v>0</v>
      </c>
      <c r="D152">
        <f>ekodom3[[#This Row],[retencja]]+H151</f>
        <v>0</v>
      </c>
      <c r="E152">
        <f>IF(ekodom3[[#This Row],[retencja]]=0, 1+E151, 0)</f>
        <v>12</v>
      </c>
      <c r="F15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2" s="2">
        <f>190+IF(ekodom3[[#This Row],[dzien tygodnia]]=3, 260,0)+IF(ekodom3[[#This Row],[Czy podlewa kwiaty]]="TAK", 300,0)</f>
        <v>190</v>
      </c>
      <c r="H152">
        <f>IF(ekodom3[[#This Row],[stan zbiornika na początku dnia (L)]]-ekodom3[[#This Row],[zużycie]] &gt;=0, ekodom3[[#This Row],[stan zbiornika na początku dnia (L)]]-ekodom3[[#This Row],[zużycie]], 0)</f>
        <v>0</v>
      </c>
      <c r="I152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53" spans="1:9" x14ac:dyDescent="0.25">
      <c r="A153" s="1">
        <v>44713</v>
      </c>
      <c r="B153">
        <f>WEEKDAY(ekodom3[[#This Row],[Data]], 2)</f>
        <v>3</v>
      </c>
      <c r="C153">
        <v>0</v>
      </c>
      <c r="D153">
        <f>ekodom3[[#This Row],[retencja]]+H152</f>
        <v>0</v>
      </c>
      <c r="E153">
        <f>IF(ekodom3[[#This Row],[retencja]]=0, 1+E152, 0)</f>
        <v>13</v>
      </c>
      <c r="F15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3" s="2">
        <f>190+IF(ekodom3[[#This Row],[dzien tygodnia]]=3, 260,0)+IF(ekodom3[[#This Row],[Czy podlewa kwiaty]]="TAK", 300,0)</f>
        <v>450</v>
      </c>
      <c r="H153">
        <f>IF(ekodom3[[#This Row],[stan zbiornika na początku dnia (L)]]-ekodom3[[#This Row],[zużycie]] &gt;=0, ekodom3[[#This Row],[stan zbiornika na początku dnia (L)]]-ekodom3[[#This Row],[zużycie]], 0)</f>
        <v>0</v>
      </c>
      <c r="I153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154" spans="1:9" x14ac:dyDescent="0.25">
      <c r="A154" s="1">
        <v>44714</v>
      </c>
      <c r="B154">
        <f>WEEKDAY(ekodom3[[#This Row],[Data]], 2)</f>
        <v>4</v>
      </c>
      <c r="C154">
        <v>18</v>
      </c>
      <c r="D154">
        <f>ekodom3[[#This Row],[retencja]]+H153</f>
        <v>18</v>
      </c>
      <c r="E154">
        <f>IF(ekodom3[[#This Row],[retencja]]=0, 1+E153, 0)</f>
        <v>0</v>
      </c>
      <c r="F15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4" s="2">
        <f>190+IF(ekodom3[[#This Row],[dzien tygodnia]]=3, 260,0)+IF(ekodom3[[#This Row],[Czy podlewa kwiaty]]="TAK", 300,0)</f>
        <v>190</v>
      </c>
      <c r="H154">
        <f>IF(ekodom3[[#This Row],[stan zbiornika na początku dnia (L)]]-ekodom3[[#This Row],[zużycie]] &gt;=0, ekodom3[[#This Row],[stan zbiornika na początku dnia (L)]]-ekodom3[[#This Row],[zużycie]], 0)</f>
        <v>0</v>
      </c>
      <c r="I154" s="2">
        <f>IF((ekodom3[[#This Row],[stan zbiornika na początku dnia (L)]]-ekodom3[[#This Row],[zużycie]])&lt;0, ABS(ekodom3[[#This Row],[stan zbiornika na początku dnia (L)]]-ekodom3[[#This Row],[zużycie]]), 0)</f>
        <v>172</v>
      </c>
    </row>
    <row r="155" spans="1:9" x14ac:dyDescent="0.25">
      <c r="A155" s="1">
        <v>44715</v>
      </c>
      <c r="B155">
        <f>WEEKDAY(ekodom3[[#This Row],[Data]], 2)</f>
        <v>5</v>
      </c>
      <c r="C155">
        <v>525</v>
      </c>
      <c r="D155">
        <f>ekodom3[[#This Row],[retencja]]+H154</f>
        <v>525</v>
      </c>
      <c r="E155">
        <f>IF(ekodom3[[#This Row],[retencja]]=0, 1+E154, 0)</f>
        <v>0</v>
      </c>
      <c r="F15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5" s="2">
        <f>190+IF(ekodom3[[#This Row],[dzien tygodnia]]=3, 260,0)+IF(ekodom3[[#This Row],[Czy podlewa kwiaty]]="TAK", 300,0)</f>
        <v>190</v>
      </c>
      <c r="H155">
        <f>IF(ekodom3[[#This Row],[stan zbiornika na początku dnia (L)]]-ekodom3[[#This Row],[zużycie]] &gt;=0, ekodom3[[#This Row],[stan zbiornika na początku dnia (L)]]-ekodom3[[#This Row],[zużycie]], 0)</f>
        <v>335</v>
      </c>
      <c r="I15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56" spans="1:9" x14ac:dyDescent="0.25">
      <c r="A156" s="1">
        <v>44716</v>
      </c>
      <c r="B156">
        <f>WEEKDAY(ekodom3[[#This Row],[Data]], 2)</f>
        <v>6</v>
      </c>
      <c r="C156">
        <v>697</v>
      </c>
      <c r="D156">
        <f>ekodom3[[#This Row],[retencja]]+H155</f>
        <v>1032</v>
      </c>
      <c r="E156">
        <f>IF(ekodom3[[#This Row],[retencja]]=0, 1+E155, 0)</f>
        <v>0</v>
      </c>
      <c r="F15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6" s="2">
        <f>190+IF(ekodom3[[#This Row],[dzien tygodnia]]=3, 260,0)+IF(ekodom3[[#This Row],[Czy podlewa kwiaty]]="TAK", 300,0)</f>
        <v>190</v>
      </c>
      <c r="H156">
        <f>IF(ekodom3[[#This Row],[stan zbiornika na początku dnia (L)]]-ekodom3[[#This Row],[zużycie]] &gt;=0, ekodom3[[#This Row],[stan zbiornika na początku dnia (L)]]-ekodom3[[#This Row],[zużycie]], 0)</f>
        <v>842</v>
      </c>
      <c r="I15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57" spans="1:9" x14ac:dyDescent="0.25">
      <c r="A157" s="1">
        <v>44717</v>
      </c>
      <c r="B157">
        <f>WEEKDAY(ekodom3[[#This Row],[Data]], 2)</f>
        <v>7</v>
      </c>
      <c r="C157">
        <v>786</v>
      </c>
      <c r="D157">
        <f>ekodom3[[#This Row],[retencja]]+H156</f>
        <v>1628</v>
      </c>
      <c r="E157">
        <f>IF(ekodom3[[#This Row],[retencja]]=0, 1+E156, 0)</f>
        <v>0</v>
      </c>
      <c r="F15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7" s="2">
        <f>190+IF(ekodom3[[#This Row],[dzien tygodnia]]=3, 260,0)+IF(ekodom3[[#This Row],[Czy podlewa kwiaty]]="TAK", 300,0)</f>
        <v>190</v>
      </c>
      <c r="H157">
        <f>IF(ekodom3[[#This Row],[stan zbiornika na początku dnia (L)]]-ekodom3[[#This Row],[zużycie]] &gt;=0, ekodom3[[#This Row],[stan zbiornika na początku dnia (L)]]-ekodom3[[#This Row],[zużycie]], 0)</f>
        <v>1438</v>
      </c>
      <c r="I15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58" spans="1:9" x14ac:dyDescent="0.25">
      <c r="A158" s="1">
        <v>44718</v>
      </c>
      <c r="B158">
        <f>WEEKDAY(ekodom3[[#This Row],[Data]], 2)</f>
        <v>1</v>
      </c>
      <c r="C158">
        <v>792</v>
      </c>
      <c r="D158">
        <f>ekodom3[[#This Row],[retencja]]+H157</f>
        <v>2230</v>
      </c>
      <c r="E158">
        <f>IF(ekodom3[[#This Row],[retencja]]=0, 1+E157, 0)</f>
        <v>0</v>
      </c>
      <c r="F15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8" s="2">
        <f>190+IF(ekodom3[[#This Row],[dzien tygodnia]]=3, 260,0)+IF(ekodom3[[#This Row],[Czy podlewa kwiaty]]="TAK", 300,0)</f>
        <v>190</v>
      </c>
      <c r="H158">
        <f>IF(ekodom3[[#This Row],[stan zbiornika na początku dnia (L)]]-ekodom3[[#This Row],[zużycie]] &gt;=0, ekodom3[[#This Row],[stan zbiornika na początku dnia (L)]]-ekodom3[[#This Row],[zużycie]], 0)</f>
        <v>2040</v>
      </c>
      <c r="I15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59" spans="1:9" x14ac:dyDescent="0.25">
      <c r="A159" s="1">
        <v>44719</v>
      </c>
      <c r="B159">
        <f>WEEKDAY(ekodom3[[#This Row],[Data]], 2)</f>
        <v>2</v>
      </c>
      <c r="C159">
        <v>0</v>
      </c>
      <c r="D159">
        <f>ekodom3[[#This Row],[retencja]]+H158</f>
        <v>2040</v>
      </c>
      <c r="E159">
        <f>IF(ekodom3[[#This Row],[retencja]]=0, 1+E158, 0)</f>
        <v>1</v>
      </c>
      <c r="F15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59" s="2">
        <f>190+IF(ekodom3[[#This Row],[dzien tygodnia]]=3, 260,0)+IF(ekodom3[[#This Row],[Czy podlewa kwiaty]]="TAK", 300,0)</f>
        <v>190</v>
      </c>
      <c r="H159">
        <f>IF(ekodom3[[#This Row],[stan zbiornika na początku dnia (L)]]-ekodom3[[#This Row],[zużycie]] &gt;=0, ekodom3[[#This Row],[stan zbiornika na początku dnia (L)]]-ekodom3[[#This Row],[zużycie]], 0)</f>
        <v>1850</v>
      </c>
      <c r="I15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60" spans="1:9" x14ac:dyDescent="0.25">
      <c r="A160" s="1">
        <v>44720</v>
      </c>
      <c r="B160">
        <f>WEEKDAY(ekodom3[[#This Row],[Data]], 2)</f>
        <v>3</v>
      </c>
      <c r="C160">
        <v>0</v>
      </c>
      <c r="D160">
        <f>ekodom3[[#This Row],[retencja]]+H159</f>
        <v>1850</v>
      </c>
      <c r="E160">
        <f>IF(ekodom3[[#This Row],[retencja]]=0, 1+E159, 0)</f>
        <v>2</v>
      </c>
      <c r="F16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60" s="2">
        <f>190+IF(ekodom3[[#This Row],[dzien tygodnia]]=3, 260,0)+IF(ekodom3[[#This Row],[Czy podlewa kwiaty]]="TAK", 300,0)</f>
        <v>450</v>
      </c>
      <c r="H160">
        <f>IF(ekodom3[[#This Row],[stan zbiornika na początku dnia (L)]]-ekodom3[[#This Row],[zużycie]] &gt;=0, ekodom3[[#This Row],[stan zbiornika na początku dnia (L)]]-ekodom3[[#This Row],[zużycie]], 0)</f>
        <v>1400</v>
      </c>
      <c r="I16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61" spans="1:9" x14ac:dyDescent="0.25">
      <c r="A161" s="1">
        <v>44721</v>
      </c>
      <c r="B161">
        <f>WEEKDAY(ekodom3[[#This Row],[Data]], 2)</f>
        <v>4</v>
      </c>
      <c r="C161">
        <v>0</v>
      </c>
      <c r="D161">
        <f>ekodom3[[#This Row],[retencja]]+H160</f>
        <v>1400</v>
      </c>
      <c r="E161">
        <f>IF(ekodom3[[#This Row],[retencja]]=0, 1+E160, 0)</f>
        <v>3</v>
      </c>
      <c r="F16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61" s="2">
        <f>190+IF(ekodom3[[#This Row],[dzien tygodnia]]=3, 260,0)+IF(ekodom3[[#This Row],[Czy podlewa kwiaty]]="TAK", 300,0)</f>
        <v>190</v>
      </c>
      <c r="H161">
        <f>IF(ekodom3[[#This Row],[stan zbiornika na początku dnia (L)]]-ekodom3[[#This Row],[zużycie]] &gt;=0, ekodom3[[#This Row],[stan zbiornika na początku dnia (L)]]-ekodom3[[#This Row],[zużycie]], 0)</f>
        <v>1210</v>
      </c>
      <c r="I16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62" spans="1:9" x14ac:dyDescent="0.25">
      <c r="A162" s="1">
        <v>44722</v>
      </c>
      <c r="B162">
        <f>WEEKDAY(ekodom3[[#This Row],[Data]], 2)</f>
        <v>5</v>
      </c>
      <c r="C162">
        <v>0</v>
      </c>
      <c r="D162">
        <f>ekodom3[[#This Row],[retencja]]+H161</f>
        <v>1210</v>
      </c>
      <c r="E162">
        <f>IF(ekodom3[[#This Row],[retencja]]=0, 1+E161, 0)</f>
        <v>4</v>
      </c>
      <c r="F16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62" s="2">
        <f>190+IF(ekodom3[[#This Row],[dzien tygodnia]]=3, 260,0)+IF(ekodom3[[#This Row],[Czy podlewa kwiaty]]="TAK", 300,0)</f>
        <v>190</v>
      </c>
      <c r="H162">
        <f>IF(ekodom3[[#This Row],[stan zbiornika na początku dnia (L)]]-ekodom3[[#This Row],[zużycie]] &gt;=0, ekodom3[[#This Row],[stan zbiornika na początku dnia (L)]]-ekodom3[[#This Row],[zużycie]], 0)</f>
        <v>1020</v>
      </c>
      <c r="I16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63" spans="1:9" x14ac:dyDescent="0.25">
      <c r="A163" s="1">
        <v>44723</v>
      </c>
      <c r="B163">
        <f>WEEKDAY(ekodom3[[#This Row],[Data]], 2)</f>
        <v>6</v>
      </c>
      <c r="C163">
        <v>0</v>
      </c>
      <c r="D163">
        <f>ekodom3[[#This Row],[retencja]]+H162</f>
        <v>1020</v>
      </c>
      <c r="E163">
        <f>IF(ekodom3[[#This Row],[retencja]]=0, 1+E162, 0)</f>
        <v>5</v>
      </c>
      <c r="F163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63" s="2">
        <f>190+IF(ekodom3[[#This Row],[dzien tygodnia]]=3, 260,0)+IF(ekodom3[[#This Row],[Czy podlewa kwiaty]]="TAK", 300,0)</f>
        <v>490</v>
      </c>
      <c r="H163">
        <f>IF(ekodom3[[#This Row],[stan zbiornika na początku dnia (L)]]-ekodom3[[#This Row],[zużycie]] &gt;=0, ekodom3[[#This Row],[stan zbiornika na początku dnia (L)]]-ekodom3[[#This Row],[zużycie]], 0)</f>
        <v>530</v>
      </c>
      <c r="I16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64" spans="1:9" x14ac:dyDescent="0.25">
      <c r="A164" s="1">
        <v>44724</v>
      </c>
      <c r="B164">
        <f>WEEKDAY(ekodom3[[#This Row],[Data]], 2)</f>
        <v>7</v>
      </c>
      <c r="C164">
        <v>0</v>
      </c>
      <c r="D164">
        <f>ekodom3[[#This Row],[retencja]]+H163</f>
        <v>530</v>
      </c>
      <c r="E164">
        <f>IF(ekodom3[[#This Row],[retencja]]=0, 1+E163, 0)</f>
        <v>6</v>
      </c>
      <c r="F16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64" s="2">
        <f>190+IF(ekodom3[[#This Row],[dzien tygodnia]]=3, 260,0)+IF(ekodom3[[#This Row],[Czy podlewa kwiaty]]="TAK", 300,0)</f>
        <v>190</v>
      </c>
      <c r="H164">
        <f>IF(ekodom3[[#This Row],[stan zbiornika na początku dnia (L)]]-ekodom3[[#This Row],[zużycie]] &gt;=0, ekodom3[[#This Row],[stan zbiornika na początku dnia (L)]]-ekodom3[[#This Row],[zużycie]], 0)</f>
        <v>340</v>
      </c>
      <c r="I16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65" spans="1:9" x14ac:dyDescent="0.25">
      <c r="A165" s="1">
        <v>44725</v>
      </c>
      <c r="B165">
        <f>WEEKDAY(ekodom3[[#This Row],[Data]], 2)</f>
        <v>1</v>
      </c>
      <c r="C165">
        <v>0</v>
      </c>
      <c r="D165">
        <f>ekodom3[[#This Row],[retencja]]+H164</f>
        <v>340</v>
      </c>
      <c r="E165">
        <f>IF(ekodom3[[#This Row],[retencja]]=0, 1+E164, 0)</f>
        <v>7</v>
      </c>
      <c r="F16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65" s="2">
        <f>190+IF(ekodom3[[#This Row],[dzien tygodnia]]=3, 260,0)+IF(ekodom3[[#This Row],[Czy podlewa kwiaty]]="TAK", 300,0)</f>
        <v>190</v>
      </c>
      <c r="H165">
        <f>IF(ekodom3[[#This Row],[stan zbiornika na początku dnia (L)]]-ekodom3[[#This Row],[zużycie]] &gt;=0, ekodom3[[#This Row],[stan zbiornika na początku dnia (L)]]-ekodom3[[#This Row],[zużycie]], 0)</f>
        <v>150</v>
      </c>
      <c r="I16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66" spans="1:9" x14ac:dyDescent="0.25">
      <c r="A166" s="1">
        <v>44726</v>
      </c>
      <c r="B166">
        <f>WEEKDAY(ekodom3[[#This Row],[Data]], 2)</f>
        <v>2</v>
      </c>
      <c r="C166">
        <v>0</v>
      </c>
      <c r="D166">
        <f>ekodom3[[#This Row],[retencja]]+H165</f>
        <v>150</v>
      </c>
      <c r="E166">
        <f>IF(ekodom3[[#This Row],[retencja]]=0, 1+E165, 0)</f>
        <v>8</v>
      </c>
      <c r="F16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66" s="2">
        <f>190+IF(ekodom3[[#This Row],[dzien tygodnia]]=3, 260,0)+IF(ekodom3[[#This Row],[Czy podlewa kwiaty]]="TAK", 300,0)</f>
        <v>190</v>
      </c>
      <c r="H166">
        <f>IF(ekodom3[[#This Row],[stan zbiornika na początku dnia (L)]]-ekodom3[[#This Row],[zużycie]] &gt;=0, ekodom3[[#This Row],[stan zbiornika na początku dnia (L)]]-ekodom3[[#This Row],[zużycie]], 0)</f>
        <v>0</v>
      </c>
      <c r="I166" s="2">
        <f>IF((ekodom3[[#This Row],[stan zbiornika na początku dnia (L)]]-ekodom3[[#This Row],[zużycie]])&lt;0, ABS(ekodom3[[#This Row],[stan zbiornika na początku dnia (L)]]-ekodom3[[#This Row],[zużycie]]), 0)</f>
        <v>40</v>
      </c>
    </row>
    <row r="167" spans="1:9" x14ac:dyDescent="0.25">
      <c r="A167" s="1">
        <v>44727</v>
      </c>
      <c r="B167">
        <f>WEEKDAY(ekodom3[[#This Row],[Data]], 2)</f>
        <v>3</v>
      </c>
      <c r="C167">
        <v>0</v>
      </c>
      <c r="D167">
        <f>ekodom3[[#This Row],[retencja]]+H166</f>
        <v>0</v>
      </c>
      <c r="E167">
        <f>IF(ekodom3[[#This Row],[retencja]]=0, 1+E166, 0)</f>
        <v>9</v>
      </c>
      <c r="F16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67" s="2">
        <f>190+IF(ekodom3[[#This Row],[dzien tygodnia]]=3, 260,0)+IF(ekodom3[[#This Row],[Czy podlewa kwiaty]]="TAK", 300,0)</f>
        <v>450</v>
      </c>
      <c r="H167">
        <f>IF(ekodom3[[#This Row],[stan zbiornika na początku dnia (L)]]-ekodom3[[#This Row],[zużycie]] &gt;=0, ekodom3[[#This Row],[stan zbiornika na początku dnia (L)]]-ekodom3[[#This Row],[zużycie]], 0)</f>
        <v>0</v>
      </c>
      <c r="I167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168" spans="1:9" x14ac:dyDescent="0.25">
      <c r="A168" s="1">
        <v>44728</v>
      </c>
      <c r="B168">
        <f>WEEKDAY(ekodom3[[#This Row],[Data]], 2)</f>
        <v>4</v>
      </c>
      <c r="C168">
        <v>0</v>
      </c>
      <c r="D168">
        <f>ekodom3[[#This Row],[retencja]]+H167</f>
        <v>0</v>
      </c>
      <c r="E168">
        <f>IF(ekodom3[[#This Row],[retencja]]=0, 1+E167, 0)</f>
        <v>10</v>
      </c>
      <c r="F168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68" s="2">
        <f>190+IF(ekodom3[[#This Row],[dzien tygodnia]]=3, 260,0)+IF(ekodom3[[#This Row],[Czy podlewa kwiaty]]="TAK", 300,0)</f>
        <v>490</v>
      </c>
      <c r="H168">
        <f>IF(ekodom3[[#This Row],[stan zbiornika na początku dnia (L)]]-ekodom3[[#This Row],[zużycie]] &gt;=0, ekodom3[[#This Row],[stan zbiornika na początku dnia (L)]]-ekodom3[[#This Row],[zużycie]], 0)</f>
        <v>0</v>
      </c>
      <c r="I168" s="2">
        <f>IF((ekodom3[[#This Row],[stan zbiornika na początku dnia (L)]]-ekodom3[[#This Row],[zużycie]])&lt;0, ABS(ekodom3[[#This Row],[stan zbiornika na początku dnia (L)]]-ekodom3[[#This Row],[zużycie]]), 0)</f>
        <v>490</v>
      </c>
    </row>
    <row r="169" spans="1:9" x14ac:dyDescent="0.25">
      <c r="A169" s="1">
        <v>44729</v>
      </c>
      <c r="B169">
        <f>WEEKDAY(ekodom3[[#This Row],[Data]], 2)</f>
        <v>5</v>
      </c>
      <c r="C169">
        <v>998</v>
      </c>
      <c r="D169">
        <f>ekodom3[[#This Row],[retencja]]+H168</f>
        <v>998</v>
      </c>
      <c r="E169">
        <f>IF(ekodom3[[#This Row],[retencja]]=0, 1+E168, 0)</f>
        <v>0</v>
      </c>
      <c r="F16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69" s="2">
        <f>190+IF(ekodom3[[#This Row],[dzien tygodnia]]=3, 260,0)+IF(ekodom3[[#This Row],[Czy podlewa kwiaty]]="TAK", 300,0)</f>
        <v>190</v>
      </c>
      <c r="H169">
        <f>IF(ekodom3[[#This Row],[stan zbiornika na początku dnia (L)]]-ekodom3[[#This Row],[zużycie]] &gt;=0, ekodom3[[#This Row],[stan zbiornika na początku dnia (L)]]-ekodom3[[#This Row],[zużycie]], 0)</f>
        <v>808</v>
      </c>
      <c r="I16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70" spans="1:9" x14ac:dyDescent="0.25">
      <c r="A170" s="1">
        <v>44730</v>
      </c>
      <c r="B170">
        <f>WEEKDAY(ekodom3[[#This Row],[Data]], 2)</f>
        <v>6</v>
      </c>
      <c r="C170">
        <v>0</v>
      </c>
      <c r="D170">
        <f>ekodom3[[#This Row],[retencja]]+H169</f>
        <v>808</v>
      </c>
      <c r="E170">
        <f>IF(ekodom3[[#This Row],[retencja]]=0, 1+E169, 0)</f>
        <v>1</v>
      </c>
      <c r="F17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0" s="2">
        <f>190+IF(ekodom3[[#This Row],[dzien tygodnia]]=3, 260,0)+IF(ekodom3[[#This Row],[Czy podlewa kwiaty]]="TAK", 300,0)</f>
        <v>190</v>
      </c>
      <c r="H170">
        <f>IF(ekodom3[[#This Row],[stan zbiornika na początku dnia (L)]]-ekodom3[[#This Row],[zużycie]] &gt;=0, ekodom3[[#This Row],[stan zbiornika na początku dnia (L)]]-ekodom3[[#This Row],[zużycie]], 0)</f>
        <v>618</v>
      </c>
      <c r="I17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71" spans="1:9" x14ac:dyDescent="0.25">
      <c r="A171" s="1">
        <v>44731</v>
      </c>
      <c r="B171">
        <f>WEEKDAY(ekodom3[[#This Row],[Data]], 2)</f>
        <v>7</v>
      </c>
      <c r="C171">
        <v>0</v>
      </c>
      <c r="D171">
        <f>ekodom3[[#This Row],[retencja]]+H170</f>
        <v>618</v>
      </c>
      <c r="E171">
        <f>IF(ekodom3[[#This Row],[retencja]]=0, 1+E170, 0)</f>
        <v>2</v>
      </c>
      <c r="F17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1" s="2">
        <f>190+IF(ekodom3[[#This Row],[dzien tygodnia]]=3, 260,0)+IF(ekodom3[[#This Row],[Czy podlewa kwiaty]]="TAK", 300,0)</f>
        <v>190</v>
      </c>
      <c r="H171">
        <f>IF(ekodom3[[#This Row],[stan zbiornika na początku dnia (L)]]-ekodom3[[#This Row],[zużycie]] &gt;=0, ekodom3[[#This Row],[stan zbiornika na początku dnia (L)]]-ekodom3[[#This Row],[zużycie]], 0)</f>
        <v>428</v>
      </c>
      <c r="I17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72" spans="1:9" x14ac:dyDescent="0.25">
      <c r="A172" s="1">
        <v>44732</v>
      </c>
      <c r="B172">
        <f>WEEKDAY(ekodom3[[#This Row],[Data]], 2)</f>
        <v>1</v>
      </c>
      <c r="C172">
        <v>0</v>
      </c>
      <c r="D172">
        <f>ekodom3[[#This Row],[retencja]]+H171</f>
        <v>428</v>
      </c>
      <c r="E172">
        <f>IF(ekodom3[[#This Row],[retencja]]=0, 1+E171, 0)</f>
        <v>3</v>
      </c>
      <c r="F17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2" s="2">
        <f>190+IF(ekodom3[[#This Row],[dzien tygodnia]]=3, 260,0)+IF(ekodom3[[#This Row],[Czy podlewa kwiaty]]="TAK", 300,0)</f>
        <v>190</v>
      </c>
      <c r="H172">
        <f>IF(ekodom3[[#This Row],[stan zbiornika na początku dnia (L)]]-ekodom3[[#This Row],[zużycie]] &gt;=0, ekodom3[[#This Row],[stan zbiornika na początku dnia (L)]]-ekodom3[[#This Row],[zużycie]], 0)</f>
        <v>238</v>
      </c>
      <c r="I17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73" spans="1:9" x14ac:dyDescent="0.25">
      <c r="A173" s="1">
        <v>44733</v>
      </c>
      <c r="B173">
        <f>WEEKDAY(ekodom3[[#This Row],[Data]], 2)</f>
        <v>2</v>
      </c>
      <c r="C173">
        <v>0</v>
      </c>
      <c r="D173">
        <f>ekodom3[[#This Row],[retencja]]+H172</f>
        <v>238</v>
      </c>
      <c r="E173">
        <f>IF(ekodom3[[#This Row],[retencja]]=0, 1+E172, 0)</f>
        <v>4</v>
      </c>
      <c r="F17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3" s="2">
        <f>190+IF(ekodom3[[#This Row],[dzien tygodnia]]=3, 260,0)+IF(ekodom3[[#This Row],[Czy podlewa kwiaty]]="TAK", 300,0)</f>
        <v>190</v>
      </c>
      <c r="H173">
        <f>IF(ekodom3[[#This Row],[stan zbiornika na początku dnia (L)]]-ekodom3[[#This Row],[zużycie]] &gt;=0, ekodom3[[#This Row],[stan zbiornika na początku dnia (L)]]-ekodom3[[#This Row],[zużycie]], 0)</f>
        <v>48</v>
      </c>
      <c r="I17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74" spans="1:9" x14ac:dyDescent="0.25">
      <c r="A174" s="1">
        <v>44734</v>
      </c>
      <c r="B174">
        <f>WEEKDAY(ekodom3[[#This Row],[Data]], 2)</f>
        <v>3</v>
      </c>
      <c r="C174">
        <v>0</v>
      </c>
      <c r="D174">
        <f>ekodom3[[#This Row],[retencja]]+H173</f>
        <v>48</v>
      </c>
      <c r="E174">
        <f>IF(ekodom3[[#This Row],[retencja]]=0, 1+E173, 0)</f>
        <v>5</v>
      </c>
      <c r="F174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74" s="2">
        <f>190+IF(ekodom3[[#This Row],[dzien tygodnia]]=3, 260,0)+IF(ekodom3[[#This Row],[Czy podlewa kwiaty]]="TAK", 300,0)</f>
        <v>750</v>
      </c>
      <c r="H174">
        <f>IF(ekodom3[[#This Row],[stan zbiornika na początku dnia (L)]]-ekodom3[[#This Row],[zużycie]] &gt;=0, ekodom3[[#This Row],[stan zbiornika na początku dnia (L)]]-ekodom3[[#This Row],[zużycie]], 0)</f>
        <v>0</v>
      </c>
      <c r="I174" s="2">
        <f>IF((ekodom3[[#This Row],[stan zbiornika na początku dnia (L)]]-ekodom3[[#This Row],[zużycie]])&lt;0, ABS(ekodom3[[#This Row],[stan zbiornika na początku dnia (L)]]-ekodom3[[#This Row],[zużycie]]), 0)</f>
        <v>702</v>
      </c>
    </row>
    <row r="175" spans="1:9" x14ac:dyDescent="0.25">
      <c r="A175" s="1">
        <v>44735</v>
      </c>
      <c r="B175">
        <f>WEEKDAY(ekodom3[[#This Row],[Data]], 2)</f>
        <v>4</v>
      </c>
      <c r="C175">
        <v>0</v>
      </c>
      <c r="D175">
        <f>ekodom3[[#This Row],[retencja]]+H174</f>
        <v>0</v>
      </c>
      <c r="E175">
        <f>IF(ekodom3[[#This Row],[retencja]]=0, 1+E174, 0)</f>
        <v>6</v>
      </c>
      <c r="F17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5" s="2">
        <f>190+IF(ekodom3[[#This Row],[dzien tygodnia]]=3, 260,0)+IF(ekodom3[[#This Row],[Czy podlewa kwiaty]]="TAK", 300,0)</f>
        <v>190</v>
      </c>
      <c r="H175">
        <f>IF(ekodom3[[#This Row],[stan zbiornika na początku dnia (L)]]-ekodom3[[#This Row],[zużycie]] &gt;=0, ekodom3[[#This Row],[stan zbiornika na początku dnia (L)]]-ekodom3[[#This Row],[zużycie]], 0)</f>
        <v>0</v>
      </c>
      <c r="I175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76" spans="1:9" x14ac:dyDescent="0.25">
      <c r="A176" s="1">
        <v>44736</v>
      </c>
      <c r="B176">
        <f>WEEKDAY(ekodom3[[#This Row],[Data]], 2)</f>
        <v>5</v>
      </c>
      <c r="C176">
        <v>0</v>
      </c>
      <c r="D176">
        <f>ekodom3[[#This Row],[retencja]]+H175</f>
        <v>0</v>
      </c>
      <c r="E176">
        <f>IF(ekodom3[[#This Row],[retencja]]=0, 1+E175, 0)</f>
        <v>7</v>
      </c>
      <c r="F17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6" s="2">
        <f>190+IF(ekodom3[[#This Row],[dzien tygodnia]]=3, 260,0)+IF(ekodom3[[#This Row],[Czy podlewa kwiaty]]="TAK", 300,0)</f>
        <v>190</v>
      </c>
      <c r="H176">
        <f>IF(ekodom3[[#This Row],[stan zbiornika na początku dnia (L)]]-ekodom3[[#This Row],[zużycie]] &gt;=0, ekodom3[[#This Row],[stan zbiornika na początku dnia (L)]]-ekodom3[[#This Row],[zużycie]], 0)</f>
        <v>0</v>
      </c>
      <c r="I176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77" spans="1:9" x14ac:dyDescent="0.25">
      <c r="A177" s="1">
        <v>44737</v>
      </c>
      <c r="B177">
        <f>WEEKDAY(ekodom3[[#This Row],[Data]], 2)</f>
        <v>6</v>
      </c>
      <c r="C177">
        <v>0</v>
      </c>
      <c r="D177">
        <f>ekodom3[[#This Row],[retencja]]+H176</f>
        <v>0</v>
      </c>
      <c r="E177">
        <f>IF(ekodom3[[#This Row],[retencja]]=0, 1+E176, 0)</f>
        <v>8</v>
      </c>
      <c r="F17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7" s="2">
        <f>190+IF(ekodom3[[#This Row],[dzien tygodnia]]=3, 260,0)+IF(ekodom3[[#This Row],[Czy podlewa kwiaty]]="TAK", 300,0)</f>
        <v>190</v>
      </c>
      <c r="H177">
        <f>IF(ekodom3[[#This Row],[stan zbiornika na początku dnia (L)]]-ekodom3[[#This Row],[zużycie]] &gt;=0, ekodom3[[#This Row],[stan zbiornika na początku dnia (L)]]-ekodom3[[#This Row],[zużycie]], 0)</f>
        <v>0</v>
      </c>
      <c r="I177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78" spans="1:9" x14ac:dyDescent="0.25">
      <c r="A178" s="1">
        <v>44738</v>
      </c>
      <c r="B178">
        <f>WEEKDAY(ekodom3[[#This Row],[Data]], 2)</f>
        <v>7</v>
      </c>
      <c r="C178">
        <v>540</v>
      </c>
      <c r="D178">
        <f>ekodom3[[#This Row],[retencja]]+H177</f>
        <v>540</v>
      </c>
      <c r="E178">
        <f>IF(ekodom3[[#This Row],[retencja]]=0, 1+E177, 0)</f>
        <v>0</v>
      </c>
      <c r="F17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8" s="2">
        <f>190+IF(ekodom3[[#This Row],[dzien tygodnia]]=3, 260,0)+IF(ekodom3[[#This Row],[Czy podlewa kwiaty]]="TAK", 300,0)</f>
        <v>190</v>
      </c>
      <c r="H178">
        <f>IF(ekodom3[[#This Row],[stan zbiornika na początku dnia (L)]]-ekodom3[[#This Row],[zużycie]] &gt;=0, ekodom3[[#This Row],[stan zbiornika na początku dnia (L)]]-ekodom3[[#This Row],[zużycie]], 0)</f>
        <v>350</v>
      </c>
      <c r="I17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79" spans="1:9" x14ac:dyDescent="0.25">
      <c r="A179" s="1">
        <v>44739</v>
      </c>
      <c r="B179">
        <f>WEEKDAY(ekodom3[[#This Row],[Data]], 2)</f>
        <v>1</v>
      </c>
      <c r="C179">
        <v>607</v>
      </c>
      <c r="D179">
        <f>ekodom3[[#This Row],[retencja]]+H178</f>
        <v>957</v>
      </c>
      <c r="E179">
        <f>IF(ekodom3[[#This Row],[retencja]]=0, 1+E178, 0)</f>
        <v>0</v>
      </c>
      <c r="F17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79" s="2">
        <f>190+IF(ekodom3[[#This Row],[dzien tygodnia]]=3, 260,0)+IF(ekodom3[[#This Row],[Czy podlewa kwiaty]]="TAK", 300,0)</f>
        <v>190</v>
      </c>
      <c r="H179">
        <f>IF(ekodom3[[#This Row],[stan zbiornika na początku dnia (L)]]-ekodom3[[#This Row],[zużycie]] &gt;=0, ekodom3[[#This Row],[stan zbiornika na początku dnia (L)]]-ekodom3[[#This Row],[zużycie]], 0)</f>
        <v>767</v>
      </c>
      <c r="I17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80" spans="1:9" x14ac:dyDescent="0.25">
      <c r="A180" s="1">
        <v>44740</v>
      </c>
      <c r="B180">
        <f>WEEKDAY(ekodom3[[#This Row],[Data]], 2)</f>
        <v>2</v>
      </c>
      <c r="C180">
        <v>603</v>
      </c>
      <c r="D180">
        <f>ekodom3[[#This Row],[retencja]]+H179</f>
        <v>1370</v>
      </c>
      <c r="E180">
        <f>IF(ekodom3[[#This Row],[retencja]]=0, 1+E179, 0)</f>
        <v>0</v>
      </c>
      <c r="F18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0" s="2">
        <f>190+IF(ekodom3[[#This Row],[dzien tygodnia]]=3, 260,0)+IF(ekodom3[[#This Row],[Czy podlewa kwiaty]]="TAK", 300,0)</f>
        <v>190</v>
      </c>
      <c r="H180">
        <f>IF(ekodom3[[#This Row],[stan zbiornika na początku dnia (L)]]-ekodom3[[#This Row],[zużycie]] &gt;=0, ekodom3[[#This Row],[stan zbiornika na początku dnia (L)]]-ekodom3[[#This Row],[zużycie]], 0)</f>
        <v>1180</v>
      </c>
      <c r="I18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81" spans="1:9" x14ac:dyDescent="0.25">
      <c r="A181" s="1">
        <v>44741</v>
      </c>
      <c r="B181">
        <f>WEEKDAY(ekodom3[[#This Row],[Data]], 2)</f>
        <v>3</v>
      </c>
      <c r="C181">
        <v>0</v>
      </c>
      <c r="D181">
        <f>ekodom3[[#This Row],[retencja]]+H180</f>
        <v>1180</v>
      </c>
      <c r="E181">
        <f>IF(ekodom3[[#This Row],[retencja]]=0, 1+E180, 0)</f>
        <v>1</v>
      </c>
      <c r="F18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1" s="2">
        <f>190+IF(ekodom3[[#This Row],[dzien tygodnia]]=3, 260,0)+IF(ekodom3[[#This Row],[Czy podlewa kwiaty]]="TAK", 300,0)</f>
        <v>450</v>
      </c>
      <c r="H181">
        <f>IF(ekodom3[[#This Row],[stan zbiornika na początku dnia (L)]]-ekodom3[[#This Row],[zużycie]] &gt;=0, ekodom3[[#This Row],[stan zbiornika na początku dnia (L)]]-ekodom3[[#This Row],[zużycie]], 0)</f>
        <v>730</v>
      </c>
      <c r="I18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82" spans="1:9" x14ac:dyDescent="0.25">
      <c r="A182" s="1">
        <v>44742</v>
      </c>
      <c r="B182">
        <f>WEEKDAY(ekodom3[[#This Row],[Data]], 2)</f>
        <v>4</v>
      </c>
      <c r="C182">
        <v>0</v>
      </c>
      <c r="D182">
        <f>ekodom3[[#This Row],[retencja]]+H181</f>
        <v>730</v>
      </c>
      <c r="E182">
        <f>IF(ekodom3[[#This Row],[retencja]]=0, 1+E181, 0)</f>
        <v>2</v>
      </c>
      <c r="F18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2" s="2">
        <f>190+IF(ekodom3[[#This Row],[dzien tygodnia]]=3, 260,0)+IF(ekodom3[[#This Row],[Czy podlewa kwiaty]]="TAK", 300,0)</f>
        <v>190</v>
      </c>
      <c r="H182">
        <f>IF(ekodom3[[#This Row],[stan zbiornika na początku dnia (L)]]-ekodom3[[#This Row],[zużycie]] &gt;=0, ekodom3[[#This Row],[stan zbiornika na początku dnia (L)]]-ekodom3[[#This Row],[zużycie]], 0)</f>
        <v>540</v>
      </c>
      <c r="I18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83" spans="1:9" x14ac:dyDescent="0.25">
      <c r="A183" s="1">
        <v>44743</v>
      </c>
      <c r="B183">
        <f>WEEKDAY(ekodom3[[#This Row],[Data]], 2)</f>
        <v>5</v>
      </c>
      <c r="C183">
        <v>0</v>
      </c>
      <c r="D183">
        <f>ekodom3[[#This Row],[retencja]]+H182</f>
        <v>540</v>
      </c>
      <c r="E183">
        <f>IF(ekodom3[[#This Row],[retencja]]=0, 1+E182, 0)</f>
        <v>3</v>
      </c>
      <c r="F18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3" s="2">
        <f>190+IF(ekodom3[[#This Row],[dzien tygodnia]]=3, 260,0)+IF(ekodom3[[#This Row],[Czy podlewa kwiaty]]="TAK", 300,0)</f>
        <v>190</v>
      </c>
      <c r="H183">
        <f>IF(ekodom3[[#This Row],[stan zbiornika na początku dnia (L)]]-ekodom3[[#This Row],[zużycie]] &gt;=0, ekodom3[[#This Row],[stan zbiornika na początku dnia (L)]]-ekodom3[[#This Row],[zużycie]], 0)</f>
        <v>350</v>
      </c>
      <c r="I18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84" spans="1:9" x14ac:dyDescent="0.25">
      <c r="A184" s="1">
        <v>44744</v>
      </c>
      <c r="B184">
        <f>WEEKDAY(ekodom3[[#This Row],[Data]], 2)</f>
        <v>6</v>
      </c>
      <c r="C184">
        <v>0</v>
      </c>
      <c r="D184">
        <f>ekodom3[[#This Row],[retencja]]+H183</f>
        <v>350</v>
      </c>
      <c r="E184">
        <f>IF(ekodom3[[#This Row],[retencja]]=0, 1+E183, 0)</f>
        <v>4</v>
      </c>
      <c r="F18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4" s="2">
        <f>190+IF(ekodom3[[#This Row],[dzien tygodnia]]=3, 260,0)+IF(ekodom3[[#This Row],[Czy podlewa kwiaty]]="TAK", 300,0)</f>
        <v>190</v>
      </c>
      <c r="H184">
        <f>IF(ekodom3[[#This Row],[stan zbiornika na początku dnia (L)]]-ekodom3[[#This Row],[zużycie]] &gt;=0, ekodom3[[#This Row],[stan zbiornika na początku dnia (L)]]-ekodom3[[#This Row],[zużycie]], 0)</f>
        <v>160</v>
      </c>
      <c r="I18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85" spans="1:9" x14ac:dyDescent="0.25">
      <c r="A185" s="1">
        <v>44745</v>
      </c>
      <c r="B185">
        <f>WEEKDAY(ekodom3[[#This Row],[Data]], 2)</f>
        <v>7</v>
      </c>
      <c r="C185">
        <v>0</v>
      </c>
      <c r="D185">
        <f>ekodom3[[#This Row],[retencja]]+H184</f>
        <v>160</v>
      </c>
      <c r="E185">
        <f>IF(ekodom3[[#This Row],[retencja]]=0, 1+E184, 0)</f>
        <v>5</v>
      </c>
      <c r="F185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185" s="2">
        <f>190+IF(ekodom3[[#This Row],[dzien tygodnia]]=3, 260,0)+IF(ekodom3[[#This Row],[Czy podlewa kwiaty]]="TAK", 300,0)</f>
        <v>490</v>
      </c>
      <c r="H185">
        <f>IF(ekodom3[[#This Row],[stan zbiornika na początku dnia (L)]]-ekodom3[[#This Row],[zużycie]] &gt;=0, ekodom3[[#This Row],[stan zbiornika na początku dnia (L)]]-ekodom3[[#This Row],[zużycie]], 0)</f>
        <v>0</v>
      </c>
      <c r="I185" s="2">
        <f>IF((ekodom3[[#This Row],[stan zbiornika na początku dnia (L)]]-ekodom3[[#This Row],[zużycie]])&lt;0, ABS(ekodom3[[#This Row],[stan zbiornika na początku dnia (L)]]-ekodom3[[#This Row],[zużycie]]), 0)</f>
        <v>330</v>
      </c>
    </row>
    <row r="186" spans="1:9" x14ac:dyDescent="0.25">
      <c r="A186" s="1">
        <v>44746</v>
      </c>
      <c r="B186">
        <f>WEEKDAY(ekodom3[[#This Row],[Data]], 2)</f>
        <v>1</v>
      </c>
      <c r="C186">
        <v>0</v>
      </c>
      <c r="D186">
        <f>ekodom3[[#This Row],[retencja]]+H185</f>
        <v>0</v>
      </c>
      <c r="E186">
        <f>IF(ekodom3[[#This Row],[retencja]]=0, 1+E185, 0)</f>
        <v>6</v>
      </c>
      <c r="F18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6" s="2">
        <f>190+IF(ekodom3[[#This Row],[dzien tygodnia]]=3, 260,0)+IF(ekodom3[[#This Row],[Czy podlewa kwiaty]]="TAK", 300,0)</f>
        <v>190</v>
      </c>
      <c r="H186">
        <f>IF(ekodom3[[#This Row],[stan zbiornika na początku dnia (L)]]-ekodom3[[#This Row],[zużycie]] &gt;=0, ekodom3[[#This Row],[stan zbiornika na początku dnia (L)]]-ekodom3[[#This Row],[zużycie]], 0)</f>
        <v>0</v>
      </c>
      <c r="I186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87" spans="1:9" x14ac:dyDescent="0.25">
      <c r="A187" s="1">
        <v>44747</v>
      </c>
      <c r="B187">
        <f>WEEKDAY(ekodom3[[#This Row],[Data]], 2)</f>
        <v>2</v>
      </c>
      <c r="C187">
        <v>0</v>
      </c>
      <c r="D187">
        <f>ekodom3[[#This Row],[retencja]]+H186</f>
        <v>0</v>
      </c>
      <c r="E187">
        <f>IF(ekodom3[[#This Row],[retencja]]=0, 1+E186, 0)</f>
        <v>7</v>
      </c>
      <c r="F18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7" s="2">
        <f>190+IF(ekodom3[[#This Row],[dzien tygodnia]]=3, 260,0)+IF(ekodom3[[#This Row],[Czy podlewa kwiaty]]="TAK", 300,0)</f>
        <v>190</v>
      </c>
      <c r="H187">
        <f>IF(ekodom3[[#This Row],[stan zbiornika na początku dnia (L)]]-ekodom3[[#This Row],[zużycie]] &gt;=0, ekodom3[[#This Row],[stan zbiornika na początku dnia (L)]]-ekodom3[[#This Row],[zużycie]], 0)</f>
        <v>0</v>
      </c>
      <c r="I187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88" spans="1:9" x14ac:dyDescent="0.25">
      <c r="A188" s="1">
        <v>44748</v>
      </c>
      <c r="B188">
        <f>WEEKDAY(ekodom3[[#This Row],[Data]], 2)</f>
        <v>3</v>
      </c>
      <c r="C188">
        <v>527</v>
      </c>
      <c r="D188">
        <f>ekodom3[[#This Row],[retencja]]+H187</f>
        <v>527</v>
      </c>
      <c r="E188">
        <f>IF(ekodom3[[#This Row],[retencja]]=0, 1+E187, 0)</f>
        <v>0</v>
      </c>
      <c r="F18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8" s="2">
        <f>190+IF(ekodom3[[#This Row],[dzien tygodnia]]=3, 260,0)+IF(ekodom3[[#This Row],[Czy podlewa kwiaty]]="TAK", 300,0)</f>
        <v>450</v>
      </c>
      <c r="H188">
        <f>IF(ekodom3[[#This Row],[stan zbiornika na początku dnia (L)]]-ekodom3[[#This Row],[zużycie]] &gt;=0, ekodom3[[#This Row],[stan zbiornika na początku dnia (L)]]-ekodom3[[#This Row],[zużycie]], 0)</f>
        <v>77</v>
      </c>
      <c r="I18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89" spans="1:9" x14ac:dyDescent="0.25">
      <c r="A189" s="1">
        <v>44749</v>
      </c>
      <c r="B189">
        <f>WEEKDAY(ekodom3[[#This Row],[Data]], 2)</f>
        <v>4</v>
      </c>
      <c r="C189">
        <v>619</v>
      </c>
      <c r="D189">
        <f>ekodom3[[#This Row],[retencja]]+H188</f>
        <v>696</v>
      </c>
      <c r="E189">
        <f>IF(ekodom3[[#This Row],[retencja]]=0, 1+E188, 0)</f>
        <v>0</v>
      </c>
      <c r="F18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89" s="2">
        <f>190+IF(ekodom3[[#This Row],[dzien tygodnia]]=3, 260,0)+IF(ekodom3[[#This Row],[Czy podlewa kwiaty]]="TAK", 300,0)</f>
        <v>190</v>
      </c>
      <c r="H189">
        <f>IF(ekodom3[[#This Row],[stan zbiornika na początku dnia (L)]]-ekodom3[[#This Row],[zużycie]] &gt;=0, ekodom3[[#This Row],[stan zbiornika na początku dnia (L)]]-ekodom3[[#This Row],[zużycie]], 0)</f>
        <v>506</v>
      </c>
      <c r="I18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90" spans="1:9" x14ac:dyDescent="0.25">
      <c r="A190" s="1">
        <v>44750</v>
      </c>
      <c r="B190">
        <f>WEEKDAY(ekodom3[[#This Row],[Data]], 2)</f>
        <v>5</v>
      </c>
      <c r="C190">
        <v>0</v>
      </c>
      <c r="D190">
        <f>ekodom3[[#This Row],[retencja]]+H189</f>
        <v>506</v>
      </c>
      <c r="E190">
        <f>IF(ekodom3[[#This Row],[retencja]]=0, 1+E189, 0)</f>
        <v>1</v>
      </c>
      <c r="F19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0" s="2">
        <f>190+IF(ekodom3[[#This Row],[dzien tygodnia]]=3, 260,0)+IF(ekodom3[[#This Row],[Czy podlewa kwiaty]]="TAK", 300,0)</f>
        <v>190</v>
      </c>
      <c r="H190">
        <f>IF(ekodom3[[#This Row],[stan zbiornika na początku dnia (L)]]-ekodom3[[#This Row],[zużycie]] &gt;=0, ekodom3[[#This Row],[stan zbiornika na początku dnia (L)]]-ekodom3[[#This Row],[zużycie]], 0)</f>
        <v>316</v>
      </c>
      <c r="I19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91" spans="1:9" x14ac:dyDescent="0.25">
      <c r="A191" s="1">
        <v>44751</v>
      </c>
      <c r="B191">
        <f>WEEKDAY(ekodom3[[#This Row],[Data]], 2)</f>
        <v>6</v>
      </c>
      <c r="C191">
        <v>0</v>
      </c>
      <c r="D191">
        <f>ekodom3[[#This Row],[retencja]]+H190</f>
        <v>316</v>
      </c>
      <c r="E191">
        <f>IF(ekodom3[[#This Row],[retencja]]=0, 1+E190, 0)</f>
        <v>2</v>
      </c>
      <c r="F19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1" s="2">
        <f>190+IF(ekodom3[[#This Row],[dzien tygodnia]]=3, 260,0)+IF(ekodom3[[#This Row],[Czy podlewa kwiaty]]="TAK", 300,0)</f>
        <v>190</v>
      </c>
      <c r="H191">
        <f>IF(ekodom3[[#This Row],[stan zbiornika na początku dnia (L)]]-ekodom3[[#This Row],[zużycie]] &gt;=0, ekodom3[[#This Row],[stan zbiornika na początku dnia (L)]]-ekodom3[[#This Row],[zużycie]], 0)</f>
        <v>126</v>
      </c>
      <c r="I19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192" spans="1:9" x14ac:dyDescent="0.25">
      <c r="A192" s="1">
        <v>44752</v>
      </c>
      <c r="B192">
        <f>WEEKDAY(ekodom3[[#This Row],[Data]], 2)</f>
        <v>7</v>
      </c>
      <c r="C192">
        <v>0</v>
      </c>
      <c r="D192">
        <f>ekodom3[[#This Row],[retencja]]+H191</f>
        <v>126</v>
      </c>
      <c r="E192">
        <f>IF(ekodom3[[#This Row],[retencja]]=0, 1+E191, 0)</f>
        <v>3</v>
      </c>
      <c r="F19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2" s="2">
        <f>190+IF(ekodom3[[#This Row],[dzien tygodnia]]=3, 260,0)+IF(ekodom3[[#This Row],[Czy podlewa kwiaty]]="TAK", 300,0)</f>
        <v>190</v>
      </c>
      <c r="H192">
        <f>IF(ekodom3[[#This Row],[stan zbiornika na początku dnia (L)]]-ekodom3[[#This Row],[zużycie]] &gt;=0, ekodom3[[#This Row],[stan zbiornika na początku dnia (L)]]-ekodom3[[#This Row],[zużycie]], 0)</f>
        <v>0</v>
      </c>
      <c r="I192" s="2">
        <f>IF((ekodom3[[#This Row],[stan zbiornika na początku dnia (L)]]-ekodom3[[#This Row],[zużycie]])&lt;0, ABS(ekodom3[[#This Row],[stan zbiornika na początku dnia (L)]]-ekodom3[[#This Row],[zużycie]]), 0)</f>
        <v>64</v>
      </c>
    </row>
    <row r="193" spans="1:9" x14ac:dyDescent="0.25">
      <c r="A193" s="1">
        <v>44753</v>
      </c>
      <c r="B193">
        <f>WEEKDAY(ekodom3[[#This Row],[Data]], 2)</f>
        <v>1</v>
      </c>
      <c r="C193">
        <v>170</v>
      </c>
      <c r="D193">
        <f>ekodom3[[#This Row],[retencja]]+H192</f>
        <v>170</v>
      </c>
      <c r="E193">
        <f>IF(ekodom3[[#This Row],[retencja]]=0, 1+E192, 0)</f>
        <v>0</v>
      </c>
      <c r="F19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3" s="2">
        <f>190+IF(ekodom3[[#This Row],[dzien tygodnia]]=3, 260,0)+IF(ekodom3[[#This Row],[Czy podlewa kwiaty]]="TAK", 300,0)</f>
        <v>190</v>
      </c>
      <c r="H193">
        <f>IF(ekodom3[[#This Row],[stan zbiornika na początku dnia (L)]]-ekodom3[[#This Row],[zużycie]] &gt;=0, ekodom3[[#This Row],[stan zbiornika na początku dnia (L)]]-ekodom3[[#This Row],[zużycie]], 0)</f>
        <v>0</v>
      </c>
      <c r="I193" s="2">
        <f>IF((ekodom3[[#This Row],[stan zbiornika na początku dnia (L)]]-ekodom3[[#This Row],[zużycie]])&lt;0, ABS(ekodom3[[#This Row],[stan zbiornika na początku dnia (L)]]-ekodom3[[#This Row],[zużycie]]), 0)</f>
        <v>20</v>
      </c>
    </row>
    <row r="194" spans="1:9" x14ac:dyDescent="0.25">
      <c r="A194" s="1">
        <v>44754</v>
      </c>
      <c r="B194">
        <f>WEEKDAY(ekodom3[[#This Row],[Data]], 2)</f>
        <v>2</v>
      </c>
      <c r="C194">
        <v>13</v>
      </c>
      <c r="D194">
        <f>ekodom3[[#This Row],[retencja]]+H193</f>
        <v>13</v>
      </c>
      <c r="E194">
        <f>IF(ekodom3[[#This Row],[retencja]]=0, 1+E193, 0)</f>
        <v>0</v>
      </c>
      <c r="F19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4" s="2">
        <f>190+IF(ekodom3[[#This Row],[dzien tygodnia]]=3, 260,0)+IF(ekodom3[[#This Row],[Czy podlewa kwiaty]]="TAK", 300,0)</f>
        <v>190</v>
      </c>
      <c r="H194">
        <f>IF(ekodom3[[#This Row],[stan zbiornika na początku dnia (L)]]-ekodom3[[#This Row],[zużycie]] &gt;=0, ekodom3[[#This Row],[stan zbiornika na początku dnia (L)]]-ekodom3[[#This Row],[zużycie]], 0)</f>
        <v>0</v>
      </c>
      <c r="I194" s="2">
        <f>IF((ekodom3[[#This Row],[stan zbiornika na początku dnia (L)]]-ekodom3[[#This Row],[zużycie]])&lt;0, ABS(ekodom3[[#This Row],[stan zbiornika na początku dnia (L)]]-ekodom3[[#This Row],[zużycie]]), 0)</f>
        <v>177</v>
      </c>
    </row>
    <row r="195" spans="1:9" x14ac:dyDescent="0.25">
      <c r="A195" s="1">
        <v>44755</v>
      </c>
      <c r="B195">
        <f>WEEKDAY(ekodom3[[#This Row],[Data]], 2)</f>
        <v>3</v>
      </c>
      <c r="C195">
        <v>0</v>
      </c>
      <c r="D195">
        <f>ekodom3[[#This Row],[retencja]]+H194</f>
        <v>0</v>
      </c>
      <c r="E195">
        <f>IF(ekodom3[[#This Row],[retencja]]=0, 1+E194, 0)</f>
        <v>1</v>
      </c>
      <c r="F19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5" s="2">
        <f>190+IF(ekodom3[[#This Row],[dzien tygodnia]]=3, 260,0)+IF(ekodom3[[#This Row],[Czy podlewa kwiaty]]="TAK", 300,0)</f>
        <v>450</v>
      </c>
      <c r="H195">
        <f>IF(ekodom3[[#This Row],[stan zbiornika na początku dnia (L)]]-ekodom3[[#This Row],[zużycie]] &gt;=0, ekodom3[[#This Row],[stan zbiornika na początku dnia (L)]]-ekodom3[[#This Row],[zużycie]], 0)</f>
        <v>0</v>
      </c>
      <c r="I195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196" spans="1:9" x14ac:dyDescent="0.25">
      <c r="A196" s="1">
        <v>44756</v>
      </c>
      <c r="B196">
        <f>WEEKDAY(ekodom3[[#This Row],[Data]], 2)</f>
        <v>4</v>
      </c>
      <c r="C196">
        <v>0</v>
      </c>
      <c r="D196">
        <f>ekodom3[[#This Row],[retencja]]+H195</f>
        <v>0</v>
      </c>
      <c r="E196">
        <f>IF(ekodom3[[#This Row],[retencja]]=0, 1+E195, 0)</f>
        <v>2</v>
      </c>
      <c r="F19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6" s="2">
        <f>190+IF(ekodom3[[#This Row],[dzien tygodnia]]=3, 260,0)+IF(ekodom3[[#This Row],[Czy podlewa kwiaty]]="TAK", 300,0)</f>
        <v>190</v>
      </c>
      <c r="H196">
        <f>IF(ekodom3[[#This Row],[stan zbiornika na początku dnia (L)]]-ekodom3[[#This Row],[zużycie]] &gt;=0, ekodom3[[#This Row],[stan zbiornika na początku dnia (L)]]-ekodom3[[#This Row],[zużycie]], 0)</f>
        <v>0</v>
      </c>
      <c r="I196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97" spans="1:9" x14ac:dyDescent="0.25">
      <c r="A197" s="1">
        <v>44757</v>
      </c>
      <c r="B197">
        <f>WEEKDAY(ekodom3[[#This Row],[Data]], 2)</f>
        <v>5</v>
      </c>
      <c r="C197">
        <v>0</v>
      </c>
      <c r="D197">
        <f>ekodom3[[#This Row],[retencja]]+H196</f>
        <v>0</v>
      </c>
      <c r="E197">
        <f>IF(ekodom3[[#This Row],[retencja]]=0, 1+E196, 0)</f>
        <v>3</v>
      </c>
      <c r="F19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7" s="2">
        <f>190+IF(ekodom3[[#This Row],[dzien tygodnia]]=3, 260,0)+IF(ekodom3[[#This Row],[Czy podlewa kwiaty]]="TAK", 300,0)</f>
        <v>190</v>
      </c>
      <c r="H197">
        <f>IF(ekodom3[[#This Row],[stan zbiornika na początku dnia (L)]]-ekodom3[[#This Row],[zużycie]] &gt;=0, ekodom3[[#This Row],[stan zbiornika na początku dnia (L)]]-ekodom3[[#This Row],[zużycie]], 0)</f>
        <v>0</v>
      </c>
      <c r="I197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98" spans="1:9" x14ac:dyDescent="0.25">
      <c r="A198" s="1">
        <v>44758</v>
      </c>
      <c r="B198">
        <f>WEEKDAY(ekodom3[[#This Row],[Data]], 2)</f>
        <v>6</v>
      </c>
      <c r="C198">
        <v>0</v>
      </c>
      <c r="D198">
        <f>ekodom3[[#This Row],[retencja]]+H197</f>
        <v>0</v>
      </c>
      <c r="E198">
        <f>IF(ekodom3[[#This Row],[retencja]]=0, 1+E197, 0)</f>
        <v>4</v>
      </c>
      <c r="F19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8" s="2">
        <f>190+IF(ekodom3[[#This Row],[dzien tygodnia]]=3, 260,0)+IF(ekodom3[[#This Row],[Czy podlewa kwiaty]]="TAK", 300,0)</f>
        <v>190</v>
      </c>
      <c r="H198">
        <f>IF(ekodom3[[#This Row],[stan zbiornika na początku dnia (L)]]-ekodom3[[#This Row],[zużycie]] &gt;=0, ekodom3[[#This Row],[stan zbiornika na początku dnia (L)]]-ekodom3[[#This Row],[zużycie]], 0)</f>
        <v>0</v>
      </c>
      <c r="I198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199" spans="1:9" x14ac:dyDescent="0.25">
      <c r="A199" s="1">
        <v>44759</v>
      </c>
      <c r="B199">
        <f>WEEKDAY(ekodom3[[#This Row],[Data]], 2)</f>
        <v>7</v>
      </c>
      <c r="C199">
        <v>518</v>
      </c>
      <c r="D199">
        <f>ekodom3[[#This Row],[retencja]]+H198</f>
        <v>518</v>
      </c>
      <c r="E199">
        <f>IF(ekodom3[[#This Row],[retencja]]=0, 1+E198, 0)</f>
        <v>0</v>
      </c>
      <c r="F19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199" s="2">
        <f>190+IF(ekodom3[[#This Row],[dzien tygodnia]]=3, 260,0)+IF(ekodom3[[#This Row],[Czy podlewa kwiaty]]="TAK", 300,0)</f>
        <v>190</v>
      </c>
      <c r="H199">
        <f>IF(ekodom3[[#This Row],[stan zbiornika na początku dnia (L)]]-ekodom3[[#This Row],[zużycie]] &gt;=0, ekodom3[[#This Row],[stan zbiornika na początku dnia (L)]]-ekodom3[[#This Row],[zużycie]], 0)</f>
        <v>328</v>
      </c>
      <c r="I19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0" spans="1:9" x14ac:dyDescent="0.25">
      <c r="A200" s="1">
        <v>44760</v>
      </c>
      <c r="B200">
        <f>WEEKDAY(ekodom3[[#This Row],[Data]], 2)</f>
        <v>1</v>
      </c>
      <c r="C200">
        <v>791</v>
      </c>
      <c r="D200">
        <f>ekodom3[[#This Row],[retencja]]+H199</f>
        <v>1119</v>
      </c>
      <c r="E200">
        <f>IF(ekodom3[[#This Row],[retencja]]=0, 1+E199, 0)</f>
        <v>0</v>
      </c>
      <c r="F20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0" s="2">
        <f>190+IF(ekodom3[[#This Row],[dzien tygodnia]]=3, 260,0)+IF(ekodom3[[#This Row],[Czy podlewa kwiaty]]="TAK", 300,0)</f>
        <v>190</v>
      </c>
      <c r="H200">
        <f>IF(ekodom3[[#This Row],[stan zbiornika na początku dnia (L)]]-ekodom3[[#This Row],[zużycie]] &gt;=0, ekodom3[[#This Row],[stan zbiornika na początku dnia (L)]]-ekodom3[[#This Row],[zużycie]], 0)</f>
        <v>929</v>
      </c>
      <c r="I20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1" spans="1:9" x14ac:dyDescent="0.25">
      <c r="A201" s="1">
        <v>44761</v>
      </c>
      <c r="B201">
        <f>WEEKDAY(ekodom3[[#This Row],[Data]], 2)</f>
        <v>2</v>
      </c>
      <c r="C201">
        <v>673</v>
      </c>
      <c r="D201">
        <f>ekodom3[[#This Row],[retencja]]+H200</f>
        <v>1602</v>
      </c>
      <c r="E201">
        <f>IF(ekodom3[[#This Row],[retencja]]=0, 1+E200, 0)</f>
        <v>0</v>
      </c>
      <c r="F20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1" s="2">
        <f>190+IF(ekodom3[[#This Row],[dzien tygodnia]]=3, 260,0)+IF(ekodom3[[#This Row],[Czy podlewa kwiaty]]="TAK", 300,0)</f>
        <v>190</v>
      </c>
      <c r="H201">
        <f>IF(ekodom3[[#This Row],[stan zbiornika na początku dnia (L)]]-ekodom3[[#This Row],[zużycie]] &gt;=0, ekodom3[[#This Row],[stan zbiornika na początku dnia (L)]]-ekodom3[[#This Row],[zużycie]], 0)</f>
        <v>1412</v>
      </c>
      <c r="I20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2" spans="1:9" x14ac:dyDescent="0.25">
      <c r="A202" s="1">
        <v>44762</v>
      </c>
      <c r="B202">
        <f>WEEKDAY(ekodom3[[#This Row],[Data]], 2)</f>
        <v>3</v>
      </c>
      <c r="C202">
        <v>601</v>
      </c>
      <c r="D202">
        <f>ekodom3[[#This Row],[retencja]]+H201</f>
        <v>2013</v>
      </c>
      <c r="E202">
        <f>IF(ekodom3[[#This Row],[retencja]]=0, 1+E201, 0)</f>
        <v>0</v>
      </c>
      <c r="F20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2" s="2">
        <f>190+IF(ekodom3[[#This Row],[dzien tygodnia]]=3, 260,0)+IF(ekodom3[[#This Row],[Czy podlewa kwiaty]]="TAK", 300,0)</f>
        <v>450</v>
      </c>
      <c r="H202">
        <f>IF(ekodom3[[#This Row],[stan zbiornika na początku dnia (L)]]-ekodom3[[#This Row],[zużycie]] &gt;=0, ekodom3[[#This Row],[stan zbiornika na początku dnia (L)]]-ekodom3[[#This Row],[zużycie]], 0)</f>
        <v>1563</v>
      </c>
      <c r="I20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3" spans="1:9" x14ac:dyDescent="0.25">
      <c r="A203" s="1">
        <v>44763</v>
      </c>
      <c r="B203">
        <f>WEEKDAY(ekodom3[[#This Row],[Data]], 2)</f>
        <v>4</v>
      </c>
      <c r="C203">
        <v>612</v>
      </c>
      <c r="D203">
        <f>ekodom3[[#This Row],[retencja]]+H202</f>
        <v>2175</v>
      </c>
      <c r="E203">
        <f>IF(ekodom3[[#This Row],[retencja]]=0, 1+E202, 0)</f>
        <v>0</v>
      </c>
      <c r="F20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3" s="2">
        <f>190+IF(ekodom3[[#This Row],[dzien tygodnia]]=3, 260,0)+IF(ekodom3[[#This Row],[Czy podlewa kwiaty]]="TAK", 300,0)</f>
        <v>190</v>
      </c>
      <c r="H203">
        <f>IF(ekodom3[[#This Row],[stan zbiornika na początku dnia (L)]]-ekodom3[[#This Row],[zużycie]] &gt;=0, ekodom3[[#This Row],[stan zbiornika na początku dnia (L)]]-ekodom3[[#This Row],[zużycie]], 0)</f>
        <v>1985</v>
      </c>
      <c r="I20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4" spans="1:9" x14ac:dyDescent="0.25">
      <c r="A204" s="1">
        <v>44764</v>
      </c>
      <c r="B204">
        <f>WEEKDAY(ekodom3[[#This Row],[Data]], 2)</f>
        <v>5</v>
      </c>
      <c r="C204">
        <v>705</v>
      </c>
      <c r="D204">
        <f>ekodom3[[#This Row],[retencja]]+H203</f>
        <v>2690</v>
      </c>
      <c r="E204">
        <f>IF(ekodom3[[#This Row],[retencja]]=0, 1+E203, 0)</f>
        <v>0</v>
      </c>
      <c r="F20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4" s="2">
        <f>190+IF(ekodom3[[#This Row],[dzien tygodnia]]=3, 260,0)+IF(ekodom3[[#This Row],[Czy podlewa kwiaty]]="TAK", 300,0)</f>
        <v>190</v>
      </c>
      <c r="H204">
        <f>IF(ekodom3[[#This Row],[stan zbiornika na początku dnia (L)]]-ekodom3[[#This Row],[zużycie]] &gt;=0, ekodom3[[#This Row],[stan zbiornika na początku dnia (L)]]-ekodom3[[#This Row],[zużycie]], 0)</f>
        <v>2500</v>
      </c>
      <c r="I20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5" spans="1:9" x14ac:dyDescent="0.25">
      <c r="A205" s="1">
        <v>44765</v>
      </c>
      <c r="B205">
        <f>WEEKDAY(ekodom3[[#This Row],[Data]], 2)</f>
        <v>6</v>
      </c>
      <c r="C205">
        <v>0</v>
      </c>
      <c r="D205">
        <f>ekodom3[[#This Row],[retencja]]+H204</f>
        <v>2500</v>
      </c>
      <c r="E205">
        <f>IF(ekodom3[[#This Row],[retencja]]=0, 1+E204, 0)</f>
        <v>1</v>
      </c>
      <c r="F20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5" s="2">
        <f>190+IF(ekodom3[[#This Row],[dzien tygodnia]]=3, 260,0)+IF(ekodom3[[#This Row],[Czy podlewa kwiaty]]="TAK", 300,0)</f>
        <v>190</v>
      </c>
      <c r="H205">
        <f>IF(ekodom3[[#This Row],[stan zbiornika na początku dnia (L)]]-ekodom3[[#This Row],[zużycie]] &gt;=0, ekodom3[[#This Row],[stan zbiornika na początku dnia (L)]]-ekodom3[[#This Row],[zużycie]], 0)</f>
        <v>2310</v>
      </c>
      <c r="I20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6" spans="1:9" x14ac:dyDescent="0.25">
      <c r="A206" s="1">
        <v>44766</v>
      </c>
      <c r="B206">
        <f>WEEKDAY(ekodom3[[#This Row],[Data]], 2)</f>
        <v>7</v>
      </c>
      <c r="C206">
        <v>0</v>
      </c>
      <c r="D206">
        <f>ekodom3[[#This Row],[retencja]]+H205</f>
        <v>2310</v>
      </c>
      <c r="E206">
        <f>IF(ekodom3[[#This Row],[retencja]]=0, 1+E205, 0)</f>
        <v>2</v>
      </c>
      <c r="F20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6" s="2">
        <f>190+IF(ekodom3[[#This Row],[dzien tygodnia]]=3, 260,0)+IF(ekodom3[[#This Row],[Czy podlewa kwiaty]]="TAK", 300,0)</f>
        <v>190</v>
      </c>
      <c r="H206">
        <f>IF(ekodom3[[#This Row],[stan zbiornika na początku dnia (L)]]-ekodom3[[#This Row],[zużycie]] &gt;=0, ekodom3[[#This Row],[stan zbiornika na początku dnia (L)]]-ekodom3[[#This Row],[zużycie]], 0)</f>
        <v>2120</v>
      </c>
      <c r="I20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7" spans="1:9" x14ac:dyDescent="0.25">
      <c r="A207" s="1">
        <v>44767</v>
      </c>
      <c r="B207">
        <f>WEEKDAY(ekodom3[[#This Row],[Data]], 2)</f>
        <v>1</v>
      </c>
      <c r="C207">
        <v>1100</v>
      </c>
      <c r="D207">
        <f>ekodom3[[#This Row],[retencja]]+H206</f>
        <v>3220</v>
      </c>
      <c r="E207">
        <f>IF(ekodom3[[#This Row],[retencja]]=0, 1+E206, 0)</f>
        <v>0</v>
      </c>
      <c r="F20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7" s="2">
        <f>190+IF(ekodom3[[#This Row],[dzien tygodnia]]=3, 260,0)+IF(ekodom3[[#This Row],[Czy podlewa kwiaty]]="TAK", 300,0)</f>
        <v>190</v>
      </c>
      <c r="H207">
        <f>IF(ekodom3[[#This Row],[stan zbiornika na początku dnia (L)]]-ekodom3[[#This Row],[zużycie]] &gt;=0, ekodom3[[#This Row],[stan zbiornika na początku dnia (L)]]-ekodom3[[#This Row],[zużycie]], 0)</f>
        <v>3030</v>
      </c>
      <c r="I20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8" spans="1:9" x14ac:dyDescent="0.25">
      <c r="A208" s="1">
        <v>44768</v>
      </c>
      <c r="B208">
        <f>WEEKDAY(ekodom3[[#This Row],[Data]], 2)</f>
        <v>2</v>
      </c>
      <c r="C208">
        <v>118</v>
      </c>
      <c r="D208">
        <f>ekodom3[[#This Row],[retencja]]+H207</f>
        <v>3148</v>
      </c>
      <c r="E208">
        <f>IF(ekodom3[[#This Row],[retencja]]=0, 1+E207, 0)</f>
        <v>0</v>
      </c>
      <c r="F20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8" s="2">
        <f>190+IF(ekodom3[[#This Row],[dzien tygodnia]]=3, 260,0)+IF(ekodom3[[#This Row],[Czy podlewa kwiaty]]="TAK", 300,0)</f>
        <v>190</v>
      </c>
      <c r="H208">
        <f>IF(ekodom3[[#This Row],[stan zbiornika na początku dnia (L)]]-ekodom3[[#This Row],[zużycie]] &gt;=0, ekodom3[[#This Row],[stan zbiornika na początku dnia (L)]]-ekodom3[[#This Row],[zużycie]], 0)</f>
        <v>2958</v>
      </c>
      <c r="I20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09" spans="1:9" x14ac:dyDescent="0.25">
      <c r="A209" s="1">
        <v>44769</v>
      </c>
      <c r="B209">
        <f>WEEKDAY(ekodom3[[#This Row],[Data]], 2)</f>
        <v>3</v>
      </c>
      <c r="C209">
        <v>69</v>
      </c>
      <c r="D209">
        <f>ekodom3[[#This Row],[retencja]]+H208</f>
        <v>3027</v>
      </c>
      <c r="E209">
        <f>IF(ekodom3[[#This Row],[retencja]]=0, 1+E208, 0)</f>
        <v>0</v>
      </c>
      <c r="F20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09" s="2">
        <f>190+IF(ekodom3[[#This Row],[dzien tygodnia]]=3, 260,0)+IF(ekodom3[[#This Row],[Czy podlewa kwiaty]]="TAK", 300,0)</f>
        <v>450</v>
      </c>
      <c r="H209">
        <f>IF(ekodom3[[#This Row],[stan zbiornika na początku dnia (L)]]-ekodom3[[#This Row],[zużycie]] &gt;=0, ekodom3[[#This Row],[stan zbiornika na początku dnia (L)]]-ekodom3[[#This Row],[zużycie]], 0)</f>
        <v>2577</v>
      </c>
      <c r="I20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0" spans="1:9" x14ac:dyDescent="0.25">
      <c r="A210" s="1">
        <v>44770</v>
      </c>
      <c r="B210">
        <f>WEEKDAY(ekodom3[[#This Row],[Data]], 2)</f>
        <v>4</v>
      </c>
      <c r="C210">
        <v>0</v>
      </c>
      <c r="D210">
        <f>ekodom3[[#This Row],[retencja]]+H209</f>
        <v>2577</v>
      </c>
      <c r="E210">
        <f>IF(ekodom3[[#This Row],[retencja]]=0, 1+E209, 0)</f>
        <v>1</v>
      </c>
      <c r="F21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10" s="2">
        <f>190+IF(ekodom3[[#This Row],[dzien tygodnia]]=3, 260,0)+IF(ekodom3[[#This Row],[Czy podlewa kwiaty]]="TAK", 300,0)</f>
        <v>190</v>
      </c>
      <c r="H210">
        <f>IF(ekodom3[[#This Row],[stan zbiornika na początku dnia (L)]]-ekodom3[[#This Row],[zużycie]] &gt;=0, ekodom3[[#This Row],[stan zbiornika na początku dnia (L)]]-ekodom3[[#This Row],[zużycie]], 0)</f>
        <v>2387</v>
      </c>
      <c r="I21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1" spans="1:9" x14ac:dyDescent="0.25">
      <c r="A211" s="1">
        <v>44771</v>
      </c>
      <c r="B211">
        <f>WEEKDAY(ekodom3[[#This Row],[Data]], 2)</f>
        <v>5</v>
      </c>
      <c r="C211">
        <v>0</v>
      </c>
      <c r="D211">
        <f>ekodom3[[#This Row],[retencja]]+H210</f>
        <v>2387</v>
      </c>
      <c r="E211">
        <f>IF(ekodom3[[#This Row],[retencja]]=0, 1+E210, 0)</f>
        <v>2</v>
      </c>
      <c r="F21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11" s="2">
        <f>190+IF(ekodom3[[#This Row],[dzien tygodnia]]=3, 260,0)+IF(ekodom3[[#This Row],[Czy podlewa kwiaty]]="TAK", 300,0)</f>
        <v>190</v>
      </c>
      <c r="H211">
        <f>IF(ekodom3[[#This Row],[stan zbiornika na początku dnia (L)]]-ekodom3[[#This Row],[zużycie]] &gt;=0, ekodom3[[#This Row],[stan zbiornika na początku dnia (L)]]-ekodom3[[#This Row],[zużycie]], 0)</f>
        <v>2197</v>
      </c>
      <c r="I21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2" spans="1:9" x14ac:dyDescent="0.25">
      <c r="A212" s="1">
        <v>44772</v>
      </c>
      <c r="B212">
        <f>WEEKDAY(ekodom3[[#This Row],[Data]], 2)</f>
        <v>6</v>
      </c>
      <c r="C212">
        <v>0</v>
      </c>
      <c r="D212">
        <f>ekodom3[[#This Row],[retencja]]+H211</f>
        <v>2197</v>
      </c>
      <c r="E212">
        <f>IF(ekodom3[[#This Row],[retencja]]=0, 1+E211, 0)</f>
        <v>3</v>
      </c>
      <c r="F21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12" s="2">
        <f>190+IF(ekodom3[[#This Row],[dzien tygodnia]]=3, 260,0)+IF(ekodom3[[#This Row],[Czy podlewa kwiaty]]="TAK", 300,0)</f>
        <v>190</v>
      </c>
      <c r="H212">
        <f>IF(ekodom3[[#This Row],[stan zbiornika na początku dnia (L)]]-ekodom3[[#This Row],[zużycie]] &gt;=0, ekodom3[[#This Row],[stan zbiornika na początku dnia (L)]]-ekodom3[[#This Row],[zużycie]], 0)</f>
        <v>2007</v>
      </c>
      <c r="I21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3" spans="1:9" x14ac:dyDescent="0.25">
      <c r="A213" s="1">
        <v>44773</v>
      </c>
      <c r="B213">
        <f>WEEKDAY(ekodom3[[#This Row],[Data]], 2)</f>
        <v>7</v>
      </c>
      <c r="C213">
        <v>0</v>
      </c>
      <c r="D213">
        <f>ekodom3[[#This Row],[retencja]]+H212</f>
        <v>2007</v>
      </c>
      <c r="E213">
        <f>IF(ekodom3[[#This Row],[retencja]]=0, 1+E212, 0)</f>
        <v>4</v>
      </c>
      <c r="F21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13" s="2">
        <f>190+IF(ekodom3[[#This Row],[dzien tygodnia]]=3, 260,0)+IF(ekodom3[[#This Row],[Czy podlewa kwiaty]]="TAK", 300,0)</f>
        <v>190</v>
      </c>
      <c r="H213">
        <f>IF(ekodom3[[#This Row],[stan zbiornika na początku dnia (L)]]-ekodom3[[#This Row],[zużycie]] &gt;=0, ekodom3[[#This Row],[stan zbiornika na początku dnia (L)]]-ekodom3[[#This Row],[zużycie]], 0)</f>
        <v>1817</v>
      </c>
      <c r="I21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4" spans="1:9" x14ac:dyDescent="0.25">
      <c r="A214" s="1">
        <v>44774</v>
      </c>
      <c r="B214">
        <f>WEEKDAY(ekodom3[[#This Row],[Data]], 2)</f>
        <v>1</v>
      </c>
      <c r="C214">
        <v>0</v>
      </c>
      <c r="D214">
        <f>ekodom3[[#This Row],[retencja]]+H213</f>
        <v>1817</v>
      </c>
      <c r="E214">
        <f>IF(ekodom3[[#This Row],[retencja]]=0, 1+E213, 0)</f>
        <v>5</v>
      </c>
      <c r="F214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214" s="2">
        <f>190+IF(ekodom3[[#This Row],[dzien tygodnia]]=3, 260,0)+IF(ekodom3[[#This Row],[Czy podlewa kwiaty]]="TAK", 300,0)</f>
        <v>490</v>
      </c>
      <c r="H214">
        <f>IF(ekodom3[[#This Row],[stan zbiornika na początku dnia (L)]]-ekodom3[[#This Row],[zużycie]] &gt;=0, ekodom3[[#This Row],[stan zbiornika na początku dnia (L)]]-ekodom3[[#This Row],[zużycie]], 0)</f>
        <v>1327</v>
      </c>
      <c r="I21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5" spans="1:9" x14ac:dyDescent="0.25">
      <c r="A215" s="1">
        <v>44775</v>
      </c>
      <c r="B215">
        <f>WEEKDAY(ekodom3[[#This Row],[Data]], 2)</f>
        <v>2</v>
      </c>
      <c r="C215">
        <v>0</v>
      </c>
      <c r="D215">
        <f>ekodom3[[#This Row],[retencja]]+H214</f>
        <v>1327</v>
      </c>
      <c r="E215">
        <f>IF(ekodom3[[#This Row],[retencja]]=0, 1+E214, 0)</f>
        <v>6</v>
      </c>
      <c r="F21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15" s="2">
        <f>190+IF(ekodom3[[#This Row],[dzien tygodnia]]=3, 260,0)+IF(ekodom3[[#This Row],[Czy podlewa kwiaty]]="TAK", 300,0)</f>
        <v>190</v>
      </c>
      <c r="H215">
        <f>IF(ekodom3[[#This Row],[stan zbiornika na początku dnia (L)]]-ekodom3[[#This Row],[zużycie]] &gt;=0, ekodom3[[#This Row],[stan zbiornika na początku dnia (L)]]-ekodom3[[#This Row],[zużycie]], 0)</f>
        <v>1137</v>
      </c>
      <c r="I21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6" spans="1:9" x14ac:dyDescent="0.25">
      <c r="A216" s="1">
        <v>44776</v>
      </c>
      <c r="B216">
        <f>WEEKDAY(ekodom3[[#This Row],[Data]], 2)</f>
        <v>3</v>
      </c>
      <c r="C216">
        <v>0</v>
      </c>
      <c r="D216">
        <f>ekodom3[[#This Row],[retencja]]+H215</f>
        <v>1137</v>
      </c>
      <c r="E216">
        <f>IF(ekodom3[[#This Row],[retencja]]=0, 1+E215, 0)</f>
        <v>7</v>
      </c>
      <c r="F21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16" s="2">
        <f>190+IF(ekodom3[[#This Row],[dzien tygodnia]]=3, 260,0)+IF(ekodom3[[#This Row],[Czy podlewa kwiaty]]="TAK", 300,0)</f>
        <v>450</v>
      </c>
      <c r="H216">
        <f>IF(ekodom3[[#This Row],[stan zbiornika na początku dnia (L)]]-ekodom3[[#This Row],[zużycie]] &gt;=0, ekodom3[[#This Row],[stan zbiornika na początku dnia (L)]]-ekodom3[[#This Row],[zużycie]], 0)</f>
        <v>687</v>
      </c>
      <c r="I21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7" spans="1:9" x14ac:dyDescent="0.25">
      <c r="A217" s="1">
        <v>44777</v>
      </c>
      <c r="B217">
        <f>WEEKDAY(ekodom3[[#This Row],[Data]], 2)</f>
        <v>4</v>
      </c>
      <c r="C217">
        <v>0</v>
      </c>
      <c r="D217">
        <f>ekodom3[[#This Row],[retencja]]+H216</f>
        <v>687</v>
      </c>
      <c r="E217">
        <f>IF(ekodom3[[#This Row],[retencja]]=0, 1+E216, 0)</f>
        <v>8</v>
      </c>
      <c r="F21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17" s="2">
        <f>190+IF(ekodom3[[#This Row],[dzien tygodnia]]=3, 260,0)+IF(ekodom3[[#This Row],[Czy podlewa kwiaty]]="TAK", 300,0)</f>
        <v>190</v>
      </c>
      <c r="H217">
        <f>IF(ekodom3[[#This Row],[stan zbiornika na początku dnia (L)]]-ekodom3[[#This Row],[zużycie]] &gt;=0, ekodom3[[#This Row],[stan zbiornika na początku dnia (L)]]-ekodom3[[#This Row],[zużycie]], 0)</f>
        <v>497</v>
      </c>
      <c r="I21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8" spans="1:9" x14ac:dyDescent="0.25">
      <c r="A218" s="1">
        <v>44778</v>
      </c>
      <c r="B218">
        <f>WEEKDAY(ekodom3[[#This Row],[Data]], 2)</f>
        <v>5</v>
      </c>
      <c r="C218">
        <v>0</v>
      </c>
      <c r="D218">
        <f>ekodom3[[#This Row],[retencja]]+H217</f>
        <v>497</v>
      </c>
      <c r="E218">
        <f>IF(ekodom3[[#This Row],[retencja]]=0, 1+E217, 0)</f>
        <v>9</v>
      </c>
      <c r="F21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18" s="2">
        <f>190+IF(ekodom3[[#This Row],[dzien tygodnia]]=3, 260,0)+IF(ekodom3[[#This Row],[Czy podlewa kwiaty]]="TAK", 300,0)</f>
        <v>190</v>
      </c>
      <c r="H218">
        <f>IF(ekodom3[[#This Row],[stan zbiornika na początku dnia (L)]]-ekodom3[[#This Row],[zużycie]] &gt;=0, ekodom3[[#This Row],[stan zbiornika na początku dnia (L)]]-ekodom3[[#This Row],[zużycie]], 0)</f>
        <v>307</v>
      </c>
      <c r="I21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19" spans="1:9" x14ac:dyDescent="0.25">
      <c r="A219" s="1">
        <v>44779</v>
      </c>
      <c r="B219">
        <f>WEEKDAY(ekodom3[[#This Row],[Data]], 2)</f>
        <v>6</v>
      </c>
      <c r="C219">
        <v>0</v>
      </c>
      <c r="D219">
        <f>ekodom3[[#This Row],[retencja]]+H218</f>
        <v>307</v>
      </c>
      <c r="E219">
        <f>IF(ekodom3[[#This Row],[retencja]]=0, 1+E218, 0)</f>
        <v>10</v>
      </c>
      <c r="F219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219" s="2">
        <f>190+IF(ekodom3[[#This Row],[dzien tygodnia]]=3, 260,0)+IF(ekodom3[[#This Row],[Czy podlewa kwiaty]]="TAK", 300,0)</f>
        <v>490</v>
      </c>
      <c r="H219">
        <f>IF(ekodom3[[#This Row],[stan zbiornika na początku dnia (L)]]-ekodom3[[#This Row],[zużycie]] &gt;=0, ekodom3[[#This Row],[stan zbiornika na początku dnia (L)]]-ekodom3[[#This Row],[zużycie]], 0)</f>
        <v>0</v>
      </c>
      <c r="I219" s="2">
        <f>IF((ekodom3[[#This Row],[stan zbiornika na początku dnia (L)]]-ekodom3[[#This Row],[zużycie]])&lt;0, ABS(ekodom3[[#This Row],[stan zbiornika na początku dnia (L)]]-ekodom3[[#This Row],[zużycie]]), 0)</f>
        <v>183</v>
      </c>
    </row>
    <row r="220" spans="1:9" x14ac:dyDescent="0.25">
      <c r="A220" s="1">
        <v>44780</v>
      </c>
      <c r="B220">
        <f>WEEKDAY(ekodom3[[#This Row],[Data]], 2)</f>
        <v>7</v>
      </c>
      <c r="C220">
        <v>0</v>
      </c>
      <c r="D220">
        <f>ekodom3[[#This Row],[retencja]]+H219</f>
        <v>0</v>
      </c>
      <c r="E220">
        <f>IF(ekodom3[[#This Row],[retencja]]=0, 1+E219, 0)</f>
        <v>11</v>
      </c>
      <c r="F22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0" s="2">
        <f>190+IF(ekodom3[[#This Row],[dzien tygodnia]]=3, 260,0)+IF(ekodom3[[#This Row],[Czy podlewa kwiaty]]="TAK", 300,0)</f>
        <v>190</v>
      </c>
      <c r="H220">
        <f>IF(ekodom3[[#This Row],[stan zbiornika na początku dnia (L)]]-ekodom3[[#This Row],[zużycie]] &gt;=0, ekodom3[[#This Row],[stan zbiornika na początku dnia (L)]]-ekodom3[[#This Row],[zużycie]], 0)</f>
        <v>0</v>
      </c>
      <c r="I220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21" spans="1:9" x14ac:dyDescent="0.25">
      <c r="A221" s="1">
        <v>44781</v>
      </c>
      <c r="B221">
        <f>WEEKDAY(ekodom3[[#This Row],[Data]], 2)</f>
        <v>1</v>
      </c>
      <c r="C221">
        <v>660</v>
      </c>
      <c r="D221">
        <f>ekodom3[[#This Row],[retencja]]+H220</f>
        <v>660</v>
      </c>
      <c r="E221">
        <f>IF(ekodom3[[#This Row],[retencja]]=0, 1+E220, 0)</f>
        <v>0</v>
      </c>
      <c r="F22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1" s="2">
        <f>190+IF(ekodom3[[#This Row],[dzien tygodnia]]=3, 260,0)+IF(ekodom3[[#This Row],[Czy podlewa kwiaty]]="TAK", 300,0)</f>
        <v>190</v>
      </c>
      <c r="H221">
        <f>IF(ekodom3[[#This Row],[stan zbiornika na początku dnia (L)]]-ekodom3[[#This Row],[zużycie]] &gt;=0, ekodom3[[#This Row],[stan zbiornika na początku dnia (L)]]-ekodom3[[#This Row],[zużycie]], 0)</f>
        <v>470</v>
      </c>
      <c r="I22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22" spans="1:9" x14ac:dyDescent="0.25">
      <c r="A222" s="1">
        <v>44782</v>
      </c>
      <c r="B222">
        <f>WEEKDAY(ekodom3[[#This Row],[Data]], 2)</f>
        <v>2</v>
      </c>
      <c r="C222">
        <v>1245</v>
      </c>
      <c r="D222">
        <f>ekodom3[[#This Row],[retencja]]+H221</f>
        <v>1715</v>
      </c>
      <c r="E222">
        <f>IF(ekodom3[[#This Row],[retencja]]=0, 1+E221, 0)</f>
        <v>0</v>
      </c>
      <c r="F22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2" s="2">
        <f>190+IF(ekodom3[[#This Row],[dzien tygodnia]]=3, 260,0)+IF(ekodom3[[#This Row],[Czy podlewa kwiaty]]="TAK", 300,0)</f>
        <v>190</v>
      </c>
      <c r="H222">
        <f>IF(ekodom3[[#This Row],[stan zbiornika na początku dnia (L)]]-ekodom3[[#This Row],[zużycie]] &gt;=0, ekodom3[[#This Row],[stan zbiornika na początku dnia (L)]]-ekodom3[[#This Row],[zużycie]], 0)</f>
        <v>1525</v>
      </c>
      <c r="I22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23" spans="1:9" x14ac:dyDescent="0.25">
      <c r="A223" s="1">
        <v>44783</v>
      </c>
      <c r="B223">
        <f>WEEKDAY(ekodom3[[#This Row],[Data]], 2)</f>
        <v>3</v>
      </c>
      <c r="C223">
        <v>745</v>
      </c>
      <c r="D223">
        <f>ekodom3[[#This Row],[retencja]]+H222</f>
        <v>2270</v>
      </c>
      <c r="E223">
        <f>IF(ekodom3[[#This Row],[retencja]]=0, 1+E222, 0)</f>
        <v>0</v>
      </c>
      <c r="F22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3" s="2">
        <f>190+IF(ekodom3[[#This Row],[dzien tygodnia]]=3, 260,0)+IF(ekodom3[[#This Row],[Czy podlewa kwiaty]]="TAK", 300,0)</f>
        <v>450</v>
      </c>
      <c r="H223">
        <f>IF(ekodom3[[#This Row],[stan zbiornika na początku dnia (L)]]-ekodom3[[#This Row],[zużycie]] &gt;=0, ekodom3[[#This Row],[stan zbiornika na początku dnia (L)]]-ekodom3[[#This Row],[zużycie]], 0)</f>
        <v>1820</v>
      </c>
      <c r="I22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24" spans="1:9" x14ac:dyDescent="0.25">
      <c r="A224" s="1">
        <v>44784</v>
      </c>
      <c r="B224">
        <f>WEEKDAY(ekodom3[[#This Row],[Data]], 2)</f>
        <v>4</v>
      </c>
      <c r="C224">
        <v>48</v>
      </c>
      <c r="D224">
        <f>ekodom3[[#This Row],[retencja]]+H223</f>
        <v>1868</v>
      </c>
      <c r="E224">
        <f>IF(ekodom3[[#This Row],[retencja]]=0, 1+E223, 0)</f>
        <v>0</v>
      </c>
      <c r="F22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4" s="2">
        <f>190+IF(ekodom3[[#This Row],[dzien tygodnia]]=3, 260,0)+IF(ekodom3[[#This Row],[Czy podlewa kwiaty]]="TAK", 300,0)</f>
        <v>190</v>
      </c>
      <c r="H224">
        <f>IF(ekodom3[[#This Row],[stan zbiornika na początku dnia (L)]]-ekodom3[[#This Row],[zużycie]] &gt;=0, ekodom3[[#This Row],[stan zbiornika na początku dnia (L)]]-ekodom3[[#This Row],[zużycie]], 0)</f>
        <v>1678</v>
      </c>
      <c r="I22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25" spans="1:9" x14ac:dyDescent="0.25">
      <c r="A225" s="1">
        <v>44785</v>
      </c>
      <c r="B225">
        <f>WEEKDAY(ekodom3[[#This Row],[Data]], 2)</f>
        <v>5</v>
      </c>
      <c r="C225">
        <v>0</v>
      </c>
      <c r="D225">
        <f>ekodom3[[#This Row],[retencja]]+H224</f>
        <v>1678</v>
      </c>
      <c r="E225">
        <f>IF(ekodom3[[#This Row],[retencja]]=0, 1+E224, 0)</f>
        <v>1</v>
      </c>
      <c r="F22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5" s="2">
        <f>190+IF(ekodom3[[#This Row],[dzien tygodnia]]=3, 260,0)+IF(ekodom3[[#This Row],[Czy podlewa kwiaty]]="TAK", 300,0)</f>
        <v>190</v>
      </c>
      <c r="H225">
        <f>IF(ekodom3[[#This Row],[stan zbiornika na początku dnia (L)]]-ekodom3[[#This Row],[zużycie]] &gt;=0, ekodom3[[#This Row],[stan zbiornika na początku dnia (L)]]-ekodom3[[#This Row],[zużycie]], 0)</f>
        <v>1488</v>
      </c>
      <c r="I22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26" spans="1:9" x14ac:dyDescent="0.25">
      <c r="A226" s="1">
        <v>44786</v>
      </c>
      <c r="B226">
        <f>WEEKDAY(ekodom3[[#This Row],[Data]], 2)</f>
        <v>6</v>
      </c>
      <c r="C226">
        <v>0</v>
      </c>
      <c r="D226">
        <f>ekodom3[[#This Row],[retencja]]+H225</f>
        <v>1488</v>
      </c>
      <c r="E226">
        <f>IF(ekodom3[[#This Row],[retencja]]=0, 1+E225, 0)</f>
        <v>2</v>
      </c>
      <c r="F22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6" s="2">
        <f>190+IF(ekodom3[[#This Row],[dzien tygodnia]]=3, 260,0)+IF(ekodom3[[#This Row],[Czy podlewa kwiaty]]="TAK", 300,0)</f>
        <v>190</v>
      </c>
      <c r="H226">
        <f>IF(ekodom3[[#This Row],[stan zbiornika na początku dnia (L)]]-ekodom3[[#This Row],[zużycie]] &gt;=0, ekodom3[[#This Row],[stan zbiornika na początku dnia (L)]]-ekodom3[[#This Row],[zużycie]], 0)</f>
        <v>1298</v>
      </c>
      <c r="I22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27" spans="1:9" x14ac:dyDescent="0.25">
      <c r="A227" s="1">
        <v>44787</v>
      </c>
      <c r="B227">
        <f>WEEKDAY(ekodom3[[#This Row],[Data]], 2)</f>
        <v>7</v>
      </c>
      <c r="C227">
        <v>0</v>
      </c>
      <c r="D227">
        <f>ekodom3[[#This Row],[retencja]]+H226</f>
        <v>1298</v>
      </c>
      <c r="E227">
        <f>IF(ekodom3[[#This Row],[retencja]]=0, 1+E226, 0)</f>
        <v>3</v>
      </c>
      <c r="F22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7" s="2">
        <f>190+IF(ekodom3[[#This Row],[dzien tygodnia]]=3, 260,0)+IF(ekodom3[[#This Row],[Czy podlewa kwiaty]]="TAK", 300,0)</f>
        <v>190</v>
      </c>
      <c r="H227">
        <f>IF(ekodom3[[#This Row],[stan zbiornika na początku dnia (L)]]-ekodom3[[#This Row],[zużycie]] &gt;=0, ekodom3[[#This Row],[stan zbiornika na początku dnia (L)]]-ekodom3[[#This Row],[zużycie]], 0)</f>
        <v>1108</v>
      </c>
      <c r="I22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28" spans="1:9" x14ac:dyDescent="0.25">
      <c r="A228" s="1">
        <v>44788</v>
      </c>
      <c r="B228">
        <f>WEEKDAY(ekodom3[[#This Row],[Data]], 2)</f>
        <v>1</v>
      </c>
      <c r="C228">
        <v>0</v>
      </c>
      <c r="D228">
        <f>ekodom3[[#This Row],[retencja]]+H227</f>
        <v>1108</v>
      </c>
      <c r="E228">
        <f>IF(ekodom3[[#This Row],[retencja]]=0, 1+E227, 0)</f>
        <v>4</v>
      </c>
      <c r="F22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28" s="2">
        <f>190+IF(ekodom3[[#This Row],[dzien tygodnia]]=3, 260,0)+IF(ekodom3[[#This Row],[Czy podlewa kwiaty]]="TAK", 300,0)</f>
        <v>190</v>
      </c>
      <c r="H228">
        <f>IF(ekodom3[[#This Row],[stan zbiornika na początku dnia (L)]]-ekodom3[[#This Row],[zużycie]] &gt;=0, ekodom3[[#This Row],[stan zbiornika na początku dnia (L)]]-ekodom3[[#This Row],[zużycie]], 0)</f>
        <v>918</v>
      </c>
      <c r="I22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29" spans="1:9" x14ac:dyDescent="0.25">
      <c r="A229" s="1">
        <v>44789</v>
      </c>
      <c r="B229">
        <f>WEEKDAY(ekodom3[[#This Row],[Data]], 2)</f>
        <v>2</v>
      </c>
      <c r="C229">
        <v>0</v>
      </c>
      <c r="D229">
        <f>ekodom3[[#This Row],[retencja]]+H228</f>
        <v>918</v>
      </c>
      <c r="E229">
        <f>IF(ekodom3[[#This Row],[retencja]]=0, 1+E228, 0)</f>
        <v>5</v>
      </c>
      <c r="F229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229" s="2">
        <f>190+IF(ekodom3[[#This Row],[dzien tygodnia]]=3, 260,0)+IF(ekodom3[[#This Row],[Czy podlewa kwiaty]]="TAK", 300,0)</f>
        <v>490</v>
      </c>
      <c r="H229">
        <f>IF(ekodom3[[#This Row],[stan zbiornika na początku dnia (L)]]-ekodom3[[#This Row],[zużycie]] &gt;=0, ekodom3[[#This Row],[stan zbiornika na początku dnia (L)]]-ekodom3[[#This Row],[zużycie]], 0)</f>
        <v>428</v>
      </c>
      <c r="I22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30" spans="1:9" x14ac:dyDescent="0.25">
      <c r="A230" s="1">
        <v>44790</v>
      </c>
      <c r="B230">
        <f>WEEKDAY(ekodom3[[#This Row],[Data]], 2)</f>
        <v>3</v>
      </c>
      <c r="C230">
        <v>0</v>
      </c>
      <c r="D230">
        <f>ekodom3[[#This Row],[retencja]]+H229</f>
        <v>428</v>
      </c>
      <c r="E230">
        <f>IF(ekodom3[[#This Row],[retencja]]=0, 1+E229, 0)</f>
        <v>6</v>
      </c>
      <c r="F23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30" s="2">
        <f>190+IF(ekodom3[[#This Row],[dzien tygodnia]]=3, 260,0)+IF(ekodom3[[#This Row],[Czy podlewa kwiaty]]="TAK", 300,0)</f>
        <v>450</v>
      </c>
      <c r="H230">
        <f>IF(ekodom3[[#This Row],[stan zbiornika na początku dnia (L)]]-ekodom3[[#This Row],[zużycie]] &gt;=0, ekodom3[[#This Row],[stan zbiornika na początku dnia (L)]]-ekodom3[[#This Row],[zużycie]], 0)</f>
        <v>0</v>
      </c>
      <c r="I230" s="2">
        <f>IF((ekodom3[[#This Row],[stan zbiornika na początku dnia (L)]]-ekodom3[[#This Row],[zużycie]])&lt;0, ABS(ekodom3[[#This Row],[stan zbiornika na początku dnia (L)]]-ekodom3[[#This Row],[zużycie]]), 0)</f>
        <v>22</v>
      </c>
    </row>
    <row r="231" spans="1:9" x14ac:dyDescent="0.25">
      <c r="A231" s="1">
        <v>44791</v>
      </c>
      <c r="B231">
        <f>WEEKDAY(ekodom3[[#This Row],[Data]], 2)</f>
        <v>4</v>
      </c>
      <c r="C231">
        <v>0</v>
      </c>
      <c r="D231">
        <f>ekodom3[[#This Row],[retencja]]+H230</f>
        <v>0</v>
      </c>
      <c r="E231">
        <f>IF(ekodom3[[#This Row],[retencja]]=0, 1+E230, 0)</f>
        <v>7</v>
      </c>
      <c r="F23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31" s="2">
        <f>190+IF(ekodom3[[#This Row],[dzien tygodnia]]=3, 260,0)+IF(ekodom3[[#This Row],[Czy podlewa kwiaty]]="TAK", 300,0)</f>
        <v>190</v>
      </c>
      <c r="H231">
        <f>IF(ekodom3[[#This Row],[stan zbiornika na początku dnia (L)]]-ekodom3[[#This Row],[zużycie]] &gt;=0, ekodom3[[#This Row],[stan zbiornika na początku dnia (L)]]-ekodom3[[#This Row],[zużycie]], 0)</f>
        <v>0</v>
      </c>
      <c r="I231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32" spans="1:9" x14ac:dyDescent="0.25">
      <c r="A232" s="1">
        <v>44792</v>
      </c>
      <c r="B232">
        <f>WEEKDAY(ekodom3[[#This Row],[Data]], 2)</f>
        <v>5</v>
      </c>
      <c r="C232">
        <v>0</v>
      </c>
      <c r="D232">
        <f>ekodom3[[#This Row],[retencja]]+H231</f>
        <v>0</v>
      </c>
      <c r="E232">
        <f>IF(ekodom3[[#This Row],[retencja]]=0, 1+E231, 0)</f>
        <v>8</v>
      </c>
      <c r="F23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32" s="2">
        <f>190+IF(ekodom3[[#This Row],[dzien tygodnia]]=3, 260,0)+IF(ekodom3[[#This Row],[Czy podlewa kwiaty]]="TAK", 300,0)</f>
        <v>190</v>
      </c>
      <c r="H232">
        <f>IF(ekodom3[[#This Row],[stan zbiornika na początku dnia (L)]]-ekodom3[[#This Row],[zużycie]] &gt;=0, ekodom3[[#This Row],[stan zbiornika na początku dnia (L)]]-ekodom3[[#This Row],[zużycie]], 0)</f>
        <v>0</v>
      </c>
      <c r="I232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33" spans="1:9" x14ac:dyDescent="0.25">
      <c r="A233" s="1">
        <v>44793</v>
      </c>
      <c r="B233">
        <f>WEEKDAY(ekodom3[[#This Row],[Data]], 2)</f>
        <v>6</v>
      </c>
      <c r="C233">
        <v>0</v>
      </c>
      <c r="D233">
        <f>ekodom3[[#This Row],[retencja]]+H232</f>
        <v>0</v>
      </c>
      <c r="E233">
        <f>IF(ekodom3[[#This Row],[retencja]]=0, 1+E232, 0)</f>
        <v>9</v>
      </c>
      <c r="F23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33" s="2">
        <f>190+IF(ekodom3[[#This Row],[dzien tygodnia]]=3, 260,0)+IF(ekodom3[[#This Row],[Czy podlewa kwiaty]]="TAK", 300,0)</f>
        <v>190</v>
      </c>
      <c r="H233">
        <f>IF(ekodom3[[#This Row],[stan zbiornika na początku dnia (L)]]-ekodom3[[#This Row],[zużycie]] &gt;=0, ekodom3[[#This Row],[stan zbiornika na początku dnia (L)]]-ekodom3[[#This Row],[zużycie]], 0)</f>
        <v>0</v>
      </c>
      <c r="I233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34" spans="1:9" x14ac:dyDescent="0.25">
      <c r="A234" s="1">
        <v>44794</v>
      </c>
      <c r="B234">
        <f>WEEKDAY(ekodom3[[#This Row],[Data]], 2)</f>
        <v>7</v>
      </c>
      <c r="C234">
        <v>0</v>
      </c>
      <c r="D234">
        <f>ekodom3[[#This Row],[retencja]]+H233</f>
        <v>0</v>
      </c>
      <c r="E234">
        <f>IF(ekodom3[[#This Row],[retencja]]=0, 1+E233, 0)</f>
        <v>10</v>
      </c>
      <c r="F234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234" s="2">
        <f>190+IF(ekodom3[[#This Row],[dzien tygodnia]]=3, 260,0)+IF(ekodom3[[#This Row],[Czy podlewa kwiaty]]="TAK", 300,0)</f>
        <v>490</v>
      </c>
      <c r="H234">
        <f>IF(ekodom3[[#This Row],[stan zbiornika na początku dnia (L)]]-ekodom3[[#This Row],[zużycie]] &gt;=0, ekodom3[[#This Row],[stan zbiornika na początku dnia (L)]]-ekodom3[[#This Row],[zużycie]], 0)</f>
        <v>0</v>
      </c>
      <c r="I234" s="2">
        <f>IF((ekodom3[[#This Row],[stan zbiornika na początku dnia (L)]]-ekodom3[[#This Row],[zużycie]])&lt;0, ABS(ekodom3[[#This Row],[stan zbiornika na początku dnia (L)]]-ekodom3[[#This Row],[zużycie]]), 0)</f>
        <v>490</v>
      </c>
    </row>
    <row r="235" spans="1:9" x14ac:dyDescent="0.25">
      <c r="A235" s="1">
        <v>44795</v>
      </c>
      <c r="B235">
        <f>WEEKDAY(ekodom3[[#This Row],[Data]], 2)</f>
        <v>1</v>
      </c>
      <c r="C235">
        <v>0</v>
      </c>
      <c r="D235">
        <f>ekodom3[[#This Row],[retencja]]+H234</f>
        <v>0</v>
      </c>
      <c r="E235">
        <f>IF(ekodom3[[#This Row],[retencja]]=0, 1+E234, 0)</f>
        <v>11</v>
      </c>
      <c r="F23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35" s="2">
        <f>190+IF(ekodom3[[#This Row],[dzien tygodnia]]=3, 260,0)+IF(ekodom3[[#This Row],[Czy podlewa kwiaty]]="TAK", 300,0)</f>
        <v>190</v>
      </c>
      <c r="H235">
        <f>IF(ekodom3[[#This Row],[stan zbiornika na początku dnia (L)]]-ekodom3[[#This Row],[zużycie]] &gt;=0, ekodom3[[#This Row],[stan zbiornika na początku dnia (L)]]-ekodom3[[#This Row],[zużycie]], 0)</f>
        <v>0</v>
      </c>
      <c r="I235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36" spans="1:9" x14ac:dyDescent="0.25">
      <c r="A236" s="1">
        <v>44796</v>
      </c>
      <c r="B236">
        <f>WEEKDAY(ekodom3[[#This Row],[Data]], 2)</f>
        <v>2</v>
      </c>
      <c r="C236">
        <v>0</v>
      </c>
      <c r="D236">
        <f>ekodom3[[#This Row],[retencja]]+H235</f>
        <v>0</v>
      </c>
      <c r="E236">
        <f>IF(ekodom3[[#This Row],[retencja]]=0, 1+E235, 0)</f>
        <v>12</v>
      </c>
      <c r="F23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36" s="2">
        <f>190+IF(ekodom3[[#This Row],[dzien tygodnia]]=3, 260,0)+IF(ekodom3[[#This Row],[Czy podlewa kwiaty]]="TAK", 300,0)</f>
        <v>190</v>
      </c>
      <c r="H236">
        <f>IF(ekodom3[[#This Row],[stan zbiornika na początku dnia (L)]]-ekodom3[[#This Row],[zużycie]] &gt;=0, ekodom3[[#This Row],[stan zbiornika na początku dnia (L)]]-ekodom3[[#This Row],[zużycie]], 0)</f>
        <v>0</v>
      </c>
      <c r="I236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37" spans="1:9" x14ac:dyDescent="0.25">
      <c r="A237" s="1">
        <v>44797</v>
      </c>
      <c r="B237">
        <f>WEEKDAY(ekodom3[[#This Row],[Data]], 2)</f>
        <v>3</v>
      </c>
      <c r="C237">
        <v>0</v>
      </c>
      <c r="D237">
        <f>ekodom3[[#This Row],[retencja]]+H236</f>
        <v>0</v>
      </c>
      <c r="E237">
        <f>IF(ekodom3[[#This Row],[retencja]]=0, 1+E236, 0)</f>
        <v>13</v>
      </c>
      <c r="F23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37" s="2">
        <f>190+IF(ekodom3[[#This Row],[dzien tygodnia]]=3, 260,0)+IF(ekodom3[[#This Row],[Czy podlewa kwiaty]]="TAK", 300,0)</f>
        <v>450</v>
      </c>
      <c r="H237">
        <f>IF(ekodom3[[#This Row],[stan zbiornika na początku dnia (L)]]-ekodom3[[#This Row],[zużycie]] &gt;=0, ekodom3[[#This Row],[stan zbiornika na początku dnia (L)]]-ekodom3[[#This Row],[zużycie]], 0)</f>
        <v>0</v>
      </c>
      <c r="I237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238" spans="1:9" x14ac:dyDescent="0.25">
      <c r="A238" s="1">
        <v>44798</v>
      </c>
      <c r="B238">
        <f>WEEKDAY(ekodom3[[#This Row],[Data]], 2)</f>
        <v>4</v>
      </c>
      <c r="C238">
        <v>0</v>
      </c>
      <c r="D238">
        <f>ekodom3[[#This Row],[retencja]]+H237</f>
        <v>0</v>
      </c>
      <c r="E238">
        <f>IF(ekodom3[[#This Row],[retencja]]=0, 1+E237, 0)</f>
        <v>14</v>
      </c>
      <c r="F23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38" s="2">
        <f>190+IF(ekodom3[[#This Row],[dzien tygodnia]]=3, 260,0)+IF(ekodom3[[#This Row],[Czy podlewa kwiaty]]="TAK", 300,0)</f>
        <v>190</v>
      </c>
      <c r="H238">
        <f>IF(ekodom3[[#This Row],[stan zbiornika na początku dnia (L)]]-ekodom3[[#This Row],[zużycie]] &gt;=0, ekodom3[[#This Row],[stan zbiornika na początku dnia (L)]]-ekodom3[[#This Row],[zużycie]], 0)</f>
        <v>0</v>
      </c>
      <c r="I238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39" spans="1:9" x14ac:dyDescent="0.25">
      <c r="A239" s="1">
        <v>44799</v>
      </c>
      <c r="B239">
        <f>WEEKDAY(ekodom3[[#This Row],[Data]], 2)</f>
        <v>5</v>
      </c>
      <c r="C239">
        <v>0</v>
      </c>
      <c r="D239">
        <f>ekodom3[[#This Row],[retencja]]+H238</f>
        <v>0</v>
      </c>
      <c r="E239">
        <f>IF(ekodom3[[#This Row],[retencja]]=0, 1+E238, 0)</f>
        <v>15</v>
      </c>
      <c r="F239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239" s="2">
        <f>190+IF(ekodom3[[#This Row],[dzien tygodnia]]=3, 260,0)+IF(ekodom3[[#This Row],[Czy podlewa kwiaty]]="TAK", 300,0)</f>
        <v>490</v>
      </c>
      <c r="H239">
        <f>IF(ekodom3[[#This Row],[stan zbiornika na początku dnia (L)]]-ekodom3[[#This Row],[zużycie]] &gt;=0, ekodom3[[#This Row],[stan zbiornika na początku dnia (L)]]-ekodom3[[#This Row],[zużycie]], 0)</f>
        <v>0</v>
      </c>
      <c r="I239" s="2">
        <f>IF((ekodom3[[#This Row],[stan zbiornika na początku dnia (L)]]-ekodom3[[#This Row],[zużycie]])&lt;0, ABS(ekodom3[[#This Row],[stan zbiornika na początku dnia (L)]]-ekodom3[[#This Row],[zużycie]]), 0)</f>
        <v>490</v>
      </c>
    </row>
    <row r="240" spans="1:9" x14ac:dyDescent="0.25">
      <c r="A240" s="1">
        <v>44800</v>
      </c>
      <c r="B240">
        <f>WEEKDAY(ekodom3[[#This Row],[Data]], 2)</f>
        <v>6</v>
      </c>
      <c r="C240">
        <v>0</v>
      </c>
      <c r="D240">
        <f>ekodom3[[#This Row],[retencja]]+H239</f>
        <v>0</v>
      </c>
      <c r="E240">
        <f>IF(ekodom3[[#This Row],[retencja]]=0, 1+E239, 0)</f>
        <v>16</v>
      </c>
      <c r="F24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0" s="2">
        <f>190+IF(ekodom3[[#This Row],[dzien tygodnia]]=3, 260,0)+IF(ekodom3[[#This Row],[Czy podlewa kwiaty]]="TAK", 300,0)</f>
        <v>190</v>
      </c>
      <c r="H240">
        <f>IF(ekodom3[[#This Row],[stan zbiornika na początku dnia (L)]]-ekodom3[[#This Row],[zużycie]] &gt;=0, ekodom3[[#This Row],[stan zbiornika na początku dnia (L)]]-ekodom3[[#This Row],[zużycie]], 0)</f>
        <v>0</v>
      </c>
      <c r="I240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41" spans="1:9" x14ac:dyDescent="0.25">
      <c r="A241" s="1">
        <v>44801</v>
      </c>
      <c r="B241">
        <f>WEEKDAY(ekodom3[[#This Row],[Data]], 2)</f>
        <v>7</v>
      </c>
      <c r="C241">
        <v>0</v>
      </c>
      <c r="D241">
        <f>ekodom3[[#This Row],[retencja]]+H240</f>
        <v>0</v>
      </c>
      <c r="E241">
        <f>IF(ekodom3[[#This Row],[retencja]]=0, 1+E240, 0)</f>
        <v>17</v>
      </c>
      <c r="F24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1" s="2">
        <f>190+IF(ekodom3[[#This Row],[dzien tygodnia]]=3, 260,0)+IF(ekodom3[[#This Row],[Czy podlewa kwiaty]]="TAK", 300,0)</f>
        <v>190</v>
      </c>
      <c r="H241">
        <f>IF(ekodom3[[#This Row],[stan zbiornika na początku dnia (L)]]-ekodom3[[#This Row],[zużycie]] &gt;=0, ekodom3[[#This Row],[stan zbiornika na początku dnia (L)]]-ekodom3[[#This Row],[zużycie]], 0)</f>
        <v>0</v>
      </c>
      <c r="I241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42" spans="1:9" x14ac:dyDescent="0.25">
      <c r="A242" s="1">
        <v>44802</v>
      </c>
      <c r="B242">
        <f>WEEKDAY(ekodom3[[#This Row],[Data]], 2)</f>
        <v>1</v>
      </c>
      <c r="C242">
        <v>0</v>
      </c>
      <c r="D242">
        <f>ekodom3[[#This Row],[retencja]]+H241</f>
        <v>0</v>
      </c>
      <c r="E242">
        <f>IF(ekodom3[[#This Row],[retencja]]=0, 1+E241, 0)</f>
        <v>18</v>
      </c>
      <c r="F24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2" s="2">
        <f>190+IF(ekodom3[[#This Row],[dzien tygodnia]]=3, 260,0)+IF(ekodom3[[#This Row],[Czy podlewa kwiaty]]="TAK", 300,0)</f>
        <v>190</v>
      </c>
      <c r="H242">
        <f>IF(ekodom3[[#This Row],[stan zbiornika na początku dnia (L)]]-ekodom3[[#This Row],[zużycie]] &gt;=0, ekodom3[[#This Row],[stan zbiornika na początku dnia (L)]]-ekodom3[[#This Row],[zużycie]], 0)</f>
        <v>0</v>
      </c>
      <c r="I242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43" spans="1:9" x14ac:dyDescent="0.25">
      <c r="A243" s="1">
        <v>44803</v>
      </c>
      <c r="B243">
        <f>WEEKDAY(ekodom3[[#This Row],[Data]], 2)</f>
        <v>2</v>
      </c>
      <c r="C243">
        <v>0</v>
      </c>
      <c r="D243">
        <f>ekodom3[[#This Row],[retencja]]+H242</f>
        <v>0</v>
      </c>
      <c r="E243">
        <f>IF(ekodom3[[#This Row],[retencja]]=0, 1+E242, 0)</f>
        <v>19</v>
      </c>
      <c r="F24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3" s="2">
        <f>190+IF(ekodom3[[#This Row],[dzien tygodnia]]=3, 260,0)+IF(ekodom3[[#This Row],[Czy podlewa kwiaty]]="TAK", 300,0)</f>
        <v>190</v>
      </c>
      <c r="H243">
        <f>IF(ekodom3[[#This Row],[stan zbiornika na początku dnia (L)]]-ekodom3[[#This Row],[zużycie]] &gt;=0, ekodom3[[#This Row],[stan zbiornika na początku dnia (L)]]-ekodom3[[#This Row],[zużycie]], 0)</f>
        <v>0</v>
      </c>
      <c r="I243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44" spans="1:9" x14ac:dyDescent="0.25">
      <c r="A244" s="1">
        <v>44804</v>
      </c>
      <c r="B244">
        <f>WEEKDAY(ekodom3[[#This Row],[Data]], 2)</f>
        <v>3</v>
      </c>
      <c r="C244">
        <v>0</v>
      </c>
      <c r="D244">
        <f>ekodom3[[#This Row],[retencja]]+H243</f>
        <v>0</v>
      </c>
      <c r="E244">
        <f>IF(ekodom3[[#This Row],[retencja]]=0, 1+E243, 0)</f>
        <v>20</v>
      </c>
      <c r="F244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244" s="2">
        <f>190+IF(ekodom3[[#This Row],[dzien tygodnia]]=3, 260,0)+IF(ekodom3[[#This Row],[Czy podlewa kwiaty]]="TAK", 300,0)</f>
        <v>750</v>
      </c>
      <c r="H244">
        <f>IF(ekodom3[[#This Row],[stan zbiornika na początku dnia (L)]]-ekodom3[[#This Row],[zużycie]] &gt;=0, ekodom3[[#This Row],[stan zbiornika na początku dnia (L)]]-ekodom3[[#This Row],[zużycie]], 0)</f>
        <v>0</v>
      </c>
      <c r="I244" s="2">
        <f>IF((ekodom3[[#This Row],[stan zbiornika na początku dnia (L)]]-ekodom3[[#This Row],[zużycie]])&lt;0, ABS(ekodom3[[#This Row],[stan zbiornika na początku dnia (L)]]-ekodom3[[#This Row],[zużycie]]), 0)</f>
        <v>750</v>
      </c>
    </row>
    <row r="245" spans="1:9" x14ac:dyDescent="0.25">
      <c r="A245" s="1">
        <v>44805</v>
      </c>
      <c r="B245">
        <f>WEEKDAY(ekodom3[[#This Row],[Data]], 2)</f>
        <v>4</v>
      </c>
      <c r="C245">
        <v>0</v>
      </c>
      <c r="D245">
        <f>ekodom3[[#This Row],[retencja]]+H244</f>
        <v>0</v>
      </c>
      <c r="E245">
        <f>IF(ekodom3[[#This Row],[retencja]]=0, 1+E244, 0)</f>
        <v>21</v>
      </c>
      <c r="F24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5" s="2">
        <f>190+IF(ekodom3[[#This Row],[dzien tygodnia]]=3, 260,0)+IF(ekodom3[[#This Row],[Czy podlewa kwiaty]]="TAK", 300,0)</f>
        <v>190</v>
      </c>
      <c r="H245">
        <f>IF(ekodom3[[#This Row],[stan zbiornika na początku dnia (L)]]-ekodom3[[#This Row],[zużycie]] &gt;=0, ekodom3[[#This Row],[stan zbiornika na początku dnia (L)]]-ekodom3[[#This Row],[zużycie]], 0)</f>
        <v>0</v>
      </c>
      <c r="I245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46" spans="1:9" x14ac:dyDescent="0.25">
      <c r="A246" s="1">
        <v>44806</v>
      </c>
      <c r="B246">
        <f>WEEKDAY(ekodom3[[#This Row],[Data]], 2)</f>
        <v>5</v>
      </c>
      <c r="C246">
        <v>388</v>
      </c>
      <c r="D246">
        <f>ekodom3[[#This Row],[retencja]]+H245</f>
        <v>388</v>
      </c>
      <c r="E246">
        <f>IF(ekodom3[[#This Row],[retencja]]=0, 1+E245, 0)</f>
        <v>0</v>
      </c>
      <c r="F24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6" s="2">
        <f>190+IF(ekodom3[[#This Row],[dzien tygodnia]]=3, 260,0)+IF(ekodom3[[#This Row],[Czy podlewa kwiaty]]="TAK", 300,0)</f>
        <v>190</v>
      </c>
      <c r="H246">
        <f>IF(ekodom3[[#This Row],[stan zbiornika na początku dnia (L)]]-ekodom3[[#This Row],[zużycie]] &gt;=0, ekodom3[[#This Row],[stan zbiornika na początku dnia (L)]]-ekodom3[[#This Row],[zużycie]], 0)</f>
        <v>198</v>
      </c>
      <c r="I24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47" spans="1:9" x14ac:dyDescent="0.25">
      <c r="A247" s="1">
        <v>44807</v>
      </c>
      <c r="B247">
        <f>WEEKDAY(ekodom3[[#This Row],[Data]], 2)</f>
        <v>6</v>
      </c>
      <c r="C247">
        <v>415</v>
      </c>
      <c r="D247">
        <f>ekodom3[[#This Row],[retencja]]+H246</f>
        <v>613</v>
      </c>
      <c r="E247">
        <f>IF(ekodom3[[#This Row],[retencja]]=0, 1+E246, 0)</f>
        <v>0</v>
      </c>
      <c r="F24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7" s="2">
        <f>190+IF(ekodom3[[#This Row],[dzien tygodnia]]=3, 260,0)+IF(ekodom3[[#This Row],[Czy podlewa kwiaty]]="TAK", 300,0)</f>
        <v>190</v>
      </c>
      <c r="H247">
        <f>IF(ekodom3[[#This Row],[stan zbiornika na początku dnia (L)]]-ekodom3[[#This Row],[zużycie]] &gt;=0, ekodom3[[#This Row],[stan zbiornika na początku dnia (L)]]-ekodom3[[#This Row],[zużycie]], 0)</f>
        <v>423</v>
      </c>
      <c r="I24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48" spans="1:9" x14ac:dyDescent="0.25">
      <c r="A248" s="1">
        <v>44808</v>
      </c>
      <c r="B248">
        <f>WEEKDAY(ekodom3[[#This Row],[Data]], 2)</f>
        <v>7</v>
      </c>
      <c r="C248">
        <v>560</v>
      </c>
      <c r="D248">
        <f>ekodom3[[#This Row],[retencja]]+H247</f>
        <v>983</v>
      </c>
      <c r="E248">
        <f>IF(ekodom3[[#This Row],[retencja]]=0, 1+E247, 0)</f>
        <v>0</v>
      </c>
      <c r="F24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8" s="2">
        <f>190+IF(ekodom3[[#This Row],[dzien tygodnia]]=3, 260,0)+IF(ekodom3[[#This Row],[Czy podlewa kwiaty]]="TAK", 300,0)</f>
        <v>190</v>
      </c>
      <c r="H248">
        <f>IF(ekodom3[[#This Row],[stan zbiornika na początku dnia (L)]]-ekodom3[[#This Row],[zużycie]] &gt;=0, ekodom3[[#This Row],[stan zbiornika na początku dnia (L)]]-ekodom3[[#This Row],[zużycie]], 0)</f>
        <v>793</v>
      </c>
      <c r="I24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49" spans="1:9" x14ac:dyDescent="0.25">
      <c r="A249" s="1">
        <v>44809</v>
      </c>
      <c r="B249">
        <f>WEEKDAY(ekodom3[[#This Row],[Data]], 2)</f>
        <v>1</v>
      </c>
      <c r="C249">
        <v>467</v>
      </c>
      <c r="D249">
        <f>ekodom3[[#This Row],[retencja]]+H248</f>
        <v>1260</v>
      </c>
      <c r="E249">
        <f>IF(ekodom3[[#This Row],[retencja]]=0, 1+E248, 0)</f>
        <v>0</v>
      </c>
      <c r="F24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49" s="2">
        <f>190+IF(ekodom3[[#This Row],[dzien tygodnia]]=3, 260,0)+IF(ekodom3[[#This Row],[Czy podlewa kwiaty]]="TAK", 300,0)</f>
        <v>190</v>
      </c>
      <c r="H249">
        <f>IF(ekodom3[[#This Row],[stan zbiornika na początku dnia (L)]]-ekodom3[[#This Row],[zużycie]] &gt;=0, ekodom3[[#This Row],[stan zbiornika na początku dnia (L)]]-ekodom3[[#This Row],[zużycie]], 0)</f>
        <v>1070</v>
      </c>
      <c r="I24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0" spans="1:9" x14ac:dyDescent="0.25">
      <c r="A250" s="1">
        <v>44810</v>
      </c>
      <c r="B250">
        <f>WEEKDAY(ekodom3[[#This Row],[Data]], 2)</f>
        <v>2</v>
      </c>
      <c r="C250">
        <v>517</v>
      </c>
      <c r="D250">
        <f>ekodom3[[#This Row],[retencja]]+H249</f>
        <v>1587</v>
      </c>
      <c r="E250">
        <f>IF(ekodom3[[#This Row],[retencja]]=0, 1+E249, 0)</f>
        <v>0</v>
      </c>
      <c r="F25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0" s="2">
        <f>190+IF(ekodom3[[#This Row],[dzien tygodnia]]=3, 260,0)+IF(ekodom3[[#This Row],[Czy podlewa kwiaty]]="TAK", 300,0)</f>
        <v>190</v>
      </c>
      <c r="H250">
        <f>IF(ekodom3[[#This Row],[stan zbiornika na początku dnia (L)]]-ekodom3[[#This Row],[zużycie]] &gt;=0, ekodom3[[#This Row],[stan zbiornika na początku dnia (L)]]-ekodom3[[#This Row],[zużycie]], 0)</f>
        <v>1397</v>
      </c>
      <c r="I25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1" spans="1:9" x14ac:dyDescent="0.25">
      <c r="A251" s="1">
        <v>44811</v>
      </c>
      <c r="B251">
        <f>WEEKDAY(ekodom3[[#This Row],[Data]], 2)</f>
        <v>3</v>
      </c>
      <c r="C251">
        <v>552</v>
      </c>
      <c r="D251">
        <f>ekodom3[[#This Row],[retencja]]+H250</f>
        <v>1949</v>
      </c>
      <c r="E251">
        <f>IF(ekodom3[[#This Row],[retencja]]=0, 1+E250, 0)</f>
        <v>0</v>
      </c>
      <c r="F25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1" s="2">
        <f>190+IF(ekodom3[[#This Row],[dzien tygodnia]]=3, 260,0)+IF(ekodom3[[#This Row],[Czy podlewa kwiaty]]="TAK", 300,0)</f>
        <v>450</v>
      </c>
      <c r="H251">
        <f>IF(ekodom3[[#This Row],[stan zbiornika na początku dnia (L)]]-ekodom3[[#This Row],[zużycie]] &gt;=0, ekodom3[[#This Row],[stan zbiornika na początku dnia (L)]]-ekodom3[[#This Row],[zużycie]], 0)</f>
        <v>1499</v>
      </c>
      <c r="I25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2" spans="1:9" x14ac:dyDescent="0.25">
      <c r="A252" s="1">
        <v>44812</v>
      </c>
      <c r="B252">
        <f>WEEKDAY(ekodom3[[#This Row],[Data]], 2)</f>
        <v>4</v>
      </c>
      <c r="C252">
        <v>0</v>
      </c>
      <c r="D252">
        <f>ekodom3[[#This Row],[retencja]]+H251</f>
        <v>1499</v>
      </c>
      <c r="E252">
        <f>IF(ekodom3[[#This Row],[retencja]]=0, 1+E251, 0)</f>
        <v>1</v>
      </c>
      <c r="F25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2" s="2">
        <f>190+IF(ekodom3[[#This Row],[dzien tygodnia]]=3, 260,0)+IF(ekodom3[[#This Row],[Czy podlewa kwiaty]]="TAK", 300,0)</f>
        <v>190</v>
      </c>
      <c r="H252">
        <f>IF(ekodom3[[#This Row],[stan zbiornika na początku dnia (L)]]-ekodom3[[#This Row],[zużycie]] &gt;=0, ekodom3[[#This Row],[stan zbiornika na początku dnia (L)]]-ekodom3[[#This Row],[zużycie]], 0)</f>
        <v>1309</v>
      </c>
      <c r="I25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3" spans="1:9" x14ac:dyDescent="0.25">
      <c r="A253" s="1">
        <v>44813</v>
      </c>
      <c r="B253">
        <f>WEEKDAY(ekodom3[[#This Row],[Data]], 2)</f>
        <v>5</v>
      </c>
      <c r="C253">
        <v>0</v>
      </c>
      <c r="D253">
        <f>ekodom3[[#This Row],[retencja]]+H252</f>
        <v>1309</v>
      </c>
      <c r="E253">
        <f>IF(ekodom3[[#This Row],[retencja]]=0, 1+E252, 0)</f>
        <v>2</v>
      </c>
      <c r="F25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3" s="2">
        <f>190+IF(ekodom3[[#This Row],[dzien tygodnia]]=3, 260,0)+IF(ekodom3[[#This Row],[Czy podlewa kwiaty]]="TAK", 300,0)</f>
        <v>190</v>
      </c>
      <c r="H253">
        <f>IF(ekodom3[[#This Row],[stan zbiornika na początku dnia (L)]]-ekodom3[[#This Row],[zużycie]] &gt;=0, ekodom3[[#This Row],[stan zbiornika na początku dnia (L)]]-ekodom3[[#This Row],[zużycie]], 0)</f>
        <v>1119</v>
      </c>
      <c r="I25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4" spans="1:9" x14ac:dyDescent="0.25">
      <c r="A254" s="1">
        <v>44814</v>
      </c>
      <c r="B254">
        <f>WEEKDAY(ekodom3[[#This Row],[Data]], 2)</f>
        <v>6</v>
      </c>
      <c r="C254">
        <v>0</v>
      </c>
      <c r="D254">
        <f>ekodom3[[#This Row],[retencja]]+H253</f>
        <v>1119</v>
      </c>
      <c r="E254">
        <f>IF(ekodom3[[#This Row],[retencja]]=0, 1+E253, 0)</f>
        <v>3</v>
      </c>
      <c r="F25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4" s="2">
        <f>190+IF(ekodom3[[#This Row],[dzien tygodnia]]=3, 260,0)+IF(ekodom3[[#This Row],[Czy podlewa kwiaty]]="TAK", 300,0)</f>
        <v>190</v>
      </c>
      <c r="H254">
        <f>IF(ekodom3[[#This Row],[stan zbiornika na początku dnia (L)]]-ekodom3[[#This Row],[zużycie]] &gt;=0, ekodom3[[#This Row],[stan zbiornika na początku dnia (L)]]-ekodom3[[#This Row],[zużycie]], 0)</f>
        <v>929</v>
      </c>
      <c r="I25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5" spans="1:9" x14ac:dyDescent="0.25">
      <c r="A255" s="1">
        <v>44815</v>
      </c>
      <c r="B255">
        <f>WEEKDAY(ekodom3[[#This Row],[Data]], 2)</f>
        <v>7</v>
      </c>
      <c r="C255">
        <v>0</v>
      </c>
      <c r="D255">
        <f>ekodom3[[#This Row],[retencja]]+H254</f>
        <v>929</v>
      </c>
      <c r="E255">
        <f>IF(ekodom3[[#This Row],[retencja]]=0, 1+E254, 0)</f>
        <v>4</v>
      </c>
      <c r="F25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5" s="2">
        <f>190+IF(ekodom3[[#This Row],[dzien tygodnia]]=3, 260,0)+IF(ekodom3[[#This Row],[Czy podlewa kwiaty]]="TAK", 300,0)</f>
        <v>190</v>
      </c>
      <c r="H255">
        <f>IF(ekodom3[[#This Row],[stan zbiornika na początku dnia (L)]]-ekodom3[[#This Row],[zużycie]] &gt;=0, ekodom3[[#This Row],[stan zbiornika na początku dnia (L)]]-ekodom3[[#This Row],[zużycie]], 0)</f>
        <v>739</v>
      </c>
      <c r="I25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6" spans="1:9" x14ac:dyDescent="0.25">
      <c r="A256" s="1">
        <v>44816</v>
      </c>
      <c r="B256">
        <f>WEEKDAY(ekodom3[[#This Row],[Data]], 2)</f>
        <v>1</v>
      </c>
      <c r="C256">
        <v>435</v>
      </c>
      <c r="D256">
        <f>ekodom3[[#This Row],[retencja]]+H255</f>
        <v>1174</v>
      </c>
      <c r="E256">
        <f>IF(ekodom3[[#This Row],[retencja]]=0, 1+E255, 0)</f>
        <v>0</v>
      </c>
      <c r="F25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6" s="2">
        <f>190+IF(ekodom3[[#This Row],[dzien tygodnia]]=3, 260,0)+IF(ekodom3[[#This Row],[Czy podlewa kwiaty]]="TAK", 300,0)</f>
        <v>190</v>
      </c>
      <c r="H256">
        <f>IF(ekodom3[[#This Row],[stan zbiornika na początku dnia (L)]]-ekodom3[[#This Row],[zużycie]] &gt;=0, ekodom3[[#This Row],[stan zbiornika na początku dnia (L)]]-ekodom3[[#This Row],[zużycie]], 0)</f>
        <v>984</v>
      </c>
      <c r="I25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7" spans="1:9" x14ac:dyDescent="0.25">
      <c r="A257" s="1">
        <v>44817</v>
      </c>
      <c r="B257">
        <f>WEEKDAY(ekodom3[[#This Row],[Data]], 2)</f>
        <v>2</v>
      </c>
      <c r="C257">
        <v>406</v>
      </c>
      <c r="D257">
        <f>ekodom3[[#This Row],[retencja]]+H256</f>
        <v>1390</v>
      </c>
      <c r="E257">
        <f>IF(ekodom3[[#This Row],[retencja]]=0, 1+E256, 0)</f>
        <v>0</v>
      </c>
      <c r="F25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7" s="2">
        <f>190+IF(ekodom3[[#This Row],[dzien tygodnia]]=3, 260,0)+IF(ekodom3[[#This Row],[Czy podlewa kwiaty]]="TAK", 300,0)</f>
        <v>190</v>
      </c>
      <c r="H257">
        <f>IF(ekodom3[[#This Row],[stan zbiornika na początku dnia (L)]]-ekodom3[[#This Row],[zużycie]] &gt;=0, ekodom3[[#This Row],[stan zbiornika na początku dnia (L)]]-ekodom3[[#This Row],[zużycie]], 0)</f>
        <v>1200</v>
      </c>
      <c r="I25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8" spans="1:9" x14ac:dyDescent="0.25">
      <c r="A258" s="1">
        <v>44818</v>
      </c>
      <c r="B258">
        <f>WEEKDAY(ekodom3[[#This Row],[Data]], 2)</f>
        <v>3</v>
      </c>
      <c r="C258">
        <v>0</v>
      </c>
      <c r="D258">
        <f>ekodom3[[#This Row],[retencja]]+H257</f>
        <v>1200</v>
      </c>
      <c r="E258">
        <f>IF(ekodom3[[#This Row],[retencja]]=0, 1+E257, 0)</f>
        <v>1</v>
      </c>
      <c r="F25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8" s="2">
        <f>190+IF(ekodom3[[#This Row],[dzien tygodnia]]=3, 260,0)+IF(ekodom3[[#This Row],[Czy podlewa kwiaty]]="TAK", 300,0)</f>
        <v>450</v>
      </c>
      <c r="H258">
        <f>IF(ekodom3[[#This Row],[stan zbiornika na początku dnia (L)]]-ekodom3[[#This Row],[zużycie]] &gt;=0, ekodom3[[#This Row],[stan zbiornika na początku dnia (L)]]-ekodom3[[#This Row],[zużycie]], 0)</f>
        <v>750</v>
      </c>
      <c r="I25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59" spans="1:9" x14ac:dyDescent="0.25">
      <c r="A259" s="1">
        <v>44819</v>
      </c>
      <c r="B259">
        <f>WEEKDAY(ekodom3[[#This Row],[Data]], 2)</f>
        <v>4</v>
      </c>
      <c r="C259">
        <v>0</v>
      </c>
      <c r="D259">
        <f>ekodom3[[#This Row],[retencja]]+H258</f>
        <v>750</v>
      </c>
      <c r="E259">
        <f>IF(ekodom3[[#This Row],[retencja]]=0, 1+E258, 0)</f>
        <v>2</v>
      </c>
      <c r="F25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59" s="2">
        <f>190+IF(ekodom3[[#This Row],[dzien tygodnia]]=3, 260,0)+IF(ekodom3[[#This Row],[Czy podlewa kwiaty]]="TAK", 300,0)</f>
        <v>190</v>
      </c>
      <c r="H259">
        <f>IF(ekodom3[[#This Row],[stan zbiornika na początku dnia (L)]]-ekodom3[[#This Row],[zużycie]] &gt;=0, ekodom3[[#This Row],[stan zbiornika na początku dnia (L)]]-ekodom3[[#This Row],[zużycie]], 0)</f>
        <v>560</v>
      </c>
      <c r="I25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60" spans="1:9" x14ac:dyDescent="0.25">
      <c r="A260" s="1">
        <v>44820</v>
      </c>
      <c r="B260">
        <f>WEEKDAY(ekodom3[[#This Row],[Data]], 2)</f>
        <v>5</v>
      </c>
      <c r="C260">
        <v>0</v>
      </c>
      <c r="D260">
        <f>ekodom3[[#This Row],[retencja]]+H259</f>
        <v>560</v>
      </c>
      <c r="E260">
        <f>IF(ekodom3[[#This Row],[retencja]]=0, 1+E259, 0)</f>
        <v>3</v>
      </c>
      <c r="F26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0" s="2">
        <f>190+IF(ekodom3[[#This Row],[dzien tygodnia]]=3, 260,0)+IF(ekodom3[[#This Row],[Czy podlewa kwiaty]]="TAK", 300,0)</f>
        <v>190</v>
      </c>
      <c r="H260">
        <f>IF(ekodom3[[#This Row],[stan zbiornika na początku dnia (L)]]-ekodom3[[#This Row],[zużycie]] &gt;=0, ekodom3[[#This Row],[stan zbiornika na początku dnia (L)]]-ekodom3[[#This Row],[zużycie]], 0)</f>
        <v>370</v>
      </c>
      <c r="I26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61" spans="1:9" x14ac:dyDescent="0.25">
      <c r="A261" s="1">
        <v>44821</v>
      </c>
      <c r="B261">
        <f>WEEKDAY(ekodom3[[#This Row],[Data]], 2)</f>
        <v>6</v>
      </c>
      <c r="C261">
        <v>0</v>
      </c>
      <c r="D261">
        <f>ekodom3[[#This Row],[retencja]]+H260</f>
        <v>370</v>
      </c>
      <c r="E261">
        <f>IF(ekodom3[[#This Row],[retencja]]=0, 1+E260, 0)</f>
        <v>4</v>
      </c>
      <c r="F26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1" s="2">
        <f>190+IF(ekodom3[[#This Row],[dzien tygodnia]]=3, 260,0)+IF(ekodom3[[#This Row],[Czy podlewa kwiaty]]="TAK", 300,0)</f>
        <v>190</v>
      </c>
      <c r="H261">
        <f>IF(ekodom3[[#This Row],[stan zbiornika na początku dnia (L)]]-ekodom3[[#This Row],[zużycie]] &gt;=0, ekodom3[[#This Row],[stan zbiornika na początku dnia (L)]]-ekodom3[[#This Row],[zużycie]], 0)</f>
        <v>180</v>
      </c>
      <c r="I26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62" spans="1:9" x14ac:dyDescent="0.25">
      <c r="A262" s="1">
        <v>44822</v>
      </c>
      <c r="B262">
        <f>WEEKDAY(ekodom3[[#This Row],[Data]], 2)</f>
        <v>7</v>
      </c>
      <c r="C262">
        <v>0</v>
      </c>
      <c r="D262">
        <f>ekodom3[[#This Row],[retencja]]+H261</f>
        <v>180</v>
      </c>
      <c r="E262">
        <f>IF(ekodom3[[#This Row],[retencja]]=0, 1+E261, 0)</f>
        <v>5</v>
      </c>
      <c r="F262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262" s="2">
        <f>190+IF(ekodom3[[#This Row],[dzien tygodnia]]=3, 260,0)+IF(ekodom3[[#This Row],[Czy podlewa kwiaty]]="TAK", 300,0)</f>
        <v>490</v>
      </c>
      <c r="H262">
        <f>IF(ekodom3[[#This Row],[stan zbiornika na początku dnia (L)]]-ekodom3[[#This Row],[zużycie]] &gt;=0, ekodom3[[#This Row],[stan zbiornika na początku dnia (L)]]-ekodom3[[#This Row],[zużycie]], 0)</f>
        <v>0</v>
      </c>
      <c r="I262" s="2">
        <f>IF((ekodom3[[#This Row],[stan zbiornika na początku dnia (L)]]-ekodom3[[#This Row],[zużycie]])&lt;0, ABS(ekodom3[[#This Row],[stan zbiornika na początku dnia (L)]]-ekodom3[[#This Row],[zużycie]]), 0)</f>
        <v>310</v>
      </c>
    </row>
    <row r="263" spans="1:9" x14ac:dyDescent="0.25">
      <c r="A263" s="1">
        <v>44823</v>
      </c>
      <c r="B263">
        <f>WEEKDAY(ekodom3[[#This Row],[Data]], 2)</f>
        <v>1</v>
      </c>
      <c r="C263">
        <v>353</v>
      </c>
      <c r="D263">
        <f>ekodom3[[#This Row],[retencja]]+H262</f>
        <v>353</v>
      </c>
      <c r="E263">
        <f>IF(ekodom3[[#This Row],[retencja]]=0, 1+E262, 0)</f>
        <v>0</v>
      </c>
      <c r="F26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3" s="2">
        <f>190+IF(ekodom3[[#This Row],[dzien tygodnia]]=3, 260,0)+IF(ekodom3[[#This Row],[Czy podlewa kwiaty]]="TAK", 300,0)</f>
        <v>190</v>
      </c>
      <c r="H263">
        <f>IF(ekodom3[[#This Row],[stan zbiornika na początku dnia (L)]]-ekodom3[[#This Row],[zużycie]] &gt;=0, ekodom3[[#This Row],[stan zbiornika na początku dnia (L)]]-ekodom3[[#This Row],[zużycie]], 0)</f>
        <v>163</v>
      </c>
      <c r="I26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64" spans="1:9" x14ac:dyDescent="0.25">
      <c r="A264" s="1">
        <v>44824</v>
      </c>
      <c r="B264">
        <f>WEEKDAY(ekodom3[[#This Row],[Data]], 2)</f>
        <v>2</v>
      </c>
      <c r="C264">
        <v>476</v>
      </c>
      <c r="D264">
        <f>ekodom3[[#This Row],[retencja]]+H263</f>
        <v>639</v>
      </c>
      <c r="E264">
        <f>IF(ekodom3[[#This Row],[retencja]]=0, 1+E263, 0)</f>
        <v>0</v>
      </c>
      <c r="F26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4" s="2">
        <f>190+IF(ekodom3[[#This Row],[dzien tygodnia]]=3, 260,0)+IF(ekodom3[[#This Row],[Czy podlewa kwiaty]]="TAK", 300,0)</f>
        <v>190</v>
      </c>
      <c r="H264">
        <f>IF(ekodom3[[#This Row],[stan zbiornika na początku dnia (L)]]-ekodom3[[#This Row],[zużycie]] &gt;=0, ekodom3[[#This Row],[stan zbiornika na początku dnia (L)]]-ekodom3[[#This Row],[zużycie]], 0)</f>
        <v>449</v>
      </c>
      <c r="I26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65" spans="1:9" x14ac:dyDescent="0.25">
      <c r="A265" s="1">
        <v>44825</v>
      </c>
      <c r="B265">
        <f>WEEKDAY(ekodom3[[#This Row],[Data]], 2)</f>
        <v>3</v>
      </c>
      <c r="C265">
        <v>383</v>
      </c>
      <c r="D265">
        <f>ekodom3[[#This Row],[retencja]]+H264</f>
        <v>832</v>
      </c>
      <c r="E265">
        <f>IF(ekodom3[[#This Row],[retencja]]=0, 1+E264, 0)</f>
        <v>0</v>
      </c>
      <c r="F26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5" s="2">
        <f>190+IF(ekodom3[[#This Row],[dzien tygodnia]]=3, 260,0)+IF(ekodom3[[#This Row],[Czy podlewa kwiaty]]="TAK", 300,0)</f>
        <v>450</v>
      </c>
      <c r="H265">
        <f>IF(ekodom3[[#This Row],[stan zbiornika na początku dnia (L)]]-ekodom3[[#This Row],[zużycie]] &gt;=0, ekodom3[[#This Row],[stan zbiornika na początku dnia (L)]]-ekodom3[[#This Row],[zużycie]], 0)</f>
        <v>382</v>
      </c>
      <c r="I26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66" spans="1:9" x14ac:dyDescent="0.25">
      <c r="A266" s="1">
        <v>44826</v>
      </c>
      <c r="B266">
        <f>WEEKDAY(ekodom3[[#This Row],[Data]], 2)</f>
        <v>4</v>
      </c>
      <c r="C266">
        <v>0</v>
      </c>
      <c r="D266">
        <f>ekodom3[[#This Row],[retencja]]+H265</f>
        <v>382</v>
      </c>
      <c r="E266">
        <f>IF(ekodom3[[#This Row],[retencja]]=0, 1+E265, 0)</f>
        <v>1</v>
      </c>
      <c r="F26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6" s="2">
        <f>190+IF(ekodom3[[#This Row],[dzien tygodnia]]=3, 260,0)+IF(ekodom3[[#This Row],[Czy podlewa kwiaty]]="TAK", 300,0)</f>
        <v>190</v>
      </c>
      <c r="H266">
        <f>IF(ekodom3[[#This Row],[stan zbiornika na początku dnia (L)]]-ekodom3[[#This Row],[zużycie]] &gt;=0, ekodom3[[#This Row],[stan zbiornika na początku dnia (L)]]-ekodom3[[#This Row],[zużycie]], 0)</f>
        <v>192</v>
      </c>
      <c r="I26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67" spans="1:9" x14ac:dyDescent="0.25">
      <c r="A267" s="1">
        <v>44827</v>
      </c>
      <c r="B267">
        <f>WEEKDAY(ekodom3[[#This Row],[Data]], 2)</f>
        <v>5</v>
      </c>
      <c r="C267">
        <v>0</v>
      </c>
      <c r="D267">
        <f>ekodom3[[#This Row],[retencja]]+H266</f>
        <v>192</v>
      </c>
      <c r="E267">
        <f>IF(ekodom3[[#This Row],[retencja]]=0, 1+E266, 0)</f>
        <v>2</v>
      </c>
      <c r="F26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7" s="2">
        <f>190+IF(ekodom3[[#This Row],[dzien tygodnia]]=3, 260,0)+IF(ekodom3[[#This Row],[Czy podlewa kwiaty]]="TAK", 300,0)</f>
        <v>190</v>
      </c>
      <c r="H267">
        <f>IF(ekodom3[[#This Row],[stan zbiornika na początku dnia (L)]]-ekodom3[[#This Row],[zużycie]] &gt;=0, ekodom3[[#This Row],[stan zbiornika na początku dnia (L)]]-ekodom3[[#This Row],[zużycie]], 0)</f>
        <v>2</v>
      </c>
      <c r="I26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68" spans="1:9" x14ac:dyDescent="0.25">
      <c r="A268" s="1">
        <v>44828</v>
      </c>
      <c r="B268">
        <f>WEEKDAY(ekodom3[[#This Row],[Data]], 2)</f>
        <v>6</v>
      </c>
      <c r="C268">
        <v>0</v>
      </c>
      <c r="D268">
        <f>ekodom3[[#This Row],[retencja]]+H267</f>
        <v>2</v>
      </c>
      <c r="E268">
        <f>IF(ekodom3[[#This Row],[retencja]]=0, 1+E267, 0)</f>
        <v>3</v>
      </c>
      <c r="F26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8" s="2">
        <f>190+IF(ekodom3[[#This Row],[dzien tygodnia]]=3, 260,0)+IF(ekodom3[[#This Row],[Czy podlewa kwiaty]]="TAK", 300,0)</f>
        <v>190</v>
      </c>
      <c r="H268">
        <f>IF(ekodom3[[#This Row],[stan zbiornika na początku dnia (L)]]-ekodom3[[#This Row],[zużycie]] &gt;=0, ekodom3[[#This Row],[stan zbiornika na początku dnia (L)]]-ekodom3[[#This Row],[zużycie]], 0)</f>
        <v>0</v>
      </c>
      <c r="I268" s="2">
        <f>IF((ekodom3[[#This Row],[stan zbiornika na początku dnia (L)]]-ekodom3[[#This Row],[zużycie]])&lt;0, ABS(ekodom3[[#This Row],[stan zbiornika na początku dnia (L)]]-ekodom3[[#This Row],[zużycie]]), 0)</f>
        <v>188</v>
      </c>
    </row>
    <row r="269" spans="1:9" x14ac:dyDescent="0.25">
      <c r="A269" s="1">
        <v>44829</v>
      </c>
      <c r="B269">
        <f>WEEKDAY(ekodom3[[#This Row],[Data]], 2)</f>
        <v>7</v>
      </c>
      <c r="C269">
        <v>0</v>
      </c>
      <c r="D269">
        <f>ekodom3[[#This Row],[retencja]]+H268</f>
        <v>0</v>
      </c>
      <c r="E269">
        <f>IF(ekodom3[[#This Row],[retencja]]=0, 1+E268, 0)</f>
        <v>4</v>
      </c>
      <c r="F26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69" s="2">
        <f>190+IF(ekodom3[[#This Row],[dzien tygodnia]]=3, 260,0)+IF(ekodom3[[#This Row],[Czy podlewa kwiaty]]="TAK", 300,0)</f>
        <v>190</v>
      </c>
      <c r="H269">
        <f>IF(ekodom3[[#This Row],[stan zbiornika na początku dnia (L)]]-ekodom3[[#This Row],[zużycie]] &gt;=0, ekodom3[[#This Row],[stan zbiornika na początku dnia (L)]]-ekodom3[[#This Row],[zużycie]], 0)</f>
        <v>0</v>
      </c>
      <c r="I269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70" spans="1:9" x14ac:dyDescent="0.25">
      <c r="A270" s="1">
        <v>44830</v>
      </c>
      <c r="B270">
        <f>WEEKDAY(ekodom3[[#This Row],[Data]], 2)</f>
        <v>1</v>
      </c>
      <c r="C270">
        <v>0</v>
      </c>
      <c r="D270">
        <f>ekodom3[[#This Row],[retencja]]+H269</f>
        <v>0</v>
      </c>
      <c r="E270">
        <f>IF(ekodom3[[#This Row],[retencja]]=0, 1+E269, 0)</f>
        <v>5</v>
      </c>
      <c r="F270" t="str">
        <f>IF(AND(ekodom3[[#This Row],[Data]]&gt;=DATE(2022, 4,1),ekodom3[[#This Row],[Data]]&lt;=DATE(2022, 9,30), MOD(ekodom3[[#This Row],[ilosc dni bez wody]], 5)=0, ekodom3[[#This Row],[ilosc dni bez wody]]&gt;0), "TAK", "NIE")</f>
        <v>TAK</v>
      </c>
      <c r="G270" s="2">
        <f>190+IF(ekodom3[[#This Row],[dzien tygodnia]]=3, 260,0)+IF(ekodom3[[#This Row],[Czy podlewa kwiaty]]="TAK", 300,0)</f>
        <v>490</v>
      </c>
      <c r="H270">
        <f>IF(ekodom3[[#This Row],[stan zbiornika na początku dnia (L)]]-ekodom3[[#This Row],[zużycie]] &gt;=0, ekodom3[[#This Row],[stan zbiornika na początku dnia (L)]]-ekodom3[[#This Row],[zużycie]], 0)</f>
        <v>0</v>
      </c>
      <c r="I270" s="2">
        <f>IF((ekodom3[[#This Row],[stan zbiornika na początku dnia (L)]]-ekodom3[[#This Row],[zużycie]])&lt;0, ABS(ekodom3[[#This Row],[stan zbiornika na początku dnia (L)]]-ekodom3[[#This Row],[zużycie]]), 0)</f>
        <v>490</v>
      </c>
    </row>
    <row r="271" spans="1:9" x14ac:dyDescent="0.25">
      <c r="A271" s="1">
        <v>44831</v>
      </c>
      <c r="B271">
        <f>WEEKDAY(ekodom3[[#This Row],[Data]], 2)</f>
        <v>2</v>
      </c>
      <c r="C271">
        <v>0</v>
      </c>
      <c r="D271">
        <f>ekodom3[[#This Row],[retencja]]+H270</f>
        <v>0</v>
      </c>
      <c r="E271">
        <f>IF(ekodom3[[#This Row],[retencja]]=0, 1+E270, 0)</f>
        <v>6</v>
      </c>
      <c r="F27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1" s="2">
        <f>190+IF(ekodom3[[#This Row],[dzien tygodnia]]=3, 260,0)+IF(ekodom3[[#This Row],[Czy podlewa kwiaty]]="TAK", 300,0)</f>
        <v>190</v>
      </c>
      <c r="H271">
        <f>IF(ekodom3[[#This Row],[stan zbiornika na początku dnia (L)]]-ekodom3[[#This Row],[zużycie]] &gt;=0, ekodom3[[#This Row],[stan zbiornika na początku dnia (L)]]-ekodom3[[#This Row],[zużycie]], 0)</f>
        <v>0</v>
      </c>
      <c r="I271" s="2">
        <f>IF((ekodom3[[#This Row],[stan zbiornika na początku dnia (L)]]-ekodom3[[#This Row],[zużycie]])&lt;0, ABS(ekodom3[[#This Row],[stan zbiornika na początku dnia (L)]]-ekodom3[[#This Row],[zużycie]]), 0)</f>
        <v>190</v>
      </c>
    </row>
    <row r="272" spans="1:9" x14ac:dyDescent="0.25">
      <c r="A272" s="1">
        <v>44832</v>
      </c>
      <c r="B272">
        <f>WEEKDAY(ekodom3[[#This Row],[Data]], 2)</f>
        <v>3</v>
      </c>
      <c r="C272">
        <v>0</v>
      </c>
      <c r="D272">
        <f>ekodom3[[#This Row],[retencja]]+H271</f>
        <v>0</v>
      </c>
      <c r="E272">
        <f>IF(ekodom3[[#This Row],[retencja]]=0, 1+E271, 0)</f>
        <v>7</v>
      </c>
      <c r="F27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2" s="2">
        <f>190+IF(ekodom3[[#This Row],[dzien tygodnia]]=3, 260,0)+IF(ekodom3[[#This Row],[Czy podlewa kwiaty]]="TAK", 300,0)</f>
        <v>450</v>
      </c>
      <c r="H272">
        <f>IF(ekodom3[[#This Row],[stan zbiornika na początku dnia (L)]]-ekodom3[[#This Row],[zużycie]] &gt;=0, ekodom3[[#This Row],[stan zbiornika na początku dnia (L)]]-ekodom3[[#This Row],[zużycie]], 0)</f>
        <v>0</v>
      </c>
      <c r="I272" s="2">
        <f>IF((ekodom3[[#This Row],[stan zbiornika na początku dnia (L)]]-ekodom3[[#This Row],[zużycie]])&lt;0, ABS(ekodom3[[#This Row],[stan zbiornika na początku dnia (L)]]-ekodom3[[#This Row],[zużycie]]), 0)</f>
        <v>450</v>
      </c>
    </row>
    <row r="273" spans="1:9" x14ac:dyDescent="0.25">
      <c r="A273" s="1">
        <v>44833</v>
      </c>
      <c r="B273">
        <f>WEEKDAY(ekodom3[[#This Row],[Data]], 2)</f>
        <v>4</v>
      </c>
      <c r="C273">
        <v>302</v>
      </c>
      <c r="D273">
        <f>ekodom3[[#This Row],[retencja]]+H272</f>
        <v>302</v>
      </c>
      <c r="E273">
        <f>IF(ekodom3[[#This Row],[retencja]]=0, 1+E272, 0)</f>
        <v>0</v>
      </c>
      <c r="F27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3" s="2">
        <f>190+IF(ekodom3[[#This Row],[dzien tygodnia]]=3, 260,0)+IF(ekodom3[[#This Row],[Czy podlewa kwiaty]]="TAK", 300,0)</f>
        <v>190</v>
      </c>
      <c r="H273">
        <f>IF(ekodom3[[#This Row],[stan zbiornika na początku dnia (L)]]-ekodom3[[#This Row],[zużycie]] &gt;=0, ekodom3[[#This Row],[stan zbiornika na początku dnia (L)]]-ekodom3[[#This Row],[zużycie]], 0)</f>
        <v>112</v>
      </c>
      <c r="I27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74" spans="1:9" x14ac:dyDescent="0.25">
      <c r="A274" s="1">
        <v>44834</v>
      </c>
      <c r="B274">
        <f>WEEKDAY(ekodom3[[#This Row],[Data]], 2)</f>
        <v>5</v>
      </c>
      <c r="C274">
        <v>426</v>
      </c>
      <c r="D274">
        <f>ekodom3[[#This Row],[retencja]]+H273</f>
        <v>538</v>
      </c>
      <c r="E274">
        <f>IF(ekodom3[[#This Row],[retencja]]=0, 1+E273, 0)</f>
        <v>0</v>
      </c>
      <c r="F27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4" s="2">
        <f>190+IF(ekodom3[[#This Row],[dzien tygodnia]]=3, 260,0)+IF(ekodom3[[#This Row],[Czy podlewa kwiaty]]="TAK", 300,0)</f>
        <v>190</v>
      </c>
      <c r="H274">
        <f>IF(ekodom3[[#This Row],[stan zbiornika na początku dnia (L)]]-ekodom3[[#This Row],[zużycie]] &gt;=0, ekodom3[[#This Row],[stan zbiornika na początku dnia (L)]]-ekodom3[[#This Row],[zużycie]], 0)</f>
        <v>348</v>
      </c>
      <c r="I27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75" spans="1:9" x14ac:dyDescent="0.25">
      <c r="A275" s="1">
        <v>44835</v>
      </c>
      <c r="B275">
        <f>WEEKDAY(ekodom3[[#This Row],[Data]], 2)</f>
        <v>6</v>
      </c>
      <c r="C275">
        <v>456</v>
      </c>
      <c r="D275">
        <f>ekodom3[[#This Row],[retencja]]+H274</f>
        <v>804</v>
      </c>
      <c r="E275">
        <f>IF(ekodom3[[#This Row],[retencja]]=0, 1+E274, 0)</f>
        <v>0</v>
      </c>
      <c r="F27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5" s="2">
        <f>190+IF(ekodom3[[#This Row],[dzien tygodnia]]=3, 260,0)+IF(ekodom3[[#This Row],[Czy podlewa kwiaty]]="TAK", 300,0)</f>
        <v>190</v>
      </c>
      <c r="H275">
        <f>IF(ekodom3[[#This Row],[stan zbiornika na początku dnia (L)]]-ekodom3[[#This Row],[zużycie]] &gt;=0, ekodom3[[#This Row],[stan zbiornika na początku dnia (L)]]-ekodom3[[#This Row],[zużycie]], 0)</f>
        <v>614</v>
      </c>
      <c r="I27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76" spans="1:9" x14ac:dyDescent="0.25">
      <c r="A276" s="1">
        <v>44836</v>
      </c>
      <c r="B276">
        <f>WEEKDAY(ekodom3[[#This Row],[Data]], 2)</f>
        <v>7</v>
      </c>
      <c r="C276">
        <v>568</v>
      </c>
      <c r="D276">
        <f>ekodom3[[#This Row],[retencja]]+H275</f>
        <v>1182</v>
      </c>
      <c r="E276">
        <f>IF(ekodom3[[#This Row],[retencja]]=0, 1+E275, 0)</f>
        <v>0</v>
      </c>
      <c r="F27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6" s="2">
        <f>190+IF(ekodom3[[#This Row],[dzien tygodnia]]=3, 260,0)+IF(ekodom3[[#This Row],[Czy podlewa kwiaty]]="TAK", 300,0)</f>
        <v>190</v>
      </c>
      <c r="H276">
        <f>IF(ekodom3[[#This Row],[stan zbiornika na początku dnia (L)]]-ekodom3[[#This Row],[zużycie]] &gt;=0, ekodom3[[#This Row],[stan zbiornika na początku dnia (L)]]-ekodom3[[#This Row],[zużycie]], 0)</f>
        <v>992</v>
      </c>
      <c r="I27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77" spans="1:9" x14ac:dyDescent="0.25">
      <c r="A277" s="1">
        <v>44837</v>
      </c>
      <c r="B277">
        <f>WEEKDAY(ekodom3[[#This Row],[Data]], 2)</f>
        <v>1</v>
      </c>
      <c r="C277">
        <v>1182</v>
      </c>
      <c r="D277">
        <f>ekodom3[[#This Row],[retencja]]+H276</f>
        <v>2174</v>
      </c>
      <c r="E277">
        <f>IF(ekodom3[[#This Row],[retencja]]=0, 1+E276, 0)</f>
        <v>0</v>
      </c>
      <c r="F27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7" s="2">
        <f>190+IF(ekodom3[[#This Row],[dzien tygodnia]]=3, 260,0)+IF(ekodom3[[#This Row],[Czy podlewa kwiaty]]="TAK", 300,0)</f>
        <v>190</v>
      </c>
      <c r="H277">
        <f>IF(ekodom3[[#This Row],[stan zbiornika na początku dnia (L)]]-ekodom3[[#This Row],[zużycie]] &gt;=0, ekodom3[[#This Row],[stan zbiornika na początku dnia (L)]]-ekodom3[[#This Row],[zużycie]], 0)</f>
        <v>1984</v>
      </c>
      <c r="I27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78" spans="1:9" x14ac:dyDescent="0.25">
      <c r="A278" s="1">
        <v>44838</v>
      </c>
      <c r="B278">
        <f>WEEKDAY(ekodom3[[#This Row],[Data]], 2)</f>
        <v>2</v>
      </c>
      <c r="C278">
        <v>0</v>
      </c>
      <c r="D278">
        <f>ekodom3[[#This Row],[retencja]]+H277</f>
        <v>1984</v>
      </c>
      <c r="E278">
        <f>IF(ekodom3[[#This Row],[retencja]]=0, 1+E277, 0)</f>
        <v>1</v>
      </c>
      <c r="F27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8" s="2">
        <f>190+IF(ekodom3[[#This Row],[dzien tygodnia]]=3, 260,0)+IF(ekodom3[[#This Row],[Czy podlewa kwiaty]]="TAK", 300,0)</f>
        <v>190</v>
      </c>
      <c r="H278">
        <f>IF(ekodom3[[#This Row],[stan zbiornika na początku dnia (L)]]-ekodom3[[#This Row],[zużycie]] &gt;=0, ekodom3[[#This Row],[stan zbiornika na początku dnia (L)]]-ekodom3[[#This Row],[zużycie]], 0)</f>
        <v>1794</v>
      </c>
      <c r="I27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79" spans="1:9" x14ac:dyDescent="0.25">
      <c r="A279" s="1">
        <v>44839</v>
      </c>
      <c r="B279">
        <f>WEEKDAY(ekodom3[[#This Row],[Data]], 2)</f>
        <v>3</v>
      </c>
      <c r="C279">
        <v>0</v>
      </c>
      <c r="D279">
        <f>ekodom3[[#This Row],[retencja]]+H278</f>
        <v>1794</v>
      </c>
      <c r="E279">
        <f>IF(ekodom3[[#This Row],[retencja]]=0, 1+E278, 0)</f>
        <v>2</v>
      </c>
      <c r="F27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79" s="2">
        <f>190+IF(ekodom3[[#This Row],[dzien tygodnia]]=3, 260,0)+IF(ekodom3[[#This Row],[Czy podlewa kwiaty]]="TAK", 300,0)</f>
        <v>450</v>
      </c>
      <c r="H279">
        <f>IF(ekodom3[[#This Row],[stan zbiornika na początku dnia (L)]]-ekodom3[[#This Row],[zużycie]] &gt;=0, ekodom3[[#This Row],[stan zbiornika na początku dnia (L)]]-ekodom3[[#This Row],[zużycie]], 0)</f>
        <v>1344</v>
      </c>
      <c r="I27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0" spans="1:9" x14ac:dyDescent="0.25">
      <c r="A280" s="1">
        <v>44840</v>
      </c>
      <c r="B280">
        <f>WEEKDAY(ekodom3[[#This Row],[Data]], 2)</f>
        <v>4</v>
      </c>
      <c r="C280">
        <v>0</v>
      </c>
      <c r="D280">
        <f>ekodom3[[#This Row],[retencja]]+H279</f>
        <v>1344</v>
      </c>
      <c r="E280">
        <f>IF(ekodom3[[#This Row],[retencja]]=0, 1+E279, 0)</f>
        <v>3</v>
      </c>
      <c r="F28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0" s="2">
        <f>190+IF(ekodom3[[#This Row],[dzien tygodnia]]=3, 260,0)+IF(ekodom3[[#This Row],[Czy podlewa kwiaty]]="TAK", 300,0)</f>
        <v>190</v>
      </c>
      <c r="H280">
        <f>IF(ekodom3[[#This Row],[stan zbiornika na początku dnia (L)]]-ekodom3[[#This Row],[zużycie]] &gt;=0, ekodom3[[#This Row],[stan zbiornika na początku dnia (L)]]-ekodom3[[#This Row],[zużycie]], 0)</f>
        <v>1154</v>
      </c>
      <c r="I28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1" spans="1:9" x14ac:dyDescent="0.25">
      <c r="A281" s="1">
        <v>44841</v>
      </c>
      <c r="B281">
        <f>WEEKDAY(ekodom3[[#This Row],[Data]], 2)</f>
        <v>5</v>
      </c>
      <c r="C281">
        <v>0</v>
      </c>
      <c r="D281">
        <f>ekodom3[[#This Row],[retencja]]+H280</f>
        <v>1154</v>
      </c>
      <c r="E281">
        <f>IF(ekodom3[[#This Row],[retencja]]=0, 1+E280, 0)</f>
        <v>4</v>
      </c>
      <c r="F28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1" s="2">
        <f>190+IF(ekodom3[[#This Row],[dzien tygodnia]]=3, 260,0)+IF(ekodom3[[#This Row],[Czy podlewa kwiaty]]="TAK", 300,0)</f>
        <v>190</v>
      </c>
      <c r="H281">
        <f>IF(ekodom3[[#This Row],[stan zbiornika na początku dnia (L)]]-ekodom3[[#This Row],[zużycie]] &gt;=0, ekodom3[[#This Row],[stan zbiornika na początku dnia (L)]]-ekodom3[[#This Row],[zużycie]], 0)</f>
        <v>964</v>
      </c>
      <c r="I28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2" spans="1:9" x14ac:dyDescent="0.25">
      <c r="A282" s="1">
        <v>44842</v>
      </c>
      <c r="B282">
        <f>WEEKDAY(ekodom3[[#This Row],[Data]], 2)</f>
        <v>6</v>
      </c>
      <c r="C282">
        <v>0</v>
      </c>
      <c r="D282">
        <f>ekodom3[[#This Row],[retencja]]+H281</f>
        <v>964</v>
      </c>
      <c r="E282">
        <f>IF(ekodom3[[#This Row],[retencja]]=0, 1+E281, 0)</f>
        <v>5</v>
      </c>
      <c r="F28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2" s="2">
        <f>190+IF(ekodom3[[#This Row],[dzien tygodnia]]=3, 260,0)+IF(ekodom3[[#This Row],[Czy podlewa kwiaty]]="TAK", 300,0)</f>
        <v>190</v>
      </c>
      <c r="H282">
        <f>IF(ekodom3[[#This Row],[stan zbiornika na początku dnia (L)]]-ekodom3[[#This Row],[zużycie]] &gt;=0, ekodom3[[#This Row],[stan zbiornika na początku dnia (L)]]-ekodom3[[#This Row],[zużycie]], 0)</f>
        <v>774</v>
      </c>
      <c r="I28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3" spans="1:9" x14ac:dyDescent="0.25">
      <c r="A283" s="1">
        <v>44843</v>
      </c>
      <c r="B283">
        <f>WEEKDAY(ekodom3[[#This Row],[Data]], 2)</f>
        <v>7</v>
      </c>
      <c r="C283">
        <v>0</v>
      </c>
      <c r="D283">
        <f>ekodom3[[#This Row],[retencja]]+H282</f>
        <v>774</v>
      </c>
      <c r="E283">
        <f>IF(ekodom3[[#This Row],[retencja]]=0, 1+E282, 0)</f>
        <v>6</v>
      </c>
      <c r="F28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3" s="2">
        <f>190+IF(ekodom3[[#This Row],[dzien tygodnia]]=3, 260,0)+IF(ekodom3[[#This Row],[Czy podlewa kwiaty]]="TAK", 300,0)</f>
        <v>190</v>
      </c>
      <c r="H283">
        <f>IF(ekodom3[[#This Row],[stan zbiornika na początku dnia (L)]]-ekodom3[[#This Row],[zużycie]] &gt;=0, ekodom3[[#This Row],[stan zbiornika na początku dnia (L)]]-ekodom3[[#This Row],[zużycie]], 0)</f>
        <v>584</v>
      </c>
      <c r="I28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4" spans="1:9" x14ac:dyDescent="0.25">
      <c r="A284" s="1">
        <v>44844</v>
      </c>
      <c r="B284">
        <f>WEEKDAY(ekodom3[[#This Row],[Data]], 2)</f>
        <v>1</v>
      </c>
      <c r="C284">
        <v>1170</v>
      </c>
      <c r="D284">
        <f>ekodom3[[#This Row],[retencja]]+H283</f>
        <v>1754</v>
      </c>
      <c r="E284">
        <f>IF(ekodom3[[#This Row],[retencja]]=0, 1+E283, 0)</f>
        <v>0</v>
      </c>
      <c r="F28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4" s="2">
        <f>190+IF(ekodom3[[#This Row],[dzien tygodnia]]=3, 260,0)+IF(ekodom3[[#This Row],[Czy podlewa kwiaty]]="TAK", 300,0)</f>
        <v>190</v>
      </c>
      <c r="H284">
        <f>IF(ekodom3[[#This Row],[stan zbiornika na początku dnia (L)]]-ekodom3[[#This Row],[zużycie]] &gt;=0, ekodom3[[#This Row],[stan zbiornika na początku dnia (L)]]-ekodom3[[#This Row],[zużycie]], 0)</f>
        <v>1564</v>
      </c>
      <c r="I28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5" spans="1:9" x14ac:dyDescent="0.25">
      <c r="A285" s="1">
        <v>44845</v>
      </c>
      <c r="B285">
        <f>WEEKDAY(ekodom3[[#This Row],[Data]], 2)</f>
        <v>2</v>
      </c>
      <c r="C285">
        <v>695</v>
      </c>
      <c r="D285">
        <f>ekodom3[[#This Row],[retencja]]+H284</f>
        <v>2259</v>
      </c>
      <c r="E285">
        <f>IF(ekodom3[[#This Row],[retencja]]=0, 1+E284, 0)</f>
        <v>0</v>
      </c>
      <c r="F28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5" s="2">
        <f>190+IF(ekodom3[[#This Row],[dzien tygodnia]]=3, 260,0)+IF(ekodom3[[#This Row],[Czy podlewa kwiaty]]="TAK", 300,0)</f>
        <v>190</v>
      </c>
      <c r="H285">
        <f>IF(ekodom3[[#This Row],[stan zbiornika na początku dnia (L)]]-ekodom3[[#This Row],[zużycie]] &gt;=0, ekodom3[[#This Row],[stan zbiornika na początku dnia (L)]]-ekodom3[[#This Row],[zużycie]], 0)</f>
        <v>2069</v>
      </c>
      <c r="I28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6" spans="1:9" x14ac:dyDescent="0.25">
      <c r="A286" s="1">
        <v>44846</v>
      </c>
      <c r="B286">
        <f>WEEKDAY(ekodom3[[#This Row],[Data]], 2)</f>
        <v>3</v>
      </c>
      <c r="C286">
        <v>644</v>
      </c>
      <c r="D286">
        <f>ekodom3[[#This Row],[retencja]]+H285</f>
        <v>2713</v>
      </c>
      <c r="E286">
        <f>IF(ekodom3[[#This Row],[retencja]]=0, 1+E285, 0)</f>
        <v>0</v>
      </c>
      <c r="F28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6" s="2">
        <f>190+IF(ekodom3[[#This Row],[dzien tygodnia]]=3, 260,0)+IF(ekodom3[[#This Row],[Czy podlewa kwiaty]]="TAK", 300,0)</f>
        <v>450</v>
      </c>
      <c r="H286">
        <f>IF(ekodom3[[#This Row],[stan zbiornika na początku dnia (L)]]-ekodom3[[#This Row],[zużycie]] &gt;=0, ekodom3[[#This Row],[stan zbiornika na początku dnia (L)]]-ekodom3[[#This Row],[zużycie]], 0)</f>
        <v>2263</v>
      </c>
      <c r="I28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7" spans="1:9" x14ac:dyDescent="0.25">
      <c r="A287" s="1">
        <v>44847</v>
      </c>
      <c r="B287">
        <f>WEEKDAY(ekodom3[[#This Row],[Data]], 2)</f>
        <v>4</v>
      </c>
      <c r="C287">
        <v>0</v>
      </c>
      <c r="D287">
        <f>ekodom3[[#This Row],[retencja]]+H286</f>
        <v>2263</v>
      </c>
      <c r="E287">
        <f>IF(ekodom3[[#This Row],[retencja]]=0, 1+E286, 0)</f>
        <v>1</v>
      </c>
      <c r="F28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7" s="2">
        <f>190+IF(ekodom3[[#This Row],[dzien tygodnia]]=3, 260,0)+IF(ekodom3[[#This Row],[Czy podlewa kwiaty]]="TAK", 300,0)</f>
        <v>190</v>
      </c>
      <c r="H287">
        <f>IF(ekodom3[[#This Row],[stan zbiornika na początku dnia (L)]]-ekodom3[[#This Row],[zużycie]] &gt;=0, ekodom3[[#This Row],[stan zbiornika na początku dnia (L)]]-ekodom3[[#This Row],[zużycie]], 0)</f>
        <v>2073</v>
      </c>
      <c r="I28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8" spans="1:9" x14ac:dyDescent="0.25">
      <c r="A288" s="1">
        <v>44848</v>
      </c>
      <c r="B288">
        <f>WEEKDAY(ekodom3[[#This Row],[Data]], 2)</f>
        <v>5</v>
      </c>
      <c r="C288">
        <v>0</v>
      </c>
      <c r="D288">
        <f>ekodom3[[#This Row],[retencja]]+H287</f>
        <v>2073</v>
      </c>
      <c r="E288">
        <f>IF(ekodom3[[#This Row],[retencja]]=0, 1+E287, 0)</f>
        <v>2</v>
      </c>
      <c r="F28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8" s="2">
        <f>190+IF(ekodom3[[#This Row],[dzien tygodnia]]=3, 260,0)+IF(ekodom3[[#This Row],[Czy podlewa kwiaty]]="TAK", 300,0)</f>
        <v>190</v>
      </c>
      <c r="H288">
        <f>IF(ekodom3[[#This Row],[stan zbiornika na początku dnia (L)]]-ekodom3[[#This Row],[zużycie]] &gt;=0, ekodom3[[#This Row],[stan zbiornika na początku dnia (L)]]-ekodom3[[#This Row],[zużycie]], 0)</f>
        <v>1883</v>
      </c>
      <c r="I28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89" spans="1:9" x14ac:dyDescent="0.25">
      <c r="A289" s="1">
        <v>44849</v>
      </c>
      <c r="B289">
        <f>WEEKDAY(ekodom3[[#This Row],[Data]], 2)</f>
        <v>6</v>
      </c>
      <c r="C289">
        <v>0</v>
      </c>
      <c r="D289">
        <f>ekodom3[[#This Row],[retencja]]+H288</f>
        <v>1883</v>
      </c>
      <c r="E289">
        <f>IF(ekodom3[[#This Row],[retencja]]=0, 1+E288, 0)</f>
        <v>3</v>
      </c>
      <c r="F28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89" s="2">
        <f>190+IF(ekodom3[[#This Row],[dzien tygodnia]]=3, 260,0)+IF(ekodom3[[#This Row],[Czy podlewa kwiaty]]="TAK", 300,0)</f>
        <v>190</v>
      </c>
      <c r="H289">
        <f>IF(ekodom3[[#This Row],[stan zbiornika na początku dnia (L)]]-ekodom3[[#This Row],[zużycie]] &gt;=0, ekodom3[[#This Row],[stan zbiornika na początku dnia (L)]]-ekodom3[[#This Row],[zużycie]], 0)</f>
        <v>1693</v>
      </c>
      <c r="I28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0" spans="1:9" x14ac:dyDescent="0.25">
      <c r="A290" s="1">
        <v>44850</v>
      </c>
      <c r="B290">
        <f>WEEKDAY(ekodom3[[#This Row],[Data]], 2)</f>
        <v>7</v>
      </c>
      <c r="C290">
        <v>0</v>
      </c>
      <c r="D290">
        <f>ekodom3[[#This Row],[retencja]]+H289</f>
        <v>1693</v>
      </c>
      <c r="E290">
        <f>IF(ekodom3[[#This Row],[retencja]]=0, 1+E289, 0)</f>
        <v>4</v>
      </c>
      <c r="F29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0" s="2">
        <f>190+IF(ekodom3[[#This Row],[dzien tygodnia]]=3, 260,0)+IF(ekodom3[[#This Row],[Czy podlewa kwiaty]]="TAK", 300,0)</f>
        <v>190</v>
      </c>
      <c r="H290">
        <f>IF(ekodom3[[#This Row],[stan zbiornika na początku dnia (L)]]-ekodom3[[#This Row],[zużycie]] &gt;=0, ekodom3[[#This Row],[stan zbiornika na początku dnia (L)]]-ekodom3[[#This Row],[zużycie]], 0)</f>
        <v>1503</v>
      </c>
      <c r="I29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1" spans="1:9" x14ac:dyDescent="0.25">
      <c r="A291" s="1">
        <v>44851</v>
      </c>
      <c r="B291">
        <f>WEEKDAY(ekodom3[[#This Row],[Data]], 2)</f>
        <v>1</v>
      </c>
      <c r="C291">
        <v>0</v>
      </c>
      <c r="D291">
        <f>ekodom3[[#This Row],[retencja]]+H290</f>
        <v>1503</v>
      </c>
      <c r="E291">
        <f>IF(ekodom3[[#This Row],[retencja]]=0, 1+E290, 0)</f>
        <v>5</v>
      </c>
      <c r="F29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1" s="2">
        <f>190+IF(ekodom3[[#This Row],[dzien tygodnia]]=3, 260,0)+IF(ekodom3[[#This Row],[Czy podlewa kwiaty]]="TAK", 300,0)</f>
        <v>190</v>
      </c>
      <c r="H291">
        <f>IF(ekodom3[[#This Row],[stan zbiornika na początku dnia (L)]]-ekodom3[[#This Row],[zużycie]] &gt;=0, ekodom3[[#This Row],[stan zbiornika na początku dnia (L)]]-ekodom3[[#This Row],[zużycie]], 0)</f>
        <v>1313</v>
      </c>
      <c r="I29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2" spans="1:9" x14ac:dyDescent="0.25">
      <c r="A292" s="1">
        <v>44852</v>
      </c>
      <c r="B292">
        <f>WEEKDAY(ekodom3[[#This Row],[Data]], 2)</f>
        <v>2</v>
      </c>
      <c r="C292">
        <v>0</v>
      </c>
      <c r="D292">
        <f>ekodom3[[#This Row],[retencja]]+H291</f>
        <v>1313</v>
      </c>
      <c r="E292">
        <f>IF(ekodom3[[#This Row],[retencja]]=0, 1+E291, 0)</f>
        <v>6</v>
      </c>
      <c r="F29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2" s="2">
        <f>190+IF(ekodom3[[#This Row],[dzien tygodnia]]=3, 260,0)+IF(ekodom3[[#This Row],[Czy podlewa kwiaty]]="TAK", 300,0)</f>
        <v>190</v>
      </c>
      <c r="H292">
        <f>IF(ekodom3[[#This Row],[stan zbiornika na początku dnia (L)]]-ekodom3[[#This Row],[zużycie]] &gt;=0, ekodom3[[#This Row],[stan zbiornika na początku dnia (L)]]-ekodom3[[#This Row],[zużycie]], 0)</f>
        <v>1123</v>
      </c>
      <c r="I29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3" spans="1:9" x14ac:dyDescent="0.25">
      <c r="A293" s="1">
        <v>44853</v>
      </c>
      <c r="B293">
        <f>WEEKDAY(ekodom3[[#This Row],[Data]], 2)</f>
        <v>3</v>
      </c>
      <c r="C293">
        <v>0</v>
      </c>
      <c r="D293">
        <f>ekodom3[[#This Row],[retencja]]+H292</f>
        <v>1123</v>
      </c>
      <c r="E293">
        <f>IF(ekodom3[[#This Row],[retencja]]=0, 1+E292, 0)</f>
        <v>7</v>
      </c>
      <c r="F29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3" s="2">
        <f>190+IF(ekodom3[[#This Row],[dzien tygodnia]]=3, 260,0)+IF(ekodom3[[#This Row],[Czy podlewa kwiaty]]="TAK", 300,0)</f>
        <v>450</v>
      </c>
      <c r="H293">
        <f>IF(ekodom3[[#This Row],[stan zbiornika na początku dnia (L)]]-ekodom3[[#This Row],[zużycie]] &gt;=0, ekodom3[[#This Row],[stan zbiornika na początku dnia (L)]]-ekodom3[[#This Row],[zużycie]], 0)</f>
        <v>673</v>
      </c>
      <c r="I29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4" spans="1:9" x14ac:dyDescent="0.25">
      <c r="A294" s="1">
        <v>44854</v>
      </c>
      <c r="B294">
        <f>WEEKDAY(ekodom3[[#This Row],[Data]], 2)</f>
        <v>4</v>
      </c>
      <c r="C294">
        <v>0</v>
      </c>
      <c r="D294">
        <f>ekodom3[[#This Row],[retencja]]+H293</f>
        <v>673</v>
      </c>
      <c r="E294">
        <f>IF(ekodom3[[#This Row],[retencja]]=0, 1+E293, 0)</f>
        <v>8</v>
      </c>
      <c r="F29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4" s="2">
        <f>190+IF(ekodom3[[#This Row],[dzien tygodnia]]=3, 260,0)+IF(ekodom3[[#This Row],[Czy podlewa kwiaty]]="TAK", 300,0)</f>
        <v>190</v>
      </c>
      <c r="H294">
        <f>IF(ekodom3[[#This Row],[stan zbiornika na początku dnia (L)]]-ekodom3[[#This Row],[zużycie]] &gt;=0, ekodom3[[#This Row],[stan zbiornika na początku dnia (L)]]-ekodom3[[#This Row],[zużycie]], 0)</f>
        <v>483</v>
      </c>
      <c r="I29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5" spans="1:9" x14ac:dyDescent="0.25">
      <c r="A295" s="1">
        <v>44855</v>
      </c>
      <c r="B295">
        <f>WEEKDAY(ekodom3[[#This Row],[Data]], 2)</f>
        <v>5</v>
      </c>
      <c r="C295">
        <v>0</v>
      </c>
      <c r="D295">
        <f>ekodom3[[#This Row],[retencja]]+H294</f>
        <v>483</v>
      </c>
      <c r="E295">
        <f>IF(ekodom3[[#This Row],[retencja]]=0, 1+E294, 0)</f>
        <v>9</v>
      </c>
      <c r="F29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5" s="2">
        <f>190+IF(ekodom3[[#This Row],[dzien tygodnia]]=3, 260,0)+IF(ekodom3[[#This Row],[Czy podlewa kwiaty]]="TAK", 300,0)</f>
        <v>190</v>
      </c>
      <c r="H295">
        <f>IF(ekodom3[[#This Row],[stan zbiornika na początku dnia (L)]]-ekodom3[[#This Row],[zużycie]] &gt;=0, ekodom3[[#This Row],[stan zbiornika na początku dnia (L)]]-ekodom3[[#This Row],[zużycie]], 0)</f>
        <v>293</v>
      </c>
      <c r="I29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6" spans="1:9" x14ac:dyDescent="0.25">
      <c r="A296" s="1">
        <v>44856</v>
      </c>
      <c r="B296">
        <f>WEEKDAY(ekodom3[[#This Row],[Data]], 2)</f>
        <v>6</v>
      </c>
      <c r="C296">
        <v>1084</v>
      </c>
      <c r="D296">
        <f>ekodom3[[#This Row],[retencja]]+H295</f>
        <v>1377</v>
      </c>
      <c r="E296">
        <f>IF(ekodom3[[#This Row],[retencja]]=0, 1+E295, 0)</f>
        <v>0</v>
      </c>
      <c r="F29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6" s="2">
        <f>190+IF(ekodom3[[#This Row],[dzien tygodnia]]=3, 260,0)+IF(ekodom3[[#This Row],[Czy podlewa kwiaty]]="TAK", 300,0)</f>
        <v>190</v>
      </c>
      <c r="H296">
        <f>IF(ekodom3[[#This Row],[stan zbiornika na początku dnia (L)]]-ekodom3[[#This Row],[zużycie]] &gt;=0, ekodom3[[#This Row],[stan zbiornika na początku dnia (L)]]-ekodom3[[#This Row],[zużycie]], 0)</f>
        <v>1187</v>
      </c>
      <c r="I29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7" spans="1:9" x14ac:dyDescent="0.25">
      <c r="A297" s="1">
        <v>44857</v>
      </c>
      <c r="B297">
        <f>WEEKDAY(ekodom3[[#This Row],[Data]], 2)</f>
        <v>7</v>
      </c>
      <c r="C297">
        <v>1423</v>
      </c>
      <c r="D297">
        <f>ekodom3[[#This Row],[retencja]]+H296</f>
        <v>2610</v>
      </c>
      <c r="E297">
        <f>IF(ekodom3[[#This Row],[retencja]]=0, 1+E296, 0)</f>
        <v>0</v>
      </c>
      <c r="F29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7" s="2">
        <f>190+IF(ekodom3[[#This Row],[dzien tygodnia]]=3, 260,0)+IF(ekodom3[[#This Row],[Czy podlewa kwiaty]]="TAK", 300,0)</f>
        <v>190</v>
      </c>
      <c r="H297">
        <f>IF(ekodom3[[#This Row],[stan zbiornika na początku dnia (L)]]-ekodom3[[#This Row],[zużycie]] &gt;=0, ekodom3[[#This Row],[stan zbiornika na początku dnia (L)]]-ekodom3[[#This Row],[zużycie]], 0)</f>
        <v>2420</v>
      </c>
      <c r="I29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8" spans="1:9" x14ac:dyDescent="0.25">
      <c r="A298" s="1">
        <v>44858</v>
      </c>
      <c r="B298">
        <f>WEEKDAY(ekodom3[[#This Row],[Data]], 2)</f>
        <v>1</v>
      </c>
      <c r="C298">
        <v>1315</v>
      </c>
      <c r="D298">
        <f>ekodom3[[#This Row],[retencja]]+H297</f>
        <v>3735</v>
      </c>
      <c r="E298">
        <f>IF(ekodom3[[#This Row],[retencja]]=0, 1+E297, 0)</f>
        <v>0</v>
      </c>
      <c r="F29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8" s="2">
        <f>190+IF(ekodom3[[#This Row],[dzien tygodnia]]=3, 260,0)+IF(ekodom3[[#This Row],[Czy podlewa kwiaty]]="TAK", 300,0)</f>
        <v>190</v>
      </c>
      <c r="H298">
        <f>IF(ekodom3[[#This Row],[stan zbiornika na początku dnia (L)]]-ekodom3[[#This Row],[zużycie]] &gt;=0, ekodom3[[#This Row],[stan zbiornika na początku dnia (L)]]-ekodom3[[#This Row],[zużycie]], 0)</f>
        <v>3545</v>
      </c>
      <c r="I29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299" spans="1:9" x14ac:dyDescent="0.25">
      <c r="A299" s="1">
        <v>44859</v>
      </c>
      <c r="B299">
        <f>WEEKDAY(ekodom3[[#This Row],[Data]], 2)</f>
        <v>2</v>
      </c>
      <c r="C299">
        <v>717</v>
      </c>
      <c r="D299">
        <f>ekodom3[[#This Row],[retencja]]+H298</f>
        <v>4262</v>
      </c>
      <c r="E299">
        <f>IF(ekodom3[[#This Row],[retencja]]=0, 1+E298, 0)</f>
        <v>0</v>
      </c>
      <c r="F29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299" s="2">
        <f>190+IF(ekodom3[[#This Row],[dzien tygodnia]]=3, 260,0)+IF(ekodom3[[#This Row],[Czy podlewa kwiaty]]="TAK", 300,0)</f>
        <v>190</v>
      </c>
      <c r="H299">
        <f>IF(ekodom3[[#This Row],[stan zbiornika na początku dnia (L)]]-ekodom3[[#This Row],[zużycie]] &gt;=0, ekodom3[[#This Row],[stan zbiornika na początku dnia (L)]]-ekodom3[[#This Row],[zużycie]], 0)</f>
        <v>4072</v>
      </c>
      <c r="I29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0" spans="1:9" x14ac:dyDescent="0.25">
      <c r="A300" s="1">
        <v>44860</v>
      </c>
      <c r="B300">
        <f>WEEKDAY(ekodom3[[#This Row],[Data]], 2)</f>
        <v>3</v>
      </c>
      <c r="C300">
        <v>1398</v>
      </c>
      <c r="D300">
        <f>ekodom3[[#This Row],[retencja]]+H299</f>
        <v>5470</v>
      </c>
      <c r="E300">
        <f>IF(ekodom3[[#This Row],[retencja]]=0, 1+E299, 0)</f>
        <v>0</v>
      </c>
      <c r="F30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0" s="2">
        <f>190+IF(ekodom3[[#This Row],[dzien tygodnia]]=3, 260,0)+IF(ekodom3[[#This Row],[Czy podlewa kwiaty]]="TAK", 300,0)</f>
        <v>450</v>
      </c>
      <c r="H300">
        <f>IF(ekodom3[[#This Row],[stan zbiornika na początku dnia (L)]]-ekodom3[[#This Row],[zużycie]] &gt;=0, ekodom3[[#This Row],[stan zbiornika na początku dnia (L)]]-ekodom3[[#This Row],[zużycie]], 0)</f>
        <v>5020</v>
      </c>
      <c r="I30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1" spans="1:9" x14ac:dyDescent="0.25">
      <c r="A301" s="1">
        <v>44861</v>
      </c>
      <c r="B301">
        <f>WEEKDAY(ekodom3[[#This Row],[Data]], 2)</f>
        <v>4</v>
      </c>
      <c r="C301">
        <v>913</v>
      </c>
      <c r="D301">
        <f>ekodom3[[#This Row],[retencja]]+H300</f>
        <v>5933</v>
      </c>
      <c r="E301">
        <f>IF(ekodom3[[#This Row],[retencja]]=0, 1+E300, 0)</f>
        <v>0</v>
      </c>
      <c r="F30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1" s="2">
        <f>190+IF(ekodom3[[#This Row],[dzien tygodnia]]=3, 260,0)+IF(ekodom3[[#This Row],[Czy podlewa kwiaty]]="TAK", 300,0)</f>
        <v>190</v>
      </c>
      <c r="H301">
        <f>IF(ekodom3[[#This Row],[stan zbiornika na początku dnia (L)]]-ekodom3[[#This Row],[zużycie]] &gt;=0, ekodom3[[#This Row],[stan zbiornika na początku dnia (L)]]-ekodom3[[#This Row],[zużycie]], 0)</f>
        <v>5743</v>
      </c>
      <c r="I30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2" spans="1:9" x14ac:dyDescent="0.25">
      <c r="A302" s="1">
        <v>44862</v>
      </c>
      <c r="B302">
        <f>WEEKDAY(ekodom3[[#This Row],[Data]], 2)</f>
        <v>5</v>
      </c>
      <c r="C302">
        <v>660</v>
      </c>
      <c r="D302">
        <f>ekodom3[[#This Row],[retencja]]+H301</f>
        <v>6403</v>
      </c>
      <c r="E302">
        <f>IF(ekodom3[[#This Row],[retencja]]=0, 1+E301, 0)</f>
        <v>0</v>
      </c>
      <c r="F30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2" s="2">
        <f>190+IF(ekodom3[[#This Row],[dzien tygodnia]]=3, 260,0)+IF(ekodom3[[#This Row],[Czy podlewa kwiaty]]="TAK", 300,0)</f>
        <v>190</v>
      </c>
      <c r="H302">
        <f>IF(ekodom3[[#This Row],[stan zbiornika na początku dnia (L)]]-ekodom3[[#This Row],[zużycie]] &gt;=0, ekodom3[[#This Row],[stan zbiornika na początku dnia (L)]]-ekodom3[[#This Row],[zużycie]], 0)</f>
        <v>6213</v>
      </c>
      <c r="I30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3" spans="1:9" x14ac:dyDescent="0.25">
      <c r="A303" s="1">
        <v>44863</v>
      </c>
      <c r="B303">
        <f>WEEKDAY(ekodom3[[#This Row],[Data]], 2)</f>
        <v>6</v>
      </c>
      <c r="C303">
        <v>0</v>
      </c>
      <c r="D303">
        <f>ekodom3[[#This Row],[retencja]]+H302</f>
        <v>6213</v>
      </c>
      <c r="E303">
        <f>IF(ekodom3[[#This Row],[retencja]]=0, 1+E302, 0)</f>
        <v>1</v>
      </c>
      <c r="F30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3" s="2">
        <f>190+IF(ekodom3[[#This Row],[dzien tygodnia]]=3, 260,0)+IF(ekodom3[[#This Row],[Czy podlewa kwiaty]]="TAK", 300,0)</f>
        <v>190</v>
      </c>
      <c r="H303">
        <f>IF(ekodom3[[#This Row],[stan zbiornika na początku dnia (L)]]-ekodom3[[#This Row],[zużycie]] &gt;=0, ekodom3[[#This Row],[stan zbiornika na początku dnia (L)]]-ekodom3[[#This Row],[zużycie]], 0)</f>
        <v>6023</v>
      </c>
      <c r="I30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4" spans="1:9" x14ac:dyDescent="0.25">
      <c r="A304" s="1">
        <v>44864</v>
      </c>
      <c r="B304">
        <f>WEEKDAY(ekodom3[[#This Row],[Data]], 2)</f>
        <v>7</v>
      </c>
      <c r="C304">
        <v>0</v>
      </c>
      <c r="D304">
        <f>ekodom3[[#This Row],[retencja]]+H303</f>
        <v>6023</v>
      </c>
      <c r="E304">
        <f>IF(ekodom3[[#This Row],[retencja]]=0, 1+E303, 0)</f>
        <v>2</v>
      </c>
      <c r="F30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4" s="2">
        <f>190+IF(ekodom3[[#This Row],[dzien tygodnia]]=3, 260,0)+IF(ekodom3[[#This Row],[Czy podlewa kwiaty]]="TAK", 300,0)</f>
        <v>190</v>
      </c>
      <c r="H304">
        <f>IF(ekodom3[[#This Row],[stan zbiornika na początku dnia (L)]]-ekodom3[[#This Row],[zużycie]] &gt;=0, ekodom3[[#This Row],[stan zbiornika na początku dnia (L)]]-ekodom3[[#This Row],[zużycie]], 0)</f>
        <v>5833</v>
      </c>
      <c r="I30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5" spans="1:9" x14ac:dyDescent="0.25">
      <c r="A305" s="1">
        <v>44865</v>
      </c>
      <c r="B305">
        <f>WEEKDAY(ekodom3[[#This Row],[Data]], 2)</f>
        <v>1</v>
      </c>
      <c r="C305">
        <v>0</v>
      </c>
      <c r="D305">
        <f>ekodom3[[#This Row],[retencja]]+H304</f>
        <v>5833</v>
      </c>
      <c r="E305">
        <f>IF(ekodom3[[#This Row],[retencja]]=0, 1+E304, 0)</f>
        <v>3</v>
      </c>
      <c r="F30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5" s="2">
        <f>190+IF(ekodom3[[#This Row],[dzien tygodnia]]=3, 260,0)+IF(ekodom3[[#This Row],[Czy podlewa kwiaty]]="TAK", 300,0)</f>
        <v>190</v>
      </c>
      <c r="H305">
        <f>IF(ekodom3[[#This Row],[stan zbiornika na początku dnia (L)]]-ekodom3[[#This Row],[zużycie]] &gt;=0, ekodom3[[#This Row],[stan zbiornika na początku dnia (L)]]-ekodom3[[#This Row],[zużycie]], 0)</f>
        <v>5643</v>
      </c>
      <c r="I30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6" spans="1:9" x14ac:dyDescent="0.25">
      <c r="A306" s="1">
        <v>44866</v>
      </c>
      <c r="B306">
        <f>WEEKDAY(ekodom3[[#This Row],[Data]], 2)</f>
        <v>2</v>
      </c>
      <c r="C306">
        <v>0</v>
      </c>
      <c r="D306">
        <f>ekodom3[[#This Row],[retencja]]+H305</f>
        <v>5643</v>
      </c>
      <c r="E306">
        <f>IF(ekodom3[[#This Row],[retencja]]=0, 1+E305, 0)</f>
        <v>4</v>
      </c>
      <c r="F30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6" s="2">
        <f>190+IF(ekodom3[[#This Row],[dzien tygodnia]]=3, 260,0)+IF(ekodom3[[#This Row],[Czy podlewa kwiaty]]="TAK", 300,0)</f>
        <v>190</v>
      </c>
      <c r="H306">
        <f>IF(ekodom3[[#This Row],[stan zbiornika na początku dnia (L)]]-ekodom3[[#This Row],[zużycie]] &gt;=0, ekodom3[[#This Row],[stan zbiornika na początku dnia (L)]]-ekodom3[[#This Row],[zużycie]], 0)</f>
        <v>5453</v>
      </c>
      <c r="I30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7" spans="1:9" x14ac:dyDescent="0.25">
      <c r="A307" s="1">
        <v>44867</v>
      </c>
      <c r="B307">
        <f>WEEKDAY(ekodom3[[#This Row],[Data]], 2)</f>
        <v>3</v>
      </c>
      <c r="C307">
        <v>0</v>
      </c>
      <c r="D307">
        <f>ekodom3[[#This Row],[retencja]]+H306</f>
        <v>5453</v>
      </c>
      <c r="E307">
        <f>IF(ekodom3[[#This Row],[retencja]]=0, 1+E306, 0)</f>
        <v>5</v>
      </c>
      <c r="F30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7" s="2">
        <f>190+IF(ekodom3[[#This Row],[dzien tygodnia]]=3, 260,0)+IF(ekodom3[[#This Row],[Czy podlewa kwiaty]]="TAK", 300,0)</f>
        <v>450</v>
      </c>
      <c r="H307">
        <f>IF(ekodom3[[#This Row],[stan zbiornika na początku dnia (L)]]-ekodom3[[#This Row],[zużycie]] &gt;=0, ekodom3[[#This Row],[stan zbiornika na początku dnia (L)]]-ekodom3[[#This Row],[zużycie]], 0)</f>
        <v>5003</v>
      </c>
      <c r="I30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8" spans="1:9" x14ac:dyDescent="0.25">
      <c r="A308" s="1">
        <v>44868</v>
      </c>
      <c r="B308">
        <f>WEEKDAY(ekodom3[[#This Row],[Data]], 2)</f>
        <v>4</v>
      </c>
      <c r="C308">
        <v>935</v>
      </c>
      <c r="D308">
        <f>ekodom3[[#This Row],[retencja]]+H307</f>
        <v>5938</v>
      </c>
      <c r="E308">
        <f>IF(ekodom3[[#This Row],[retencja]]=0, 1+E307, 0)</f>
        <v>0</v>
      </c>
      <c r="F30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8" s="2">
        <f>190+IF(ekodom3[[#This Row],[dzien tygodnia]]=3, 260,0)+IF(ekodom3[[#This Row],[Czy podlewa kwiaty]]="TAK", 300,0)</f>
        <v>190</v>
      </c>
      <c r="H308">
        <f>IF(ekodom3[[#This Row],[stan zbiornika na początku dnia (L)]]-ekodom3[[#This Row],[zużycie]] &gt;=0, ekodom3[[#This Row],[stan zbiornika na początku dnia (L)]]-ekodom3[[#This Row],[zużycie]], 0)</f>
        <v>5748</v>
      </c>
      <c r="I30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09" spans="1:9" x14ac:dyDescent="0.25">
      <c r="A309" s="1">
        <v>44869</v>
      </c>
      <c r="B309">
        <f>WEEKDAY(ekodom3[[#This Row],[Data]], 2)</f>
        <v>5</v>
      </c>
      <c r="C309">
        <v>648</v>
      </c>
      <c r="D309">
        <f>ekodom3[[#This Row],[retencja]]+H308</f>
        <v>6396</v>
      </c>
      <c r="E309">
        <f>IF(ekodom3[[#This Row],[retencja]]=0, 1+E308, 0)</f>
        <v>0</v>
      </c>
      <c r="F30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09" s="2">
        <f>190+IF(ekodom3[[#This Row],[dzien tygodnia]]=3, 260,0)+IF(ekodom3[[#This Row],[Czy podlewa kwiaty]]="TAK", 300,0)</f>
        <v>190</v>
      </c>
      <c r="H309">
        <f>IF(ekodom3[[#This Row],[stan zbiornika na początku dnia (L)]]-ekodom3[[#This Row],[zużycie]] &gt;=0, ekodom3[[#This Row],[stan zbiornika na początku dnia (L)]]-ekodom3[[#This Row],[zużycie]], 0)</f>
        <v>6206</v>
      </c>
      <c r="I30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0" spans="1:9" x14ac:dyDescent="0.25">
      <c r="A310" s="1">
        <v>44870</v>
      </c>
      <c r="B310">
        <f>WEEKDAY(ekodom3[[#This Row],[Data]], 2)</f>
        <v>6</v>
      </c>
      <c r="C310">
        <v>793</v>
      </c>
      <c r="D310">
        <f>ekodom3[[#This Row],[retencja]]+H309</f>
        <v>6999</v>
      </c>
      <c r="E310">
        <f>IF(ekodom3[[#This Row],[retencja]]=0, 1+E309, 0)</f>
        <v>0</v>
      </c>
      <c r="F31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0" s="2">
        <f>190+IF(ekodom3[[#This Row],[dzien tygodnia]]=3, 260,0)+IF(ekodom3[[#This Row],[Czy podlewa kwiaty]]="TAK", 300,0)</f>
        <v>190</v>
      </c>
      <c r="H310">
        <f>IF(ekodom3[[#This Row],[stan zbiornika na początku dnia (L)]]-ekodom3[[#This Row],[zużycie]] &gt;=0, ekodom3[[#This Row],[stan zbiornika na początku dnia (L)]]-ekodom3[[#This Row],[zużycie]], 0)</f>
        <v>6809</v>
      </c>
      <c r="I31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1" spans="1:9" x14ac:dyDescent="0.25">
      <c r="A311" s="1">
        <v>44871</v>
      </c>
      <c r="B311">
        <f>WEEKDAY(ekodom3[[#This Row],[Data]], 2)</f>
        <v>7</v>
      </c>
      <c r="C311">
        <v>1276</v>
      </c>
      <c r="D311">
        <f>ekodom3[[#This Row],[retencja]]+H310</f>
        <v>8085</v>
      </c>
      <c r="E311">
        <f>IF(ekodom3[[#This Row],[retencja]]=0, 1+E310, 0)</f>
        <v>0</v>
      </c>
      <c r="F31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1" s="2">
        <f>190+IF(ekodom3[[#This Row],[dzien tygodnia]]=3, 260,0)+IF(ekodom3[[#This Row],[Czy podlewa kwiaty]]="TAK", 300,0)</f>
        <v>190</v>
      </c>
      <c r="H311">
        <f>IF(ekodom3[[#This Row],[stan zbiornika na początku dnia (L)]]-ekodom3[[#This Row],[zużycie]] &gt;=0, ekodom3[[#This Row],[stan zbiornika na początku dnia (L)]]-ekodom3[[#This Row],[zużycie]], 0)</f>
        <v>7895</v>
      </c>
      <c r="I31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2" spans="1:9" x14ac:dyDescent="0.25">
      <c r="A312" s="1">
        <v>44872</v>
      </c>
      <c r="B312">
        <f>WEEKDAY(ekodom3[[#This Row],[Data]], 2)</f>
        <v>1</v>
      </c>
      <c r="C312">
        <v>1234</v>
      </c>
      <c r="D312">
        <f>ekodom3[[#This Row],[retencja]]+H311</f>
        <v>9129</v>
      </c>
      <c r="E312">
        <f>IF(ekodom3[[#This Row],[retencja]]=0, 1+E311, 0)</f>
        <v>0</v>
      </c>
      <c r="F31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2" s="2">
        <f>190+IF(ekodom3[[#This Row],[dzien tygodnia]]=3, 260,0)+IF(ekodom3[[#This Row],[Czy podlewa kwiaty]]="TAK", 300,0)</f>
        <v>190</v>
      </c>
      <c r="H312">
        <f>IF(ekodom3[[#This Row],[stan zbiornika na początku dnia (L)]]-ekodom3[[#This Row],[zużycie]] &gt;=0, ekodom3[[#This Row],[stan zbiornika na początku dnia (L)]]-ekodom3[[#This Row],[zużycie]], 0)</f>
        <v>8939</v>
      </c>
      <c r="I31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3" spans="1:9" x14ac:dyDescent="0.25">
      <c r="A313" s="1">
        <v>44873</v>
      </c>
      <c r="B313">
        <f>WEEKDAY(ekodom3[[#This Row],[Data]], 2)</f>
        <v>2</v>
      </c>
      <c r="C313">
        <v>1302</v>
      </c>
      <c r="D313">
        <f>ekodom3[[#This Row],[retencja]]+H312</f>
        <v>10241</v>
      </c>
      <c r="E313">
        <f>IF(ekodom3[[#This Row],[retencja]]=0, 1+E312, 0)</f>
        <v>0</v>
      </c>
      <c r="F31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3" s="2">
        <f>190+IF(ekodom3[[#This Row],[dzien tygodnia]]=3, 260,0)+IF(ekodom3[[#This Row],[Czy podlewa kwiaty]]="TAK", 300,0)</f>
        <v>190</v>
      </c>
      <c r="H313">
        <f>IF(ekodom3[[#This Row],[stan zbiornika na początku dnia (L)]]-ekodom3[[#This Row],[zużycie]] &gt;=0, ekodom3[[#This Row],[stan zbiornika na początku dnia (L)]]-ekodom3[[#This Row],[zużycie]], 0)</f>
        <v>10051</v>
      </c>
      <c r="I31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4" spans="1:9" x14ac:dyDescent="0.25">
      <c r="A314" s="1">
        <v>44874</v>
      </c>
      <c r="B314">
        <f>WEEKDAY(ekodom3[[#This Row],[Data]], 2)</f>
        <v>3</v>
      </c>
      <c r="C314">
        <v>1316</v>
      </c>
      <c r="D314">
        <f>ekodom3[[#This Row],[retencja]]+H313</f>
        <v>11367</v>
      </c>
      <c r="E314">
        <f>IF(ekodom3[[#This Row],[retencja]]=0, 1+E313, 0)</f>
        <v>0</v>
      </c>
      <c r="F31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4" s="2">
        <f>190+IF(ekodom3[[#This Row],[dzien tygodnia]]=3, 260,0)+IF(ekodom3[[#This Row],[Czy podlewa kwiaty]]="TAK", 300,0)</f>
        <v>450</v>
      </c>
      <c r="H314">
        <f>IF(ekodom3[[#This Row],[stan zbiornika na początku dnia (L)]]-ekodom3[[#This Row],[zużycie]] &gt;=0, ekodom3[[#This Row],[stan zbiornika na początku dnia (L)]]-ekodom3[[#This Row],[zużycie]], 0)</f>
        <v>10917</v>
      </c>
      <c r="I31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5" spans="1:9" x14ac:dyDescent="0.25">
      <c r="A315" s="1">
        <v>44875</v>
      </c>
      <c r="B315">
        <f>WEEKDAY(ekodom3[[#This Row],[Data]], 2)</f>
        <v>4</v>
      </c>
      <c r="C315">
        <v>1463</v>
      </c>
      <c r="D315">
        <f>ekodom3[[#This Row],[retencja]]+H314</f>
        <v>12380</v>
      </c>
      <c r="E315">
        <f>IF(ekodom3[[#This Row],[retencja]]=0, 1+E314, 0)</f>
        <v>0</v>
      </c>
      <c r="F31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5" s="2">
        <f>190+IF(ekodom3[[#This Row],[dzien tygodnia]]=3, 260,0)+IF(ekodom3[[#This Row],[Czy podlewa kwiaty]]="TAK", 300,0)</f>
        <v>190</v>
      </c>
      <c r="H315">
        <f>IF(ekodom3[[#This Row],[stan zbiornika na początku dnia (L)]]-ekodom3[[#This Row],[zużycie]] &gt;=0, ekodom3[[#This Row],[stan zbiornika na początku dnia (L)]]-ekodom3[[#This Row],[zużycie]], 0)</f>
        <v>12190</v>
      </c>
      <c r="I31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6" spans="1:9" x14ac:dyDescent="0.25">
      <c r="A316" s="1">
        <v>44876</v>
      </c>
      <c r="B316">
        <f>WEEKDAY(ekodom3[[#This Row],[Data]], 2)</f>
        <v>5</v>
      </c>
      <c r="C316">
        <v>771</v>
      </c>
      <c r="D316">
        <f>ekodom3[[#This Row],[retencja]]+H315</f>
        <v>12961</v>
      </c>
      <c r="E316">
        <f>IF(ekodom3[[#This Row],[retencja]]=0, 1+E315, 0)</f>
        <v>0</v>
      </c>
      <c r="F31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6" s="2">
        <f>190+IF(ekodom3[[#This Row],[dzien tygodnia]]=3, 260,0)+IF(ekodom3[[#This Row],[Czy podlewa kwiaty]]="TAK", 300,0)</f>
        <v>190</v>
      </c>
      <c r="H316">
        <f>IF(ekodom3[[#This Row],[stan zbiornika na początku dnia (L)]]-ekodom3[[#This Row],[zużycie]] &gt;=0, ekodom3[[#This Row],[stan zbiornika na początku dnia (L)]]-ekodom3[[#This Row],[zużycie]], 0)</f>
        <v>12771</v>
      </c>
      <c r="I31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7" spans="1:9" x14ac:dyDescent="0.25">
      <c r="A317" s="1">
        <v>44877</v>
      </c>
      <c r="B317">
        <f>WEEKDAY(ekodom3[[#This Row],[Data]], 2)</f>
        <v>6</v>
      </c>
      <c r="C317">
        <v>0</v>
      </c>
      <c r="D317">
        <f>ekodom3[[#This Row],[retencja]]+H316</f>
        <v>12771</v>
      </c>
      <c r="E317">
        <f>IF(ekodom3[[#This Row],[retencja]]=0, 1+E316, 0)</f>
        <v>1</v>
      </c>
      <c r="F31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7" s="2">
        <f>190+IF(ekodom3[[#This Row],[dzien tygodnia]]=3, 260,0)+IF(ekodom3[[#This Row],[Czy podlewa kwiaty]]="TAK", 300,0)</f>
        <v>190</v>
      </c>
      <c r="H317">
        <f>IF(ekodom3[[#This Row],[stan zbiornika na początku dnia (L)]]-ekodom3[[#This Row],[zużycie]] &gt;=0, ekodom3[[#This Row],[stan zbiornika na początku dnia (L)]]-ekodom3[[#This Row],[zużycie]], 0)</f>
        <v>12581</v>
      </c>
      <c r="I31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8" spans="1:9" x14ac:dyDescent="0.25">
      <c r="A318" s="1">
        <v>44878</v>
      </c>
      <c r="B318">
        <f>WEEKDAY(ekodom3[[#This Row],[Data]], 2)</f>
        <v>7</v>
      </c>
      <c r="C318">
        <v>0</v>
      </c>
      <c r="D318">
        <f>ekodom3[[#This Row],[retencja]]+H317</f>
        <v>12581</v>
      </c>
      <c r="E318">
        <f>IF(ekodom3[[#This Row],[retencja]]=0, 1+E317, 0)</f>
        <v>2</v>
      </c>
      <c r="F31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8" s="2">
        <f>190+IF(ekodom3[[#This Row],[dzien tygodnia]]=3, 260,0)+IF(ekodom3[[#This Row],[Czy podlewa kwiaty]]="TAK", 300,0)</f>
        <v>190</v>
      </c>
      <c r="H318">
        <f>IF(ekodom3[[#This Row],[stan zbiornika na początku dnia (L)]]-ekodom3[[#This Row],[zużycie]] &gt;=0, ekodom3[[#This Row],[stan zbiornika na początku dnia (L)]]-ekodom3[[#This Row],[zużycie]], 0)</f>
        <v>12391</v>
      </c>
      <c r="I31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19" spans="1:9" x14ac:dyDescent="0.25">
      <c r="A319" s="1">
        <v>44879</v>
      </c>
      <c r="B319">
        <f>WEEKDAY(ekodom3[[#This Row],[Data]], 2)</f>
        <v>1</v>
      </c>
      <c r="C319">
        <v>0</v>
      </c>
      <c r="D319">
        <f>ekodom3[[#This Row],[retencja]]+H318</f>
        <v>12391</v>
      </c>
      <c r="E319">
        <f>IF(ekodom3[[#This Row],[retencja]]=0, 1+E318, 0)</f>
        <v>3</v>
      </c>
      <c r="F31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19" s="2">
        <f>190+IF(ekodom3[[#This Row],[dzien tygodnia]]=3, 260,0)+IF(ekodom3[[#This Row],[Czy podlewa kwiaty]]="TAK", 300,0)</f>
        <v>190</v>
      </c>
      <c r="H319">
        <f>IF(ekodom3[[#This Row],[stan zbiornika na początku dnia (L)]]-ekodom3[[#This Row],[zużycie]] &gt;=0, ekodom3[[#This Row],[stan zbiornika na początku dnia (L)]]-ekodom3[[#This Row],[zużycie]], 0)</f>
        <v>12201</v>
      </c>
      <c r="I31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0" spans="1:9" x14ac:dyDescent="0.25">
      <c r="A320" s="1">
        <v>44880</v>
      </c>
      <c r="B320">
        <f>WEEKDAY(ekodom3[[#This Row],[Data]], 2)</f>
        <v>2</v>
      </c>
      <c r="C320">
        <v>0</v>
      </c>
      <c r="D320">
        <f>ekodom3[[#This Row],[retencja]]+H319</f>
        <v>12201</v>
      </c>
      <c r="E320">
        <f>IF(ekodom3[[#This Row],[retencja]]=0, 1+E319, 0)</f>
        <v>4</v>
      </c>
      <c r="F32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0" s="2">
        <f>190+IF(ekodom3[[#This Row],[dzien tygodnia]]=3, 260,0)+IF(ekodom3[[#This Row],[Czy podlewa kwiaty]]="TAK", 300,0)</f>
        <v>190</v>
      </c>
      <c r="H320">
        <f>IF(ekodom3[[#This Row],[stan zbiornika na początku dnia (L)]]-ekodom3[[#This Row],[zużycie]] &gt;=0, ekodom3[[#This Row],[stan zbiornika na początku dnia (L)]]-ekodom3[[#This Row],[zużycie]], 0)</f>
        <v>12011</v>
      </c>
      <c r="I32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1" spans="1:9" x14ac:dyDescent="0.25">
      <c r="A321" s="1">
        <v>44881</v>
      </c>
      <c r="B321">
        <f>WEEKDAY(ekodom3[[#This Row],[Data]], 2)</f>
        <v>3</v>
      </c>
      <c r="C321">
        <v>0</v>
      </c>
      <c r="D321">
        <f>ekodom3[[#This Row],[retencja]]+H320</f>
        <v>12011</v>
      </c>
      <c r="E321">
        <f>IF(ekodom3[[#This Row],[retencja]]=0, 1+E320, 0)</f>
        <v>5</v>
      </c>
      <c r="F32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1" s="2">
        <f>190+IF(ekodom3[[#This Row],[dzien tygodnia]]=3, 260,0)+IF(ekodom3[[#This Row],[Czy podlewa kwiaty]]="TAK", 300,0)</f>
        <v>450</v>
      </c>
      <c r="H321">
        <f>IF(ekodom3[[#This Row],[stan zbiornika na początku dnia (L)]]-ekodom3[[#This Row],[zużycie]] &gt;=0, ekodom3[[#This Row],[stan zbiornika na początku dnia (L)]]-ekodom3[[#This Row],[zużycie]], 0)</f>
        <v>11561</v>
      </c>
      <c r="I32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2" spans="1:9" x14ac:dyDescent="0.25">
      <c r="A322" s="1">
        <v>44882</v>
      </c>
      <c r="B322">
        <f>WEEKDAY(ekodom3[[#This Row],[Data]], 2)</f>
        <v>4</v>
      </c>
      <c r="C322">
        <v>0</v>
      </c>
      <c r="D322">
        <f>ekodom3[[#This Row],[retencja]]+H321</f>
        <v>11561</v>
      </c>
      <c r="E322">
        <f>IF(ekodom3[[#This Row],[retencja]]=0, 1+E321, 0)</f>
        <v>6</v>
      </c>
      <c r="F32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2" s="2">
        <f>190+IF(ekodom3[[#This Row],[dzien tygodnia]]=3, 260,0)+IF(ekodom3[[#This Row],[Czy podlewa kwiaty]]="TAK", 300,0)</f>
        <v>190</v>
      </c>
      <c r="H322">
        <f>IF(ekodom3[[#This Row],[stan zbiornika na początku dnia (L)]]-ekodom3[[#This Row],[zużycie]] &gt;=0, ekodom3[[#This Row],[stan zbiornika na początku dnia (L)]]-ekodom3[[#This Row],[zużycie]], 0)</f>
        <v>11371</v>
      </c>
      <c r="I32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3" spans="1:9" x14ac:dyDescent="0.25">
      <c r="A323" s="1">
        <v>44883</v>
      </c>
      <c r="B323">
        <f>WEEKDAY(ekodom3[[#This Row],[Data]], 2)</f>
        <v>5</v>
      </c>
      <c r="C323">
        <v>0</v>
      </c>
      <c r="D323">
        <f>ekodom3[[#This Row],[retencja]]+H322</f>
        <v>11371</v>
      </c>
      <c r="E323">
        <f>IF(ekodom3[[#This Row],[retencja]]=0, 1+E322, 0)</f>
        <v>7</v>
      </c>
      <c r="F32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3" s="2">
        <f>190+IF(ekodom3[[#This Row],[dzien tygodnia]]=3, 260,0)+IF(ekodom3[[#This Row],[Czy podlewa kwiaty]]="TAK", 300,0)</f>
        <v>190</v>
      </c>
      <c r="H323">
        <f>IF(ekodom3[[#This Row],[stan zbiornika na początku dnia (L)]]-ekodom3[[#This Row],[zużycie]] &gt;=0, ekodom3[[#This Row],[stan zbiornika na początku dnia (L)]]-ekodom3[[#This Row],[zużycie]], 0)</f>
        <v>11181</v>
      </c>
      <c r="I32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4" spans="1:9" x14ac:dyDescent="0.25">
      <c r="A324" s="1">
        <v>44884</v>
      </c>
      <c r="B324">
        <f>WEEKDAY(ekodom3[[#This Row],[Data]], 2)</f>
        <v>6</v>
      </c>
      <c r="C324">
        <v>816</v>
      </c>
      <c r="D324">
        <f>ekodom3[[#This Row],[retencja]]+H323</f>
        <v>11997</v>
      </c>
      <c r="E324">
        <f>IF(ekodom3[[#This Row],[retencja]]=0, 1+E323, 0)</f>
        <v>0</v>
      </c>
      <c r="F32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4" s="2">
        <f>190+IF(ekodom3[[#This Row],[dzien tygodnia]]=3, 260,0)+IF(ekodom3[[#This Row],[Czy podlewa kwiaty]]="TAK", 300,0)</f>
        <v>190</v>
      </c>
      <c r="H324">
        <f>IF(ekodom3[[#This Row],[stan zbiornika na początku dnia (L)]]-ekodom3[[#This Row],[zużycie]] &gt;=0, ekodom3[[#This Row],[stan zbiornika na początku dnia (L)]]-ekodom3[[#This Row],[zużycie]], 0)</f>
        <v>11807</v>
      </c>
      <c r="I32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5" spans="1:9" x14ac:dyDescent="0.25">
      <c r="A325" s="1">
        <v>44885</v>
      </c>
      <c r="B325">
        <f>WEEKDAY(ekodom3[[#This Row],[Data]], 2)</f>
        <v>7</v>
      </c>
      <c r="C325">
        <v>734</v>
      </c>
      <c r="D325">
        <f>ekodom3[[#This Row],[retencja]]+H324</f>
        <v>12541</v>
      </c>
      <c r="E325">
        <f>IF(ekodom3[[#This Row],[retencja]]=0, 1+E324, 0)</f>
        <v>0</v>
      </c>
      <c r="F32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5" s="2">
        <f>190+IF(ekodom3[[#This Row],[dzien tygodnia]]=3, 260,0)+IF(ekodom3[[#This Row],[Czy podlewa kwiaty]]="TAK", 300,0)</f>
        <v>190</v>
      </c>
      <c r="H325">
        <f>IF(ekodom3[[#This Row],[stan zbiornika na początku dnia (L)]]-ekodom3[[#This Row],[zużycie]] &gt;=0, ekodom3[[#This Row],[stan zbiornika na początku dnia (L)]]-ekodom3[[#This Row],[zużycie]], 0)</f>
        <v>12351</v>
      </c>
      <c r="I32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6" spans="1:9" x14ac:dyDescent="0.25">
      <c r="A326" s="1">
        <v>44886</v>
      </c>
      <c r="B326">
        <f>WEEKDAY(ekodom3[[#This Row],[Data]], 2)</f>
        <v>1</v>
      </c>
      <c r="C326">
        <v>1097</v>
      </c>
      <c r="D326">
        <f>ekodom3[[#This Row],[retencja]]+H325</f>
        <v>13448</v>
      </c>
      <c r="E326">
        <f>IF(ekodom3[[#This Row],[retencja]]=0, 1+E325, 0)</f>
        <v>0</v>
      </c>
      <c r="F32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6" s="2">
        <f>190+IF(ekodom3[[#This Row],[dzien tygodnia]]=3, 260,0)+IF(ekodom3[[#This Row],[Czy podlewa kwiaty]]="TAK", 300,0)</f>
        <v>190</v>
      </c>
      <c r="H326">
        <f>IF(ekodom3[[#This Row],[stan zbiornika na początku dnia (L)]]-ekodom3[[#This Row],[zużycie]] &gt;=0, ekodom3[[#This Row],[stan zbiornika na początku dnia (L)]]-ekodom3[[#This Row],[zużycie]], 0)</f>
        <v>13258</v>
      </c>
      <c r="I32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7" spans="1:9" x14ac:dyDescent="0.25">
      <c r="A327" s="1">
        <v>44887</v>
      </c>
      <c r="B327">
        <f>WEEKDAY(ekodom3[[#This Row],[Data]], 2)</f>
        <v>2</v>
      </c>
      <c r="C327">
        <v>640</v>
      </c>
      <c r="D327">
        <f>ekodom3[[#This Row],[retencja]]+H326</f>
        <v>13898</v>
      </c>
      <c r="E327">
        <f>IF(ekodom3[[#This Row],[retencja]]=0, 1+E326, 0)</f>
        <v>0</v>
      </c>
      <c r="F32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7" s="2">
        <f>190+IF(ekodom3[[#This Row],[dzien tygodnia]]=3, 260,0)+IF(ekodom3[[#This Row],[Czy podlewa kwiaty]]="TAK", 300,0)</f>
        <v>190</v>
      </c>
      <c r="H327">
        <f>IF(ekodom3[[#This Row],[stan zbiornika na początku dnia (L)]]-ekodom3[[#This Row],[zużycie]] &gt;=0, ekodom3[[#This Row],[stan zbiornika na początku dnia (L)]]-ekodom3[[#This Row],[zużycie]], 0)</f>
        <v>13708</v>
      </c>
      <c r="I32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8" spans="1:9" x14ac:dyDescent="0.25">
      <c r="A328" s="1">
        <v>44888</v>
      </c>
      <c r="B328">
        <f>WEEKDAY(ekodom3[[#This Row],[Data]], 2)</f>
        <v>3</v>
      </c>
      <c r="C328">
        <v>0</v>
      </c>
      <c r="D328">
        <f>ekodom3[[#This Row],[retencja]]+H327</f>
        <v>13708</v>
      </c>
      <c r="E328">
        <f>IF(ekodom3[[#This Row],[retencja]]=0, 1+E327, 0)</f>
        <v>1</v>
      </c>
      <c r="F32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8" s="2">
        <f>190+IF(ekodom3[[#This Row],[dzien tygodnia]]=3, 260,0)+IF(ekodom3[[#This Row],[Czy podlewa kwiaty]]="TAK", 300,0)</f>
        <v>450</v>
      </c>
      <c r="H328">
        <f>IF(ekodom3[[#This Row],[stan zbiornika na początku dnia (L)]]-ekodom3[[#This Row],[zużycie]] &gt;=0, ekodom3[[#This Row],[stan zbiornika na początku dnia (L)]]-ekodom3[[#This Row],[zużycie]], 0)</f>
        <v>13258</v>
      </c>
      <c r="I32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29" spans="1:9" x14ac:dyDescent="0.25">
      <c r="A329" s="1">
        <v>44889</v>
      </c>
      <c r="B329">
        <f>WEEKDAY(ekodom3[[#This Row],[Data]], 2)</f>
        <v>4</v>
      </c>
      <c r="C329">
        <v>0</v>
      </c>
      <c r="D329">
        <f>ekodom3[[#This Row],[retencja]]+H328</f>
        <v>13258</v>
      </c>
      <c r="E329">
        <f>IF(ekodom3[[#This Row],[retencja]]=0, 1+E328, 0)</f>
        <v>2</v>
      </c>
      <c r="F32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29" s="2">
        <f>190+IF(ekodom3[[#This Row],[dzien tygodnia]]=3, 260,0)+IF(ekodom3[[#This Row],[Czy podlewa kwiaty]]="TAK", 300,0)</f>
        <v>190</v>
      </c>
      <c r="H329">
        <f>IF(ekodom3[[#This Row],[stan zbiornika na początku dnia (L)]]-ekodom3[[#This Row],[zużycie]] &gt;=0, ekodom3[[#This Row],[stan zbiornika na początku dnia (L)]]-ekodom3[[#This Row],[zużycie]], 0)</f>
        <v>13068</v>
      </c>
      <c r="I32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0" spans="1:9" x14ac:dyDescent="0.25">
      <c r="A330" s="1">
        <v>44890</v>
      </c>
      <c r="B330">
        <f>WEEKDAY(ekodom3[[#This Row],[Data]], 2)</f>
        <v>5</v>
      </c>
      <c r="C330">
        <v>1066</v>
      </c>
      <c r="D330">
        <f>ekodom3[[#This Row],[retencja]]+H329</f>
        <v>14134</v>
      </c>
      <c r="E330">
        <f>IF(ekodom3[[#This Row],[retencja]]=0, 1+E329, 0)</f>
        <v>0</v>
      </c>
      <c r="F33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0" s="2">
        <f>190+IF(ekodom3[[#This Row],[dzien tygodnia]]=3, 260,0)+IF(ekodom3[[#This Row],[Czy podlewa kwiaty]]="TAK", 300,0)</f>
        <v>190</v>
      </c>
      <c r="H330">
        <f>IF(ekodom3[[#This Row],[stan zbiornika na początku dnia (L)]]-ekodom3[[#This Row],[zużycie]] &gt;=0, ekodom3[[#This Row],[stan zbiornika na początku dnia (L)]]-ekodom3[[#This Row],[zużycie]], 0)</f>
        <v>13944</v>
      </c>
      <c r="I33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1" spans="1:9" x14ac:dyDescent="0.25">
      <c r="A331" s="1">
        <v>44891</v>
      </c>
      <c r="B331">
        <f>WEEKDAY(ekodom3[[#This Row],[Data]], 2)</f>
        <v>6</v>
      </c>
      <c r="C331">
        <v>670</v>
      </c>
      <c r="D331">
        <f>ekodom3[[#This Row],[retencja]]+H330</f>
        <v>14614</v>
      </c>
      <c r="E331">
        <f>IF(ekodom3[[#This Row],[retencja]]=0, 1+E330, 0)</f>
        <v>0</v>
      </c>
      <c r="F33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1" s="2">
        <f>190+IF(ekodom3[[#This Row],[dzien tygodnia]]=3, 260,0)+IF(ekodom3[[#This Row],[Czy podlewa kwiaty]]="TAK", 300,0)</f>
        <v>190</v>
      </c>
      <c r="H331">
        <f>IF(ekodom3[[#This Row],[stan zbiornika na początku dnia (L)]]-ekodom3[[#This Row],[zużycie]] &gt;=0, ekodom3[[#This Row],[stan zbiornika na początku dnia (L)]]-ekodom3[[#This Row],[zużycie]], 0)</f>
        <v>14424</v>
      </c>
      <c r="I33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2" spans="1:9" x14ac:dyDescent="0.25">
      <c r="A332" s="1">
        <v>44892</v>
      </c>
      <c r="B332">
        <f>WEEKDAY(ekodom3[[#This Row],[Data]], 2)</f>
        <v>7</v>
      </c>
      <c r="C332">
        <v>0</v>
      </c>
      <c r="D332">
        <f>ekodom3[[#This Row],[retencja]]+H331</f>
        <v>14424</v>
      </c>
      <c r="E332">
        <f>IF(ekodom3[[#This Row],[retencja]]=0, 1+E331, 0)</f>
        <v>1</v>
      </c>
      <c r="F33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2" s="2">
        <f>190+IF(ekodom3[[#This Row],[dzien tygodnia]]=3, 260,0)+IF(ekodom3[[#This Row],[Czy podlewa kwiaty]]="TAK", 300,0)</f>
        <v>190</v>
      </c>
      <c r="H332">
        <f>IF(ekodom3[[#This Row],[stan zbiornika na początku dnia (L)]]-ekodom3[[#This Row],[zużycie]] &gt;=0, ekodom3[[#This Row],[stan zbiornika na początku dnia (L)]]-ekodom3[[#This Row],[zużycie]], 0)</f>
        <v>14234</v>
      </c>
      <c r="I33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3" spans="1:9" x14ac:dyDescent="0.25">
      <c r="A333" s="1">
        <v>44893</v>
      </c>
      <c r="B333">
        <f>WEEKDAY(ekodom3[[#This Row],[Data]], 2)</f>
        <v>1</v>
      </c>
      <c r="C333">
        <v>0</v>
      </c>
      <c r="D333">
        <f>ekodom3[[#This Row],[retencja]]+H332</f>
        <v>14234</v>
      </c>
      <c r="E333">
        <f>IF(ekodom3[[#This Row],[retencja]]=0, 1+E332, 0)</f>
        <v>2</v>
      </c>
      <c r="F33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3" s="2">
        <f>190+IF(ekodom3[[#This Row],[dzien tygodnia]]=3, 260,0)+IF(ekodom3[[#This Row],[Czy podlewa kwiaty]]="TAK", 300,0)</f>
        <v>190</v>
      </c>
      <c r="H333">
        <f>IF(ekodom3[[#This Row],[stan zbiornika na początku dnia (L)]]-ekodom3[[#This Row],[zużycie]] &gt;=0, ekodom3[[#This Row],[stan zbiornika na początku dnia (L)]]-ekodom3[[#This Row],[zużycie]], 0)</f>
        <v>14044</v>
      </c>
      <c r="I33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4" spans="1:9" x14ac:dyDescent="0.25">
      <c r="A334" s="1">
        <v>44894</v>
      </c>
      <c r="B334">
        <f>WEEKDAY(ekodom3[[#This Row],[Data]], 2)</f>
        <v>2</v>
      </c>
      <c r="C334">
        <v>0</v>
      </c>
      <c r="D334">
        <f>ekodom3[[#This Row],[retencja]]+H333</f>
        <v>14044</v>
      </c>
      <c r="E334">
        <f>IF(ekodom3[[#This Row],[retencja]]=0, 1+E333, 0)</f>
        <v>3</v>
      </c>
      <c r="F33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4" s="2">
        <f>190+IF(ekodom3[[#This Row],[dzien tygodnia]]=3, 260,0)+IF(ekodom3[[#This Row],[Czy podlewa kwiaty]]="TAK", 300,0)</f>
        <v>190</v>
      </c>
      <c r="H334">
        <f>IF(ekodom3[[#This Row],[stan zbiornika na początku dnia (L)]]-ekodom3[[#This Row],[zużycie]] &gt;=0, ekodom3[[#This Row],[stan zbiornika na początku dnia (L)]]-ekodom3[[#This Row],[zużycie]], 0)</f>
        <v>13854</v>
      </c>
      <c r="I33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5" spans="1:9" x14ac:dyDescent="0.25">
      <c r="A335" s="1">
        <v>44895</v>
      </c>
      <c r="B335">
        <f>WEEKDAY(ekodom3[[#This Row],[Data]], 2)</f>
        <v>3</v>
      </c>
      <c r="C335">
        <v>0</v>
      </c>
      <c r="D335">
        <f>ekodom3[[#This Row],[retencja]]+H334</f>
        <v>13854</v>
      </c>
      <c r="E335">
        <f>IF(ekodom3[[#This Row],[retencja]]=0, 1+E334, 0)</f>
        <v>4</v>
      </c>
      <c r="F33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5" s="2">
        <f>190+IF(ekodom3[[#This Row],[dzien tygodnia]]=3, 260,0)+IF(ekodom3[[#This Row],[Czy podlewa kwiaty]]="TAK", 300,0)</f>
        <v>450</v>
      </c>
      <c r="H335">
        <f>IF(ekodom3[[#This Row],[stan zbiornika na początku dnia (L)]]-ekodom3[[#This Row],[zużycie]] &gt;=0, ekodom3[[#This Row],[stan zbiornika na początku dnia (L)]]-ekodom3[[#This Row],[zużycie]], 0)</f>
        <v>13404</v>
      </c>
      <c r="I33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6" spans="1:9" x14ac:dyDescent="0.25">
      <c r="A336" s="1">
        <v>44896</v>
      </c>
      <c r="B336">
        <f>WEEKDAY(ekodom3[[#This Row],[Data]], 2)</f>
        <v>4</v>
      </c>
      <c r="C336">
        <v>0</v>
      </c>
      <c r="D336">
        <f>ekodom3[[#This Row],[retencja]]+H335</f>
        <v>13404</v>
      </c>
      <c r="E336">
        <f>IF(ekodom3[[#This Row],[retencja]]=0, 1+E335, 0)</f>
        <v>5</v>
      </c>
      <c r="F33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6" s="2">
        <f>190+IF(ekodom3[[#This Row],[dzien tygodnia]]=3, 260,0)+IF(ekodom3[[#This Row],[Czy podlewa kwiaty]]="TAK", 300,0)</f>
        <v>190</v>
      </c>
      <c r="H336">
        <f>IF(ekodom3[[#This Row],[stan zbiornika na początku dnia (L)]]-ekodom3[[#This Row],[zużycie]] &gt;=0, ekodom3[[#This Row],[stan zbiornika na początku dnia (L)]]-ekodom3[[#This Row],[zużycie]], 0)</f>
        <v>13214</v>
      </c>
      <c r="I33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7" spans="1:9" x14ac:dyDescent="0.25">
      <c r="A337" s="1">
        <v>44897</v>
      </c>
      <c r="B337">
        <f>WEEKDAY(ekodom3[[#This Row],[Data]], 2)</f>
        <v>5</v>
      </c>
      <c r="C337">
        <v>0</v>
      </c>
      <c r="D337">
        <f>ekodom3[[#This Row],[retencja]]+H336</f>
        <v>13214</v>
      </c>
      <c r="E337">
        <f>IF(ekodom3[[#This Row],[retencja]]=0, 1+E336, 0)</f>
        <v>6</v>
      </c>
      <c r="F33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7" s="2">
        <f>190+IF(ekodom3[[#This Row],[dzien tygodnia]]=3, 260,0)+IF(ekodom3[[#This Row],[Czy podlewa kwiaty]]="TAK", 300,0)</f>
        <v>190</v>
      </c>
      <c r="H337">
        <f>IF(ekodom3[[#This Row],[stan zbiornika na początku dnia (L)]]-ekodom3[[#This Row],[zużycie]] &gt;=0, ekodom3[[#This Row],[stan zbiornika na początku dnia (L)]]-ekodom3[[#This Row],[zużycie]], 0)</f>
        <v>13024</v>
      </c>
      <c r="I33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8" spans="1:9" x14ac:dyDescent="0.25">
      <c r="A338" s="1">
        <v>44898</v>
      </c>
      <c r="B338">
        <f>WEEKDAY(ekodom3[[#This Row],[Data]], 2)</f>
        <v>6</v>
      </c>
      <c r="C338">
        <v>0</v>
      </c>
      <c r="D338">
        <f>ekodom3[[#This Row],[retencja]]+H337</f>
        <v>13024</v>
      </c>
      <c r="E338">
        <f>IF(ekodom3[[#This Row],[retencja]]=0, 1+E337, 0)</f>
        <v>7</v>
      </c>
      <c r="F33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8" s="2">
        <f>190+IF(ekodom3[[#This Row],[dzien tygodnia]]=3, 260,0)+IF(ekodom3[[#This Row],[Czy podlewa kwiaty]]="TAK", 300,0)</f>
        <v>190</v>
      </c>
      <c r="H338">
        <f>IF(ekodom3[[#This Row],[stan zbiornika na początku dnia (L)]]-ekodom3[[#This Row],[zużycie]] &gt;=0, ekodom3[[#This Row],[stan zbiornika na początku dnia (L)]]-ekodom3[[#This Row],[zużycie]], 0)</f>
        <v>12834</v>
      </c>
      <c r="I33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39" spans="1:9" x14ac:dyDescent="0.25">
      <c r="A339" s="1">
        <v>44899</v>
      </c>
      <c r="B339">
        <f>WEEKDAY(ekodom3[[#This Row],[Data]], 2)</f>
        <v>7</v>
      </c>
      <c r="C339">
        <v>0</v>
      </c>
      <c r="D339">
        <f>ekodom3[[#This Row],[retencja]]+H338</f>
        <v>12834</v>
      </c>
      <c r="E339">
        <f>IF(ekodom3[[#This Row],[retencja]]=0, 1+E338, 0)</f>
        <v>8</v>
      </c>
      <c r="F33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39" s="2">
        <f>190+IF(ekodom3[[#This Row],[dzien tygodnia]]=3, 260,0)+IF(ekodom3[[#This Row],[Czy podlewa kwiaty]]="TAK", 300,0)</f>
        <v>190</v>
      </c>
      <c r="H339">
        <f>IF(ekodom3[[#This Row],[stan zbiornika na początku dnia (L)]]-ekodom3[[#This Row],[zużycie]] &gt;=0, ekodom3[[#This Row],[stan zbiornika na początku dnia (L)]]-ekodom3[[#This Row],[zużycie]], 0)</f>
        <v>12644</v>
      </c>
      <c r="I33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0" spans="1:9" x14ac:dyDescent="0.25">
      <c r="A340" s="1">
        <v>44900</v>
      </c>
      <c r="B340">
        <f>WEEKDAY(ekodom3[[#This Row],[Data]], 2)</f>
        <v>1</v>
      </c>
      <c r="C340">
        <v>29</v>
      </c>
      <c r="D340">
        <f>ekodom3[[#This Row],[retencja]]+H339</f>
        <v>12673</v>
      </c>
      <c r="E340">
        <f>IF(ekodom3[[#This Row],[retencja]]=0, 1+E339, 0)</f>
        <v>0</v>
      </c>
      <c r="F34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0" s="2">
        <f>190+IF(ekodom3[[#This Row],[dzien tygodnia]]=3, 260,0)+IF(ekodom3[[#This Row],[Czy podlewa kwiaty]]="TAK", 300,0)</f>
        <v>190</v>
      </c>
      <c r="H340">
        <f>IF(ekodom3[[#This Row],[stan zbiornika na początku dnia (L)]]-ekodom3[[#This Row],[zużycie]] &gt;=0, ekodom3[[#This Row],[stan zbiornika na początku dnia (L)]]-ekodom3[[#This Row],[zużycie]], 0)</f>
        <v>12483</v>
      </c>
      <c r="I34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1" spans="1:9" x14ac:dyDescent="0.25">
      <c r="A341" s="1">
        <v>44901</v>
      </c>
      <c r="B341">
        <f>WEEKDAY(ekodom3[[#This Row],[Data]], 2)</f>
        <v>2</v>
      </c>
      <c r="C341">
        <v>46</v>
      </c>
      <c r="D341">
        <f>ekodom3[[#This Row],[retencja]]+H340</f>
        <v>12529</v>
      </c>
      <c r="E341">
        <f>IF(ekodom3[[#This Row],[retencja]]=0, 1+E340, 0)</f>
        <v>0</v>
      </c>
      <c r="F34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1" s="2">
        <f>190+IF(ekodom3[[#This Row],[dzien tygodnia]]=3, 260,0)+IF(ekodom3[[#This Row],[Czy podlewa kwiaty]]="TAK", 300,0)</f>
        <v>190</v>
      </c>
      <c r="H341">
        <f>IF(ekodom3[[#This Row],[stan zbiornika na początku dnia (L)]]-ekodom3[[#This Row],[zużycie]] &gt;=0, ekodom3[[#This Row],[stan zbiornika na początku dnia (L)]]-ekodom3[[#This Row],[zużycie]], 0)</f>
        <v>12339</v>
      </c>
      <c r="I34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2" spans="1:9" x14ac:dyDescent="0.25">
      <c r="A342" s="1">
        <v>44902</v>
      </c>
      <c r="B342">
        <f>WEEKDAY(ekodom3[[#This Row],[Data]], 2)</f>
        <v>3</v>
      </c>
      <c r="C342">
        <v>0</v>
      </c>
      <c r="D342">
        <f>ekodom3[[#This Row],[retencja]]+H341</f>
        <v>12339</v>
      </c>
      <c r="E342">
        <f>IF(ekodom3[[#This Row],[retencja]]=0, 1+E341, 0)</f>
        <v>1</v>
      </c>
      <c r="F34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2" s="2">
        <f>190+IF(ekodom3[[#This Row],[dzien tygodnia]]=3, 260,0)+IF(ekodom3[[#This Row],[Czy podlewa kwiaty]]="TAK", 300,0)</f>
        <v>450</v>
      </c>
      <c r="H342">
        <f>IF(ekodom3[[#This Row],[stan zbiornika na początku dnia (L)]]-ekodom3[[#This Row],[zużycie]] &gt;=0, ekodom3[[#This Row],[stan zbiornika na początku dnia (L)]]-ekodom3[[#This Row],[zużycie]], 0)</f>
        <v>11889</v>
      </c>
      <c r="I34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3" spans="1:9" x14ac:dyDescent="0.25">
      <c r="A343" s="1">
        <v>44903</v>
      </c>
      <c r="B343">
        <f>WEEKDAY(ekodom3[[#This Row],[Data]], 2)</f>
        <v>4</v>
      </c>
      <c r="C343">
        <v>0</v>
      </c>
      <c r="D343">
        <f>ekodom3[[#This Row],[retencja]]+H342</f>
        <v>11889</v>
      </c>
      <c r="E343">
        <f>IF(ekodom3[[#This Row],[retencja]]=0, 1+E342, 0)</f>
        <v>2</v>
      </c>
      <c r="F34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3" s="2">
        <f>190+IF(ekodom3[[#This Row],[dzien tygodnia]]=3, 260,0)+IF(ekodom3[[#This Row],[Czy podlewa kwiaty]]="TAK", 300,0)</f>
        <v>190</v>
      </c>
      <c r="H343">
        <f>IF(ekodom3[[#This Row],[stan zbiornika na początku dnia (L)]]-ekodom3[[#This Row],[zużycie]] &gt;=0, ekodom3[[#This Row],[stan zbiornika na początku dnia (L)]]-ekodom3[[#This Row],[zużycie]], 0)</f>
        <v>11699</v>
      </c>
      <c r="I34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4" spans="1:9" x14ac:dyDescent="0.25">
      <c r="A344" s="1">
        <v>44904</v>
      </c>
      <c r="B344">
        <f>WEEKDAY(ekodom3[[#This Row],[Data]], 2)</f>
        <v>5</v>
      </c>
      <c r="C344">
        <v>0</v>
      </c>
      <c r="D344">
        <f>ekodom3[[#This Row],[retencja]]+H343</f>
        <v>11699</v>
      </c>
      <c r="E344">
        <f>IF(ekodom3[[#This Row],[retencja]]=0, 1+E343, 0)</f>
        <v>3</v>
      </c>
      <c r="F34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4" s="2">
        <f>190+IF(ekodom3[[#This Row],[dzien tygodnia]]=3, 260,0)+IF(ekodom3[[#This Row],[Czy podlewa kwiaty]]="TAK", 300,0)</f>
        <v>190</v>
      </c>
      <c r="H344">
        <f>IF(ekodom3[[#This Row],[stan zbiornika na początku dnia (L)]]-ekodom3[[#This Row],[zużycie]] &gt;=0, ekodom3[[#This Row],[stan zbiornika na początku dnia (L)]]-ekodom3[[#This Row],[zużycie]], 0)</f>
        <v>11509</v>
      </c>
      <c r="I34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5" spans="1:9" x14ac:dyDescent="0.25">
      <c r="A345" s="1">
        <v>44905</v>
      </c>
      <c r="B345">
        <f>WEEKDAY(ekodom3[[#This Row],[Data]], 2)</f>
        <v>6</v>
      </c>
      <c r="C345">
        <v>0</v>
      </c>
      <c r="D345">
        <f>ekodom3[[#This Row],[retencja]]+H344</f>
        <v>11509</v>
      </c>
      <c r="E345">
        <f>IF(ekodom3[[#This Row],[retencja]]=0, 1+E344, 0)</f>
        <v>4</v>
      </c>
      <c r="F34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5" s="2">
        <f>190+IF(ekodom3[[#This Row],[dzien tygodnia]]=3, 260,0)+IF(ekodom3[[#This Row],[Czy podlewa kwiaty]]="TAK", 300,0)</f>
        <v>190</v>
      </c>
      <c r="H345">
        <f>IF(ekodom3[[#This Row],[stan zbiornika na początku dnia (L)]]-ekodom3[[#This Row],[zużycie]] &gt;=0, ekodom3[[#This Row],[stan zbiornika na początku dnia (L)]]-ekodom3[[#This Row],[zużycie]], 0)</f>
        <v>11319</v>
      </c>
      <c r="I34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6" spans="1:9" x14ac:dyDescent="0.25">
      <c r="A346" s="1">
        <v>44906</v>
      </c>
      <c r="B346">
        <f>WEEKDAY(ekodom3[[#This Row],[Data]], 2)</f>
        <v>7</v>
      </c>
      <c r="C346">
        <v>0</v>
      </c>
      <c r="D346">
        <f>ekodom3[[#This Row],[retencja]]+H345</f>
        <v>11319</v>
      </c>
      <c r="E346">
        <f>IF(ekodom3[[#This Row],[retencja]]=0, 1+E345, 0)</f>
        <v>5</v>
      </c>
      <c r="F34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6" s="2">
        <f>190+IF(ekodom3[[#This Row],[dzien tygodnia]]=3, 260,0)+IF(ekodom3[[#This Row],[Czy podlewa kwiaty]]="TAK", 300,0)</f>
        <v>190</v>
      </c>
      <c r="H346">
        <f>IF(ekodom3[[#This Row],[stan zbiornika na początku dnia (L)]]-ekodom3[[#This Row],[zużycie]] &gt;=0, ekodom3[[#This Row],[stan zbiornika na początku dnia (L)]]-ekodom3[[#This Row],[zużycie]], 0)</f>
        <v>11129</v>
      </c>
      <c r="I34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7" spans="1:9" x14ac:dyDescent="0.25">
      <c r="A347" s="1">
        <v>44907</v>
      </c>
      <c r="B347">
        <f>WEEKDAY(ekodom3[[#This Row],[Data]], 2)</f>
        <v>1</v>
      </c>
      <c r="C347">
        <v>0</v>
      </c>
      <c r="D347">
        <f>ekodom3[[#This Row],[retencja]]+H346</f>
        <v>11129</v>
      </c>
      <c r="E347">
        <f>IF(ekodom3[[#This Row],[retencja]]=0, 1+E346, 0)</f>
        <v>6</v>
      </c>
      <c r="F34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7" s="2">
        <f>190+IF(ekodom3[[#This Row],[dzien tygodnia]]=3, 260,0)+IF(ekodom3[[#This Row],[Czy podlewa kwiaty]]="TAK", 300,0)</f>
        <v>190</v>
      </c>
      <c r="H347">
        <f>IF(ekodom3[[#This Row],[stan zbiornika na początku dnia (L)]]-ekodom3[[#This Row],[zużycie]] &gt;=0, ekodom3[[#This Row],[stan zbiornika na początku dnia (L)]]-ekodom3[[#This Row],[zużycie]], 0)</f>
        <v>10939</v>
      </c>
      <c r="I34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8" spans="1:9" x14ac:dyDescent="0.25">
      <c r="A348" s="1">
        <v>44908</v>
      </c>
      <c r="B348">
        <f>WEEKDAY(ekodom3[[#This Row],[Data]], 2)</f>
        <v>2</v>
      </c>
      <c r="C348">
        <v>145</v>
      </c>
      <c r="D348">
        <f>ekodom3[[#This Row],[retencja]]+H347</f>
        <v>11084</v>
      </c>
      <c r="E348">
        <f>IF(ekodom3[[#This Row],[retencja]]=0, 1+E347, 0)</f>
        <v>0</v>
      </c>
      <c r="F34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8" s="2">
        <f>190+IF(ekodom3[[#This Row],[dzien tygodnia]]=3, 260,0)+IF(ekodom3[[#This Row],[Czy podlewa kwiaty]]="TAK", 300,0)</f>
        <v>190</v>
      </c>
      <c r="H348">
        <f>IF(ekodom3[[#This Row],[stan zbiornika na początku dnia (L)]]-ekodom3[[#This Row],[zużycie]] &gt;=0, ekodom3[[#This Row],[stan zbiornika na początku dnia (L)]]-ekodom3[[#This Row],[zużycie]], 0)</f>
        <v>10894</v>
      </c>
      <c r="I34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49" spans="1:9" x14ac:dyDescent="0.25">
      <c r="A349" s="1">
        <v>44909</v>
      </c>
      <c r="B349">
        <f>WEEKDAY(ekodom3[[#This Row],[Data]], 2)</f>
        <v>3</v>
      </c>
      <c r="C349">
        <v>0</v>
      </c>
      <c r="D349">
        <f>ekodom3[[#This Row],[retencja]]+H348</f>
        <v>10894</v>
      </c>
      <c r="E349">
        <f>IF(ekodom3[[#This Row],[retencja]]=0, 1+E348, 0)</f>
        <v>1</v>
      </c>
      <c r="F34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49" s="2">
        <f>190+IF(ekodom3[[#This Row],[dzien tygodnia]]=3, 260,0)+IF(ekodom3[[#This Row],[Czy podlewa kwiaty]]="TAK", 300,0)</f>
        <v>450</v>
      </c>
      <c r="H349">
        <f>IF(ekodom3[[#This Row],[stan zbiornika na początku dnia (L)]]-ekodom3[[#This Row],[zużycie]] &gt;=0, ekodom3[[#This Row],[stan zbiornika na początku dnia (L)]]-ekodom3[[#This Row],[zużycie]], 0)</f>
        <v>10444</v>
      </c>
      <c r="I34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0" spans="1:9" x14ac:dyDescent="0.25">
      <c r="A350" s="1">
        <v>44910</v>
      </c>
      <c r="B350">
        <f>WEEKDAY(ekodom3[[#This Row],[Data]], 2)</f>
        <v>4</v>
      </c>
      <c r="C350">
        <v>0</v>
      </c>
      <c r="D350">
        <f>ekodom3[[#This Row],[retencja]]+H349</f>
        <v>10444</v>
      </c>
      <c r="E350">
        <f>IF(ekodom3[[#This Row],[retencja]]=0, 1+E349, 0)</f>
        <v>2</v>
      </c>
      <c r="F35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0" s="2">
        <f>190+IF(ekodom3[[#This Row],[dzien tygodnia]]=3, 260,0)+IF(ekodom3[[#This Row],[Czy podlewa kwiaty]]="TAK", 300,0)</f>
        <v>190</v>
      </c>
      <c r="H350">
        <f>IF(ekodom3[[#This Row],[stan zbiornika na początku dnia (L)]]-ekodom3[[#This Row],[zużycie]] &gt;=0, ekodom3[[#This Row],[stan zbiornika na początku dnia (L)]]-ekodom3[[#This Row],[zużycie]], 0)</f>
        <v>10254</v>
      </c>
      <c r="I35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1" spans="1:9" x14ac:dyDescent="0.25">
      <c r="A351" s="1">
        <v>44911</v>
      </c>
      <c r="B351">
        <f>WEEKDAY(ekodom3[[#This Row],[Data]], 2)</f>
        <v>5</v>
      </c>
      <c r="C351">
        <v>24</v>
      </c>
      <c r="D351">
        <f>ekodom3[[#This Row],[retencja]]+H350</f>
        <v>10278</v>
      </c>
      <c r="E351">
        <f>IF(ekodom3[[#This Row],[retencja]]=0, 1+E350, 0)</f>
        <v>0</v>
      </c>
      <c r="F35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1" s="2">
        <f>190+IF(ekodom3[[#This Row],[dzien tygodnia]]=3, 260,0)+IF(ekodom3[[#This Row],[Czy podlewa kwiaty]]="TAK", 300,0)</f>
        <v>190</v>
      </c>
      <c r="H351">
        <f>IF(ekodom3[[#This Row],[stan zbiornika na początku dnia (L)]]-ekodom3[[#This Row],[zużycie]] &gt;=0, ekodom3[[#This Row],[stan zbiornika na początku dnia (L)]]-ekodom3[[#This Row],[zużycie]], 0)</f>
        <v>10088</v>
      </c>
      <c r="I35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2" spans="1:9" x14ac:dyDescent="0.25">
      <c r="A352" s="1">
        <v>44912</v>
      </c>
      <c r="B352">
        <f>WEEKDAY(ekodom3[[#This Row],[Data]], 2)</f>
        <v>6</v>
      </c>
      <c r="C352">
        <v>0</v>
      </c>
      <c r="D352">
        <f>ekodom3[[#This Row],[retencja]]+H351</f>
        <v>10088</v>
      </c>
      <c r="E352">
        <f>IF(ekodom3[[#This Row],[retencja]]=0, 1+E351, 0)</f>
        <v>1</v>
      </c>
      <c r="F35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2" s="2">
        <f>190+IF(ekodom3[[#This Row],[dzien tygodnia]]=3, 260,0)+IF(ekodom3[[#This Row],[Czy podlewa kwiaty]]="TAK", 300,0)</f>
        <v>190</v>
      </c>
      <c r="H352">
        <f>IF(ekodom3[[#This Row],[stan zbiornika na początku dnia (L)]]-ekodom3[[#This Row],[zużycie]] &gt;=0, ekodom3[[#This Row],[stan zbiornika na początku dnia (L)]]-ekodom3[[#This Row],[zużycie]], 0)</f>
        <v>9898</v>
      </c>
      <c r="I35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3" spans="1:9" x14ac:dyDescent="0.25">
      <c r="A353" s="1">
        <v>44913</v>
      </c>
      <c r="B353">
        <f>WEEKDAY(ekodom3[[#This Row],[Data]], 2)</f>
        <v>7</v>
      </c>
      <c r="C353">
        <v>0</v>
      </c>
      <c r="D353">
        <f>ekodom3[[#This Row],[retencja]]+H352</f>
        <v>9898</v>
      </c>
      <c r="E353">
        <f>IF(ekodom3[[#This Row],[retencja]]=0, 1+E352, 0)</f>
        <v>2</v>
      </c>
      <c r="F35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3" s="2">
        <f>190+IF(ekodom3[[#This Row],[dzien tygodnia]]=3, 260,0)+IF(ekodom3[[#This Row],[Czy podlewa kwiaty]]="TAK", 300,0)</f>
        <v>190</v>
      </c>
      <c r="H353">
        <f>IF(ekodom3[[#This Row],[stan zbiornika na początku dnia (L)]]-ekodom3[[#This Row],[zużycie]] &gt;=0, ekodom3[[#This Row],[stan zbiornika na początku dnia (L)]]-ekodom3[[#This Row],[zużycie]], 0)</f>
        <v>9708</v>
      </c>
      <c r="I35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4" spans="1:9" x14ac:dyDescent="0.25">
      <c r="A354" s="1">
        <v>44914</v>
      </c>
      <c r="B354">
        <f>WEEKDAY(ekodom3[[#This Row],[Data]], 2)</f>
        <v>1</v>
      </c>
      <c r="C354">
        <v>45</v>
      </c>
      <c r="D354">
        <f>ekodom3[[#This Row],[retencja]]+H353</f>
        <v>9753</v>
      </c>
      <c r="E354">
        <f>IF(ekodom3[[#This Row],[retencja]]=0, 1+E353, 0)</f>
        <v>0</v>
      </c>
      <c r="F35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4" s="2">
        <f>190+IF(ekodom3[[#This Row],[dzien tygodnia]]=3, 260,0)+IF(ekodom3[[#This Row],[Czy podlewa kwiaty]]="TAK", 300,0)</f>
        <v>190</v>
      </c>
      <c r="H354">
        <f>IF(ekodom3[[#This Row],[stan zbiornika na początku dnia (L)]]-ekodom3[[#This Row],[zużycie]] &gt;=0, ekodom3[[#This Row],[stan zbiornika na początku dnia (L)]]-ekodom3[[#This Row],[zużycie]], 0)</f>
        <v>9563</v>
      </c>
      <c r="I35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5" spans="1:9" x14ac:dyDescent="0.25">
      <c r="A355" s="1">
        <v>44915</v>
      </c>
      <c r="B355">
        <f>WEEKDAY(ekodom3[[#This Row],[Data]], 2)</f>
        <v>2</v>
      </c>
      <c r="C355">
        <v>97</v>
      </c>
      <c r="D355">
        <f>ekodom3[[#This Row],[retencja]]+H354</f>
        <v>9660</v>
      </c>
      <c r="E355">
        <f>IF(ekodom3[[#This Row],[retencja]]=0, 1+E354, 0)</f>
        <v>0</v>
      </c>
      <c r="F35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5" s="2">
        <f>190+IF(ekodom3[[#This Row],[dzien tygodnia]]=3, 260,0)+IF(ekodom3[[#This Row],[Czy podlewa kwiaty]]="TAK", 300,0)</f>
        <v>190</v>
      </c>
      <c r="H355">
        <f>IF(ekodom3[[#This Row],[stan zbiornika na początku dnia (L)]]-ekodom3[[#This Row],[zużycie]] &gt;=0, ekodom3[[#This Row],[stan zbiornika na początku dnia (L)]]-ekodom3[[#This Row],[zużycie]], 0)</f>
        <v>9470</v>
      </c>
      <c r="I35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6" spans="1:9" x14ac:dyDescent="0.25">
      <c r="A356" s="1">
        <v>44916</v>
      </c>
      <c r="B356">
        <f>WEEKDAY(ekodom3[[#This Row],[Data]], 2)</f>
        <v>3</v>
      </c>
      <c r="C356">
        <v>0</v>
      </c>
      <c r="D356">
        <f>ekodom3[[#This Row],[retencja]]+H355</f>
        <v>9470</v>
      </c>
      <c r="E356">
        <f>IF(ekodom3[[#This Row],[retencja]]=0, 1+E355, 0)</f>
        <v>1</v>
      </c>
      <c r="F35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6" s="2">
        <f>190+IF(ekodom3[[#This Row],[dzien tygodnia]]=3, 260,0)+IF(ekodom3[[#This Row],[Czy podlewa kwiaty]]="TAK", 300,0)</f>
        <v>450</v>
      </c>
      <c r="H356">
        <f>IF(ekodom3[[#This Row],[stan zbiornika na początku dnia (L)]]-ekodom3[[#This Row],[zużycie]] &gt;=0, ekodom3[[#This Row],[stan zbiornika na początku dnia (L)]]-ekodom3[[#This Row],[zużycie]], 0)</f>
        <v>9020</v>
      </c>
      <c r="I356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7" spans="1:9" x14ac:dyDescent="0.25">
      <c r="A357" s="1">
        <v>44917</v>
      </c>
      <c r="B357">
        <f>WEEKDAY(ekodom3[[#This Row],[Data]], 2)</f>
        <v>4</v>
      </c>
      <c r="C357">
        <v>22</v>
      </c>
      <c r="D357">
        <f>ekodom3[[#This Row],[retencja]]+H356</f>
        <v>9042</v>
      </c>
      <c r="E357">
        <f>IF(ekodom3[[#This Row],[retencja]]=0, 1+E356, 0)</f>
        <v>0</v>
      </c>
      <c r="F357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7" s="2">
        <f>190+IF(ekodom3[[#This Row],[dzien tygodnia]]=3, 260,0)+IF(ekodom3[[#This Row],[Czy podlewa kwiaty]]="TAK", 300,0)</f>
        <v>190</v>
      </c>
      <c r="H357">
        <f>IF(ekodom3[[#This Row],[stan zbiornika na początku dnia (L)]]-ekodom3[[#This Row],[zużycie]] &gt;=0, ekodom3[[#This Row],[stan zbiornika na początku dnia (L)]]-ekodom3[[#This Row],[zużycie]], 0)</f>
        <v>8852</v>
      </c>
      <c r="I357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8" spans="1:9" x14ac:dyDescent="0.25">
      <c r="A358" s="1">
        <v>44918</v>
      </c>
      <c r="B358">
        <f>WEEKDAY(ekodom3[[#This Row],[Data]], 2)</f>
        <v>5</v>
      </c>
      <c r="C358">
        <v>0</v>
      </c>
      <c r="D358">
        <f>ekodom3[[#This Row],[retencja]]+H357</f>
        <v>8852</v>
      </c>
      <c r="E358">
        <f>IF(ekodom3[[#This Row],[retencja]]=0, 1+E357, 0)</f>
        <v>1</v>
      </c>
      <c r="F358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8" s="2">
        <f>190+IF(ekodom3[[#This Row],[dzien tygodnia]]=3, 260,0)+IF(ekodom3[[#This Row],[Czy podlewa kwiaty]]="TAK", 300,0)</f>
        <v>190</v>
      </c>
      <c r="H358">
        <f>IF(ekodom3[[#This Row],[stan zbiornika na początku dnia (L)]]-ekodom3[[#This Row],[zużycie]] &gt;=0, ekodom3[[#This Row],[stan zbiornika na początku dnia (L)]]-ekodom3[[#This Row],[zużycie]], 0)</f>
        <v>8662</v>
      </c>
      <c r="I358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59" spans="1:9" x14ac:dyDescent="0.25">
      <c r="A359" s="1">
        <v>44919</v>
      </c>
      <c r="B359">
        <f>WEEKDAY(ekodom3[[#This Row],[Data]], 2)</f>
        <v>6</v>
      </c>
      <c r="C359">
        <v>0</v>
      </c>
      <c r="D359">
        <f>ekodom3[[#This Row],[retencja]]+H358</f>
        <v>8662</v>
      </c>
      <c r="E359">
        <f>IF(ekodom3[[#This Row],[retencja]]=0, 1+E358, 0)</f>
        <v>2</v>
      </c>
      <c r="F359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59" s="2">
        <f>190+IF(ekodom3[[#This Row],[dzien tygodnia]]=3, 260,0)+IF(ekodom3[[#This Row],[Czy podlewa kwiaty]]="TAK", 300,0)</f>
        <v>190</v>
      </c>
      <c r="H359">
        <f>IF(ekodom3[[#This Row],[stan zbiornika na początku dnia (L)]]-ekodom3[[#This Row],[zużycie]] &gt;=0, ekodom3[[#This Row],[stan zbiornika na początku dnia (L)]]-ekodom3[[#This Row],[zużycie]], 0)</f>
        <v>8472</v>
      </c>
      <c r="I359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60" spans="1:9" x14ac:dyDescent="0.25">
      <c r="A360" s="1">
        <v>44920</v>
      </c>
      <c r="B360">
        <f>WEEKDAY(ekodom3[[#This Row],[Data]], 2)</f>
        <v>7</v>
      </c>
      <c r="C360">
        <v>0</v>
      </c>
      <c r="D360">
        <f>ekodom3[[#This Row],[retencja]]+H359</f>
        <v>8472</v>
      </c>
      <c r="E360">
        <f>IF(ekodom3[[#This Row],[retencja]]=0, 1+E359, 0)</f>
        <v>3</v>
      </c>
      <c r="F360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60" s="2">
        <f>190+IF(ekodom3[[#This Row],[dzien tygodnia]]=3, 260,0)+IF(ekodom3[[#This Row],[Czy podlewa kwiaty]]="TAK", 300,0)</f>
        <v>190</v>
      </c>
      <c r="H360">
        <f>IF(ekodom3[[#This Row],[stan zbiornika na początku dnia (L)]]-ekodom3[[#This Row],[zużycie]] &gt;=0, ekodom3[[#This Row],[stan zbiornika na początku dnia (L)]]-ekodom3[[#This Row],[zużycie]], 0)</f>
        <v>8282</v>
      </c>
      <c r="I360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61" spans="1:9" x14ac:dyDescent="0.25">
      <c r="A361" s="1">
        <v>44921</v>
      </c>
      <c r="B361">
        <f>WEEKDAY(ekodom3[[#This Row],[Data]], 2)</f>
        <v>1</v>
      </c>
      <c r="C361">
        <v>135</v>
      </c>
      <c r="D361">
        <f>ekodom3[[#This Row],[retencja]]+H360</f>
        <v>8417</v>
      </c>
      <c r="E361">
        <f>IF(ekodom3[[#This Row],[retencja]]=0, 1+E360, 0)</f>
        <v>0</v>
      </c>
      <c r="F361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61" s="2">
        <f>190+IF(ekodom3[[#This Row],[dzien tygodnia]]=3, 260,0)+IF(ekodom3[[#This Row],[Czy podlewa kwiaty]]="TAK", 300,0)</f>
        <v>190</v>
      </c>
      <c r="H361">
        <f>IF(ekodom3[[#This Row],[stan zbiornika na początku dnia (L)]]-ekodom3[[#This Row],[zużycie]] &gt;=0, ekodom3[[#This Row],[stan zbiornika na początku dnia (L)]]-ekodom3[[#This Row],[zużycie]], 0)</f>
        <v>8227</v>
      </c>
      <c r="I361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62" spans="1:9" x14ac:dyDescent="0.25">
      <c r="A362" s="1">
        <v>44922</v>
      </c>
      <c r="B362">
        <f>WEEKDAY(ekodom3[[#This Row],[Data]], 2)</f>
        <v>2</v>
      </c>
      <c r="C362">
        <v>0</v>
      </c>
      <c r="D362">
        <f>ekodom3[[#This Row],[retencja]]+H361</f>
        <v>8227</v>
      </c>
      <c r="E362">
        <f>IF(ekodom3[[#This Row],[retencja]]=0, 1+E361, 0)</f>
        <v>1</v>
      </c>
      <c r="F362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62" s="2">
        <f>190+IF(ekodom3[[#This Row],[dzien tygodnia]]=3, 260,0)+IF(ekodom3[[#This Row],[Czy podlewa kwiaty]]="TAK", 300,0)</f>
        <v>190</v>
      </c>
      <c r="H362">
        <f>IF(ekodom3[[#This Row],[stan zbiornika na początku dnia (L)]]-ekodom3[[#This Row],[zużycie]] &gt;=0, ekodom3[[#This Row],[stan zbiornika na początku dnia (L)]]-ekodom3[[#This Row],[zużycie]], 0)</f>
        <v>8037</v>
      </c>
      <c r="I362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63" spans="1:9" x14ac:dyDescent="0.25">
      <c r="A363" s="1">
        <v>44923</v>
      </c>
      <c r="B363">
        <f>WEEKDAY(ekodom3[[#This Row],[Data]], 2)</f>
        <v>3</v>
      </c>
      <c r="C363">
        <v>153</v>
      </c>
      <c r="D363">
        <f>ekodom3[[#This Row],[retencja]]+H362</f>
        <v>8190</v>
      </c>
      <c r="E363">
        <f>IF(ekodom3[[#This Row],[retencja]]=0, 1+E362, 0)</f>
        <v>0</v>
      </c>
      <c r="F363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63" s="2">
        <f>190+IF(ekodom3[[#This Row],[dzien tygodnia]]=3, 260,0)+IF(ekodom3[[#This Row],[Czy podlewa kwiaty]]="TAK", 300,0)</f>
        <v>450</v>
      </c>
      <c r="H363">
        <f>IF(ekodom3[[#This Row],[stan zbiornika na początku dnia (L)]]-ekodom3[[#This Row],[zużycie]] &gt;=0, ekodom3[[#This Row],[stan zbiornika na początku dnia (L)]]-ekodom3[[#This Row],[zużycie]], 0)</f>
        <v>7740</v>
      </c>
      <c r="I363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64" spans="1:9" x14ac:dyDescent="0.25">
      <c r="A364" s="1">
        <v>44924</v>
      </c>
      <c r="B364">
        <f>WEEKDAY(ekodom3[[#This Row],[Data]], 2)</f>
        <v>4</v>
      </c>
      <c r="C364">
        <v>0</v>
      </c>
      <c r="D364">
        <f>ekodom3[[#This Row],[retencja]]+H363</f>
        <v>7740</v>
      </c>
      <c r="E364">
        <f>IF(ekodom3[[#This Row],[retencja]]=0, 1+E363, 0)</f>
        <v>1</v>
      </c>
      <c r="F364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64" s="2">
        <f>190+IF(ekodom3[[#This Row],[dzien tygodnia]]=3, 260,0)+IF(ekodom3[[#This Row],[Czy podlewa kwiaty]]="TAK", 300,0)</f>
        <v>190</v>
      </c>
      <c r="H364">
        <f>IF(ekodom3[[#This Row],[stan zbiornika na początku dnia (L)]]-ekodom3[[#This Row],[zużycie]] &gt;=0, ekodom3[[#This Row],[stan zbiornika na początku dnia (L)]]-ekodom3[[#This Row],[zużycie]], 0)</f>
        <v>7550</v>
      </c>
      <c r="I364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65" spans="1:9" x14ac:dyDescent="0.25">
      <c r="A365" s="1">
        <v>44925</v>
      </c>
      <c r="B365">
        <f>WEEKDAY(ekodom3[[#This Row],[Data]], 2)</f>
        <v>5</v>
      </c>
      <c r="C365">
        <v>0</v>
      </c>
      <c r="D365">
        <f>ekodom3[[#This Row],[retencja]]+H364</f>
        <v>7550</v>
      </c>
      <c r="E365">
        <f>IF(ekodom3[[#This Row],[retencja]]=0, 1+E364, 0)</f>
        <v>2</v>
      </c>
      <c r="F365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65" s="2">
        <f>190+IF(ekodom3[[#This Row],[dzien tygodnia]]=3, 260,0)+IF(ekodom3[[#This Row],[Czy podlewa kwiaty]]="TAK", 300,0)</f>
        <v>190</v>
      </c>
      <c r="H365">
        <f>IF(ekodom3[[#This Row],[stan zbiornika na początku dnia (L)]]-ekodom3[[#This Row],[zużycie]] &gt;=0, ekodom3[[#This Row],[stan zbiornika na początku dnia (L)]]-ekodom3[[#This Row],[zużycie]], 0)</f>
        <v>7360</v>
      </c>
      <c r="I365" s="2">
        <f>IF((ekodom3[[#This Row],[stan zbiornika na początku dnia (L)]]-ekodom3[[#This Row],[zużycie]])&lt;0, ABS(ekodom3[[#This Row],[stan zbiornika na początku dnia (L)]]-ekodom3[[#This Row],[zużycie]]), 0)</f>
        <v>0</v>
      </c>
    </row>
    <row r="366" spans="1:9" x14ac:dyDescent="0.25">
      <c r="A366" s="1">
        <v>44926</v>
      </c>
      <c r="B366">
        <f>WEEKDAY(ekodom3[[#This Row],[Data]], 2)</f>
        <v>6</v>
      </c>
      <c r="C366">
        <v>144</v>
      </c>
      <c r="D366">
        <f>ekodom3[[#This Row],[retencja]]+H365</f>
        <v>7504</v>
      </c>
      <c r="E366">
        <f>IF(ekodom3[[#This Row],[retencja]]=0, 1+E365, 0)</f>
        <v>0</v>
      </c>
      <c r="F366" t="str">
        <f>IF(AND(ekodom3[[#This Row],[Data]]&gt;=DATE(2022, 4,1),ekodom3[[#This Row],[Data]]&lt;=DATE(2022, 9,30), MOD(ekodom3[[#This Row],[ilosc dni bez wody]], 5)=0, ekodom3[[#This Row],[ilosc dni bez wody]]&gt;0), "TAK", "NIE")</f>
        <v>NIE</v>
      </c>
      <c r="G366" s="2">
        <f>190+IF(ekodom3[[#This Row],[dzien tygodnia]]=3, 260,0)+IF(ekodom3[[#This Row],[Czy podlewa kwiaty]]="TAK", 300,0)</f>
        <v>190</v>
      </c>
      <c r="H366">
        <f>IF(ekodom3[[#This Row],[stan zbiornika na początku dnia (L)]]-ekodom3[[#This Row],[zużycie]] &gt;=0, ekodom3[[#This Row],[stan zbiornika na początku dnia (L)]]-ekodom3[[#This Row],[zużycie]], 0)</f>
        <v>7314</v>
      </c>
      <c r="I366" s="2">
        <f>IF((ekodom3[[#This Row],[stan zbiornika na początku dnia (L)]]-ekodom3[[#This Row],[zużycie]])&lt;0, ABS(ekodom3[[#This Row],[stan zbiornika na początku dnia (L)]]-ekodom3[[#This Row],[zużycie]]), 0)</f>
        <v>0</v>
      </c>
    </row>
  </sheetData>
  <conditionalFormatting sqref="F2:F366">
    <cfRule type="cellIs" dxfId="3" priority="2" operator="equal">
      <formula>"TAK"</formula>
    </cfRule>
  </conditionalFormatting>
  <conditionalFormatting sqref="E1:E366">
    <cfRule type="top10" dxfId="2" priority="1" rank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m H q U V R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m H q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6 l F W x T K 1 A S w E A A J 4 D A A A T A B w A R m 9 y b X V s Y X M v U 2 V j d G l v b j E u b S C i G A A o o B Q A A A A A A A A A A A A A A A A A A A A A A A A A A A D t k b F O w z A Q h m c i 5 R 0 s d 0 k k K 6 I V M I A y Q A M C C V W g d q J l M M l R T G N f Z T u U p O r S V + q E x F b l v X C V i n Z g Y E X C i 3 0 + + f N / / 2 8 g t Q I V 6 T d 7 + 8 z 3 f M + 8 c A 0 Z g Q l m K E l M c r C + R 9 y q P / R 6 l d V L d J d d 8 x Y l m B Y S l A 2 u R A 5 R F 5 V 1 h Q l o c j q 6 4 N q i q W 4 d S V k + q n j G l Y C j U Q O N 7 L u l I R s m k A s p L O i Y H l B G u p g X U p m 4 w 8 i l S j E T a h y 3 O 8 e H j N w X a K F v y x z i 3 T H q o Y L H k D X i W r T H x / V y v Z p N B E E y x W x W 1 p + m Q l V K V 1 U C p Q D q l A / 4 k 3 t 7 p 1 E 6 0 D X w D L Q J v k d j Z L h t n e d 5 P + U 5 1 y a 2 u t j / 6 M G R l L M L i S 2 n O + R A c 2 W e U c t m j k E 5 B R P 8 T h a b z 2 n C L X c m O C S Q j F t Y M D K n G p y n 6 e u m c a P s y V G 0 o S 4 W o e 8 J 9 b O c / Q h b d B t i 0 A n p f 5 J / L c k v U E s B A i 0 A F A A C A A g A m H q U V R N x A 8 q n A A A A + Q A A A B I A A A A A A A A A A A A A A A A A A A A A A E N v b m Z p Z y 9 Q Y W N r Y W d l L n h t b F B L A Q I t A B Q A A g A I A J h 6 l F U P y u m r p A A A A O k A A A A T A A A A A A A A A A A A A A A A A P M A A A B b Q 2 9 u d G V u d F 9 U e X B l c 1 0 u e G 1 s U E s B A i 0 A F A A C A A g A m H q U V b F M r U B L A Q A A n g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A A A A A A A A B g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r b 2 R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M 6 N T M 6 M D A u M z Y y M j Q z N l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W m 1 p Z W 5 p b 2 5 v I H R 5 c C 5 7 R G F 0 Y S w w f S Z x d W 9 0 O y w m c X V v d D t T Z W N 0 a W 9 u M S 9 l a 2 9 k b 2 0 v W m 1 p Z W 5 p b 2 5 v I H R 5 c C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1 p t a W V u a W 9 u b y B 0 e X A u e 0 R h d G E s M H 0 m c X V v d D s s J n F 1 b 3 Q 7 U 2 V j d G l v b j E v Z W t v Z G 9 t L 1 p t a W V u a W 9 u b y B 0 e X A u e 3 J l d G V u Y 2 p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2 9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r b 2 R v b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z O j U z O j A w L j M 2 M j I 0 M z Z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1 p t a W V u a W 9 u b y B 0 e X A u e 0 R h d G E s M H 0 m c X V v d D s s J n F 1 b 3 Q 7 U 2 V j d G l v b j E v Z W t v Z G 9 t L 1 p t a W V u a W 9 u b y B 0 e X A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a b W l l b m l v b m 8 g d H l w L n t E Y X R h L D B 9 J n F 1 b 3 Q 7 L C Z x d W 9 0 O 1 N l Y 3 R p b 2 4 x L 2 V r b 2 R v b S 9 a b W l l b m l v b m 8 g d H l w L n t y Z X R l b m N q Y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r b 2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D J k e 9 6 h 2 x N n N R e F 2 q y 0 k Y A A A A A A g A A A A A A E G Y A A A A B A A A g A A A A 2 y w L 9 m r + o q M h W f t y e e I g f G g 1 h r j 8 L s P u E u W + V P L d G h M A A A A A D o A A A A A C A A A g A A A A 6 B N e k f F 8 q B a + B c j s J 8 N 6 h x k d q e m K I 4 Z K u a 7 M n 1 A J H x t Q A A A A m L p d h / o G c V 6 w 2 M k C k y / V h 9 Q K y x X e K e P 1 8 i r u 9 e Y F D I r s N Z f V z Z 3 r 8 l E G F n / l 1 E R 4 y n W k 4 q 1 X 6 S M G R U 7 i F Q S Y z + 4 g E A J / U E 3 8 Q j g X 9 2 M o T K R A A A A A Z 4 o 0 K / E F i i r H k o t Q 8 f C T g D X n y e P 1 v 7 / y W 6 o W L j g / U t P p 7 A h 3 r K l P t + r U m 0 r q V D t Z n 9 i A 7 Z 0 3 D o Z V N t o 5 i K H 8 8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C6AAF298D1564097FB3B48DB1E0DBB" ma:contentTypeVersion="2" ma:contentTypeDescription="Utwórz nowy dokument." ma:contentTypeScope="" ma:versionID="af1e5f5c433a8903c5e3c697a124ae66">
  <xsd:schema xmlns:xsd="http://www.w3.org/2001/XMLSchema" xmlns:xs="http://www.w3.org/2001/XMLSchema" xmlns:p="http://schemas.microsoft.com/office/2006/metadata/properties" xmlns:ns2="e0363939-8203-4c8e-96fb-991eb8b02f56" targetNamespace="http://schemas.microsoft.com/office/2006/metadata/properties" ma:root="true" ma:fieldsID="51c8143c545ab3370cca8028dda17205" ns2:_="">
    <xsd:import namespace="e0363939-8203-4c8e-96fb-991eb8b02f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63939-8203-4c8e-96fb-991eb8b02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B9CE23-7EC3-427B-91C3-A671D524D9E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D532DB9-9D6D-451C-8602-8974483132C6}"/>
</file>

<file path=customXml/itemProps3.xml><?xml version="1.0" encoding="utf-8"?>
<ds:datastoreItem xmlns:ds="http://schemas.openxmlformats.org/officeDocument/2006/customXml" ds:itemID="{19A17A5D-D9B1-47CF-A809-282E5C13B1D7}"/>
</file>

<file path=customXml/itemProps4.xml><?xml version="1.0" encoding="utf-8"?>
<ds:datastoreItem xmlns:ds="http://schemas.openxmlformats.org/officeDocument/2006/customXml" ds:itemID="{7438A4C3-7423-4B5E-AA9C-E1E607171A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podpkt 1</vt:lpstr>
      <vt:lpstr>podpkt 2</vt:lpstr>
      <vt:lpstr>podpkt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2022-12-20T14:33:04Z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0x01010009C6AAF298D1564097FB3B48DB1E0DBB</vt:lpwstr>
  </property>
</Properties>
</file>