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E:\Szkoła\MATURA\INFORMATYKA\zadania\16 Statek\"/>
    </mc:Choice>
  </mc:AlternateContent>
  <xr:revisionPtr revIDLastSave="0" documentId="13_ncr:1_{D8FD6A96-68A2-4B6B-A8AC-9FC03877330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atek" sheetId="2" r:id="rId1"/>
    <sheet name="ładowane" sheetId="1" r:id="rId2"/>
    <sheet name="zad 3" sheetId="3" r:id="rId3"/>
    <sheet name="zad 4" sheetId="4" r:id="rId4"/>
    <sheet name="zad 5" sheetId="5" r:id="rId5"/>
    <sheet name="zad 5 (2)" sheetId="6" r:id="rId6"/>
  </sheets>
  <definedNames>
    <definedName name="ExternalData_1" localSheetId="0" hidden="1">statek!$A$1:$F$203</definedName>
    <definedName name="ExternalData_1" localSheetId="4" hidden="1">'zad 5'!$A$1:$F$203</definedName>
    <definedName name="ExternalData_1" localSheetId="5" hidden="1">'zad 5 (2)'!$A$1:$F$203</definedName>
    <definedName name="_xlnm.Criteria" localSheetId="1">ładowane!#REF!</definedName>
    <definedName name="_xlnm.Criteria" localSheetId="3">'zad 4'!$J$4:$J$5</definedName>
    <definedName name="_xlnm.Extract" localSheetId="1">ładowane!$A$1:$F$1</definedName>
    <definedName name="_xlnm.Extract" localSheetId="3">'zad 4'!$A$1:$G$1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3" i="5"/>
  <c r="N3" i="6"/>
  <c r="H2" i="6" s="1"/>
  <c r="H3" i="6" s="1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G203" i="6"/>
  <c r="I203" i="6" s="1"/>
  <c r="I202" i="6" s="1"/>
  <c r="I201" i="6" s="1"/>
  <c r="I200" i="6" s="1"/>
  <c r="I199" i="6" s="1"/>
  <c r="I198" i="6" s="1"/>
  <c r="I197" i="6" s="1"/>
  <c r="I196" i="6" s="1"/>
  <c r="I195" i="6" s="1"/>
  <c r="I194" i="6" s="1"/>
  <c r="I193" i="6" s="1"/>
  <c r="I192" i="6" s="1"/>
  <c r="I191" i="6" s="1"/>
  <c r="I190" i="6" s="1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" i="5"/>
  <c r="H2" i="5" s="1"/>
  <c r="H4" i="3"/>
  <c r="I4" i="3"/>
  <c r="J4" i="3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L22" i="3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K35" i="3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3" i="3"/>
  <c r="J3" i="3"/>
  <c r="I3" i="3"/>
  <c r="H3" i="3"/>
  <c r="L3" i="3"/>
  <c r="I2" i="3"/>
  <c r="H2" i="3"/>
  <c r="J2" i="3"/>
  <c r="K2" i="3"/>
  <c r="L2" i="3"/>
  <c r="G4" i="2"/>
  <c r="G5" i="2"/>
  <c r="G6" i="2"/>
  <c r="G7" i="2"/>
  <c r="G8" i="2"/>
  <c r="G9" i="2"/>
  <c r="G10" i="2"/>
  <c r="G11" i="2"/>
  <c r="K4" i="2" s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3" i="2"/>
  <c r="C142" i="1"/>
  <c r="C114" i="1"/>
  <c r="C53" i="1"/>
  <c r="C81" i="1"/>
  <c r="C27" i="1"/>
  <c r="E142" i="1"/>
  <c r="E114" i="1"/>
  <c r="E81" i="1"/>
  <c r="E53" i="1"/>
  <c r="E27" i="1"/>
  <c r="I189" i="6" l="1"/>
  <c r="I188" i="6" s="1"/>
  <c r="I187" i="6" s="1"/>
  <c r="I186" i="6" s="1"/>
  <c r="I185" i="6" s="1"/>
  <c r="I184" i="6" s="1"/>
  <c r="I183" i="6" s="1"/>
  <c r="I182" i="6" s="1"/>
  <c r="I181" i="6" s="1"/>
  <c r="I180" i="6" s="1"/>
  <c r="I179" i="6" s="1"/>
  <c r="I178" i="6" s="1"/>
  <c r="I177" i="6" s="1"/>
  <c r="I176" i="6" s="1"/>
  <c r="I175" i="6" s="1"/>
  <c r="I174" i="6" s="1"/>
  <c r="I173" i="6" s="1"/>
  <c r="I172" i="6" s="1"/>
  <c r="I171" i="6" s="1"/>
  <c r="I170" i="6" s="1"/>
  <c r="I169" i="6" s="1"/>
  <c r="I168" i="6" s="1"/>
  <c r="I167" i="6" s="1"/>
  <c r="I166" i="6" s="1"/>
  <c r="I165" i="6" s="1"/>
  <c r="I164" i="6" s="1"/>
  <c r="I163" i="6" s="1"/>
  <c r="I162" i="6" s="1"/>
  <c r="I161" i="6" s="1"/>
  <c r="I160" i="6" s="1"/>
  <c r="I159" i="6" s="1"/>
  <c r="I158" i="6" s="1"/>
  <c r="I157" i="6" s="1"/>
  <c r="I156" i="6" s="1"/>
  <c r="I155" i="6" s="1"/>
  <c r="I154" i="6" s="1"/>
  <c r="I153" i="6" s="1"/>
  <c r="I152" i="6" s="1"/>
  <c r="I151" i="6" s="1"/>
  <c r="I150" i="6" s="1"/>
  <c r="I149" i="6" s="1"/>
  <c r="I148" i="6" s="1"/>
  <c r="I147" i="6" s="1"/>
  <c r="I146" i="6" s="1"/>
  <c r="I145" i="6" s="1"/>
  <c r="I144" i="6" s="1"/>
  <c r="I143" i="6" s="1"/>
  <c r="I142" i="6" s="1"/>
  <c r="I141" i="6" s="1"/>
  <c r="I140" i="6" s="1"/>
  <c r="I139" i="6" s="1"/>
  <c r="I138" i="6" s="1"/>
  <c r="I137" i="6" s="1"/>
  <c r="I136" i="6" s="1"/>
  <c r="I135" i="6" s="1"/>
  <c r="I134" i="6" s="1"/>
  <c r="I133" i="6" s="1"/>
  <c r="I132" i="6" s="1"/>
  <c r="I131" i="6" s="1"/>
  <c r="I130" i="6" s="1"/>
  <c r="I129" i="6" s="1"/>
  <c r="I128" i="6" s="1"/>
  <c r="I127" i="6" s="1"/>
  <c r="I126" i="6" s="1"/>
  <c r="I125" i="6" s="1"/>
  <c r="I124" i="6" s="1"/>
  <c r="I123" i="6" s="1"/>
  <c r="I122" i="6" s="1"/>
  <c r="I121" i="6" s="1"/>
  <c r="I120" i="6" s="1"/>
  <c r="I119" i="6" s="1"/>
  <c r="I118" i="6" s="1"/>
  <c r="I117" i="6" s="1"/>
  <c r="I116" i="6" s="1"/>
  <c r="I115" i="6" s="1"/>
  <c r="I114" i="6" s="1"/>
  <c r="I113" i="6" s="1"/>
  <c r="I112" i="6" s="1"/>
  <c r="I111" i="6" s="1"/>
  <c r="I110" i="6" s="1"/>
  <c r="I109" i="6" s="1"/>
  <c r="I108" i="6" s="1"/>
  <c r="I107" i="6" s="1"/>
  <c r="I106" i="6" s="1"/>
  <c r="I105" i="6" s="1"/>
  <c r="I104" i="6" s="1"/>
  <c r="I103" i="6" s="1"/>
  <c r="I102" i="6" s="1"/>
  <c r="I101" i="6" s="1"/>
  <c r="I100" i="6" s="1"/>
  <c r="I99" i="6" s="1"/>
  <c r="I98" i="6" s="1"/>
  <c r="I97" i="6" s="1"/>
  <c r="I96" i="6" s="1"/>
  <c r="I95" i="6" s="1"/>
  <c r="I94" i="6" s="1"/>
  <c r="I93" i="6" s="1"/>
  <c r="I92" i="6" s="1"/>
  <c r="I91" i="6" s="1"/>
  <c r="I90" i="6" s="1"/>
  <c r="I89" i="6" s="1"/>
  <c r="I88" i="6" s="1"/>
  <c r="I87" i="6" s="1"/>
  <c r="I86" i="6" s="1"/>
  <c r="I85" i="6" s="1"/>
  <c r="I84" i="6" s="1"/>
  <c r="I83" i="6" s="1"/>
  <c r="I82" i="6" s="1"/>
  <c r="I81" i="6" s="1"/>
  <c r="I80" i="6" s="1"/>
  <c r="I79" i="6" s="1"/>
  <c r="I78" i="6" s="1"/>
  <c r="I77" i="6" s="1"/>
  <c r="I76" i="6" s="1"/>
  <c r="I75" i="6" s="1"/>
  <c r="I74" i="6" s="1"/>
  <c r="I73" i="6" s="1"/>
  <c r="I72" i="6" s="1"/>
  <c r="I71" i="6" s="1"/>
  <c r="I70" i="6" s="1"/>
  <c r="I69" i="6" s="1"/>
  <c r="I68" i="6" s="1"/>
  <c r="I67" i="6" s="1"/>
  <c r="I66" i="6" s="1"/>
  <c r="I65" i="6" s="1"/>
  <c r="I64" i="6" s="1"/>
  <c r="I63" i="6" s="1"/>
  <c r="I62" i="6" s="1"/>
  <c r="I61" i="6" s="1"/>
  <c r="I60" i="6" s="1"/>
  <c r="I59" i="6" s="1"/>
  <c r="I58" i="6" s="1"/>
  <c r="I57" i="6" s="1"/>
  <c r="I56" i="6" s="1"/>
  <c r="I55" i="6" s="1"/>
  <c r="I54" i="6" s="1"/>
  <c r="I53" i="6" s="1"/>
  <c r="I52" i="6" s="1"/>
  <c r="I51" i="6" s="1"/>
  <c r="I50" i="6" s="1"/>
  <c r="I49" i="6" s="1"/>
  <c r="I48" i="6" s="1"/>
  <c r="I47" i="6" s="1"/>
  <c r="I46" i="6" s="1"/>
  <c r="I45" i="6" s="1"/>
  <c r="I44" i="6" s="1"/>
  <c r="I43" i="6" s="1"/>
  <c r="I42" i="6" s="1"/>
  <c r="I41" i="6" s="1"/>
  <c r="I40" i="6" s="1"/>
  <c r="I39" i="6" s="1"/>
  <c r="I38" i="6" s="1"/>
  <c r="I37" i="6" s="1"/>
  <c r="I36" i="6" s="1"/>
  <c r="I35" i="6" s="1"/>
  <c r="I34" i="6" s="1"/>
  <c r="I33" i="6" s="1"/>
  <c r="I32" i="6" s="1"/>
  <c r="I31" i="6" s="1"/>
  <c r="I30" i="6" s="1"/>
  <c r="I29" i="6" s="1"/>
  <c r="I28" i="6" s="1"/>
  <c r="I27" i="6" s="1"/>
  <c r="I26" i="6" s="1"/>
  <c r="I25" i="6" s="1"/>
  <c r="I24" i="6" s="1"/>
  <c r="I23" i="6" s="1"/>
  <c r="I22" i="6" s="1"/>
  <c r="I21" i="6" s="1"/>
  <c r="I20" i="6" s="1"/>
  <c r="I19" i="6" s="1"/>
  <c r="I18" i="6" s="1"/>
  <c r="I17" i="6" s="1"/>
  <c r="I16" i="6" s="1"/>
  <c r="I15" i="6" s="1"/>
  <c r="I14" i="6" s="1"/>
  <c r="I13" i="6" s="1"/>
  <c r="I12" i="6" s="1"/>
  <c r="I11" i="6" s="1"/>
  <c r="I10" i="6" s="1"/>
  <c r="I9" i="6" s="1"/>
  <c r="I8" i="6" s="1"/>
  <c r="I7" i="6" s="1"/>
  <c r="I6" i="6" s="1"/>
  <c r="I5" i="6" s="1"/>
  <c r="I4" i="6" s="1"/>
  <c r="I3" i="6" s="1"/>
  <c r="I2" i="6" s="1"/>
  <c r="E143" i="1"/>
  <c r="H3" i="5"/>
  <c r="H4" i="5" l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7E65CC-06C0-4C09-B37A-76BA8A8BEA1D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2" xr16:uid="{C287258C-DC48-4DD6-943A-56DA284B6AB2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3" xr16:uid="{B2C20A05-558D-4B1E-9C2D-8A13998D7AC8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</connections>
</file>

<file path=xl/sharedStrings.xml><?xml version="1.0" encoding="utf-8"?>
<sst xmlns="http://schemas.openxmlformats.org/spreadsheetml/2006/main" count="3023" uniqueCount="41">
  <si>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</si>
  <si>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</si>
  <si>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</si>
  <si>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</si>
  <si>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</si>
  <si>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</si>
  <si>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</si>
  <si>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</si>
  <si>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</si>
  <si>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</si>
  <si>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</si>
  <si>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</si>
  <si>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</si>
  <si>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</si>
  <si>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</si>
  <si>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</si>
  <si>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</si>
  <si>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</si>
  <si>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</si>
  <si>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</si>
  <si>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</si>
  <si>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</si>
  <si>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</si>
  <si>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T1 Suma</t>
  </si>
  <si>
    <t>T2 Suma</t>
  </si>
  <si>
    <t>T3 Suma</t>
  </si>
  <si>
    <t>T4 Suma</t>
  </si>
  <si>
    <t>T5 Suma</t>
  </si>
  <si>
    <t>Suma końcowa</t>
  </si>
  <si>
    <t>Dni na morzu</t>
  </si>
  <si>
    <t>zad 2</t>
  </si>
  <si>
    <t>wiecej niż 20 pełnych dni na morzu:</t>
  </si>
  <si>
    <t>rzeczywista waga T1</t>
  </si>
  <si>
    <t>rzeczywista waga T2</t>
  </si>
  <si>
    <t>rzeczywista waga t3</t>
  </si>
  <si>
    <t>rzeczywista waga T4</t>
  </si>
  <si>
    <t>rzeczywista waga T5</t>
  </si>
  <si>
    <t>kasa kapitana</t>
  </si>
  <si>
    <t>początkowa kwota, jaką miał kapitan:</t>
  </si>
  <si>
    <t>Kolumna1</t>
  </si>
  <si>
    <t>kwota w obiegu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</si>
</sst>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3" borderId="0" xfId="0" applyFill="1"/>
    <xf numFmtId="1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14" fontId="0" fillId="3" borderId="10" xfId="0" applyNumberFormat="1" applyFill="1" applyBorder="1"/>
    <xf numFmtId="0" fontId="0" fillId="3" borderId="11" xfId="0" applyFill="1" applyBorder="1"/>
    <xf numFmtId="14" fontId="0" fillId="3" borderId="12" xfId="0" applyNumberForma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0" xfId="0" applyAlignment="1">
      <alignment horizontal="center"/>
    </xf>
    <xf numFmtId="0" fontId="0" fillId="0" borderId="0" xfId="0" applyNumberFormat="1"/>
    <xf numFmtId="167" fontId="0" fillId="0" borderId="0" xfId="0" applyNumberFormat="1"/>
  </cellXfs>
  <cellStyles count="1">
    <cellStyle name="Normalny" xfId="0" builtinId="0"/>
  </cellStyles>
  <dxfs count="25"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9" formatCode="dd/mm/yyyy"/>
    </dxf>
    <dxf>
      <border outline="0">
        <right style="medium">
          <color indexed="64"/>
        </right>
      </border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załadunku i wyładunku towaru T5 z podziałem na miesiące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0"/>
              <c:pt idx="0">
                <c:v>2016 sty</c:v>
              </c:pt>
              <c:pt idx="1">
                <c:v>2016 lut</c:v>
              </c:pt>
              <c:pt idx="2">
                <c:v>2016 mar</c:v>
              </c:pt>
              <c:pt idx="3">
                <c:v>2016 kwi</c:v>
              </c:pt>
              <c:pt idx="4">
                <c:v>2016 cze</c:v>
              </c:pt>
              <c:pt idx="5">
                <c:v>2016 lip</c:v>
              </c:pt>
              <c:pt idx="6">
                <c:v>2016 sie</c:v>
              </c:pt>
              <c:pt idx="7">
                <c:v>2016 wrz</c:v>
              </c:pt>
              <c:pt idx="8">
                <c:v>2016 lis</c:v>
              </c:pt>
              <c:pt idx="9">
                <c:v>2017 sty</c:v>
              </c:pt>
              <c:pt idx="10">
                <c:v>2017 lut</c:v>
              </c:pt>
              <c:pt idx="11">
                <c:v>2017 mar</c:v>
              </c:pt>
              <c:pt idx="12">
                <c:v>2017 kwi</c:v>
              </c:pt>
              <c:pt idx="13">
                <c:v>2017 maj</c:v>
              </c:pt>
              <c:pt idx="14">
                <c:v>2017 cze</c:v>
              </c:pt>
              <c:pt idx="15">
                <c:v>2017 lip</c:v>
              </c:pt>
              <c:pt idx="16">
                <c:v>2017 sie</c:v>
              </c:pt>
              <c:pt idx="17">
                <c:v>2017 paź</c:v>
              </c:pt>
              <c:pt idx="18">
                <c:v>2017 lis</c:v>
              </c:pt>
              <c:pt idx="19">
                <c:v>2018 sty</c:v>
              </c:pt>
              <c:pt idx="20">
                <c:v>2018 lut</c:v>
              </c:pt>
              <c:pt idx="21">
                <c:v>2018 mar</c:v>
              </c:pt>
              <c:pt idx="22">
                <c:v>2018 kwi</c:v>
              </c:pt>
              <c:pt idx="23">
                <c:v>2018 cze</c:v>
              </c:pt>
              <c:pt idx="24">
                <c:v>2018 lip</c:v>
              </c:pt>
              <c:pt idx="25">
                <c:v>2018 sie</c:v>
              </c:pt>
              <c:pt idx="26">
                <c:v>2018 wrz</c:v>
              </c:pt>
              <c:pt idx="27">
                <c:v>2018 paź</c:v>
              </c:pt>
              <c:pt idx="28">
                <c:v>2018 lis</c:v>
              </c:pt>
              <c:pt idx="29">
                <c:v>2018 gru</c:v>
              </c:pt>
            </c:strLit>
          </c:cat>
          <c:val>
            <c:numLit>
              <c:formatCode>General</c:formatCode>
              <c:ptCount val="30"/>
              <c:pt idx="0">
                <c:v>32</c:v>
              </c:pt>
              <c:pt idx="1">
                <c:v>0</c:v>
              </c:pt>
              <c:pt idx="2">
                <c:v>50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191</c:v>
              </c:pt>
              <c:pt idx="7">
                <c:v>4</c:v>
              </c:pt>
              <c:pt idx="8">
                <c:v>0</c:v>
              </c:pt>
              <c:pt idx="9">
                <c:v>112</c:v>
              </c:pt>
              <c:pt idx="10">
                <c:v>1</c:v>
              </c:pt>
              <c:pt idx="11">
                <c:v>0</c:v>
              </c:pt>
              <c:pt idx="12">
                <c:v>0</c:v>
              </c:pt>
              <c:pt idx="13">
                <c:v>68</c:v>
              </c:pt>
              <c:pt idx="14">
                <c:v>0</c:v>
              </c:pt>
              <c:pt idx="15">
                <c:v>0</c:v>
              </c:pt>
              <c:pt idx="16">
                <c:v>48</c:v>
              </c:pt>
              <c:pt idx="17">
                <c:v>6</c:v>
              </c:pt>
              <c:pt idx="18">
                <c:v>1</c:v>
              </c:pt>
              <c:pt idx="19">
                <c:v>22</c:v>
              </c:pt>
              <c:pt idx="20">
                <c:v>0</c:v>
              </c:pt>
              <c:pt idx="21">
                <c:v>34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121</c:v>
              </c:pt>
              <c:pt idx="26">
                <c:v>26</c:v>
              </c:pt>
              <c:pt idx="27">
                <c:v>0</c:v>
              </c:pt>
              <c:pt idx="28">
                <c:v>64</c:v>
              </c:pt>
              <c:pt idx="29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FC2A-4300-8243-BC1BC33ECECA}"/>
            </c:ext>
          </c:extLst>
        </c:ser>
        <c:ser>
          <c:idx val="1"/>
          <c:order val="1"/>
          <c:tx>
            <c:v>Z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0"/>
              <c:pt idx="0">
                <c:v>2016 sty</c:v>
              </c:pt>
              <c:pt idx="1">
                <c:v>2016 lut</c:v>
              </c:pt>
              <c:pt idx="2">
                <c:v>2016 mar</c:v>
              </c:pt>
              <c:pt idx="3">
                <c:v>2016 kwi</c:v>
              </c:pt>
              <c:pt idx="4">
                <c:v>2016 cze</c:v>
              </c:pt>
              <c:pt idx="5">
                <c:v>2016 lip</c:v>
              </c:pt>
              <c:pt idx="6">
                <c:v>2016 sie</c:v>
              </c:pt>
              <c:pt idx="7">
                <c:v>2016 wrz</c:v>
              </c:pt>
              <c:pt idx="8">
                <c:v>2016 lis</c:v>
              </c:pt>
              <c:pt idx="9">
                <c:v>2017 sty</c:v>
              </c:pt>
              <c:pt idx="10">
                <c:v>2017 lut</c:v>
              </c:pt>
              <c:pt idx="11">
                <c:v>2017 mar</c:v>
              </c:pt>
              <c:pt idx="12">
                <c:v>2017 kwi</c:v>
              </c:pt>
              <c:pt idx="13">
                <c:v>2017 maj</c:v>
              </c:pt>
              <c:pt idx="14">
                <c:v>2017 cze</c:v>
              </c:pt>
              <c:pt idx="15">
                <c:v>2017 lip</c:v>
              </c:pt>
              <c:pt idx="16">
                <c:v>2017 sie</c:v>
              </c:pt>
              <c:pt idx="17">
                <c:v>2017 paź</c:v>
              </c:pt>
              <c:pt idx="18">
                <c:v>2017 lis</c:v>
              </c:pt>
              <c:pt idx="19">
                <c:v>2018 sty</c:v>
              </c:pt>
              <c:pt idx="20">
                <c:v>2018 lut</c:v>
              </c:pt>
              <c:pt idx="21">
                <c:v>2018 mar</c:v>
              </c:pt>
              <c:pt idx="22">
                <c:v>2018 kwi</c:v>
              </c:pt>
              <c:pt idx="23">
                <c:v>2018 cze</c:v>
              </c:pt>
              <c:pt idx="24">
                <c:v>2018 lip</c:v>
              </c:pt>
              <c:pt idx="25">
                <c:v>2018 sie</c:v>
              </c:pt>
              <c:pt idx="26">
                <c:v>2018 wrz</c:v>
              </c:pt>
              <c:pt idx="27">
                <c:v>2018 paź</c:v>
              </c:pt>
              <c:pt idx="28">
                <c:v>2018 lis</c:v>
              </c:pt>
              <c:pt idx="29">
                <c:v>2018 gru</c:v>
              </c:pt>
            </c:strLit>
          </c:cat>
          <c:val>
            <c:numLit>
              <c:formatCode>General</c:formatCode>
              <c:ptCount val="30"/>
              <c:pt idx="0">
                <c:v>76</c:v>
              </c:pt>
              <c:pt idx="1">
                <c:v>8</c:v>
              </c:pt>
              <c:pt idx="2">
                <c:v>0</c:v>
              </c:pt>
              <c:pt idx="3">
                <c:v>68</c:v>
              </c:pt>
              <c:pt idx="4">
                <c:v>42</c:v>
              </c:pt>
              <c:pt idx="5">
                <c:v>83</c:v>
              </c:pt>
              <c:pt idx="6">
                <c:v>0</c:v>
              </c:pt>
              <c:pt idx="7">
                <c:v>44</c:v>
              </c:pt>
              <c:pt idx="8">
                <c:v>30</c:v>
              </c:pt>
              <c:pt idx="9">
                <c:v>39</c:v>
              </c:pt>
              <c:pt idx="10">
                <c:v>0</c:v>
              </c:pt>
              <c:pt idx="11">
                <c:v>35</c:v>
              </c:pt>
              <c:pt idx="12">
                <c:v>1</c:v>
              </c:pt>
              <c:pt idx="13">
                <c:v>33</c:v>
              </c:pt>
              <c:pt idx="14">
                <c:v>8</c:v>
              </c:pt>
              <c:pt idx="15">
                <c:v>42</c:v>
              </c:pt>
              <c:pt idx="16">
                <c:v>4</c:v>
              </c:pt>
              <c:pt idx="17">
                <c:v>0</c:v>
              </c:pt>
              <c:pt idx="18">
                <c:v>12</c:v>
              </c:pt>
              <c:pt idx="19">
                <c:v>10</c:v>
              </c:pt>
              <c:pt idx="20">
                <c:v>34</c:v>
              </c:pt>
              <c:pt idx="21">
                <c:v>0</c:v>
              </c:pt>
              <c:pt idx="22">
                <c:v>5</c:v>
              </c:pt>
              <c:pt idx="23">
                <c:v>95</c:v>
              </c:pt>
              <c:pt idx="24">
                <c:v>25</c:v>
              </c:pt>
              <c:pt idx="25">
                <c:v>22</c:v>
              </c:pt>
              <c:pt idx="26">
                <c:v>0</c:v>
              </c:pt>
              <c:pt idx="27">
                <c:v>20</c:v>
              </c:pt>
              <c:pt idx="28">
                <c:v>48</c:v>
              </c:pt>
              <c:pt idx="2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C2A-4300-8243-BC1BC33EC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631199"/>
        <c:axId val="913633279"/>
      </c:barChart>
      <c:catAx>
        <c:axId val="91363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Podział ze względu na 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633279"/>
        <c:crosses val="autoZero"/>
        <c:auto val="1"/>
        <c:lblAlgn val="ctr"/>
        <c:lblOffset val="100"/>
        <c:noMultiLvlLbl val="0"/>
      </c:catAx>
      <c:valAx>
        <c:axId val="9136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Masa</a:t>
                </a:r>
                <a:r>
                  <a:rPr lang="pl-PL" baseline="0"/>
                  <a:t> towaru T5(w tonach)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6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23811</xdr:rowOff>
    </xdr:from>
    <xdr:to>
      <xdr:col>20</xdr:col>
      <xdr:colOff>609599</xdr:colOff>
      <xdr:row>31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CB65384-9107-4995-E2BC-19D41F5D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113B31-64FA-4535-8371-D251DE76AD1C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BFAB8D5-9D18-49DB-BDBD-324AFA1734FE}" autoFormatId="16" applyNumberFormats="0" applyBorderFormats="0" applyFontFormats="0" applyPatternFormats="0" applyAlignmentFormats="0" applyWidthHeightFormats="0">
  <queryTableRefresh nextId="12" unboundColumnsRight="3">
    <queryTableFields count="9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9" dataBound="0" tableColumnId="8"/>
      <queryTableField id="8" dataBound="0" tableColumnId="7"/>
      <queryTableField id="11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AA82987-CA65-4552-BFF2-7BA39184FD91}" autoFormatId="16" applyNumberFormats="0" applyBorderFormats="0" applyFontFormats="0" applyPatternFormats="0" applyAlignmentFormats="0" applyWidthHeightFormats="0">
  <queryTableRefresh nextId="11" unboundColumnsRight="3">
    <queryTableFields count="9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9" dataBound="0" tableColumnId="8"/>
      <queryTableField id="8" dataBound="0" tableColumnId="7"/>
      <queryTableField id="10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11C40E-6666-4C76-8C7D-600ECF515285}" name="statek" displayName="statek" ref="A1:G203" tableType="queryTable" totalsRowShown="0">
  <autoFilter ref="A1:G203" xr:uid="{BB11C40E-6666-4C76-8C7D-600ECF515285}"/>
  <tableColumns count="7">
    <tableColumn id="1" xr3:uid="{FAB72A23-79F3-413A-82FC-FF6C9A39F0EA}" uniqueName="1" name="data" queryTableFieldId="1" dataDxfId="24"/>
    <tableColumn id="2" xr3:uid="{841C5693-07FF-47E2-B197-C8156E9E66CB}" uniqueName="2" name="port" queryTableFieldId="2" dataDxfId="23"/>
    <tableColumn id="3" xr3:uid="{EE2AAC45-417F-4574-A436-15C4643A5C8A}" uniqueName="3" name="towar" queryTableFieldId="3" dataDxfId="22"/>
    <tableColumn id="4" xr3:uid="{66CC8CE7-8C36-4B52-B5CE-A30A589E732E}" uniqueName="4" name="Z/W" queryTableFieldId="4" dataDxfId="21"/>
    <tableColumn id="5" xr3:uid="{6E1DA03C-8CE9-4C29-A680-3DDCF6D78DD6}" uniqueName="5" name="ile ton" queryTableFieldId="5"/>
    <tableColumn id="6" xr3:uid="{02BB04B9-D50B-4E35-B5F9-5A58CFFC5D83}" uniqueName="6" name="cena za tone w talarach" queryTableFieldId="6"/>
    <tableColumn id="7" xr3:uid="{4E158AC5-986F-40F6-9E8F-9F293997706D}" uniqueName="7" name="Dni na morzu" queryTableFieldId="7" dataDxfId="20">
      <calculatedColumnFormula>IF(statek[[#This Row],[port]]=B1, 0, statek[[#This Row],[data]]-A1)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7A16BB-9D81-4A79-9714-A0DAAB6E4072}" name="Tabela2" displayName="Tabela2" ref="A1:L203" totalsRowShown="0" tableBorderDxfId="19">
  <autoFilter ref="A1:L203" xr:uid="{027A16BB-9D81-4A79-9714-A0DAAB6E4072}"/>
  <tableColumns count="12">
    <tableColumn id="1" xr3:uid="{6A3302C5-91E3-4D6D-A201-C2DE50EAF169}" name="data" dataDxfId="18"/>
    <tableColumn id="2" xr3:uid="{2D0AD77B-E7BA-4118-9AD2-67DCEC1F53B1}" name="port"/>
    <tableColumn id="3" xr3:uid="{62630EA0-3073-4643-9DB5-0C4AA0911178}" name="towar"/>
    <tableColumn id="4" xr3:uid="{ECDE360B-FA0F-42F8-A31F-E70D69A29633}" name="Z/W"/>
    <tableColumn id="5" xr3:uid="{13D331DC-0647-43AD-9247-EF707B089394}" name="ile ton"/>
    <tableColumn id="6" xr3:uid="{FF04661D-810E-4A22-834D-B3B1CB0B0AD8}" name="cena za tone w talarach"/>
    <tableColumn id="7" xr3:uid="{AAC614C5-2D25-487A-A61A-7FC2ECB1F99A}" name="Dni na morzu"/>
    <tableColumn id="8" xr3:uid="{1928AB9D-9C83-485E-811B-4B3EFA2CD981}" name="rzeczywista waga T1" dataDxfId="17">
      <calculatedColumnFormula>IF($C2="T1", IF($D2="Z", H1+$E2, H1-$E2), H1)</calculatedColumnFormula>
    </tableColumn>
    <tableColumn id="9" xr3:uid="{A0ED576D-9DBF-4392-942B-FDAAAF901B4F}" name="rzeczywista waga T2">
      <calculatedColumnFormula>IF($C2="T2", IF($D2="Z", I1+$E2, I1-$E2), I1)</calculatedColumnFormula>
    </tableColumn>
    <tableColumn id="10" xr3:uid="{E7998F29-59A5-47C6-A74D-7E3EE2F87100}" name="rzeczywista waga t3">
      <calculatedColumnFormula>IF($C2="T3", IF($D2="Z", J1+$E2, J1-$E2), J1)</calculatedColumnFormula>
    </tableColumn>
    <tableColumn id="11" xr3:uid="{22AFDDE6-8B99-4B2E-969A-CFE93442B2AC}" name="rzeczywista waga T4">
      <calculatedColumnFormula>IF($C2="T4", IF($D2="Z", K1+$E2, K1-$E2), K1)</calculatedColumnFormula>
    </tableColumn>
    <tableColumn id="12" xr3:uid="{AD68FBE1-02C5-4467-B894-92317BFD7FA1}" name="rzeczywista waga T5">
      <calculatedColumnFormula>IF($C2="T5", IF($D2="Z", L1+$E2, L1-$E2), L1)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D82E04-8140-4D68-A821-34DEA8FAB499}" name="statek4" displayName="statek4" ref="A1:I203" tableType="queryTable" totalsRowShown="0">
  <autoFilter ref="A1:I203" xr:uid="{77D82E04-8140-4D68-A821-34DEA8FAB499}"/>
  <tableColumns count="9">
    <tableColumn id="1" xr3:uid="{BC08861E-C48B-4D0A-951C-865C7C3C7958}" uniqueName="1" name="data" queryTableFieldId="1" dataDxfId="16"/>
    <tableColumn id="2" xr3:uid="{A78C901E-1CEA-4628-A0F2-F328D7E792E7}" uniqueName="2" name="port" queryTableFieldId="2" dataDxfId="15"/>
    <tableColumn id="3" xr3:uid="{751DFB3E-F77D-47CD-8763-B2D9DBAF2134}" uniqueName="3" name="towar" queryTableFieldId="3" dataDxfId="14"/>
    <tableColumn id="4" xr3:uid="{6C22005B-77E3-4A49-9A7B-7434E6A9912B}" uniqueName="4" name="Z/W" queryTableFieldId="4" dataDxfId="13"/>
    <tableColumn id="5" xr3:uid="{B4663F2B-D773-4AC0-A430-1875E9B368F5}" uniqueName="5" name="ile ton" queryTableFieldId="5"/>
    <tableColumn id="6" xr3:uid="{B5FC814F-0F06-4B9E-9B0C-B0C567EB0A28}" uniqueName="6" name="cena za tone w talarach" queryTableFieldId="6"/>
    <tableColumn id="8" xr3:uid="{08B13326-6337-4C4E-82E4-A7CA0D5FDFE4}" uniqueName="8" name="kwota w obiegu" queryTableFieldId="9" dataDxfId="12">
      <calculatedColumnFormula>statek4[[#This Row],[ile ton]]*statek4[[#This Row],[cena za tone w talarach]]*IF(statek4[[#This Row],[Z/W]]="W",1, -1)</calculatedColumnFormula>
    </tableColumn>
    <tableColumn id="7" xr3:uid="{C8F5A249-891D-47D5-B616-64C939836881}" uniqueName="7" name="kasa kapitana" queryTableFieldId="8" dataDxfId="11">
      <calculatedColumnFormula>IF(statek4[[#This Row],[Z/W]]="Z", N3-statek4[[#This Row],[kwota w obiegu]], N3+(statek4[[#This Row],[ile ton]]*statek4[[#This Row],[cena za tone w talarach]]))</calculatedColumnFormula>
    </tableColumn>
    <tableColumn id="10" xr3:uid="{F5412931-D380-4B37-B976-F9F1A0F1BD71}" uniqueName="10" name="Kolumna1" queryTableFieldId="11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8EB215-5903-43C1-89E2-28C9251FA440}" name="statek45" displayName="statek45" ref="A1:I203" tableType="queryTable" totalsRowShown="0">
  <autoFilter ref="A1:I203" xr:uid="{77D82E04-8140-4D68-A821-34DEA8FAB499}"/>
  <tableColumns count="9">
    <tableColumn id="1" xr3:uid="{B41537B8-B57C-4384-9E06-BA6F88861BF7}" uniqueName="1" name="data" queryTableFieldId="1" dataDxfId="9"/>
    <tableColumn id="2" xr3:uid="{0B4B22C9-4BD1-4B19-ABF3-9B9511230D20}" uniqueName="2" name="port" queryTableFieldId="2" dataDxfId="8"/>
    <tableColumn id="3" xr3:uid="{90B40B17-E396-446A-B0A4-2236FF3DF6AF}" uniqueName="3" name="towar" queryTableFieldId="3" dataDxfId="7"/>
    <tableColumn id="4" xr3:uid="{23076484-902B-4D70-90E0-676DD6628D83}" uniqueName="4" name="Z/W" queryTableFieldId="4" dataDxfId="6"/>
    <tableColumn id="5" xr3:uid="{8C890821-9A46-43EE-80BC-05636B91A740}" uniqueName="5" name="ile ton" queryTableFieldId="5"/>
    <tableColumn id="6" xr3:uid="{656F829F-C9BE-4A57-A0FD-F19FBE61305D}" uniqueName="6" name="cena za tone w talarach" queryTableFieldId="6"/>
    <tableColumn id="8" xr3:uid="{C8D7884B-1F2B-488E-B569-524B0FD10E95}" uniqueName="8" name="kwota w obiegu" queryTableFieldId="9" dataDxfId="5">
      <calculatedColumnFormula>statek45[[#This Row],[ile ton]]*statek45[[#This Row],[cena za tone w talarach]]*IF(statek45[[#This Row],[Z/W]]="W",1, -1)</calculatedColumnFormula>
    </tableColumn>
    <tableColumn id="7" xr3:uid="{33E7393C-AB3E-4ECD-BC46-FB6953FDC5DD}" uniqueName="7" name="kasa kapitana" queryTableFieldId="8" dataDxfId="4">
      <calculatedColumnFormula>IF(statek45[[#This Row],[Z/W]]="Z", N3-statek45[[#This Row],[kwota w obiegu]], N3+(statek45[[#This Row],[ile ton]]*statek45[[#This Row],[cena za tone w talarach]]))</calculatedColumnFormula>
    </tableColumn>
    <tableColumn id="9" xr3:uid="{AFCAC9B6-2C62-4F2E-8E29-7748FCF67EA7}" uniqueName="9" name="Kolumna1" queryTableFieldId="10" dataDxfId="3">
      <calculatedColumnFormula>I3+statek45[[#This Row],[kwota w obiegu]]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01E02-71EC-413C-AA35-18D6E2C901C7}">
  <dimension ref="A1:K203"/>
  <sheetViews>
    <sheetView workbookViewId="0">
      <selection activeCell="C24" sqref="A1:G203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7" max="7" width="14.85546875" bestFit="1" customWidth="1"/>
    <col min="10" max="10" width="25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29</v>
      </c>
    </row>
    <row r="2" spans="1:11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 s="5">
        <v>0</v>
      </c>
    </row>
    <row r="3" spans="1:11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 s="5">
        <f xml:space="preserve"> statek[[#This Row],[data]]-A2</f>
        <v>0</v>
      </c>
      <c r="J3" t="s">
        <v>30</v>
      </c>
    </row>
    <row r="4" spans="1:11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 s="5">
        <f xml:space="preserve"> statek[[#This Row],[data]]-A3</f>
        <v>0</v>
      </c>
      <c r="J4" t="s">
        <v>31</v>
      </c>
      <c r="K4">
        <f>COUNTIF(statek[Dni na morzu], "&gt;21")</f>
        <v>22</v>
      </c>
    </row>
    <row r="5" spans="1:11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 s="5">
        <f xml:space="preserve"> statek[[#This Row],[data]]-A4</f>
        <v>0</v>
      </c>
    </row>
    <row r="6" spans="1:11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 s="5">
        <f xml:space="preserve"> statek[[#This Row],[data]]-A5</f>
        <v>0</v>
      </c>
    </row>
    <row r="7" spans="1:11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 s="5">
        <f xml:space="preserve"> statek[[#This Row],[data]]-A6</f>
        <v>15</v>
      </c>
    </row>
    <row r="8" spans="1:11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 s="5">
        <f xml:space="preserve"> statek[[#This Row],[data]]-A7</f>
        <v>0</v>
      </c>
    </row>
    <row r="9" spans="1:11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 s="5">
        <f xml:space="preserve"> statek[[#This Row],[data]]-A8</f>
        <v>8</v>
      </c>
    </row>
    <row r="10" spans="1:11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 s="5">
        <f xml:space="preserve"> statek[[#This Row],[data]]-A9</f>
        <v>0</v>
      </c>
    </row>
    <row r="11" spans="1:11" x14ac:dyDescent="0.2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 s="5">
        <f xml:space="preserve"> statek[[#This Row],[data]]-A10</f>
        <v>0</v>
      </c>
    </row>
    <row r="12" spans="1:11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 s="5">
        <f xml:space="preserve"> statek[[#This Row],[data]]-A11</f>
        <v>26</v>
      </c>
    </row>
    <row r="13" spans="1:11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 s="5">
        <f xml:space="preserve"> statek[[#This Row],[data]]-A12</f>
        <v>0</v>
      </c>
    </row>
    <row r="14" spans="1:11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 s="5">
        <f xml:space="preserve"> statek[[#This Row],[data]]-A13</f>
        <v>0</v>
      </c>
    </row>
    <row r="15" spans="1:11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 s="5">
        <f xml:space="preserve"> statek[[#This Row],[data]]-A14</f>
        <v>0</v>
      </c>
    </row>
    <row r="16" spans="1:11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 s="5">
        <f xml:space="preserve"> statek[[#This Row],[data]]-A15</f>
        <v>21</v>
      </c>
    </row>
    <row r="17" spans="1:7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 s="5">
        <f xml:space="preserve"> statek[[#This Row],[data]]-A16</f>
        <v>0</v>
      </c>
    </row>
    <row r="18" spans="1:7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 s="5">
        <f xml:space="preserve"> statek[[#This Row],[data]]-A17</f>
        <v>0</v>
      </c>
    </row>
    <row r="19" spans="1:7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 s="5">
        <f xml:space="preserve"> statek[[#This Row],[data]]-A18</f>
        <v>0</v>
      </c>
    </row>
    <row r="20" spans="1:7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 s="5">
        <f xml:space="preserve"> statek[[#This Row],[data]]-A19</f>
        <v>24</v>
      </c>
    </row>
    <row r="21" spans="1:7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 s="5">
        <f xml:space="preserve"> statek[[#This Row],[data]]-A20</f>
        <v>0</v>
      </c>
    </row>
    <row r="22" spans="1:7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 s="5">
        <f xml:space="preserve"> statek[[#This Row],[data]]-A21</f>
        <v>0</v>
      </c>
    </row>
    <row r="23" spans="1:7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 s="5">
        <f xml:space="preserve"> statek[[#This Row],[data]]-A22</f>
        <v>18</v>
      </c>
    </row>
    <row r="24" spans="1:7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 s="5">
        <f xml:space="preserve"> statek[[#This Row],[data]]-A23</f>
        <v>0</v>
      </c>
    </row>
    <row r="25" spans="1:7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 s="5">
        <f xml:space="preserve"> statek[[#This Row],[data]]-A24</f>
        <v>0</v>
      </c>
    </row>
    <row r="26" spans="1:7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 s="5">
        <f xml:space="preserve"> statek[[#This Row],[data]]-A25</f>
        <v>22</v>
      </c>
    </row>
    <row r="27" spans="1:7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 s="5">
        <f xml:space="preserve"> statek[[#This Row],[data]]-A26</f>
        <v>0</v>
      </c>
    </row>
    <row r="28" spans="1:7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 s="5">
        <f xml:space="preserve"> statek[[#This Row],[data]]-A27</f>
        <v>25</v>
      </c>
    </row>
    <row r="29" spans="1:7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 s="5">
        <f xml:space="preserve"> statek[[#This Row],[data]]-A28</f>
        <v>0</v>
      </c>
    </row>
    <row r="30" spans="1:7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 s="5">
        <f xml:space="preserve"> statek[[#This Row],[data]]-A29</f>
        <v>0</v>
      </c>
    </row>
    <row r="31" spans="1:7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 s="5">
        <f xml:space="preserve"> statek[[#This Row],[data]]-A30</f>
        <v>0</v>
      </c>
    </row>
    <row r="32" spans="1:7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 s="5">
        <f xml:space="preserve"> statek[[#This Row],[data]]-A31</f>
        <v>13</v>
      </c>
    </row>
    <row r="33" spans="1:7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 s="5">
        <f xml:space="preserve"> statek[[#This Row],[data]]-A32</f>
        <v>0</v>
      </c>
    </row>
    <row r="34" spans="1:7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 s="5">
        <f xml:space="preserve"> statek[[#This Row],[data]]-A33</f>
        <v>0</v>
      </c>
    </row>
    <row r="35" spans="1:7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 s="5">
        <f xml:space="preserve"> statek[[#This Row],[data]]-A34</f>
        <v>0</v>
      </c>
    </row>
    <row r="36" spans="1:7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 s="5">
        <f xml:space="preserve"> statek[[#This Row],[data]]-A35</f>
        <v>0</v>
      </c>
    </row>
    <row r="37" spans="1:7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 s="5">
        <f xml:space="preserve"> statek[[#This Row],[data]]-A36</f>
        <v>17</v>
      </c>
    </row>
    <row r="38" spans="1:7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 s="5">
        <f xml:space="preserve"> statek[[#This Row],[data]]-A37</f>
        <v>0</v>
      </c>
    </row>
    <row r="39" spans="1:7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 s="5">
        <f xml:space="preserve"> statek[[#This Row],[data]]-A38</f>
        <v>0</v>
      </c>
    </row>
    <row r="40" spans="1:7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 s="5">
        <f xml:space="preserve"> statek[[#This Row],[data]]-A39</f>
        <v>0</v>
      </c>
    </row>
    <row r="41" spans="1:7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 s="5">
        <f xml:space="preserve"> statek[[#This Row],[data]]-A40</f>
        <v>15</v>
      </c>
    </row>
    <row r="42" spans="1:7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 s="5">
        <f xml:space="preserve"> statek[[#This Row],[data]]-A41</f>
        <v>0</v>
      </c>
    </row>
    <row r="43" spans="1:7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 s="5">
        <f xml:space="preserve"> statek[[#This Row],[data]]-A42</f>
        <v>19</v>
      </c>
    </row>
    <row r="44" spans="1:7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 s="5">
        <f xml:space="preserve"> statek[[#This Row],[data]]-A43</f>
        <v>0</v>
      </c>
    </row>
    <row r="45" spans="1:7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 s="5">
        <f xml:space="preserve"> statek[[#This Row],[data]]-A44</f>
        <v>0</v>
      </c>
    </row>
    <row r="46" spans="1:7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 s="5">
        <f xml:space="preserve"> statek[[#This Row],[data]]-A45</f>
        <v>26</v>
      </c>
    </row>
    <row r="47" spans="1:7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 s="5">
        <f xml:space="preserve"> statek[[#This Row],[data]]-A46</f>
        <v>0</v>
      </c>
    </row>
    <row r="48" spans="1:7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 s="5">
        <f xml:space="preserve"> statek[[#This Row],[data]]-A47</f>
        <v>0</v>
      </c>
    </row>
    <row r="49" spans="1:7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 s="5">
        <f xml:space="preserve"> statek[[#This Row],[data]]-A48</f>
        <v>0</v>
      </c>
    </row>
    <row r="50" spans="1:7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 s="5">
        <f xml:space="preserve"> statek[[#This Row],[data]]-A49</f>
        <v>0</v>
      </c>
    </row>
    <row r="51" spans="1:7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 s="5">
        <f xml:space="preserve"> statek[[#This Row],[data]]-A50</f>
        <v>21</v>
      </c>
    </row>
    <row r="52" spans="1:7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 s="5">
        <f xml:space="preserve"> statek[[#This Row],[data]]-A51</f>
        <v>0</v>
      </c>
    </row>
    <row r="53" spans="1:7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 s="5">
        <f xml:space="preserve"> statek[[#This Row],[data]]-A52</f>
        <v>0</v>
      </c>
    </row>
    <row r="54" spans="1:7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 s="5">
        <f xml:space="preserve"> statek[[#This Row],[data]]-A53</f>
        <v>0</v>
      </c>
    </row>
    <row r="55" spans="1:7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 s="5">
        <f xml:space="preserve"> statek[[#This Row],[data]]-A54</f>
        <v>0</v>
      </c>
    </row>
    <row r="56" spans="1:7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 s="5">
        <f xml:space="preserve"> statek[[#This Row],[data]]-A55</f>
        <v>24</v>
      </c>
    </row>
    <row r="57" spans="1:7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 s="5">
        <f xml:space="preserve"> statek[[#This Row],[data]]-A56</f>
        <v>0</v>
      </c>
    </row>
    <row r="58" spans="1:7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 s="5">
        <f xml:space="preserve"> statek[[#This Row],[data]]-A57</f>
        <v>0</v>
      </c>
    </row>
    <row r="59" spans="1:7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 s="5">
        <f xml:space="preserve"> statek[[#This Row],[data]]-A58</f>
        <v>18</v>
      </c>
    </row>
    <row r="60" spans="1:7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 s="5">
        <f xml:space="preserve"> statek[[#This Row],[data]]-A59</f>
        <v>0</v>
      </c>
    </row>
    <row r="61" spans="1:7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 s="5">
        <f xml:space="preserve"> statek[[#This Row],[data]]-A60</f>
        <v>0</v>
      </c>
    </row>
    <row r="62" spans="1:7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 s="5">
        <f xml:space="preserve"> statek[[#This Row],[data]]-A61</f>
        <v>22</v>
      </c>
    </row>
    <row r="63" spans="1:7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 s="5">
        <f xml:space="preserve"> statek[[#This Row],[data]]-A62</f>
        <v>0</v>
      </c>
    </row>
    <row r="64" spans="1:7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 s="5">
        <f xml:space="preserve"> statek[[#This Row],[data]]-A63</f>
        <v>0</v>
      </c>
    </row>
    <row r="65" spans="1:7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 s="5">
        <f xml:space="preserve"> statek[[#This Row],[data]]-A64</f>
        <v>0</v>
      </c>
    </row>
    <row r="66" spans="1:7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 s="5">
        <f xml:space="preserve"> statek[[#This Row],[data]]-A65</f>
        <v>25</v>
      </c>
    </row>
    <row r="67" spans="1:7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 s="5">
        <f xml:space="preserve"> statek[[#This Row],[data]]-A66</f>
        <v>0</v>
      </c>
    </row>
    <row r="68" spans="1:7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 s="5">
        <f xml:space="preserve"> statek[[#This Row],[data]]-A67</f>
        <v>0</v>
      </c>
    </row>
    <row r="69" spans="1:7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 s="5">
        <f xml:space="preserve"> statek[[#This Row],[data]]-A68</f>
        <v>13</v>
      </c>
    </row>
    <row r="70" spans="1:7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 s="5">
        <f xml:space="preserve"> statek[[#This Row],[data]]-A69</f>
        <v>0</v>
      </c>
    </row>
    <row r="71" spans="1:7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 s="5">
        <f xml:space="preserve"> statek[[#This Row],[data]]-A70</f>
        <v>0</v>
      </c>
    </row>
    <row r="72" spans="1:7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 s="5">
        <f xml:space="preserve"> statek[[#This Row],[data]]-A71</f>
        <v>0</v>
      </c>
    </row>
    <row r="73" spans="1:7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 s="5">
        <f xml:space="preserve"> statek[[#This Row],[data]]-A72</f>
        <v>0</v>
      </c>
    </row>
    <row r="74" spans="1:7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 s="5">
        <f xml:space="preserve"> statek[[#This Row],[data]]-A73</f>
        <v>17</v>
      </c>
    </row>
    <row r="75" spans="1:7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 s="5">
        <f xml:space="preserve"> statek[[#This Row],[data]]-A74</f>
        <v>0</v>
      </c>
    </row>
    <row r="76" spans="1:7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 s="5">
        <f xml:space="preserve"> statek[[#This Row],[data]]-A75</f>
        <v>0</v>
      </c>
    </row>
    <row r="77" spans="1:7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 s="5">
        <f xml:space="preserve"> statek[[#This Row],[data]]-A76</f>
        <v>15</v>
      </c>
    </row>
    <row r="78" spans="1:7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 s="5">
        <f xml:space="preserve"> statek[[#This Row],[data]]-A77</f>
        <v>0</v>
      </c>
    </row>
    <row r="79" spans="1:7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 s="5">
        <f xml:space="preserve"> statek[[#This Row],[data]]-A78</f>
        <v>19</v>
      </c>
    </row>
    <row r="80" spans="1:7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 s="5">
        <f xml:space="preserve"> statek[[#This Row],[data]]-A79</f>
        <v>0</v>
      </c>
    </row>
    <row r="81" spans="1:7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 s="5">
        <f xml:space="preserve"> statek[[#This Row],[data]]-A80</f>
        <v>0</v>
      </c>
    </row>
    <row r="82" spans="1:7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 s="5">
        <f xml:space="preserve"> statek[[#This Row],[data]]-A81</f>
        <v>0</v>
      </c>
    </row>
    <row r="83" spans="1:7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 s="5">
        <f xml:space="preserve"> statek[[#This Row],[data]]-A82</f>
        <v>26</v>
      </c>
    </row>
    <row r="84" spans="1:7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 s="5">
        <f xml:space="preserve"> statek[[#This Row],[data]]-A83</f>
        <v>0</v>
      </c>
    </row>
    <row r="85" spans="1:7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 s="5">
        <f xml:space="preserve"> statek[[#This Row],[data]]-A84</f>
        <v>0</v>
      </c>
    </row>
    <row r="86" spans="1:7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 s="5">
        <f xml:space="preserve"> statek[[#This Row],[data]]-A85</f>
        <v>21</v>
      </c>
    </row>
    <row r="87" spans="1:7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 s="5">
        <f xml:space="preserve"> statek[[#This Row],[data]]-A86</f>
        <v>0</v>
      </c>
    </row>
    <row r="88" spans="1:7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 s="5">
        <f xml:space="preserve"> statek[[#This Row],[data]]-A87</f>
        <v>0</v>
      </c>
    </row>
    <row r="89" spans="1:7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 s="5">
        <f xml:space="preserve"> statek[[#This Row],[data]]-A88</f>
        <v>0</v>
      </c>
    </row>
    <row r="90" spans="1:7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 s="5">
        <f xml:space="preserve"> statek[[#This Row],[data]]-A89</f>
        <v>0</v>
      </c>
    </row>
    <row r="91" spans="1:7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 s="5">
        <f xml:space="preserve"> statek[[#This Row],[data]]-A90</f>
        <v>24</v>
      </c>
    </row>
    <row r="92" spans="1:7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 s="5">
        <f xml:space="preserve"> statek[[#This Row],[data]]-A91</f>
        <v>0</v>
      </c>
    </row>
    <row r="93" spans="1:7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 s="5">
        <f xml:space="preserve"> statek[[#This Row],[data]]-A92</f>
        <v>0</v>
      </c>
    </row>
    <row r="94" spans="1:7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 s="5">
        <f xml:space="preserve"> statek[[#This Row],[data]]-A93</f>
        <v>0</v>
      </c>
    </row>
    <row r="95" spans="1:7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 s="5">
        <f xml:space="preserve"> statek[[#This Row],[data]]-A94</f>
        <v>0</v>
      </c>
    </row>
    <row r="96" spans="1:7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 s="5">
        <f xml:space="preserve"> statek[[#This Row],[data]]-A95</f>
        <v>18</v>
      </c>
    </row>
    <row r="97" spans="1:7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 s="5">
        <f xml:space="preserve"> statek[[#This Row],[data]]-A96</f>
        <v>0</v>
      </c>
    </row>
    <row r="98" spans="1:7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 s="5">
        <f xml:space="preserve"> statek[[#This Row],[data]]-A97</f>
        <v>0</v>
      </c>
    </row>
    <row r="99" spans="1:7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 s="5">
        <f xml:space="preserve"> statek[[#This Row],[data]]-A98</f>
        <v>0</v>
      </c>
    </row>
    <row r="100" spans="1:7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 s="5">
        <f xml:space="preserve"> statek[[#This Row],[data]]-A99</f>
        <v>0</v>
      </c>
    </row>
    <row r="101" spans="1:7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 s="5">
        <f xml:space="preserve"> statek[[#This Row],[data]]-A100</f>
        <v>22</v>
      </c>
    </row>
    <row r="102" spans="1:7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 s="5">
        <f xml:space="preserve"> statek[[#This Row],[data]]-A101</f>
        <v>0</v>
      </c>
    </row>
    <row r="103" spans="1:7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 s="5">
        <f xml:space="preserve"> statek[[#This Row],[data]]-A102</f>
        <v>0</v>
      </c>
    </row>
    <row r="104" spans="1:7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 s="5">
        <f xml:space="preserve"> statek[[#This Row],[data]]-A103</f>
        <v>0</v>
      </c>
    </row>
    <row r="105" spans="1:7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 s="5">
        <f xml:space="preserve"> statek[[#This Row],[data]]-A104</f>
        <v>0</v>
      </c>
    </row>
    <row r="106" spans="1:7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 s="5">
        <f xml:space="preserve"> statek[[#This Row],[data]]-A105</f>
        <v>25</v>
      </c>
    </row>
    <row r="107" spans="1:7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 s="5">
        <f xml:space="preserve"> statek[[#This Row],[data]]-A106</f>
        <v>0</v>
      </c>
    </row>
    <row r="108" spans="1:7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 s="5">
        <f xml:space="preserve"> statek[[#This Row],[data]]-A107</f>
        <v>13</v>
      </c>
    </row>
    <row r="109" spans="1:7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 s="5">
        <f xml:space="preserve"> statek[[#This Row],[data]]-A108</f>
        <v>0</v>
      </c>
    </row>
    <row r="110" spans="1:7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 s="5">
        <f xml:space="preserve"> statek[[#This Row],[data]]-A109</f>
        <v>0</v>
      </c>
    </row>
    <row r="111" spans="1:7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 s="5">
        <f xml:space="preserve"> statek[[#This Row],[data]]-A110</f>
        <v>0</v>
      </c>
    </row>
    <row r="112" spans="1:7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 s="5">
        <f xml:space="preserve"> statek[[#This Row],[data]]-A111</f>
        <v>0</v>
      </c>
    </row>
    <row r="113" spans="1:7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 s="5">
        <f xml:space="preserve"> statek[[#This Row],[data]]-A112</f>
        <v>17</v>
      </c>
    </row>
    <row r="114" spans="1:7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 s="5">
        <f xml:space="preserve"> statek[[#This Row],[data]]-A113</f>
        <v>0</v>
      </c>
    </row>
    <row r="115" spans="1:7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 s="5">
        <f xml:space="preserve"> statek[[#This Row],[data]]-A114</f>
        <v>0</v>
      </c>
    </row>
    <row r="116" spans="1:7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 s="5">
        <f xml:space="preserve"> statek[[#This Row],[data]]-A115</f>
        <v>0</v>
      </c>
    </row>
    <row r="117" spans="1:7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 s="5">
        <f xml:space="preserve"> statek[[#This Row],[data]]-A116</f>
        <v>15</v>
      </c>
    </row>
    <row r="118" spans="1:7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 s="5">
        <f xml:space="preserve"> statek[[#This Row],[data]]-A117</f>
        <v>0</v>
      </c>
    </row>
    <row r="119" spans="1:7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 s="5">
        <f xml:space="preserve"> statek[[#This Row],[data]]-A118</f>
        <v>0</v>
      </c>
    </row>
    <row r="120" spans="1:7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 s="5">
        <f xml:space="preserve"> statek[[#This Row],[data]]-A119</f>
        <v>0</v>
      </c>
    </row>
    <row r="121" spans="1:7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 s="5">
        <f xml:space="preserve"> statek[[#This Row],[data]]-A120</f>
        <v>19</v>
      </c>
    </row>
    <row r="122" spans="1:7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 s="5">
        <f xml:space="preserve"> statek[[#This Row],[data]]-A121</f>
        <v>0</v>
      </c>
    </row>
    <row r="123" spans="1:7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 s="5">
        <f xml:space="preserve"> statek[[#This Row],[data]]-A122</f>
        <v>26</v>
      </c>
    </row>
    <row r="124" spans="1:7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 s="5">
        <f xml:space="preserve"> statek[[#This Row],[data]]-A123</f>
        <v>0</v>
      </c>
    </row>
    <row r="125" spans="1:7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 s="5">
        <f xml:space="preserve"> statek[[#This Row],[data]]-A124</f>
        <v>21</v>
      </c>
    </row>
    <row r="126" spans="1:7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 s="5">
        <f xml:space="preserve"> statek[[#This Row],[data]]-A125</f>
        <v>0</v>
      </c>
    </row>
    <row r="127" spans="1:7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 s="5">
        <f xml:space="preserve"> statek[[#This Row],[data]]-A126</f>
        <v>0</v>
      </c>
    </row>
    <row r="128" spans="1:7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 s="5">
        <f xml:space="preserve"> statek[[#This Row],[data]]-A127</f>
        <v>0</v>
      </c>
    </row>
    <row r="129" spans="1:7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 s="5">
        <f xml:space="preserve"> statek[[#This Row],[data]]-A128</f>
        <v>0</v>
      </c>
    </row>
    <row r="130" spans="1:7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 s="5">
        <f xml:space="preserve"> statek[[#This Row],[data]]-A129</f>
        <v>24</v>
      </c>
    </row>
    <row r="131" spans="1:7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 s="5">
        <f xml:space="preserve"> statek[[#This Row],[data]]-A130</f>
        <v>0</v>
      </c>
    </row>
    <row r="132" spans="1:7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 s="5">
        <f xml:space="preserve"> statek[[#This Row],[data]]-A131</f>
        <v>18</v>
      </c>
    </row>
    <row r="133" spans="1:7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 s="5">
        <f xml:space="preserve"> statek[[#This Row],[data]]-A132</f>
        <v>0</v>
      </c>
    </row>
    <row r="134" spans="1:7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 s="5">
        <f xml:space="preserve"> statek[[#This Row],[data]]-A133</f>
        <v>0</v>
      </c>
    </row>
    <row r="135" spans="1:7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 s="5">
        <f xml:space="preserve"> statek[[#This Row],[data]]-A134</f>
        <v>22</v>
      </c>
    </row>
    <row r="136" spans="1:7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 s="5">
        <f xml:space="preserve"> statek[[#This Row],[data]]-A135</f>
        <v>0</v>
      </c>
    </row>
    <row r="137" spans="1:7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 s="5">
        <f xml:space="preserve"> statek[[#This Row],[data]]-A136</f>
        <v>0</v>
      </c>
    </row>
    <row r="138" spans="1:7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 s="5">
        <f xml:space="preserve"> statek[[#This Row],[data]]-A137</f>
        <v>0</v>
      </c>
    </row>
    <row r="139" spans="1:7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 s="5">
        <f xml:space="preserve"> statek[[#This Row],[data]]-A138</f>
        <v>25</v>
      </c>
    </row>
    <row r="140" spans="1:7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 s="5">
        <f xml:space="preserve"> statek[[#This Row],[data]]-A139</f>
        <v>0</v>
      </c>
    </row>
    <row r="141" spans="1:7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 s="5">
        <f xml:space="preserve"> statek[[#This Row],[data]]-A140</f>
        <v>0</v>
      </c>
    </row>
    <row r="142" spans="1:7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 s="5">
        <f xml:space="preserve"> statek[[#This Row],[data]]-A141</f>
        <v>0</v>
      </c>
    </row>
    <row r="143" spans="1:7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 s="5">
        <f xml:space="preserve"> statek[[#This Row],[data]]-A142</f>
        <v>0</v>
      </c>
    </row>
    <row r="144" spans="1:7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 s="5">
        <f xml:space="preserve"> statek[[#This Row],[data]]-A143</f>
        <v>1</v>
      </c>
    </row>
    <row r="145" spans="1:7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 s="5">
        <f xml:space="preserve"> statek[[#This Row],[data]]-A144</f>
        <v>0</v>
      </c>
    </row>
    <row r="146" spans="1:7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 s="5">
        <f xml:space="preserve"> statek[[#This Row],[data]]-A145</f>
        <v>17</v>
      </c>
    </row>
    <row r="147" spans="1:7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 s="5">
        <f xml:space="preserve"> statek[[#This Row],[data]]-A146</f>
        <v>0</v>
      </c>
    </row>
    <row r="148" spans="1:7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 s="5">
        <f xml:space="preserve"> statek[[#This Row],[data]]-A147</f>
        <v>0</v>
      </c>
    </row>
    <row r="149" spans="1:7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 s="5">
        <f xml:space="preserve"> statek[[#This Row],[data]]-A148</f>
        <v>0</v>
      </c>
    </row>
    <row r="150" spans="1:7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 s="5">
        <f xml:space="preserve"> statek[[#This Row],[data]]-A149</f>
        <v>0</v>
      </c>
    </row>
    <row r="151" spans="1:7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 s="5">
        <f xml:space="preserve"> statek[[#This Row],[data]]-A150</f>
        <v>15</v>
      </c>
    </row>
    <row r="152" spans="1:7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 s="5">
        <f xml:space="preserve"> statek[[#This Row],[data]]-A151</f>
        <v>0</v>
      </c>
    </row>
    <row r="153" spans="1:7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 s="5">
        <f xml:space="preserve"> statek[[#This Row],[data]]-A152</f>
        <v>19</v>
      </c>
    </row>
    <row r="154" spans="1:7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 s="5">
        <f xml:space="preserve"> statek[[#This Row],[data]]-A153</f>
        <v>0</v>
      </c>
    </row>
    <row r="155" spans="1:7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 s="5">
        <f xml:space="preserve"> statek[[#This Row],[data]]-A154</f>
        <v>0</v>
      </c>
    </row>
    <row r="156" spans="1:7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 s="5">
        <f xml:space="preserve"> statek[[#This Row],[data]]-A155</f>
        <v>26</v>
      </c>
    </row>
    <row r="157" spans="1:7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 s="5">
        <f xml:space="preserve"> statek[[#This Row],[data]]-A156</f>
        <v>0</v>
      </c>
    </row>
    <row r="158" spans="1:7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 s="5">
        <f xml:space="preserve"> statek[[#This Row],[data]]-A157</f>
        <v>0</v>
      </c>
    </row>
    <row r="159" spans="1:7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 s="5">
        <f xml:space="preserve"> statek[[#This Row],[data]]-A158</f>
        <v>0</v>
      </c>
    </row>
    <row r="160" spans="1:7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 s="5">
        <f xml:space="preserve"> statek[[#This Row],[data]]-A159</f>
        <v>21</v>
      </c>
    </row>
    <row r="161" spans="1:7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 s="5">
        <f xml:space="preserve"> statek[[#This Row],[data]]-A160</f>
        <v>0</v>
      </c>
    </row>
    <row r="162" spans="1:7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 s="5">
        <f xml:space="preserve"> statek[[#This Row],[data]]-A161</f>
        <v>0</v>
      </c>
    </row>
    <row r="163" spans="1:7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 s="5">
        <f xml:space="preserve"> statek[[#This Row],[data]]-A162</f>
        <v>24</v>
      </c>
    </row>
    <row r="164" spans="1:7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 s="5">
        <f xml:space="preserve"> statek[[#This Row],[data]]-A163</f>
        <v>0</v>
      </c>
    </row>
    <row r="165" spans="1:7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 s="5">
        <f xml:space="preserve"> statek[[#This Row],[data]]-A164</f>
        <v>0</v>
      </c>
    </row>
    <row r="166" spans="1:7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 s="5">
        <f xml:space="preserve"> statek[[#This Row],[data]]-A165</f>
        <v>18</v>
      </c>
    </row>
    <row r="167" spans="1:7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 s="5">
        <f xml:space="preserve"> statek[[#This Row],[data]]-A166</f>
        <v>0</v>
      </c>
    </row>
    <row r="168" spans="1:7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 s="5">
        <f xml:space="preserve"> statek[[#This Row],[data]]-A167</f>
        <v>0</v>
      </c>
    </row>
    <row r="169" spans="1:7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 s="5">
        <f xml:space="preserve"> statek[[#This Row],[data]]-A168</f>
        <v>22</v>
      </c>
    </row>
    <row r="170" spans="1:7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 s="5">
        <f xml:space="preserve"> statek[[#This Row],[data]]-A169</f>
        <v>0</v>
      </c>
    </row>
    <row r="171" spans="1:7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 s="5">
        <f xml:space="preserve"> statek[[#This Row],[data]]-A170</f>
        <v>0</v>
      </c>
    </row>
    <row r="172" spans="1:7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 s="5">
        <f xml:space="preserve"> statek[[#This Row],[data]]-A171</f>
        <v>0</v>
      </c>
    </row>
    <row r="173" spans="1:7" x14ac:dyDescent="0.2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 s="5">
        <f xml:space="preserve"> statek[[#This Row],[data]]-A172</f>
        <v>0</v>
      </c>
    </row>
    <row r="174" spans="1:7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 s="5">
        <f xml:space="preserve"> statek[[#This Row],[data]]-A173</f>
        <v>25</v>
      </c>
    </row>
    <row r="175" spans="1:7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 s="5">
        <f xml:space="preserve"> statek[[#This Row],[data]]-A174</f>
        <v>0</v>
      </c>
    </row>
    <row r="176" spans="1:7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 s="5">
        <f xml:space="preserve"> statek[[#This Row],[data]]-A175</f>
        <v>0</v>
      </c>
    </row>
    <row r="177" spans="1:7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 s="5">
        <f xml:space="preserve"> statek[[#This Row],[data]]-A176</f>
        <v>0</v>
      </c>
    </row>
    <row r="178" spans="1:7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 s="5">
        <f xml:space="preserve"> statek[[#This Row],[data]]-A177</f>
        <v>13</v>
      </c>
    </row>
    <row r="179" spans="1:7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 s="5">
        <f xml:space="preserve"> statek[[#This Row],[data]]-A178</f>
        <v>0</v>
      </c>
    </row>
    <row r="180" spans="1:7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 s="5">
        <f xml:space="preserve"> statek[[#This Row],[data]]-A179</f>
        <v>0</v>
      </c>
    </row>
    <row r="181" spans="1:7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 s="5">
        <f xml:space="preserve"> statek[[#This Row],[data]]-A180</f>
        <v>0</v>
      </c>
    </row>
    <row r="182" spans="1:7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 s="5">
        <f xml:space="preserve"> statek[[#This Row],[data]]-A181</f>
        <v>17</v>
      </c>
    </row>
    <row r="183" spans="1:7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 s="5">
        <f xml:space="preserve"> statek[[#This Row],[data]]-A182</f>
        <v>0</v>
      </c>
    </row>
    <row r="184" spans="1:7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 s="5">
        <f xml:space="preserve"> statek[[#This Row],[data]]-A183</f>
        <v>0</v>
      </c>
    </row>
    <row r="185" spans="1:7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 s="5">
        <f xml:space="preserve"> statek[[#This Row],[data]]-A184</f>
        <v>0</v>
      </c>
    </row>
    <row r="186" spans="1:7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 s="5">
        <f xml:space="preserve"> statek[[#This Row],[data]]-A185</f>
        <v>15</v>
      </c>
    </row>
    <row r="187" spans="1:7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 s="5">
        <f xml:space="preserve"> statek[[#This Row],[data]]-A186</f>
        <v>0</v>
      </c>
    </row>
    <row r="188" spans="1:7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 s="5">
        <f xml:space="preserve"> statek[[#This Row],[data]]-A187</f>
        <v>0</v>
      </c>
    </row>
    <row r="189" spans="1:7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 s="5">
        <f xml:space="preserve"> statek[[#This Row],[data]]-A188</f>
        <v>0</v>
      </c>
    </row>
    <row r="190" spans="1:7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 s="5">
        <f xml:space="preserve"> statek[[#This Row],[data]]-A189</f>
        <v>0</v>
      </c>
    </row>
    <row r="191" spans="1:7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 s="5">
        <f xml:space="preserve"> statek[[#This Row],[data]]-A190</f>
        <v>19</v>
      </c>
    </row>
    <row r="192" spans="1:7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 s="5">
        <f xml:space="preserve"> statek[[#This Row],[data]]-A191</f>
        <v>0</v>
      </c>
    </row>
    <row r="193" spans="1:7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 s="5">
        <f xml:space="preserve"> statek[[#This Row],[data]]-A192</f>
        <v>0</v>
      </c>
    </row>
    <row r="194" spans="1:7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 s="5">
        <f xml:space="preserve"> statek[[#This Row],[data]]-A193</f>
        <v>26</v>
      </c>
    </row>
    <row r="195" spans="1:7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 s="5">
        <f xml:space="preserve"> statek[[#This Row],[data]]-A194</f>
        <v>0</v>
      </c>
    </row>
    <row r="196" spans="1:7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 s="5">
        <f xml:space="preserve"> statek[[#This Row],[data]]-A195</f>
        <v>21</v>
      </c>
    </row>
    <row r="197" spans="1:7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 s="5">
        <f xml:space="preserve"> statek[[#This Row],[data]]-A196</f>
        <v>0</v>
      </c>
    </row>
    <row r="198" spans="1:7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 s="5">
        <f xml:space="preserve"> statek[[#This Row],[data]]-A197</f>
        <v>0</v>
      </c>
    </row>
    <row r="199" spans="1:7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 s="5">
        <f xml:space="preserve"> statek[[#This Row],[data]]-A198</f>
        <v>24</v>
      </c>
    </row>
    <row r="200" spans="1:7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 s="5">
        <f xml:space="preserve"> statek[[#This Row],[data]]-A199</f>
        <v>0</v>
      </c>
    </row>
    <row r="201" spans="1:7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 s="5">
        <f xml:space="preserve"> statek[[#This Row],[data]]-A200</f>
        <v>0</v>
      </c>
    </row>
    <row r="202" spans="1:7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 s="5">
        <f xml:space="preserve"> statek[[#This Row],[data]]-A201</f>
        <v>0</v>
      </c>
    </row>
    <row r="203" spans="1:7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 s="5">
        <f xml:space="preserve"> statek[[#This Row],[data]]-A202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9"/>
  <sheetViews>
    <sheetView workbookViewId="0">
      <selection activeCell="D142" sqref="D142"/>
    </sheetView>
  </sheetViews>
  <sheetFormatPr defaultRowHeight="15" outlineLevelRow="2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outlineLevel="2" x14ac:dyDescent="0.25">
      <c r="A2" s="1">
        <v>42370</v>
      </c>
      <c r="B2" t="s">
        <v>6</v>
      </c>
      <c r="C2" t="s">
        <v>10</v>
      </c>
      <c r="D2" t="s">
        <v>8</v>
      </c>
      <c r="E2">
        <v>38</v>
      </c>
      <c r="F2">
        <v>10</v>
      </c>
    </row>
    <row r="3" spans="1:6" hidden="1" outlineLevel="2" x14ac:dyDescent="0.25">
      <c r="A3" s="1">
        <v>42440</v>
      </c>
      <c r="B3" t="s">
        <v>17</v>
      </c>
      <c r="C3" t="s">
        <v>10</v>
      </c>
      <c r="D3" t="s">
        <v>8</v>
      </c>
      <c r="E3">
        <v>7</v>
      </c>
      <c r="F3">
        <v>8</v>
      </c>
    </row>
    <row r="4" spans="1:6" hidden="1" outlineLevel="2" x14ac:dyDescent="0.25">
      <c r="A4" s="1">
        <v>42529</v>
      </c>
      <c r="B4" t="s">
        <v>21</v>
      </c>
      <c r="C4" t="s">
        <v>10</v>
      </c>
      <c r="D4" t="s">
        <v>8</v>
      </c>
      <c r="E4">
        <v>28</v>
      </c>
      <c r="F4">
        <v>8</v>
      </c>
    </row>
    <row r="5" spans="1:6" hidden="1" outlineLevel="2" x14ac:dyDescent="0.25">
      <c r="A5" s="1">
        <v>42542</v>
      </c>
      <c r="B5" t="s">
        <v>22</v>
      </c>
      <c r="C5" t="s">
        <v>10</v>
      </c>
      <c r="D5" t="s">
        <v>8</v>
      </c>
      <c r="E5">
        <v>9</v>
      </c>
      <c r="F5">
        <v>9</v>
      </c>
    </row>
    <row r="6" spans="1:6" hidden="1" outlineLevel="2" x14ac:dyDescent="0.25">
      <c r="A6" s="1">
        <v>42619</v>
      </c>
      <c r="B6" t="s">
        <v>16</v>
      </c>
      <c r="C6" t="s">
        <v>10</v>
      </c>
      <c r="D6" t="s">
        <v>8</v>
      </c>
      <c r="E6">
        <v>47</v>
      </c>
      <c r="F6">
        <v>7</v>
      </c>
    </row>
    <row r="7" spans="1:6" hidden="1" outlineLevel="2" x14ac:dyDescent="0.25">
      <c r="A7" s="1">
        <v>42682</v>
      </c>
      <c r="B7" t="s">
        <v>19</v>
      </c>
      <c r="C7" t="s">
        <v>10</v>
      </c>
      <c r="D7" t="s">
        <v>8</v>
      </c>
      <c r="E7">
        <v>11</v>
      </c>
      <c r="F7">
        <v>8</v>
      </c>
    </row>
    <row r="8" spans="1:6" hidden="1" outlineLevel="2" x14ac:dyDescent="0.25">
      <c r="A8" s="1">
        <v>42742</v>
      </c>
      <c r="B8" t="s">
        <v>22</v>
      </c>
      <c r="C8" t="s">
        <v>10</v>
      </c>
      <c r="D8" t="s">
        <v>8</v>
      </c>
      <c r="E8">
        <v>42</v>
      </c>
      <c r="F8">
        <v>9</v>
      </c>
    </row>
    <row r="9" spans="1:6" hidden="1" outlineLevel="2" x14ac:dyDescent="0.25">
      <c r="A9" s="1">
        <v>42793</v>
      </c>
      <c r="B9" t="s">
        <v>15</v>
      </c>
      <c r="C9" t="s">
        <v>10</v>
      </c>
      <c r="D9" t="s">
        <v>8</v>
      </c>
      <c r="E9">
        <v>30</v>
      </c>
      <c r="F9">
        <v>8</v>
      </c>
    </row>
    <row r="10" spans="1:6" hidden="1" outlineLevel="2" x14ac:dyDescent="0.25">
      <c r="A10" s="1">
        <v>42840</v>
      </c>
      <c r="B10" t="s">
        <v>17</v>
      </c>
      <c r="C10" t="s">
        <v>10</v>
      </c>
      <c r="D10" t="s">
        <v>8</v>
      </c>
      <c r="E10">
        <v>15</v>
      </c>
      <c r="F10">
        <v>8</v>
      </c>
    </row>
    <row r="11" spans="1:6" hidden="1" outlineLevel="2" x14ac:dyDescent="0.25">
      <c r="A11" s="1">
        <v>42904</v>
      </c>
      <c r="B11" t="s">
        <v>20</v>
      </c>
      <c r="C11" t="s">
        <v>10</v>
      </c>
      <c r="D11" t="s">
        <v>8</v>
      </c>
      <c r="E11">
        <v>22</v>
      </c>
      <c r="F11">
        <v>8</v>
      </c>
    </row>
    <row r="12" spans="1:6" hidden="1" outlineLevel="2" x14ac:dyDescent="0.25">
      <c r="A12" s="1">
        <v>42974</v>
      </c>
      <c r="B12" t="s">
        <v>13</v>
      </c>
      <c r="C12" t="s">
        <v>10</v>
      </c>
      <c r="D12" t="s">
        <v>8</v>
      </c>
      <c r="E12">
        <v>24</v>
      </c>
      <c r="F12">
        <v>9</v>
      </c>
    </row>
    <row r="13" spans="1:6" hidden="1" outlineLevel="2" x14ac:dyDescent="0.25">
      <c r="A13" s="1">
        <v>43040</v>
      </c>
      <c r="B13" t="s">
        <v>17</v>
      </c>
      <c r="C13" t="s">
        <v>10</v>
      </c>
      <c r="D13" t="s">
        <v>8</v>
      </c>
      <c r="E13">
        <v>15</v>
      </c>
      <c r="F13">
        <v>8</v>
      </c>
    </row>
    <row r="14" spans="1:6" hidden="1" outlineLevel="2" x14ac:dyDescent="0.25">
      <c r="A14" s="1">
        <v>43082</v>
      </c>
      <c r="B14" t="s">
        <v>19</v>
      </c>
      <c r="C14" t="s">
        <v>10</v>
      </c>
      <c r="D14" t="s">
        <v>8</v>
      </c>
      <c r="E14">
        <v>26</v>
      </c>
      <c r="F14">
        <v>8</v>
      </c>
    </row>
    <row r="15" spans="1:6" hidden="1" outlineLevel="2" x14ac:dyDescent="0.25">
      <c r="A15" s="1">
        <v>43104</v>
      </c>
      <c r="B15" t="s">
        <v>20</v>
      </c>
      <c r="C15" t="s">
        <v>10</v>
      </c>
      <c r="D15" t="s">
        <v>8</v>
      </c>
      <c r="E15">
        <v>21</v>
      </c>
      <c r="F15">
        <v>8</v>
      </c>
    </row>
    <row r="16" spans="1:6" hidden="1" outlineLevel="2" x14ac:dyDescent="0.25">
      <c r="A16" s="1">
        <v>43129</v>
      </c>
      <c r="B16" t="s">
        <v>21</v>
      </c>
      <c r="C16" t="s">
        <v>10</v>
      </c>
      <c r="D16" t="s">
        <v>8</v>
      </c>
      <c r="E16">
        <v>4</v>
      </c>
      <c r="F16">
        <v>8</v>
      </c>
    </row>
    <row r="17" spans="1:6" hidden="1" outlineLevel="2" x14ac:dyDescent="0.25">
      <c r="A17" s="1">
        <v>43147</v>
      </c>
      <c r="B17" t="s">
        <v>6</v>
      </c>
      <c r="C17" t="s">
        <v>10</v>
      </c>
      <c r="D17" t="s">
        <v>8</v>
      </c>
      <c r="E17">
        <v>10</v>
      </c>
      <c r="F17">
        <v>8</v>
      </c>
    </row>
    <row r="18" spans="1:6" hidden="1" outlineLevel="2" x14ac:dyDescent="0.25">
      <c r="A18" s="1">
        <v>43162</v>
      </c>
      <c r="B18" t="s">
        <v>13</v>
      </c>
      <c r="C18" t="s">
        <v>10</v>
      </c>
      <c r="D18" t="s">
        <v>8</v>
      </c>
      <c r="E18">
        <v>5</v>
      </c>
      <c r="F18">
        <v>9</v>
      </c>
    </row>
    <row r="19" spans="1:6" hidden="1" outlineLevel="2" x14ac:dyDescent="0.25">
      <c r="A19" s="1">
        <v>43181</v>
      </c>
      <c r="B19" t="s">
        <v>15</v>
      </c>
      <c r="C19" t="s">
        <v>10</v>
      </c>
      <c r="D19" t="s">
        <v>8</v>
      </c>
      <c r="E19">
        <v>16</v>
      </c>
      <c r="F19">
        <v>8</v>
      </c>
    </row>
    <row r="20" spans="1:6" hidden="1" outlineLevel="2" x14ac:dyDescent="0.25">
      <c r="A20" s="1">
        <v>43207</v>
      </c>
      <c r="B20" t="s">
        <v>16</v>
      </c>
      <c r="C20" t="s">
        <v>10</v>
      </c>
      <c r="D20" t="s">
        <v>8</v>
      </c>
      <c r="E20">
        <v>34</v>
      </c>
      <c r="F20">
        <v>7</v>
      </c>
    </row>
    <row r="21" spans="1:6" hidden="1" outlineLevel="2" x14ac:dyDescent="0.25">
      <c r="A21" s="1">
        <v>43228</v>
      </c>
      <c r="B21" t="s">
        <v>17</v>
      </c>
      <c r="C21" t="s">
        <v>10</v>
      </c>
      <c r="D21" t="s">
        <v>8</v>
      </c>
      <c r="E21">
        <v>40</v>
      </c>
      <c r="F21">
        <v>8</v>
      </c>
    </row>
    <row r="22" spans="1:6" hidden="1" outlineLevel="2" x14ac:dyDescent="0.25">
      <c r="A22" s="1">
        <v>43317</v>
      </c>
      <c r="B22" t="s">
        <v>21</v>
      </c>
      <c r="C22" t="s">
        <v>10</v>
      </c>
      <c r="D22" t="s">
        <v>8</v>
      </c>
      <c r="E22">
        <v>46</v>
      </c>
      <c r="F22">
        <v>8</v>
      </c>
    </row>
    <row r="23" spans="1:6" hidden="1" outlineLevel="2" x14ac:dyDescent="0.25">
      <c r="A23" s="1">
        <v>43347</v>
      </c>
      <c r="B23" t="s">
        <v>6</v>
      </c>
      <c r="C23" t="s">
        <v>10</v>
      </c>
      <c r="D23" t="s">
        <v>8</v>
      </c>
      <c r="E23">
        <v>47</v>
      </c>
      <c r="F23">
        <v>8</v>
      </c>
    </row>
    <row r="24" spans="1:6" hidden="1" outlineLevel="2" x14ac:dyDescent="0.25">
      <c r="A24" s="1">
        <v>43362</v>
      </c>
      <c r="B24" t="s">
        <v>13</v>
      </c>
      <c r="C24" t="s">
        <v>10</v>
      </c>
      <c r="D24" t="s">
        <v>8</v>
      </c>
      <c r="E24">
        <v>24</v>
      </c>
      <c r="F24">
        <v>9</v>
      </c>
    </row>
    <row r="25" spans="1:6" hidden="1" outlineLevel="2" x14ac:dyDescent="0.25">
      <c r="A25" s="1">
        <v>43381</v>
      </c>
      <c r="B25" t="s">
        <v>15</v>
      </c>
      <c r="C25" t="s">
        <v>10</v>
      </c>
      <c r="D25" t="s">
        <v>8</v>
      </c>
      <c r="E25">
        <v>18</v>
      </c>
      <c r="F25">
        <v>8</v>
      </c>
    </row>
    <row r="26" spans="1:6" hidden="1" outlineLevel="2" x14ac:dyDescent="0.25">
      <c r="A26" s="1">
        <v>43452</v>
      </c>
      <c r="B26" t="s">
        <v>18</v>
      </c>
      <c r="C26" t="s">
        <v>10</v>
      </c>
      <c r="D26" t="s">
        <v>8</v>
      </c>
      <c r="E26">
        <v>41</v>
      </c>
      <c r="F26">
        <v>8</v>
      </c>
    </row>
    <row r="27" spans="1:6" outlineLevel="1" collapsed="1" x14ac:dyDescent="0.25">
      <c r="A27" s="1"/>
      <c r="B27" s="3" t="s">
        <v>23</v>
      </c>
      <c r="C27">
        <f>COUNTIF(C2:C26, "T1")</f>
        <v>25</v>
      </c>
      <c r="E27">
        <f>SUBTOTAL(9,E2:E26)</f>
        <v>620</v>
      </c>
    </row>
    <row r="28" spans="1:6" hidden="1" outlineLevel="2" x14ac:dyDescent="0.25">
      <c r="A28" s="1">
        <v>42370</v>
      </c>
      <c r="B28" t="s">
        <v>6</v>
      </c>
      <c r="C28" t="s">
        <v>11</v>
      </c>
      <c r="D28" t="s">
        <v>8</v>
      </c>
      <c r="E28">
        <v>33</v>
      </c>
      <c r="F28">
        <v>30</v>
      </c>
    </row>
    <row r="29" spans="1:6" hidden="1" outlineLevel="2" x14ac:dyDescent="0.25">
      <c r="A29" s="1">
        <v>42385</v>
      </c>
      <c r="B29" t="s">
        <v>13</v>
      </c>
      <c r="C29" t="s">
        <v>11</v>
      </c>
      <c r="D29" t="s">
        <v>8</v>
      </c>
      <c r="E29">
        <v>14</v>
      </c>
      <c r="F29">
        <v>26</v>
      </c>
    </row>
    <row r="30" spans="1:6" hidden="1" outlineLevel="2" x14ac:dyDescent="0.25">
      <c r="A30" s="1">
        <v>42393</v>
      </c>
      <c r="B30" t="s">
        <v>15</v>
      </c>
      <c r="C30" t="s">
        <v>11</v>
      </c>
      <c r="D30" t="s">
        <v>8</v>
      </c>
      <c r="E30">
        <v>1</v>
      </c>
      <c r="F30">
        <v>28</v>
      </c>
    </row>
    <row r="31" spans="1:6" hidden="1" outlineLevel="2" x14ac:dyDescent="0.25">
      <c r="A31" s="1">
        <v>42440</v>
      </c>
      <c r="B31" t="s">
        <v>17</v>
      </c>
      <c r="C31" t="s">
        <v>11</v>
      </c>
      <c r="D31" t="s">
        <v>8</v>
      </c>
      <c r="E31">
        <v>10</v>
      </c>
      <c r="F31">
        <v>24</v>
      </c>
    </row>
    <row r="32" spans="1:6" hidden="1" outlineLevel="2" x14ac:dyDescent="0.25">
      <c r="A32" s="1">
        <v>42504</v>
      </c>
      <c r="B32" t="s">
        <v>20</v>
      </c>
      <c r="C32" t="s">
        <v>11</v>
      </c>
      <c r="D32" t="s">
        <v>8</v>
      </c>
      <c r="E32">
        <v>10</v>
      </c>
      <c r="F32">
        <v>23</v>
      </c>
    </row>
    <row r="33" spans="1:6" hidden="1" outlineLevel="2" x14ac:dyDescent="0.25">
      <c r="A33" s="1">
        <v>42542</v>
      </c>
      <c r="B33" t="s">
        <v>22</v>
      </c>
      <c r="C33" t="s">
        <v>11</v>
      </c>
      <c r="D33" t="s">
        <v>8</v>
      </c>
      <c r="E33">
        <v>33</v>
      </c>
      <c r="F33">
        <v>26</v>
      </c>
    </row>
    <row r="34" spans="1:6" hidden="1" outlineLevel="2" x14ac:dyDescent="0.25">
      <c r="A34" s="1">
        <v>42593</v>
      </c>
      <c r="B34" t="s">
        <v>15</v>
      </c>
      <c r="C34" t="s">
        <v>11</v>
      </c>
      <c r="D34" t="s">
        <v>8</v>
      </c>
      <c r="E34">
        <v>9</v>
      </c>
      <c r="F34">
        <v>24</v>
      </c>
    </row>
    <row r="35" spans="1:6" hidden="1" outlineLevel="2" x14ac:dyDescent="0.25">
      <c r="A35" s="1">
        <v>42619</v>
      </c>
      <c r="B35" t="s">
        <v>16</v>
      </c>
      <c r="C35" t="s">
        <v>11</v>
      </c>
      <c r="D35" t="s">
        <v>8</v>
      </c>
      <c r="E35">
        <v>3</v>
      </c>
      <c r="F35">
        <v>22</v>
      </c>
    </row>
    <row r="36" spans="1:6" hidden="1" outlineLevel="2" x14ac:dyDescent="0.25">
      <c r="A36" s="1">
        <v>42640</v>
      </c>
      <c r="B36" t="s">
        <v>17</v>
      </c>
      <c r="C36" t="s">
        <v>11</v>
      </c>
      <c r="D36" t="s">
        <v>8</v>
      </c>
      <c r="E36">
        <v>17</v>
      </c>
      <c r="F36">
        <v>24</v>
      </c>
    </row>
    <row r="37" spans="1:6" hidden="1" outlineLevel="2" x14ac:dyDescent="0.25">
      <c r="A37" s="1">
        <v>42664</v>
      </c>
      <c r="B37" t="s">
        <v>18</v>
      </c>
      <c r="C37" t="s">
        <v>11</v>
      </c>
      <c r="D37" t="s">
        <v>8</v>
      </c>
      <c r="E37">
        <v>23</v>
      </c>
      <c r="F37">
        <v>23</v>
      </c>
    </row>
    <row r="38" spans="1:6" hidden="1" outlineLevel="2" x14ac:dyDescent="0.25">
      <c r="A38" s="1">
        <v>42704</v>
      </c>
      <c r="B38" t="s">
        <v>20</v>
      </c>
      <c r="C38" t="s">
        <v>11</v>
      </c>
      <c r="D38" t="s">
        <v>8</v>
      </c>
      <c r="E38">
        <v>4</v>
      </c>
      <c r="F38">
        <v>23</v>
      </c>
    </row>
    <row r="39" spans="1:6" hidden="1" outlineLevel="2" x14ac:dyDescent="0.25">
      <c r="A39" s="1">
        <v>42729</v>
      </c>
      <c r="B39" t="s">
        <v>21</v>
      </c>
      <c r="C39" t="s">
        <v>11</v>
      </c>
      <c r="D39" t="s">
        <v>8</v>
      </c>
      <c r="E39">
        <v>26</v>
      </c>
      <c r="F39">
        <v>23</v>
      </c>
    </row>
    <row r="40" spans="1:6" hidden="1" outlineLevel="2" x14ac:dyDescent="0.25">
      <c r="A40" s="1">
        <v>42742</v>
      </c>
      <c r="B40" t="s">
        <v>22</v>
      </c>
      <c r="C40" t="s">
        <v>11</v>
      </c>
      <c r="D40" t="s">
        <v>8</v>
      </c>
      <c r="E40">
        <v>42</v>
      </c>
      <c r="F40">
        <v>26</v>
      </c>
    </row>
    <row r="41" spans="1:6" hidden="1" outlineLevel="2" x14ac:dyDescent="0.25">
      <c r="A41" s="1">
        <v>42774</v>
      </c>
      <c r="B41" t="s">
        <v>13</v>
      </c>
      <c r="C41" t="s">
        <v>11</v>
      </c>
      <c r="D41" t="s">
        <v>8</v>
      </c>
      <c r="E41">
        <v>14</v>
      </c>
      <c r="F41">
        <v>26</v>
      </c>
    </row>
    <row r="42" spans="1:6" hidden="1" outlineLevel="2" x14ac:dyDescent="0.25">
      <c r="A42" s="1">
        <v>42864</v>
      </c>
      <c r="B42" t="s">
        <v>18</v>
      </c>
      <c r="C42" t="s">
        <v>11</v>
      </c>
      <c r="D42" t="s">
        <v>8</v>
      </c>
      <c r="E42">
        <v>13</v>
      </c>
      <c r="F42">
        <v>23</v>
      </c>
    </row>
    <row r="43" spans="1:6" hidden="1" outlineLevel="2" x14ac:dyDescent="0.25">
      <c r="A43" s="1">
        <v>42882</v>
      </c>
      <c r="B43" t="s">
        <v>19</v>
      </c>
      <c r="C43" t="s">
        <v>11</v>
      </c>
      <c r="D43" t="s">
        <v>8</v>
      </c>
      <c r="E43">
        <v>10</v>
      </c>
      <c r="F43">
        <v>25</v>
      </c>
    </row>
    <row r="44" spans="1:6" hidden="1" outlineLevel="2" x14ac:dyDescent="0.25">
      <c r="A44" s="1">
        <v>42959</v>
      </c>
      <c r="B44" t="s">
        <v>6</v>
      </c>
      <c r="C44" t="s">
        <v>11</v>
      </c>
      <c r="D44" t="s">
        <v>8</v>
      </c>
      <c r="E44">
        <v>26</v>
      </c>
      <c r="F44">
        <v>25</v>
      </c>
    </row>
    <row r="45" spans="1:6" hidden="1" outlineLevel="2" x14ac:dyDescent="0.25">
      <c r="A45" s="1">
        <v>43040</v>
      </c>
      <c r="B45" t="s">
        <v>17</v>
      </c>
      <c r="C45" t="s">
        <v>11</v>
      </c>
      <c r="D45" t="s">
        <v>8</v>
      </c>
      <c r="E45">
        <v>19</v>
      </c>
      <c r="F45">
        <v>24</v>
      </c>
    </row>
    <row r="46" spans="1:6" hidden="1" outlineLevel="2" x14ac:dyDescent="0.25">
      <c r="A46" s="1">
        <v>43228</v>
      </c>
      <c r="B46" t="s">
        <v>17</v>
      </c>
      <c r="C46" t="s">
        <v>11</v>
      </c>
      <c r="D46" t="s">
        <v>8</v>
      </c>
      <c r="E46">
        <v>34</v>
      </c>
      <c r="F46">
        <v>24</v>
      </c>
    </row>
    <row r="47" spans="1:6" hidden="1" outlineLevel="2" x14ac:dyDescent="0.25">
      <c r="A47" s="1">
        <v>43252</v>
      </c>
      <c r="B47" t="s">
        <v>18</v>
      </c>
      <c r="C47" t="s">
        <v>11</v>
      </c>
      <c r="D47" t="s">
        <v>8</v>
      </c>
      <c r="E47">
        <v>21</v>
      </c>
      <c r="F47">
        <v>23</v>
      </c>
    </row>
    <row r="48" spans="1:6" hidden="1" outlineLevel="2" x14ac:dyDescent="0.25">
      <c r="A48" s="1">
        <v>43270</v>
      </c>
      <c r="B48" t="s">
        <v>19</v>
      </c>
      <c r="C48" t="s">
        <v>11</v>
      </c>
      <c r="D48" t="s">
        <v>8</v>
      </c>
      <c r="E48">
        <v>6</v>
      </c>
      <c r="F48">
        <v>25</v>
      </c>
    </row>
    <row r="49" spans="1:6" hidden="1" outlineLevel="2" x14ac:dyDescent="0.25">
      <c r="A49" s="1">
        <v>43347</v>
      </c>
      <c r="B49" t="s">
        <v>6</v>
      </c>
      <c r="C49" t="s">
        <v>11</v>
      </c>
      <c r="D49" t="s">
        <v>8</v>
      </c>
      <c r="E49">
        <v>9</v>
      </c>
      <c r="F49">
        <v>25</v>
      </c>
    </row>
    <row r="50" spans="1:6" hidden="1" outlineLevel="2" x14ac:dyDescent="0.25">
      <c r="A50" s="1">
        <v>43362</v>
      </c>
      <c r="B50" t="s">
        <v>13</v>
      </c>
      <c r="C50" t="s">
        <v>11</v>
      </c>
      <c r="D50" t="s">
        <v>8</v>
      </c>
      <c r="E50">
        <v>36</v>
      </c>
      <c r="F50">
        <v>26</v>
      </c>
    </row>
    <row r="51" spans="1:6" hidden="1" outlineLevel="2" x14ac:dyDescent="0.25">
      <c r="A51" s="1">
        <v>43428</v>
      </c>
      <c r="B51" t="s">
        <v>17</v>
      </c>
      <c r="C51" t="s">
        <v>11</v>
      </c>
      <c r="D51" t="s">
        <v>8</v>
      </c>
      <c r="E51">
        <v>24</v>
      </c>
      <c r="F51">
        <v>24</v>
      </c>
    </row>
    <row r="52" spans="1:6" hidden="1" outlineLevel="2" x14ac:dyDescent="0.25">
      <c r="A52" s="1">
        <v>43452</v>
      </c>
      <c r="B52" t="s">
        <v>18</v>
      </c>
      <c r="C52" t="s">
        <v>11</v>
      </c>
      <c r="D52" t="s">
        <v>8</v>
      </c>
      <c r="E52">
        <v>46</v>
      </c>
      <c r="F52">
        <v>23</v>
      </c>
    </row>
    <row r="53" spans="1:6" outlineLevel="1" collapsed="1" x14ac:dyDescent="0.25">
      <c r="A53" s="1"/>
      <c r="B53" s="3" t="s">
        <v>24</v>
      </c>
      <c r="C53">
        <f>COUNTIF(C28:C52, "T2")</f>
        <v>25</v>
      </c>
      <c r="E53">
        <f>SUBTOTAL(9,E28:E52)</f>
        <v>483</v>
      </c>
    </row>
    <row r="54" spans="1:6" hidden="1" outlineLevel="2" x14ac:dyDescent="0.25">
      <c r="A54" s="1">
        <v>42370</v>
      </c>
      <c r="B54" t="s">
        <v>6</v>
      </c>
      <c r="C54" t="s">
        <v>12</v>
      </c>
      <c r="D54" t="s">
        <v>8</v>
      </c>
      <c r="E54">
        <v>43</v>
      </c>
      <c r="F54">
        <v>25</v>
      </c>
    </row>
    <row r="55" spans="1:6" hidden="1" outlineLevel="2" x14ac:dyDescent="0.25">
      <c r="A55" s="1">
        <v>42440</v>
      </c>
      <c r="B55" t="s">
        <v>17</v>
      </c>
      <c r="C55" t="s">
        <v>12</v>
      </c>
      <c r="D55" t="s">
        <v>8</v>
      </c>
      <c r="E55">
        <v>32</v>
      </c>
      <c r="F55">
        <v>20</v>
      </c>
    </row>
    <row r="56" spans="1:6" hidden="1" outlineLevel="2" x14ac:dyDescent="0.25">
      <c r="A56" s="1">
        <v>42464</v>
      </c>
      <c r="B56" t="s">
        <v>18</v>
      </c>
      <c r="C56" t="s">
        <v>12</v>
      </c>
      <c r="D56" t="s">
        <v>8</v>
      </c>
      <c r="E56">
        <v>25</v>
      </c>
      <c r="F56">
        <v>19</v>
      </c>
    </row>
    <row r="57" spans="1:6" hidden="1" outlineLevel="2" x14ac:dyDescent="0.25">
      <c r="A57" s="1">
        <v>42529</v>
      </c>
      <c r="B57" t="s">
        <v>21</v>
      </c>
      <c r="C57" t="s">
        <v>12</v>
      </c>
      <c r="D57" t="s">
        <v>8</v>
      </c>
      <c r="E57">
        <v>19</v>
      </c>
      <c r="F57">
        <v>19</v>
      </c>
    </row>
    <row r="58" spans="1:6" hidden="1" outlineLevel="2" x14ac:dyDescent="0.25">
      <c r="A58" s="1">
        <v>42619</v>
      </c>
      <c r="B58" t="s">
        <v>16</v>
      </c>
      <c r="C58" t="s">
        <v>12</v>
      </c>
      <c r="D58" t="s">
        <v>8</v>
      </c>
      <c r="E58">
        <v>8</v>
      </c>
      <c r="F58">
        <v>19</v>
      </c>
    </row>
    <row r="59" spans="1:6" hidden="1" outlineLevel="2" x14ac:dyDescent="0.25">
      <c r="A59" s="1">
        <v>42640</v>
      </c>
      <c r="B59" t="s">
        <v>17</v>
      </c>
      <c r="C59" t="s">
        <v>12</v>
      </c>
      <c r="D59" t="s">
        <v>8</v>
      </c>
      <c r="E59">
        <v>40</v>
      </c>
      <c r="F59">
        <v>20</v>
      </c>
    </row>
    <row r="60" spans="1:6" hidden="1" outlineLevel="2" x14ac:dyDescent="0.25">
      <c r="A60" s="1">
        <v>42664</v>
      </c>
      <c r="B60" t="s">
        <v>18</v>
      </c>
      <c r="C60" t="s">
        <v>12</v>
      </c>
      <c r="D60" t="s">
        <v>8</v>
      </c>
      <c r="E60">
        <v>14</v>
      </c>
      <c r="F60">
        <v>19</v>
      </c>
    </row>
    <row r="61" spans="1:6" hidden="1" outlineLevel="2" x14ac:dyDescent="0.25">
      <c r="A61" s="1">
        <v>42704</v>
      </c>
      <c r="B61" t="s">
        <v>20</v>
      </c>
      <c r="C61" t="s">
        <v>12</v>
      </c>
      <c r="D61" t="s">
        <v>8</v>
      </c>
      <c r="E61">
        <v>17</v>
      </c>
      <c r="F61">
        <v>20</v>
      </c>
    </row>
    <row r="62" spans="1:6" hidden="1" outlineLevel="2" x14ac:dyDescent="0.25">
      <c r="A62" s="1">
        <v>42742</v>
      </c>
      <c r="B62" t="s">
        <v>22</v>
      </c>
      <c r="C62" t="s">
        <v>12</v>
      </c>
      <c r="D62" t="s">
        <v>8</v>
      </c>
      <c r="E62">
        <v>40</v>
      </c>
      <c r="F62">
        <v>22</v>
      </c>
    </row>
    <row r="63" spans="1:6" hidden="1" outlineLevel="2" x14ac:dyDescent="0.25">
      <c r="A63" s="1">
        <v>42759</v>
      </c>
      <c r="B63" t="s">
        <v>6</v>
      </c>
      <c r="C63" t="s">
        <v>12</v>
      </c>
      <c r="D63" t="s">
        <v>8</v>
      </c>
      <c r="E63">
        <v>5</v>
      </c>
      <c r="F63">
        <v>21</v>
      </c>
    </row>
    <row r="64" spans="1:6" hidden="1" outlineLevel="2" x14ac:dyDescent="0.25">
      <c r="A64" s="1">
        <v>42793</v>
      </c>
      <c r="B64" t="s">
        <v>15</v>
      </c>
      <c r="C64" t="s">
        <v>12</v>
      </c>
      <c r="D64" t="s">
        <v>8</v>
      </c>
      <c r="E64">
        <v>14</v>
      </c>
      <c r="F64">
        <v>20</v>
      </c>
    </row>
    <row r="65" spans="1:6" hidden="1" outlineLevel="2" x14ac:dyDescent="0.25">
      <c r="A65" s="1">
        <v>42819</v>
      </c>
      <c r="B65" t="s">
        <v>16</v>
      </c>
      <c r="C65" t="s">
        <v>12</v>
      </c>
      <c r="D65" t="s">
        <v>8</v>
      </c>
      <c r="E65">
        <v>40</v>
      </c>
      <c r="F65">
        <v>19</v>
      </c>
    </row>
    <row r="66" spans="1:6" hidden="1" outlineLevel="2" x14ac:dyDescent="0.25">
      <c r="A66" s="1">
        <v>42840</v>
      </c>
      <c r="B66" t="s">
        <v>17</v>
      </c>
      <c r="C66" t="s">
        <v>12</v>
      </c>
      <c r="D66" t="s">
        <v>8</v>
      </c>
      <c r="E66">
        <v>12</v>
      </c>
      <c r="F66">
        <v>20</v>
      </c>
    </row>
    <row r="67" spans="1:6" hidden="1" outlineLevel="2" x14ac:dyDescent="0.25">
      <c r="A67" s="1">
        <v>42882</v>
      </c>
      <c r="B67" t="s">
        <v>19</v>
      </c>
      <c r="C67" t="s">
        <v>12</v>
      </c>
      <c r="D67" t="s">
        <v>8</v>
      </c>
      <c r="E67">
        <v>25</v>
      </c>
      <c r="F67">
        <v>21</v>
      </c>
    </row>
    <row r="68" spans="1:6" hidden="1" outlineLevel="2" x14ac:dyDescent="0.25">
      <c r="A68" s="1">
        <v>42904</v>
      </c>
      <c r="B68" t="s">
        <v>20</v>
      </c>
      <c r="C68" t="s">
        <v>12</v>
      </c>
      <c r="D68" t="s">
        <v>8</v>
      </c>
      <c r="E68">
        <v>25</v>
      </c>
      <c r="F68">
        <v>20</v>
      </c>
    </row>
    <row r="69" spans="1:6" hidden="1" outlineLevel="2" x14ac:dyDescent="0.25">
      <c r="A69" s="1">
        <v>42929</v>
      </c>
      <c r="B69" t="s">
        <v>21</v>
      </c>
      <c r="C69" t="s">
        <v>12</v>
      </c>
      <c r="D69" t="s">
        <v>8</v>
      </c>
      <c r="E69">
        <v>29</v>
      </c>
      <c r="F69">
        <v>19</v>
      </c>
    </row>
    <row r="70" spans="1:6" hidden="1" outlineLevel="2" x14ac:dyDescent="0.25">
      <c r="A70" s="1">
        <v>42942</v>
      </c>
      <c r="B70" t="s">
        <v>22</v>
      </c>
      <c r="C70" t="s">
        <v>12</v>
      </c>
      <c r="D70" t="s">
        <v>8</v>
      </c>
      <c r="E70">
        <v>37</v>
      </c>
      <c r="F70">
        <v>22</v>
      </c>
    </row>
    <row r="71" spans="1:6" hidden="1" outlineLevel="2" x14ac:dyDescent="0.25">
      <c r="A71" s="1">
        <v>42959</v>
      </c>
      <c r="B71" t="s">
        <v>6</v>
      </c>
      <c r="C71" t="s">
        <v>12</v>
      </c>
      <c r="D71" t="s">
        <v>8</v>
      </c>
      <c r="E71">
        <v>20</v>
      </c>
      <c r="F71">
        <v>21</v>
      </c>
    </row>
    <row r="72" spans="1:6" hidden="1" outlineLevel="2" x14ac:dyDescent="0.25">
      <c r="A72" s="1">
        <v>42974</v>
      </c>
      <c r="B72" t="s">
        <v>13</v>
      </c>
      <c r="C72" t="s">
        <v>12</v>
      </c>
      <c r="D72" t="s">
        <v>8</v>
      </c>
      <c r="E72">
        <v>14</v>
      </c>
      <c r="F72">
        <v>21</v>
      </c>
    </row>
    <row r="73" spans="1:6" hidden="1" outlineLevel="2" x14ac:dyDescent="0.25">
      <c r="A73" s="1">
        <v>43129</v>
      </c>
      <c r="B73" t="s">
        <v>21</v>
      </c>
      <c r="C73" t="s">
        <v>12</v>
      </c>
      <c r="D73" t="s">
        <v>8</v>
      </c>
      <c r="E73">
        <v>6</v>
      </c>
      <c r="F73">
        <v>19</v>
      </c>
    </row>
    <row r="74" spans="1:6" hidden="1" outlineLevel="2" x14ac:dyDescent="0.25">
      <c r="A74" s="1">
        <v>43147</v>
      </c>
      <c r="B74" t="s">
        <v>6</v>
      </c>
      <c r="C74" t="s">
        <v>12</v>
      </c>
      <c r="D74" t="s">
        <v>8</v>
      </c>
      <c r="E74">
        <v>47</v>
      </c>
      <c r="F74">
        <v>21</v>
      </c>
    </row>
    <row r="75" spans="1:6" hidden="1" outlineLevel="2" x14ac:dyDescent="0.25">
      <c r="A75" s="1">
        <v>43228</v>
      </c>
      <c r="B75" t="s">
        <v>17</v>
      </c>
      <c r="C75" t="s">
        <v>12</v>
      </c>
      <c r="D75" t="s">
        <v>8</v>
      </c>
      <c r="E75">
        <v>27</v>
      </c>
      <c r="F75">
        <v>20</v>
      </c>
    </row>
    <row r="76" spans="1:6" hidden="1" outlineLevel="2" x14ac:dyDescent="0.25">
      <c r="A76" s="1">
        <v>43292</v>
      </c>
      <c r="B76" t="s">
        <v>20</v>
      </c>
      <c r="C76" t="s">
        <v>12</v>
      </c>
      <c r="D76" t="s">
        <v>8</v>
      </c>
      <c r="E76">
        <v>2</v>
      </c>
      <c r="F76">
        <v>20</v>
      </c>
    </row>
    <row r="77" spans="1:6" hidden="1" outlineLevel="2" x14ac:dyDescent="0.25">
      <c r="A77" s="1">
        <v>43317</v>
      </c>
      <c r="B77" t="s">
        <v>21</v>
      </c>
      <c r="C77" t="s">
        <v>12</v>
      </c>
      <c r="D77" t="s">
        <v>8</v>
      </c>
      <c r="E77">
        <v>30</v>
      </c>
      <c r="F77">
        <v>19</v>
      </c>
    </row>
    <row r="78" spans="1:6" hidden="1" outlineLevel="2" x14ac:dyDescent="0.25">
      <c r="A78" s="1">
        <v>43330</v>
      </c>
      <c r="B78" t="s">
        <v>22</v>
      </c>
      <c r="C78" t="s">
        <v>12</v>
      </c>
      <c r="D78" t="s">
        <v>8</v>
      </c>
      <c r="E78">
        <v>19</v>
      </c>
      <c r="F78">
        <v>22</v>
      </c>
    </row>
    <row r="79" spans="1:6" hidden="1" outlineLevel="2" x14ac:dyDescent="0.25">
      <c r="A79" s="1">
        <v>43347</v>
      </c>
      <c r="B79" t="s">
        <v>6</v>
      </c>
      <c r="C79" t="s">
        <v>12</v>
      </c>
      <c r="D79" t="s">
        <v>8</v>
      </c>
      <c r="E79">
        <v>8</v>
      </c>
      <c r="F79">
        <v>21</v>
      </c>
    </row>
    <row r="80" spans="1:6" hidden="1" outlineLevel="2" x14ac:dyDescent="0.25">
      <c r="A80" s="1">
        <v>43452</v>
      </c>
      <c r="B80" t="s">
        <v>18</v>
      </c>
      <c r="C80" t="s">
        <v>12</v>
      </c>
      <c r="D80" t="s">
        <v>8</v>
      </c>
      <c r="E80">
        <v>35</v>
      </c>
      <c r="F80">
        <v>19</v>
      </c>
    </row>
    <row r="81" spans="1:6" outlineLevel="1" collapsed="1" x14ac:dyDescent="0.25">
      <c r="A81" s="1"/>
      <c r="B81" s="3" t="s">
        <v>25</v>
      </c>
      <c r="C81">
        <f>COUNTIF(C54:C80, "T3")</f>
        <v>27</v>
      </c>
      <c r="E81">
        <f>SUBTOTAL(9,E54:E80)</f>
        <v>633</v>
      </c>
    </row>
    <row r="82" spans="1:6" hidden="1" outlineLevel="2" x14ac:dyDescent="0.25">
      <c r="A82" s="1">
        <v>42370</v>
      </c>
      <c r="B82" t="s">
        <v>6</v>
      </c>
      <c r="C82" t="s">
        <v>7</v>
      </c>
      <c r="D82" t="s">
        <v>8</v>
      </c>
      <c r="E82">
        <v>3</v>
      </c>
      <c r="F82">
        <v>80</v>
      </c>
    </row>
    <row r="83" spans="1:6" hidden="1" outlineLevel="2" x14ac:dyDescent="0.25">
      <c r="A83" s="1">
        <v>42393</v>
      </c>
      <c r="B83" t="s">
        <v>15</v>
      </c>
      <c r="C83" t="s">
        <v>7</v>
      </c>
      <c r="D83" t="s">
        <v>8</v>
      </c>
      <c r="E83">
        <v>21</v>
      </c>
      <c r="F83">
        <v>74</v>
      </c>
    </row>
    <row r="84" spans="1:6" hidden="1" outlineLevel="2" x14ac:dyDescent="0.25">
      <c r="A84" s="1">
        <v>42419</v>
      </c>
      <c r="B84" t="s">
        <v>16</v>
      </c>
      <c r="C84" t="s">
        <v>7</v>
      </c>
      <c r="D84" t="s">
        <v>8</v>
      </c>
      <c r="E84">
        <v>9</v>
      </c>
      <c r="F84">
        <v>59</v>
      </c>
    </row>
    <row r="85" spans="1:6" hidden="1" outlineLevel="2" x14ac:dyDescent="0.25">
      <c r="A85" s="1">
        <v>42482</v>
      </c>
      <c r="B85" t="s">
        <v>19</v>
      </c>
      <c r="C85" t="s">
        <v>7</v>
      </c>
      <c r="D85" t="s">
        <v>8</v>
      </c>
      <c r="E85">
        <v>5</v>
      </c>
      <c r="F85">
        <v>66</v>
      </c>
    </row>
    <row r="86" spans="1:6" hidden="1" outlineLevel="2" x14ac:dyDescent="0.25">
      <c r="A86" s="1">
        <v>42529</v>
      </c>
      <c r="B86" t="s">
        <v>21</v>
      </c>
      <c r="C86" t="s">
        <v>7</v>
      </c>
      <c r="D86" t="s">
        <v>8</v>
      </c>
      <c r="E86">
        <v>42</v>
      </c>
      <c r="F86">
        <v>60</v>
      </c>
    </row>
    <row r="87" spans="1:6" hidden="1" outlineLevel="2" x14ac:dyDescent="0.25">
      <c r="A87" s="1">
        <v>42559</v>
      </c>
      <c r="B87" t="s">
        <v>6</v>
      </c>
      <c r="C87" t="s">
        <v>7</v>
      </c>
      <c r="D87" t="s">
        <v>8</v>
      </c>
      <c r="E87">
        <v>32</v>
      </c>
      <c r="F87">
        <v>66</v>
      </c>
    </row>
    <row r="88" spans="1:6" hidden="1" outlineLevel="2" x14ac:dyDescent="0.25">
      <c r="A88" s="1">
        <v>42593</v>
      </c>
      <c r="B88" t="s">
        <v>15</v>
      </c>
      <c r="C88" t="s">
        <v>7</v>
      </c>
      <c r="D88" t="s">
        <v>8</v>
      </c>
      <c r="E88">
        <v>36</v>
      </c>
      <c r="F88">
        <v>65</v>
      </c>
    </row>
    <row r="89" spans="1:6" hidden="1" outlineLevel="2" x14ac:dyDescent="0.25">
      <c r="A89" s="1">
        <v>42619</v>
      </c>
      <c r="B89" t="s">
        <v>16</v>
      </c>
      <c r="C89" t="s">
        <v>7</v>
      </c>
      <c r="D89" t="s">
        <v>8</v>
      </c>
      <c r="E89">
        <v>41</v>
      </c>
      <c r="F89">
        <v>59</v>
      </c>
    </row>
    <row r="90" spans="1:6" hidden="1" outlineLevel="2" x14ac:dyDescent="0.25">
      <c r="A90" s="1">
        <v>42640</v>
      </c>
      <c r="B90" t="s">
        <v>17</v>
      </c>
      <c r="C90" t="s">
        <v>7</v>
      </c>
      <c r="D90" t="s">
        <v>8</v>
      </c>
      <c r="E90">
        <v>3</v>
      </c>
      <c r="F90">
        <v>63</v>
      </c>
    </row>
    <row r="91" spans="1:6" hidden="1" outlineLevel="2" x14ac:dyDescent="0.25">
      <c r="A91" s="1">
        <v>42682</v>
      </c>
      <c r="B91" t="s">
        <v>19</v>
      </c>
      <c r="C91" t="s">
        <v>7</v>
      </c>
      <c r="D91" t="s">
        <v>8</v>
      </c>
      <c r="E91">
        <v>17</v>
      </c>
      <c r="F91">
        <v>66</v>
      </c>
    </row>
    <row r="92" spans="1:6" hidden="1" outlineLevel="2" x14ac:dyDescent="0.25">
      <c r="A92" s="1">
        <v>42729</v>
      </c>
      <c r="B92" t="s">
        <v>21</v>
      </c>
      <c r="C92" t="s">
        <v>7</v>
      </c>
      <c r="D92" t="s">
        <v>8</v>
      </c>
      <c r="E92">
        <v>33</v>
      </c>
      <c r="F92">
        <v>60</v>
      </c>
    </row>
    <row r="93" spans="1:6" hidden="1" outlineLevel="2" x14ac:dyDescent="0.25">
      <c r="A93" s="1">
        <v>42742</v>
      </c>
      <c r="B93" t="s">
        <v>22</v>
      </c>
      <c r="C93" t="s">
        <v>7</v>
      </c>
      <c r="D93" t="s">
        <v>8</v>
      </c>
      <c r="E93">
        <v>9</v>
      </c>
      <c r="F93">
        <v>70</v>
      </c>
    </row>
    <row r="94" spans="1:6" hidden="1" outlineLevel="2" x14ac:dyDescent="0.25">
      <c r="A94" s="1">
        <v>42759</v>
      </c>
      <c r="B94" t="s">
        <v>6</v>
      </c>
      <c r="C94" t="s">
        <v>7</v>
      </c>
      <c r="D94" t="s">
        <v>8</v>
      </c>
      <c r="E94">
        <v>34</v>
      </c>
      <c r="F94">
        <v>66</v>
      </c>
    </row>
    <row r="95" spans="1:6" hidden="1" outlineLevel="2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</row>
    <row r="96" spans="1:6" hidden="1" outlineLevel="2" x14ac:dyDescent="0.25">
      <c r="A96" s="1">
        <v>42882</v>
      </c>
      <c r="B96" t="s">
        <v>19</v>
      </c>
      <c r="C96" t="s">
        <v>7</v>
      </c>
      <c r="D96" t="s">
        <v>8</v>
      </c>
      <c r="E96">
        <v>35</v>
      </c>
      <c r="F96">
        <v>66</v>
      </c>
    </row>
    <row r="97" spans="1:6" hidden="1" outlineLevel="2" x14ac:dyDescent="0.25">
      <c r="A97" s="1">
        <v>42904</v>
      </c>
      <c r="B97" t="s">
        <v>20</v>
      </c>
      <c r="C97" t="s">
        <v>7</v>
      </c>
      <c r="D97" t="s">
        <v>8</v>
      </c>
      <c r="E97">
        <v>45</v>
      </c>
      <c r="F97">
        <v>62</v>
      </c>
    </row>
    <row r="98" spans="1:6" hidden="1" outlineLevel="2" x14ac:dyDescent="0.25">
      <c r="A98" s="1">
        <v>42942</v>
      </c>
      <c r="B98" t="s">
        <v>22</v>
      </c>
      <c r="C98" t="s">
        <v>7</v>
      </c>
      <c r="D98" t="s">
        <v>8</v>
      </c>
      <c r="E98">
        <v>10</v>
      </c>
      <c r="F98">
        <v>70</v>
      </c>
    </row>
    <row r="99" spans="1:6" hidden="1" outlineLevel="2" x14ac:dyDescent="0.25">
      <c r="A99" s="1">
        <v>42974</v>
      </c>
      <c r="B99" t="s">
        <v>13</v>
      </c>
      <c r="C99" t="s">
        <v>7</v>
      </c>
      <c r="D99" t="s">
        <v>8</v>
      </c>
      <c r="E99">
        <v>38</v>
      </c>
      <c r="F99">
        <v>68</v>
      </c>
    </row>
    <row r="100" spans="1:6" hidden="1" outlineLevel="2" x14ac:dyDescent="0.25">
      <c r="A100" s="1">
        <v>42993</v>
      </c>
      <c r="B100" t="s">
        <v>15</v>
      </c>
      <c r="C100" t="s">
        <v>7</v>
      </c>
      <c r="D100" t="s">
        <v>8</v>
      </c>
      <c r="E100">
        <v>30</v>
      </c>
      <c r="F100">
        <v>65</v>
      </c>
    </row>
    <row r="101" spans="1:6" hidden="1" outlineLevel="2" x14ac:dyDescent="0.25">
      <c r="A101" s="1">
        <v>43019</v>
      </c>
      <c r="B101" t="s">
        <v>16</v>
      </c>
      <c r="C101" t="s">
        <v>7</v>
      </c>
      <c r="D101" t="s">
        <v>8</v>
      </c>
      <c r="E101">
        <v>43</v>
      </c>
      <c r="F101">
        <v>59</v>
      </c>
    </row>
    <row r="102" spans="1:6" hidden="1" outlineLevel="2" x14ac:dyDescent="0.25">
      <c r="A102" s="1">
        <v>43040</v>
      </c>
      <c r="B102" t="s">
        <v>17</v>
      </c>
      <c r="C102" t="s">
        <v>7</v>
      </c>
      <c r="D102" t="s">
        <v>8</v>
      </c>
      <c r="E102">
        <v>24</v>
      </c>
      <c r="F102">
        <v>63</v>
      </c>
    </row>
    <row r="103" spans="1:6" hidden="1" outlineLevel="2" x14ac:dyDescent="0.25">
      <c r="A103" s="1">
        <v>43082</v>
      </c>
      <c r="B103" t="s">
        <v>19</v>
      </c>
      <c r="C103" t="s">
        <v>7</v>
      </c>
      <c r="D103" t="s">
        <v>8</v>
      </c>
      <c r="E103">
        <v>38</v>
      </c>
      <c r="F103">
        <v>66</v>
      </c>
    </row>
    <row r="104" spans="1:6" hidden="1" outlineLevel="2" x14ac:dyDescent="0.25">
      <c r="A104" s="1">
        <v>43129</v>
      </c>
      <c r="B104" t="s">
        <v>21</v>
      </c>
      <c r="C104" t="s">
        <v>7</v>
      </c>
      <c r="D104" t="s">
        <v>8</v>
      </c>
      <c r="E104">
        <v>9</v>
      </c>
      <c r="F104">
        <v>60</v>
      </c>
    </row>
    <row r="105" spans="1:6" hidden="1" outlineLevel="2" x14ac:dyDescent="0.25">
      <c r="A105" s="1">
        <v>43130</v>
      </c>
      <c r="B105" t="s">
        <v>22</v>
      </c>
      <c r="C105" t="s">
        <v>7</v>
      </c>
      <c r="D105" t="s">
        <v>8</v>
      </c>
      <c r="E105">
        <v>48</v>
      </c>
      <c r="F105">
        <v>79</v>
      </c>
    </row>
    <row r="106" spans="1:6" hidden="1" outlineLevel="2" x14ac:dyDescent="0.25">
      <c r="A106" s="1">
        <v>43147</v>
      </c>
      <c r="B106" t="s">
        <v>6</v>
      </c>
      <c r="C106" t="s">
        <v>7</v>
      </c>
      <c r="D106" t="s">
        <v>8</v>
      </c>
      <c r="E106">
        <v>48</v>
      </c>
      <c r="F106">
        <v>66</v>
      </c>
    </row>
    <row r="107" spans="1:6" hidden="1" outlineLevel="2" x14ac:dyDescent="0.25">
      <c r="A107" s="1">
        <v>43181</v>
      </c>
      <c r="B107" t="s">
        <v>15</v>
      </c>
      <c r="C107" t="s">
        <v>7</v>
      </c>
      <c r="D107" t="s">
        <v>8</v>
      </c>
      <c r="E107">
        <v>49</v>
      </c>
      <c r="F107">
        <v>65</v>
      </c>
    </row>
    <row r="108" spans="1:6" hidden="1" outlineLevel="2" x14ac:dyDescent="0.25">
      <c r="A108" s="1">
        <v>43207</v>
      </c>
      <c r="B108" t="s">
        <v>16</v>
      </c>
      <c r="C108" t="s">
        <v>7</v>
      </c>
      <c r="D108" t="s">
        <v>8</v>
      </c>
      <c r="E108">
        <v>29</v>
      </c>
      <c r="F108">
        <v>59</v>
      </c>
    </row>
    <row r="109" spans="1:6" hidden="1" outlineLevel="2" x14ac:dyDescent="0.25">
      <c r="A109" s="1">
        <v>43270</v>
      </c>
      <c r="B109" t="s">
        <v>19</v>
      </c>
      <c r="C109" t="s">
        <v>7</v>
      </c>
      <c r="D109" t="s">
        <v>8</v>
      </c>
      <c r="E109">
        <v>47</v>
      </c>
      <c r="F109">
        <v>66</v>
      </c>
    </row>
    <row r="110" spans="1:6" hidden="1" outlineLevel="2" x14ac:dyDescent="0.25">
      <c r="A110" s="1">
        <v>43292</v>
      </c>
      <c r="B110" t="s">
        <v>20</v>
      </c>
      <c r="C110" t="s">
        <v>7</v>
      </c>
      <c r="D110" t="s">
        <v>8</v>
      </c>
      <c r="E110">
        <v>18</v>
      </c>
      <c r="F110">
        <v>62</v>
      </c>
    </row>
    <row r="111" spans="1:6" hidden="1" outlineLevel="2" x14ac:dyDescent="0.25">
      <c r="A111" s="1">
        <v>43362</v>
      </c>
      <c r="B111" t="s">
        <v>13</v>
      </c>
      <c r="C111" t="s">
        <v>7</v>
      </c>
      <c r="D111" t="s">
        <v>8</v>
      </c>
      <c r="E111">
        <v>6</v>
      </c>
      <c r="F111">
        <v>68</v>
      </c>
    </row>
    <row r="112" spans="1:6" hidden="1" outlineLevel="2" x14ac:dyDescent="0.25">
      <c r="A112" s="1">
        <v>43428</v>
      </c>
      <c r="B112" t="s">
        <v>17</v>
      </c>
      <c r="C112" t="s">
        <v>7</v>
      </c>
      <c r="D112" t="s">
        <v>8</v>
      </c>
      <c r="E112">
        <v>43</v>
      </c>
      <c r="F112">
        <v>63</v>
      </c>
    </row>
    <row r="113" spans="1:6" hidden="1" outlineLevel="2" x14ac:dyDescent="0.25">
      <c r="A113" s="1">
        <v>43452</v>
      </c>
      <c r="B113" t="s">
        <v>18</v>
      </c>
      <c r="C113" t="s">
        <v>7</v>
      </c>
      <c r="D113" t="s">
        <v>8</v>
      </c>
      <c r="E113">
        <v>23</v>
      </c>
      <c r="F113">
        <v>61</v>
      </c>
    </row>
    <row r="114" spans="1:6" outlineLevel="1" collapsed="1" x14ac:dyDescent="0.25">
      <c r="A114" s="1"/>
      <c r="B114" s="3" t="s">
        <v>26</v>
      </c>
      <c r="C114">
        <f>COUNTIF(C82:C113, "T4")</f>
        <v>32</v>
      </c>
      <c r="E114">
        <f>SUBTOTAL(9,E82:E113)</f>
        <v>905</v>
      </c>
    </row>
    <row r="115" spans="1:6" hidden="1" outlineLevel="2" x14ac:dyDescent="0.25">
      <c r="A115" s="1">
        <v>42370</v>
      </c>
      <c r="B115" t="s">
        <v>6</v>
      </c>
      <c r="C115" t="s">
        <v>9</v>
      </c>
      <c r="D115" t="s">
        <v>8</v>
      </c>
      <c r="E115">
        <v>32</v>
      </c>
      <c r="F115">
        <v>50</v>
      </c>
    </row>
    <row r="116" spans="1:6" hidden="1" outlineLevel="2" x14ac:dyDescent="0.25">
      <c r="A116" s="1">
        <v>42393</v>
      </c>
      <c r="B116" t="s">
        <v>15</v>
      </c>
      <c r="C116" t="s">
        <v>9</v>
      </c>
      <c r="D116" t="s">
        <v>8</v>
      </c>
      <c r="E116">
        <v>44</v>
      </c>
      <c r="F116">
        <v>46</v>
      </c>
    </row>
    <row r="117" spans="1:6" hidden="1" outlineLevel="2" x14ac:dyDescent="0.25">
      <c r="A117" s="1">
        <v>42419</v>
      </c>
      <c r="B117" t="s">
        <v>16</v>
      </c>
      <c r="C117" t="s">
        <v>9</v>
      </c>
      <c r="D117" t="s">
        <v>8</v>
      </c>
      <c r="E117">
        <v>8</v>
      </c>
      <c r="F117">
        <v>37</v>
      </c>
    </row>
    <row r="118" spans="1:6" hidden="1" outlineLevel="2" x14ac:dyDescent="0.25">
      <c r="A118" s="1">
        <v>42464</v>
      </c>
      <c r="B118" t="s">
        <v>18</v>
      </c>
      <c r="C118" t="s">
        <v>9</v>
      </c>
      <c r="D118" t="s">
        <v>8</v>
      </c>
      <c r="E118">
        <v>33</v>
      </c>
      <c r="F118">
        <v>38</v>
      </c>
    </row>
    <row r="119" spans="1:6" hidden="1" outlineLevel="2" x14ac:dyDescent="0.25">
      <c r="A119" s="1">
        <v>42482</v>
      </c>
      <c r="B119" t="s">
        <v>19</v>
      </c>
      <c r="C119" t="s">
        <v>9</v>
      </c>
      <c r="D119" t="s">
        <v>8</v>
      </c>
      <c r="E119">
        <v>35</v>
      </c>
      <c r="F119">
        <v>41</v>
      </c>
    </row>
    <row r="120" spans="1:6" hidden="1" outlineLevel="2" x14ac:dyDescent="0.25">
      <c r="A120" s="1">
        <v>42542</v>
      </c>
      <c r="B120" t="s">
        <v>22</v>
      </c>
      <c r="C120" t="s">
        <v>9</v>
      </c>
      <c r="D120" t="s">
        <v>8</v>
      </c>
      <c r="E120">
        <v>42</v>
      </c>
      <c r="F120">
        <v>44</v>
      </c>
    </row>
    <row r="121" spans="1:6" hidden="1" outlineLevel="2" x14ac:dyDescent="0.25">
      <c r="A121" s="1">
        <v>42559</v>
      </c>
      <c r="B121" t="s">
        <v>6</v>
      </c>
      <c r="C121" t="s">
        <v>9</v>
      </c>
      <c r="D121" t="s">
        <v>8</v>
      </c>
      <c r="E121">
        <v>35</v>
      </c>
      <c r="F121">
        <v>42</v>
      </c>
    </row>
    <row r="122" spans="1:6" hidden="1" outlineLevel="2" x14ac:dyDescent="0.25">
      <c r="A122" s="1">
        <v>42574</v>
      </c>
      <c r="B122" t="s">
        <v>13</v>
      </c>
      <c r="C122" t="s">
        <v>9</v>
      </c>
      <c r="D122" t="s">
        <v>8</v>
      </c>
      <c r="E122">
        <v>48</v>
      </c>
      <c r="F122">
        <v>43</v>
      </c>
    </row>
    <row r="123" spans="1:6" hidden="1" outlineLevel="2" x14ac:dyDescent="0.25">
      <c r="A123" s="1">
        <v>42640</v>
      </c>
      <c r="B123" t="s">
        <v>17</v>
      </c>
      <c r="C123" t="s">
        <v>9</v>
      </c>
      <c r="D123" t="s">
        <v>8</v>
      </c>
      <c r="E123">
        <v>44</v>
      </c>
      <c r="F123">
        <v>40</v>
      </c>
    </row>
    <row r="124" spans="1:6" hidden="1" outlineLevel="2" x14ac:dyDescent="0.25">
      <c r="A124" s="1">
        <v>42682</v>
      </c>
      <c r="B124" t="s">
        <v>19</v>
      </c>
      <c r="C124" t="s">
        <v>9</v>
      </c>
      <c r="D124" t="s">
        <v>8</v>
      </c>
      <c r="E124">
        <v>30</v>
      </c>
      <c r="F124">
        <v>41</v>
      </c>
    </row>
    <row r="125" spans="1:6" hidden="1" outlineLevel="2" x14ac:dyDescent="0.25">
      <c r="A125" s="1">
        <v>42742</v>
      </c>
      <c r="B125" t="s">
        <v>22</v>
      </c>
      <c r="C125" t="s">
        <v>9</v>
      </c>
      <c r="D125" t="s">
        <v>8</v>
      </c>
      <c r="E125">
        <v>39</v>
      </c>
      <c r="F125">
        <v>44</v>
      </c>
    </row>
    <row r="126" spans="1:6" hidden="1" outlineLevel="2" x14ac:dyDescent="0.25">
      <c r="A126" s="1">
        <v>42819</v>
      </c>
      <c r="B126" t="s">
        <v>16</v>
      </c>
      <c r="C126" t="s">
        <v>9</v>
      </c>
      <c r="D126" t="s">
        <v>8</v>
      </c>
      <c r="E126">
        <v>35</v>
      </c>
      <c r="F126">
        <v>37</v>
      </c>
    </row>
    <row r="127" spans="1:6" hidden="1" outlineLevel="2" x14ac:dyDescent="0.25">
      <c r="A127" s="1">
        <v>42840</v>
      </c>
      <c r="B127" t="s">
        <v>17</v>
      </c>
      <c r="C127" t="s">
        <v>9</v>
      </c>
      <c r="D127" t="s">
        <v>8</v>
      </c>
      <c r="E127">
        <v>1</v>
      </c>
      <c r="F127">
        <v>40</v>
      </c>
    </row>
    <row r="128" spans="1:6" hidden="1" outlineLevel="2" x14ac:dyDescent="0.25">
      <c r="A128" s="1">
        <v>42864</v>
      </c>
      <c r="B128" t="s">
        <v>18</v>
      </c>
      <c r="C128" t="s">
        <v>9</v>
      </c>
      <c r="D128" t="s">
        <v>8</v>
      </c>
      <c r="E128">
        <v>33</v>
      </c>
      <c r="F128">
        <v>38</v>
      </c>
    </row>
    <row r="129" spans="1:6" hidden="1" outlineLevel="2" x14ac:dyDescent="0.25">
      <c r="A129" s="1">
        <v>42904</v>
      </c>
      <c r="B129" t="s">
        <v>20</v>
      </c>
      <c r="C129" t="s">
        <v>9</v>
      </c>
      <c r="D129" t="s">
        <v>8</v>
      </c>
      <c r="E129">
        <v>8</v>
      </c>
      <c r="F129">
        <v>39</v>
      </c>
    </row>
    <row r="130" spans="1:6" hidden="1" outlineLevel="2" x14ac:dyDescent="0.25">
      <c r="A130" s="1">
        <v>42942</v>
      </c>
      <c r="B130" t="s">
        <v>22</v>
      </c>
      <c r="C130" t="s">
        <v>9</v>
      </c>
      <c r="D130" t="s">
        <v>8</v>
      </c>
      <c r="E130">
        <v>42</v>
      </c>
      <c r="F130">
        <v>44</v>
      </c>
    </row>
    <row r="131" spans="1:6" hidden="1" outlineLevel="2" x14ac:dyDescent="0.25">
      <c r="A131" s="1">
        <v>42974</v>
      </c>
      <c r="B131" t="s">
        <v>13</v>
      </c>
      <c r="C131" t="s">
        <v>9</v>
      </c>
      <c r="D131" t="s">
        <v>8</v>
      </c>
      <c r="E131">
        <v>4</v>
      </c>
      <c r="F131">
        <v>43</v>
      </c>
    </row>
    <row r="132" spans="1:6" hidden="1" outlineLevel="2" x14ac:dyDescent="0.25">
      <c r="A132" s="1">
        <v>43064</v>
      </c>
      <c r="B132" t="s">
        <v>18</v>
      </c>
      <c r="C132" t="s">
        <v>9</v>
      </c>
      <c r="D132" t="s">
        <v>8</v>
      </c>
      <c r="E132">
        <v>12</v>
      </c>
      <c r="F132">
        <v>38</v>
      </c>
    </row>
    <row r="133" spans="1:6" hidden="1" outlineLevel="2" x14ac:dyDescent="0.25">
      <c r="A133" s="1">
        <v>43104</v>
      </c>
      <c r="B133" t="s">
        <v>20</v>
      </c>
      <c r="C133" t="s">
        <v>9</v>
      </c>
      <c r="D133" t="s">
        <v>8</v>
      </c>
      <c r="E133">
        <v>10</v>
      </c>
      <c r="F133">
        <v>39</v>
      </c>
    </row>
    <row r="134" spans="1:6" hidden="1" outlineLevel="2" x14ac:dyDescent="0.25">
      <c r="A134" s="1">
        <v>43147</v>
      </c>
      <c r="B134" t="s">
        <v>6</v>
      </c>
      <c r="C134" t="s">
        <v>9</v>
      </c>
      <c r="D134" t="s">
        <v>8</v>
      </c>
      <c r="E134">
        <v>34</v>
      </c>
      <c r="F134">
        <v>42</v>
      </c>
    </row>
    <row r="135" spans="1:6" hidden="1" outlineLevel="2" x14ac:dyDescent="0.25">
      <c r="A135" s="1">
        <v>43207</v>
      </c>
      <c r="B135" t="s">
        <v>16</v>
      </c>
      <c r="C135" t="s">
        <v>9</v>
      </c>
      <c r="D135" t="s">
        <v>8</v>
      </c>
      <c r="E135">
        <v>5</v>
      </c>
      <c r="F135">
        <v>37</v>
      </c>
    </row>
    <row r="136" spans="1:6" hidden="1" outlineLevel="2" x14ac:dyDescent="0.25">
      <c r="A136" s="1">
        <v>43252</v>
      </c>
      <c r="B136" t="s">
        <v>18</v>
      </c>
      <c r="C136" t="s">
        <v>9</v>
      </c>
      <c r="D136" t="s">
        <v>8</v>
      </c>
      <c r="E136">
        <v>48</v>
      </c>
      <c r="F136">
        <v>38</v>
      </c>
    </row>
    <row r="137" spans="1:6" hidden="1" outlineLevel="2" x14ac:dyDescent="0.25">
      <c r="A137" s="1">
        <v>43270</v>
      </c>
      <c r="B137" t="s">
        <v>19</v>
      </c>
      <c r="C137" t="s">
        <v>9</v>
      </c>
      <c r="D137" t="s">
        <v>8</v>
      </c>
      <c r="E137">
        <v>47</v>
      </c>
      <c r="F137">
        <v>41</v>
      </c>
    </row>
    <row r="138" spans="1:6" hidden="1" outlineLevel="2" x14ac:dyDescent="0.25">
      <c r="A138" s="1">
        <v>43292</v>
      </c>
      <c r="B138" t="s">
        <v>20</v>
      </c>
      <c r="C138" t="s">
        <v>9</v>
      </c>
      <c r="D138" t="s">
        <v>8</v>
      </c>
      <c r="E138">
        <v>25</v>
      </c>
      <c r="F138">
        <v>39</v>
      </c>
    </row>
    <row r="139" spans="1:6" hidden="1" outlineLevel="2" x14ac:dyDescent="0.25">
      <c r="A139" s="1">
        <v>43330</v>
      </c>
      <c r="B139" t="s">
        <v>22</v>
      </c>
      <c r="C139" t="s">
        <v>9</v>
      </c>
      <c r="D139" t="s">
        <v>8</v>
      </c>
      <c r="E139">
        <v>22</v>
      </c>
      <c r="F139">
        <v>44</v>
      </c>
    </row>
    <row r="140" spans="1:6" hidden="1" outlineLevel="2" x14ac:dyDescent="0.25">
      <c r="A140" s="1">
        <v>43381</v>
      </c>
      <c r="B140" t="s">
        <v>15</v>
      </c>
      <c r="C140" t="s">
        <v>9</v>
      </c>
      <c r="D140" t="s">
        <v>8</v>
      </c>
      <c r="E140">
        <v>20</v>
      </c>
      <c r="F140">
        <v>41</v>
      </c>
    </row>
    <row r="141" spans="1:6" hidden="1" outlineLevel="2" x14ac:dyDescent="0.25">
      <c r="A141" s="1">
        <v>43407</v>
      </c>
      <c r="B141" t="s">
        <v>16</v>
      </c>
      <c r="C141" t="s">
        <v>9</v>
      </c>
      <c r="D141" t="s">
        <v>8</v>
      </c>
      <c r="E141">
        <v>48</v>
      </c>
      <c r="F141">
        <v>37</v>
      </c>
    </row>
    <row r="142" spans="1:6" outlineLevel="1" collapsed="1" x14ac:dyDescent="0.25">
      <c r="A142" s="1"/>
      <c r="B142" s="3" t="s">
        <v>27</v>
      </c>
      <c r="C142">
        <f>COUNTIF(C115:C141, "T5")</f>
        <v>27</v>
      </c>
      <c r="E142">
        <f>SUBTOTAL(9,E115:E141)</f>
        <v>784</v>
      </c>
    </row>
    <row r="143" spans="1:6" x14ac:dyDescent="0.25">
      <c r="A143" s="1"/>
      <c r="C143" s="3" t="s">
        <v>28</v>
      </c>
      <c r="E143">
        <f>SUBTOTAL(9,E2:E141)</f>
        <v>3425</v>
      </c>
    </row>
    <row r="144" spans="1:6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</sheetData>
  <sortState xmlns:xlrd2="http://schemas.microsoft.com/office/spreadsheetml/2017/richdata2" ref="A2:F141">
    <sortCondition ref="C2:C1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3168-BAFA-438E-B373-3B37BD03A7F2}">
  <dimension ref="A1:L203"/>
  <sheetViews>
    <sheetView workbookViewId="0">
      <selection activeCell="G196" sqref="G196"/>
    </sheetView>
  </sheetViews>
  <sheetFormatPr defaultRowHeight="15" x14ac:dyDescent="0.25"/>
  <cols>
    <col min="1" max="1" width="10.140625" bestFit="1" customWidth="1"/>
    <col min="2" max="2" width="11.42578125" bestFit="1" customWidth="1"/>
    <col min="6" max="6" width="23.5703125" customWidth="1"/>
    <col min="7" max="7" width="14.85546875" customWidth="1"/>
    <col min="8" max="9" width="20.7109375" customWidth="1"/>
    <col min="10" max="10" width="20.42578125" customWidth="1"/>
    <col min="11" max="12" width="20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s="10" t="s">
        <v>32</v>
      </c>
      <c r="I1" s="11" t="s">
        <v>33</v>
      </c>
      <c r="J1" s="11" t="s">
        <v>34</v>
      </c>
      <c r="K1" s="11" t="s">
        <v>35</v>
      </c>
      <c r="L1" s="11" t="s">
        <v>36</v>
      </c>
    </row>
    <row r="2" spans="1:12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v>0</v>
      </c>
      <c r="H2" s="12">
        <f>IF($C2="T1", $E2, 0)</f>
        <v>0</v>
      </c>
      <c r="I2">
        <f>IF($C2="T2", $E2, 0)</f>
        <v>0</v>
      </c>
      <c r="J2">
        <f>IF($C2="T3", $E2, 0)</f>
        <v>0</v>
      </c>
      <c r="K2">
        <f>IF($C2="T4", $E2, 0)</f>
        <v>3</v>
      </c>
      <c r="L2">
        <f>IF($C2="T5", $E2, 0)</f>
        <v>0</v>
      </c>
    </row>
    <row r="3" spans="1:12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v>0</v>
      </c>
      <c r="H3" s="12">
        <f>IF($C3="T1", IF($D3="Z", H2+$E3, H2-$E3), H2)</f>
        <v>0</v>
      </c>
      <c r="I3">
        <f>IF($C3="T2", IF($D3="Z", I2+$E3, I2-$E3), I2)</f>
        <v>0</v>
      </c>
      <c r="J3">
        <f>IF($C3="T3", IF($D3="Z", J2+$E3, J2-$E3), J2)</f>
        <v>0</v>
      </c>
      <c r="K3">
        <f>IF($C3="T4", IF($D3="Z", K2+$E3, K2-$E3), K2)</f>
        <v>3</v>
      </c>
      <c r="L3">
        <f>IF($C3="T5", IF($D3="Z", L2+$E3, L2-$E3), L2)</f>
        <v>32</v>
      </c>
    </row>
    <row r="4" spans="1:12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v>0</v>
      </c>
      <c r="H4" s="12">
        <f t="shared" ref="H4:H67" si="0">IF($C4="T1", IF($D4="Z", H3+$E4, H3-$E4), H3)</f>
        <v>38</v>
      </c>
      <c r="I4">
        <f t="shared" ref="I4:I67" si="1">IF($C4="T2", IF($D4="Z", I3+$E4, I3-$E4), I3)</f>
        <v>0</v>
      </c>
      <c r="J4">
        <f t="shared" ref="J4:J67" si="2">IF($C4="T3", IF($D4="Z", J3+$E4, J3-$E4), J3)</f>
        <v>0</v>
      </c>
      <c r="K4">
        <f t="shared" ref="K4:K67" si="3">IF($C4="T4", IF($D4="Z", K3+$E4, K3-$E4), K3)</f>
        <v>3</v>
      </c>
      <c r="L4">
        <f t="shared" ref="L4:L67" si="4">IF($C4="T5", IF($D4="Z", L3+$E4, L3-$E4), L3)</f>
        <v>32</v>
      </c>
    </row>
    <row r="5" spans="1:12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v>0</v>
      </c>
      <c r="H5" s="12">
        <f t="shared" si="0"/>
        <v>38</v>
      </c>
      <c r="I5">
        <f t="shared" si="1"/>
        <v>33</v>
      </c>
      <c r="J5">
        <f t="shared" si="2"/>
        <v>0</v>
      </c>
      <c r="K5">
        <f t="shared" si="3"/>
        <v>3</v>
      </c>
      <c r="L5">
        <f t="shared" si="4"/>
        <v>32</v>
      </c>
    </row>
    <row r="6" spans="1:12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v>0</v>
      </c>
      <c r="H6" s="12">
        <f t="shared" si="0"/>
        <v>38</v>
      </c>
      <c r="I6">
        <f t="shared" si="1"/>
        <v>33</v>
      </c>
      <c r="J6">
        <f t="shared" si="2"/>
        <v>43</v>
      </c>
      <c r="K6">
        <f t="shared" si="3"/>
        <v>3</v>
      </c>
      <c r="L6">
        <f t="shared" si="4"/>
        <v>32</v>
      </c>
    </row>
    <row r="7" spans="1:12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v>15</v>
      </c>
      <c r="H7" s="12">
        <f t="shared" si="0"/>
        <v>38</v>
      </c>
      <c r="I7">
        <f t="shared" si="1"/>
        <v>33</v>
      </c>
      <c r="J7">
        <f t="shared" si="2"/>
        <v>43</v>
      </c>
      <c r="K7">
        <f t="shared" si="3"/>
        <v>3</v>
      </c>
      <c r="L7">
        <f t="shared" si="4"/>
        <v>0</v>
      </c>
    </row>
    <row r="8" spans="1:12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v>0</v>
      </c>
      <c r="H8" s="12">
        <f t="shared" si="0"/>
        <v>38</v>
      </c>
      <c r="I8">
        <f t="shared" si="1"/>
        <v>47</v>
      </c>
      <c r="J8">
        <f t="shared" si="2"/>
        <v>43</v>
      </c>
      <c r="K8">
        <f t="shared" si="3"/>
        <v>3</v>
      </c>
      <c r="L8">
        <f t="shared" si="4"/>
        <v>0</v>
      </c>
    </row>
    <row r="9" spans="1:12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v>8</v>
      </c>
      <c r="H9" s="12">
        <f t="shared" si="0"/>
        <v>38</v>
      </c>
      <c r="I9">
        <f t="shared" si="1"/>
        <v>47</v>
      </c>
      <c r="J9">
        <f t="shared" si="2"/>
        <v>43</v>
      </c>
      <c r="K9">
        <f t="shared" si="3"/>
        <v>3</v>
      </c>
      <c r="L9">
        <f t="shared" si="4"/>
        <v>44</v>
      </c>
    </row>
    <row r="10" spans="1:12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v>0</v>
      </c>
      <c r="H10" s="12">
        <f t="shared" si="0"/>
        <v>38</v>
      </c>
      <c r="I10">
        <f t="shared" si="1"/>
        <v>48</v>
      </c>
      <c r="J10">
        <f t="shared" si="2"/>
        <v>43</v>
      </c>
      <c r="K10">
        <f t="shared" si="3"/>
        <v>3</v>
      </c>
      <c r="L10">
        <f t="shared" si="4"/>
        <v>44</v>
      </c>
    </row>
    <row r="11" spans="1:12" s="6" customFormat="1" x14ac:dyDescent="0.25">
      <c r="A11" s="7">
        <v>42393</v>
      </c>
      <c r="B11" s="8" t="s">
        <v>15</v>
      </c>
      <c r="C11" s="8" t="s">
        <v>7</v>
      </c>
      <c r="D11" s="8" t="s">
        <v>8</v>
      </c>
      <c r="E11" s="8">
        <v>21</v>
      </c>
      <c r="F11" s="8">
        <v>74</v>
      </c>
      <c r="G11" s="9">
        <v>0</v>
      </c>
      <c r="H11" s="13">
        <f t="shared" si="0"/>
        <v>38</v>
      </c>
      <c r="I11" s="8">
        <f t="shared" si="1"/>
        <v>48</v>
      </c>
      <c r="J11" s="8">
        <f t="shared" si="2"/>
        <v>43</v>
      </c>
      <c r="K11" s="8">
        <f t="shared" si="3"/>
        <v>24</v>
      </c>
      <c r="L11" s="9">
        <f t="shared" si="4"/>
        <v>44</v>
      </c>
    </row>
    <row r="12" spans="1:12" s="6" customFormat="1" x14ac:dyDescent="0.25">
      <c r="A12" s="7">
        <v>42419</v>
      </c>
      <c r="B12" s="8" t="s">
        <v>16</v>
      </c>
      <c r="C12" s="8" t="s">
        <v>12</v>
      </c>
      <c r="D12" s="8" t="s">
        <v>14</v>
      </c>
      <c r="E12" s="8">
        <v>43</v>
      </c>
      <c r="F12" s="8">
        <v>32</v>
      </c>
      <c r="G12" s="9">
        <v>26</v>
      </c>
      <c r="H12" s="13">
        <f t="shared" si="0"/>
        <v>38</v>
      </c>
      <c r="I12" s="8">
        <f t="shared" si="1"/>
        <v>48</v>
      </c>
      <c r="J12" s="8">
        <f t="shared" si="2"/>
        <v>0</v>
      </c>
      <c r="K12" s="8">
        <f t="shared" si="3"/>
        <v>24</v>
      </c>
      <c r="L12" s="9">
        <f t="shared" si="4"/>
        <v>44</v>
      </c>
    </row>
    <row r="13" spans="1:12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v>0</v>
      </c>
      <c r="H13" s="12">
        <f t="shared" si="0"/>
        <v>0</v>
      </c>
      <c r="I13">
        <f t="shared" si="1"/>
        <v>48</v>
      </c>
      <c r="J13">
        <f t="shared" si="2"/>
        <v>0</v>
      </c>
      <c r="K13">
        <f t="shared" si="3"/>
        <v>24</v>
      </c>
      <c r="L13">
        <f t="shared" si="4"/>
        <v>44</v>
      </c>
    </row>
    <row r="14" spans="1:12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v>0</v>
      </c>
      <c r="H14" s="12">
        <f t="shared" si="0"/>
        <v>0</v>
      </c>
      <c r="I14">
        <f t="shared" si="1"/>
        <v>48</v>
      </c>
      <c r="J14">
        <f t="shared" si="2"/>
        <v>0</v>
      </c>
      <c r="K14">
        <f t="shared" si="3"/>
        <v>33</v>
      </c>
      <c r="L14">
        <f t="shared" si="4"/>
        <v>44</v>
      </c>
    </row>
    <row r="15" spans="1:12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v>0</v>
      </c>
      <c r="H15" s="12">
        <f t="shared" si="0"/>
        <v>0</v>
      </c>
      <c r="I15">
        <f t="shared" si="1"/>
        <v>48</v>
      </c>
      <c r="J15">
        <f t="shared" si="2"/>
        <v>0</v>
      </c>
      <c r="K15">
        <f t="shared" si="3"/>
        <v>33</v>
      </c>
      <c r="L15">
        <f t="shared" si="4"/>
        <v>52</v>
      </c>
    </row>
    <row r="16" spans="1:12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v>21</v>
      </c>
      <c r="H16" s="12">
        <f t="shared" si="0"/>
        <v>0</v>
      </c>
      <c r="I16">
        <f t="shared" si="1"/>
        <v>48</v>
      </c>
      <c r="J16">
        <f t="shared" si="2"/>
        <v>0</v>
      </c>
      <c r="K16">
        <f t="shared" si="3"/>
        <v>33</v>
      </c>
      <c r="L16">
        <f t="shared" si="4"/>
        <v>2</v>
      </c>
    </row>
    <row r="17" spans="1:12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v>0</v>
      </c>
      <c r="H17" s="12">
        <f t="shared" si="0"/>
        <v>0</v>
      </c>
      <c r="I17">
        <f t="shared" si="1"/>
        <v>48</v>
      </c>
      <c r="J17">
        <f t="shared" si="2"/>
        <v>32</v>
      </c>
      <c r="K17">
        <f t="shared" si="3"/>
        <v>33</v>
      </c>
      <c r="L17">
        <f t="shared" si="4"/>
        <v>2</v>
      </c>
    </row>
    <row r="18" spans="1:12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v>0</v>
      </c>
      <c r="H18" s="12">
        <f t="shared" si="0"/>
        <v>7</v>
      </c>
      <c r="I18">
        <f t="shared" si="1"/>
        <v>48</v>
      </c>
      <c r="J18">
        <f t="shared" si="2"/>
        <v>32</v>
      </c>
      <c r="K18">
        <f t="shared" si="3"/>
        <v>33</v>
      </c>
      <c r="L18">
        <f t="shared" si="4"/>
        <v>2</v>
      </c>
    </row>
    <row r="19" spans="1:12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v>0</v>
      </c>
      <c r="H19" s="12">
        <f t="shared" si="0"/>
        <v>7</v>
      </c>
      <c r="I19">
        <f t="shared" si="1"/>
        <v>58</v>
      </c>
      <c r="J19">
        <f t="shared" si="2"/>
        <v>32</v>
      </c>
      <c r="K19">
        <f t="shared" si="3"/>
        <v>33</v>
      </c>
      <c r="L19">
        <f t="shared" si="4"/>
        <v>2</v>
      </c>
    </row>
    <row r="20" spans="1:12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v>24</v>
      </c>
      <c r="H20" s="12">
        <f t="shared" si="0"/>
        <v>0</v>
      </c>
      <c r="I20">
        <f t="shared" si="1"/>
        <v>58</v>
      </c>
      <c r="J20">
        <f t="shared" si="2"/>
        <v>32</v>
      </c>
      <c r="K20">
        <f t="shared" si="3"/>
        <v>33</v>
      </c>
      <c r="L20">
        <f t="shared" si="4"/>
        <v>2</v>
      </c>
    </row>
    <row r="21" spans="1:12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v>0</v>
      </c>
      <c r="H21" s="12">
        <f t="shared" si="0"/>
        <v>0</v>
      </c>
      <c r="I21">
        <f t="shared" si="1"/>
        <v>58</v>
      </c>
      <c r="J21">
        <f t="shared" si="2"/>
        <v>57</v>
      </c>
      <c r="K21">
        <f t="shared" si="3"/>
        <v>33</v>
      </c>
      <c r="L21">
        <f t="shared" si="4"/>
        <v>2</v>
      </c>
    </row>
    <row r="22" spans="1:12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v>0</v>
      </c>
      <c r="H22" s="12">
        <f t="shared" si="0"/>
        <v>0</v>
      </c>
      <c r="I22">
        <f t="shared" si="1"/>
        <v>58</v>
      </c>
      <c r="J22">
        <f t="shared" si="2"/>
        <v>57</v>
      </c>
      <c r="K22">
        <f t="shared" si="3"/>
        <v>33</v>
      </c>
      <c r="L22">
        <f t="shared" si="4"/>
        <v>35</v>
      </c>
    </row>
    <row r="23" spans="1:12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v>18</v>
      </c>
      <c r="H23" s="12">
        <f t="shared" si="0"/>
        <v>0</v>
      </c>
      <c r="I23">
        <f t="shared" si="1"/>
        <v>22</v>
      </c>
      <c r="J23">
        <f t="shared" si="2"/>
        <v>57</v>
      </c>
      <c r="K23">
        <f t="shared" si="3"/>
        <v>33</v>
      </c>
      <c r="L23">
        <f t="shared" si="4"/>
        <v>35</v>
      </c>
    </row>
    <row r="24" spans="1:12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v>0</v>
      </c>
      <c r="H24" s="12">
        <f t="shared" si="0"/>
        <v>0</v>
      </c>
      <c r="I24">
        <f t="shared" si="1"/>
        <v>22</v>
      </c>
      <c r="J24">
        <f t="shared" si="2"/>
        <v>57</v>
      </c>
      <c r="K24">
        <f t="shared" si="3"/>
        <v>38</v>
      </c>
      <c r="L24">
        <f t="shared" si="4"/>
        <v>35</v>
      </c>
    </row>
    <row r="25" spans="1:12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v>0</v>
      </c>
      <c r="H25" s="12">
        <f t="shared" si="0"/>
        <v>0</v>
      </c>
      <c r="I25">
        <f t="shared" si="1"/>
        <v>22</v>
      </c>
      <c r="J25">
        <f t="shared" si="2"/>
        <v>57</v>
      </c>
      <c r="K25">
        <f t="shared" si="3"/>
        <v>38</v>
      </c>
      <c r="L25">
        <f t="shared" si="4"/>
        <v>70</v>
      </c>
    </row>
    <row r="26" spans="1:12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v>22</v>
      </c>
      <c r="H26" s="12">
        <f t="shared" si="0"/>
        <v>0</v>
      </c>
      <c r="I26">
        <f t="shared" si="1"/>
        <v>22</v>
      </c>
      <c r="J26">
        <f t="shared" si="2"/>
        <v>57</v>
      </c>
      <c r="K26">
        <f t="shared" si="3"/>
        <v>0</v>
      </c>
      <c r="L26">
        <f t="shared" si="4"/>
        <v>70</v>
      </c>
    </row>
    <row r="27" spans="1:12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v>0</v>
      </c>
      <c r="H27" s="12">
        <f t="shared" si="0"/>
        <v>0</v>
      </c>
      <c r="I27">
        <f t="shared" si="1"/>
        <v>32</v>
      </c>
      <c r="J27">
        <f t="shared" si="2"/>
        <v>57</v>
      </c>
      <c r="K27">
        <f t="shared" si="3"/>
        <v>0</v>
      </c>
      <c r="L27">
        <f t="shared" si="4"/>
        <v>70</v>
      </c>
    </row>
    <row r="28" spans="1:12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v>25</v>
      </c>
      <c r="H28" s="12">
        <f t="shared" si="0"/>
        <v>0</v>
      </c>
      <c r="I28">
        <f t="shared" si="1"/>
        <v>28</v>
      </c>
      <c r="J28">
        <f t="shared" si="2"/>
        <v>57</v>
      </c>
      <c r="K28">
        <f t="shared" si="3"/>
        <v>0</v>
      </c>
      <c r="L28">
        <f t="shared" si="4"/>
        <v>70</v>
      </c>
    </row>
    <row r="29" spans="1:12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v>0</v>
      </c>
      <c r="H29" s="12">
        <f t="shared" si="0"/>
        <v>0</v>
      </c>
      <c r="I29">
        <f t="shared" si="1"/>
        <v>28</v>
      </c>
      <c r="J29">
        <f t="shared" si="2"/>
        <v>57</v>
      </c>
      <c r="K29">
        <f t="shared" si="3"/>
        <v>42</v>
      </c>
      <c r="L29">
        <f t="shared" si="4"/>
        <v>70</v>
      </c>
    </row>
    <row r="30" spans="1:12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v>0</v>
      </c>
      <c r="H30" s="12">
        <f t="shared" si="0"/>
        <v>28</v>
      </c>
      <c r="I30">
        <f t="shared" si="1"/>
        <v>28</v>
      </c>
      <c r="J30">
        <f t="shared" si="2"/>
        <v>57</v>
      </c>
      <c r="K30">
        <f t="shared" si="3"/>
        <v>42</v>
      </c>
      <c r="L30">
        <f t="shared" si="4"/>
        <v>70</v>
      </c>
    </row>
    <row r="31" spans="1:12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v>0</v>
      </c>
      <c r="H31" s="12">
        <f t="shared" si="0"/>
        <v>28</v>
      </c>
      <c r="I31">
        <f t="shared" si="1"/>
        <v>28</v>
      </c>
      <c r="J31">
        <f t="shared" si="2"/>
        <v>76</v>
      </c>
      <c r="K31">
        <f t="shared" si="3"/>
        <v>42</v>
      </c>
      <c r="L31">
        <f t="shared" si="4"/>
        <v>70</v>
      </c>
    </row>
    <row r="32" spans="1:12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v>13</v>
      </c>
      <c r="H32" s="12">
        <f t="shared" si="0"/>
        <v>28</v>
      </c>
      <c r="I32">
        <f t="shared" si="1"/>
        <v>28</v>
      </c>
      <c r="J32">
        <f t="shared" si="2"/>
        <v>4</v>
      </c>
      <c r="K32">
        <f t="shared" si="3"/>
        <v>42</v>
      </c>
      <c r="L32">
        <f t="shared" si="4"/>
        <v>70</v>
      </c>
    </row>
    <row r="33" spans="1:12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v>0</v>
      </c>
      <c r="H33" s="12">
        <f t="shared" si="0"/>
        <v>28</v>
      </c>
      <c r="I33">
        <f t="shared" si="1"/>
        <v>28</v>
      </c>
      <c r="J33">
        <f t="shared" si="2"/>
        <v>4</v>
      </c>
      <c r="K33">
        <f t="shared" si="3"/>
        <v>0</v>
      </c>
      <c r="L33">
        <f t="shared" si="4"/>
        <v>70</v>
      </c>
    </row>
    <row r="34" spans="1:12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v>0</v>
      </c>
      <c r="H34" s="12">
        <f t="shared" si="0"/>
        <v>28</v>
      </c>
      <c r="I34">
        <f t="shared" si="1"/>
        <v>28</v>
      </c>
      <c r="J34">
        <f t="shared" si="2"/>
        <v>4</v>
      </c>
      <c r="K34">
        <f t="shared" si="3"/>
        <v>0</v>
      </c>
      <c r="L34">
        <f t="shared" si="4"/>
        <v>112</v>
      </c>
    </row>
    <row r="35" spans="1:12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v>0</v>
      </c>
      <c r="H35" s="12">
        <f t="shared" si="0"/>
        <v>28</v>
      </c>
      <c r="I35">
        <f t="shared" si="1"/>
        <v>61</v>
      </c>
      <c r="J35">
        <f t="shared" si="2"/>
        <v>4</v>
      </c>
      <c r="K35">
        <f t="shared" si="3"/>
        <v>0</v>
      </c>
      <c r="L35">
        <f t="shared" si="4"/>
        <v>112</v>
      </c>
    </row>
    <row r="36" spans="1:12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v>0</v>
      </c>
      <c r="H36" s="12">
        <f t="shared" si="0"/>
        <v>37</v>
      </c>
      <c r="I36">
        <f t="shared" si="1"/>
        <v>61</v>
      </c>
      <c r="J36">
        <f t="shared" si="2"/>
        <v>4</v>
      </c>
      <c r="K36">
        <f t="shared" si="3"/>
        <v>0</v>
      </c>
      <c r="L36">
        <f t="shared" si="4"/>
        <v>112</v>
      </c>
    </row>
    <row r="37" spans="1:12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v>17</v>
      </c>
      <c r="H37" s="12">
        <f t="shared" si="0"/>
        <v>37</v>
      </c>
      <c r="I37">
        <f t="shared" si="1"/>
        <v>61</v>
      </c>
      <c r="J37">
        <f t="shared" si="2"/>
        <v>0</v>
      </c>
      <c r="K37">
        <f t="shared" si="3"/>
        <v>0</v>
      </c>
      <c r="L37">
        <f t="shared" si="4"/>
        <v>112</v>
      </c>
    </row>
    <row r="38" spans="1:12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v>0</v>
      </c>
      <c r="H38" s="12">
        <f t="shared" si="0"/>
        <v>0</v>
      </c>
      <c r="I38">
        <f t="shared" si="1"/>
        <v>61</v>
      </c>
      <c r="J38">
        <f t="shared" si="2"/>
        <v>0</v>
      </c>
      <c r="K38">
        <f t="shared" si="3"/>
        <v>0</v>
      </c>
      <c r="L38">
        <f t="shared" si="4"/>
        <v>112</v>
      </c>
    </row>
    <row r="39" spans="1:12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v>0</v>
      </c>
      <c r="H39" s="12">
        <f t="shared" si="0"/>
        <v>0</v>
      </c>
      <c r="I39">
        <f t="shared" si="1"/>
        <v>61</v>
      </c>
      <c r="J39">
        <f t="shared" si="2"/>
        <v>0</v>
      </c>
      <c r="K39">
        <f t="shared" si="3"/>
        <v>0</v>
      </c>
      <c r="L39">
        <f t="shared" si="4"/>
        <v>147</v>
      </c>
    </row>
    <row r="40" spans="1:12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v>0</v>
      </c>
      <c r="H40" s="12">
        <f t="shared" si="0"/>
        <v>0</v>
      </c>
      <c r="I40">
        <f t="shared" si="1"/>
        <v>61</v>
      </c>
      <c r="J40">
        <f t="shared" si="2"/>
        <v>0</v>
      </c>
      <c r="K40">
        <f t="shared" si="3"/>
        <v>32</v>
      </c>
      <c r="L40">
        <f t="shared" si="4"/>
        <v>147</v>
      </c>
    </row>
    <row r="41" spans="1:12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v>15</v>
      </c>
      <c r="H41" s="12">
        <f t="shared" si="0"/>
        <v>0</v>
      </c>
      <c r="I41">
        <f t="shared" si="1"/>
        <v>61</v>
      </c>
      <c r="J41">
        <f t="shared" si="2"/>
        <v>0</v>
      </c>
      <c r="K41">
        <f t="shared" si="3"/>
        <v>0</v>
      </c>
      <c r="L41">
        <f t="shared" si="4"/>
        <v>147</v>
      </c>
    </row>
    <row r="42" spans="1:12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v>0</v>
      </c>
      <c r="H42" s="12">
        <f t="shared" si="0"/>
        <v>0</v>
      </c>
      <c r="I42">
        <f t="shared" si="1"/>
        <v>61</v>
      </c>
      <c r="J42">
        <f t="shared" si="2"/>
        <v>0</v>
      </c>
      <c r="K42">
        <f t="shared" si="3"/>
        <v>0</v>
      </c>
      <c r="L42">
        <f t="shared" si="4"/>
        <v>195</v>
      </c>
    </row>
    <row r="43" spans="1:12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v>19</v>
      </c>
      <c r="H43" s="12">
        <f t="shared" si="0"/>
        <v>0</v>
      </c>
      <c r="I43">
        <f t="shared" si="1"/>
        <v>61</v>
      </c>
      <c r="J43">
        <f t="shared" si="2"/>
        <v>0</v>
      </c>
      <c r="K43">
        <f t="shared" si="3"/>
        <v>0</v>
      </c>
      <c r="L43">
        <f t="shared" si="4"/>
        <v>4</v>
      </c>
    </row>
    <row r="44" spans="1:12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v>0</v>
      </c>
      <c r="H44" s="12">
        <f t="shared" si="0"/>
        <v>0</v>
      </c>
      <c r="I44">
        <f t="shared" si="1"/>
        <v>70</v>
      </c>
      <c r="J44">
        <f t="shared" si="2"/>
        <v>0</v>
      </c>
      <c r="K44">
        <f t="shared" si="3"/>
        <v>0</v>
      </c>
      <c r="L44">
        <f t="shared" si="4"/>
        <v>4</v>
      </c>
    </row>
    <row r="45" spans="1:12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v>0</v>
      </c>
      <c r="H45" s="12">
        <f t="shared" si="0"/>
        <v>0</v>
      </c>
      <c r="I45">
        <f t="shared" si="1"/>
        <v>70</v>
      </c>
      <c r="J45">
        <f t="shared" si="2"/>
        <v>0</v>
      </c>
      <c r="K45">
        <f t="shared" si="3"/>
        <v>36</v>
      </c>
      <c r="L45">
        <f t="shared" si="4"/>
        <v>4</v>
      </c>
    </row>
    <row r="46" spans="1:12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v>26</v>
      </c>
      <c r="H46" s="12">
        <f t="shared" si="0"/>
        <v>47</v>
      </c>
      <c r="I46">
        <f t="shared" si="1"/>
        <v>70</v>
      </c>
      <c r="J46">
        <f t="shared" si="2"/>
        <v>0</v>
      </c>
      <c r="K46">
        <f t="shared" si="3"/>
        <v>36</v>
      </c>
      <c r="L46">
        <f t="shared" si="4"/>
        <v>4</v>
      </c>
    </row>
    <row r="47" spans="1:12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v>0</v>
      </c>
      <c r="H47" s="12">
        <f t="shared" si="0"/>
        <v>47</v>
      </c>
      <c r="I47">
        <f t="shared" si="1"/>
        <v>70</v>
      </c>
      <c r="J47">
        <f t="shared" si="2"/>
        <v>0</v>
      </c>
      <c r="K47">
        <f t="shared" si="3"/>
        <v>36</v>
      </c>
      <c r="L47">
        <f t="shared" si="4"/>
        <v>0</v>
      </c>
    </row>
    <row r="48" spans="1:12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v>0</v>
      </c>
      <c r="H48" s="12">
        <f t="shared" si="0"/>
        <v>47</v>
      </c>
      <c r="I48">
        <f t="shared" si="1"/>
        <v>70</v>
      </c>
      <c r="J48">
        <f t="shared" si="2"/>
        <v>8</v>
      </c>
      <c r="K48">
        <f t="shared" si="3"/>
        <v>36</v>
      </c>
      <c r="L48">
        <f t="shared" si="4"/>
        <v>0</v>
      </c>
    </row>
    <row r="49" spans="1:12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v>0</v>
      </c>
      <c r="H49" s="12">
        <f t="shared" si="0"/>
        <v>47</v>
      </c>
      <c r="I49">
        <f t="shared" si="1"/>
        <v>73</v>
      </c>
      <c r="J49">
        <f t="shared" si="2"/>
        <v>8</v>
      </c>
      <c r="K49">
        <f t="shared" si="3"/>
        <v>36</v>
      </c>
      <c r="L49">
        <f t="shared" si="4"/>
        <v>0</v>
      </c>
    </row>
    <row r="50" spans="1:12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v>0</v>
      </c>
      <c r="H50" s="12">
        <f t="shared" si="0"/>
        <v>47</v>
      </c>
      <c r="I50">
        <f t="shared" si="1"/>
        <v>73</v>
      </c>
      <c r="J50">
        <f t="shared" si="2"/>
        <v>8</v>
      </c>
      <c r="K50">
        <f t="shared" si="3"/>
        <v>77</v>
      </c>
      <c r="L50">
        <f t="shared" si="4"/>
        <v>0</v>
      </c>
    </row>
    <row r="51" spans="1:12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v>21</v>
      </c>
      <c r="H51" s="12">
        <f t="shared" si="0"/>
        <v>47</v>
      </c>
      <c r="I51">
        <f t="shared" si="1"/>
        <v>73</v>
      </c>
      <c r="J51">
        <f t="shared" si="2"/>
        <v>8</v>
      </c>
      <c r="K51">
        <f t="shared" si="3"/>
        <v>77</v>
      </c>
      <c r="L51">
        <f t="shared" si="4"/>
        <v>44</v>
      </c>
    </row>
    <row r="52" spans="1:12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v>0</v>
      </c>
      <c r="H52" s="12">
        <f t="shared" si="0"/>
        <v>2</v>
      </c>
      <c r="I52">
        <f t="shared" si="1"/>
        <v>73</v>
      </c>
      <c r="J52">
        <f t="shared" si="2"/>
        <v>8</v>
      </c>
      <c r="K52">
        <f t="shared" si="3"/>
        <v>77</v>
      </c>
      <c r="L52">
        <f t="shared" si="4"/>
        <v>44</v>
      </c>
    </row>
    <row r="53" spans="1:12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v>0</v>
      </c>
      <c r="H53" s="12">
        <f t="shared" si="0"/>
        <v>2</v>
      </c>
      <c r="I53">
        <f t="shared" si="1"/>
        <v>73</v>
      </c>
      <c r="J53">
        <f t="shared" si="2"/>
        <v>48</v>
      </c>
      <c r="K53">
        <f t="shared" si="3"/>
        <v>77</v>
      </c>
      <c r="L53">
        <f t="shared" si="4"/>
        <v>44</v>
      </c>
    </row>
    <row r="54" spans="1:12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v>0</v>
      </c>
      <c r="H54" s="12">
        <f t="shared" si="0"/>
        <v>2</v>
      </c>
      <c r="I54">
        <f t="shared" si="1"/>
        <v>73</v>
      </c>
      <c r="J54">
        <f t="shared" si="2"/>
        <v>48</v>
      </c>
      <c r="K54">
        <f t="shared" si="3"/>
        <v>80</v>
      </c>
      <c r="L54">
        <f t="shared" si="4"/>
        <v>44</v>
      </c>
    </row>
    <row r="55" spans="1:12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v>0</v>
      </c>
      <c r="H55" s="12">
        <f t="shared" si="0"/>
        <v>2</v>
      </c>
      <c r="I55">
        <f t="shared" si="1"/>
        <v>90</v>
      </c>
      <c r="J55">
        <f t="shared" si="2"/>
        <v>48</v>
      </c>
      <c r="K55">
        <f t="shared" si="3"/>
        <v>80</v>
      </c>
      <c r="L55">
        <f t="shared" si="4"/>
        <v>44</v>
      </c>
    </row>
    <row r="56" spans="1:12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v>24</v>
      </c>
      <c r="H56" s="12">
        <f t="shared" si="0"/>
        <v>0</v>
      </c>
      <c r="I56">
        <f t="shared" si="1"/>
        <v>90</v>
      </c>
      <c r="J56">
        <f t="shared" si="2"/>
        <v>48</v>
      </c>
      <c r="K56">
        <f t="shared" si="3"/>
        <v>80</v>
      </c>
      <c r="L56">
        <f t="shared" si="4"/>
        <v>44</v>
      </c>
    </row>
    <row r="57" spans="1:12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v>0</v>
      </c>
      <c r="H57" s="12">
        <f t="shared" si="0"/>
        <v>0</v>
      </c>
      <c r="I57">
        <f t="shared" si="1"/>
        <v>90</v>
      </c>
      <c r="J57">
        <f t="shared" si="2"/>
        <v>62</v>
      </c>
      <c r="K57">
        <f t="shared" si="3"/>
        <v>80</v>
      </c>
      <c r="L57">
        <f t="shared" si="4"/>
        <v>44</v>
      </c>
    </row>
    <row r="58" spans="1:12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v>0</v>
      </c>
      <c r="H58" s="12">
        <f t="shared" si="0"/>
        <v>0</v>
      </c>
      <c r="I58">
        <f t="shared" si="1"/>
        <v>113</v>
      </c>
      <c r="J58">
        <f t="shared" si="2"/>
        <v>62</v>
      </c>
      <c r="K58">
        <f t="shared" si="3"/>
        <v>80</v>
      </c>
      <c r="L58">
        <f t="shared" si="4"/>
        <v>44</v>
      </c>
    </row>
    <row r="59" spans="1:12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v>18</v>
      </c>
      <c r="H59" s="12">
        <f t="shared" si="0"/>
        <v>11</v>
      </c>
      <c r="I59">
        <f t="shared" si="1"/>
        <v>113</v>
      </c>
      <c r="J59">
        <f t="shared" si="2"/>
        <v>62</v>
      </c>
      <c r="K59">
        <f t="shared" si="3"/>
        <v>80</v>
      </c>
      <c r="L59">
        <f t="shared" si="4"/>
        <v>44</v>
      </c>
    </row>
    <row r="60" spans="1:12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v>0</v>
      </c>
      <c r="H60" s="12">
        <f t="shared" si="0"/>
        <v>11</v>
      </c>
      <c r="I60">
        <f t="shared" si="1"/>
        <v>113</v>
      </c>
      <c r="J60">
        <f t="shared" si="2"/>
        <v>62</v>
      </c>
      <c r="K60">
        <f t="shared" si="3"/>
        <v>97</v>
      </c>
      <c r="L60">
        <f t="shared" si="4"/>
        <v>44</v>
      </c>
    </row>
    <row r="61" spans="1:12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v>0</v>
      </c>
      <c r="H61" s="12">
        <f t="shared" si="0"/>
        <v>11</v>
      </c>
      <c r="I61">
        <f t="shared" si="1"/>
        <v>113</v>
      </c>
      <c r="J61">
        <f t="shared" si="2"/>
        <v>62</v>
      </c>
      <c r="K61">
        <f t="shared" si="3"/>
        <v>97</v>
      </c>
      <c r="L61">
        <f t="shared" si="4"/>
        <v>74</v>
      </c>
    </row>
    <row r="62" spans="1:12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v>22</v>
      </c>
      <c r="H62" s="12">
        <f t="shared" si="0"/>
        <v>11</v>
      </c>
      <c r="I62">
        <f t="shared" si="1"/>
        <v>113</v>
      </c>
      <c r="J62">
        <f t="shared" si="2"/>
        <v>62</v>
      </c>
      <c r="K62">
        <f t="shared" si="3"/>
        <v>0</v>
      </c>
      <c r="L62">
        <f t="shared" si="4"/>
        <v>74</v>
      </c>
    </row>
    <row r="63" spans="1:12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v>0</v>
      </c>
      <c r="H63" s="12">
        <f t="shared" si="0"/>
        <v>0</v>
      </c>
      <c r="I63">
        <f t="shared" si="1"/>
        <v>113</v>
      </c>
      <c r="J63">
        <f t="shared" si="2"/>
        <v>62</v>
      </c>
      <c r="K63">
        <f t="shared" si="3"/>
        <v>0</v>
      </c>
      <c r="L63">
        <f t="shared" si="4"/>
        <v>74</v>
      </c>
    </row>
    <row r="64" spans="1:12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v>0</v>
      </c>
      <c r="H64" s="12">
        <f t="shared" si="0"/>
        <v>0</v>
      </c>
      <c r="I64">
        <f t="shared" si="1"/>
        <v>113</v>
      </c>
      <c r="J64">
        <f t="shared" si="2"/>
        <v>79</v>
      </c>
      <c r="K64">
        <f t="shared" si="3"/>
        <v>0</v>
      </c>
      <c r="L64">
        <f t="shared" si="4"/>
        <v>74</v>
      </c>
    </row>
    <row r="65" spans="1:12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v>0</v>
      </c>
      <c r="H65" s="12">
        <f t="shared" si="0"/>
        <v>0</v>
      </c>
      <c r="I65">
        <f t="shared" si="1"/>
        <v>117</v>
      </c>
      <c r="J65">
        <f t="shared" si="2"/>
        <v>79</v>
      </c>
      <c r="K65">
        <f t="shared" si="3"/>
        <v>0</v>
      </c>
      <c r="L65">
        <f t="shared" si="4"/>
        <v>74</v>
      </c>
    </row>
    <row r="66" spans="1:12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v>25</v>
      </c>
      <c r="H66" s="12">
        <f t="shared" si="0"/>
        <v>0</v>
      </c>
      <c r="I66">
        <f t="shared" si="1"/>
        <v>117</v>
      </c>
      <c r="J66">
        <f t="shared" si="2"/>
        <v>0</v>
      </c>
      <c r="K66">
        <f t="shared" si="3"/>
        <v>0</v>
      </c>
      <c r="L66">
        <f t="shared" si="4"/>
        <v>74</v>
      </c>
    </row>
    <row r="67" spans="1:12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v>0</v>
      </c>
      <c r="H67" s="12">
        <f t="shared" si="0"/>
        <v>0</v>
      </c>
      <c r="I67">
        <f t="shared" si="1"/>
        <v>117</v>
      </c>
      <c r="J67">
        <f t="shared" si="2"/>
        <v>0</v>
      </c>
      <c r="K67">
        <f t="shared" si="3"/>
        <v>33</v>
      </c>
      <c r="L67">
        <f t="shared" si="4"/>
        <v>74</v>
      </c>
    </row>
    <row r="68" spans="1:12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v>0</v>
      </c>
      <c r="H68" s="12">
        <f t="shared" ref="H68:H131" si="5">IF($C68="T1", IF($D68="Z", H67+$E68, H67-$E68), H67)</f>
        <v>0</v>
      </c>
      <c r="I68">
        <f t="shared" ref="I68:I131" si="6">IF($C68="T2", IF($D68="Z", I67+$E68, I67-$E68), I67)</f>
        <v>143</v>
      </c>
      <c r="J68">
        <f t="shared" ref="J68:J131" si="7">IF($C68="T3", IF($D68="Z", J67+$E68, J67-$E68), J67)</f>
        <v>0</v>
      </c>
      <c r="K68">
        <f t="shared" ref="K68:K131" si="8">IF($C68="T4", IF($D68="Z", K67+$E68, K67-$E68), K67)</f>
        <v>33</v>
      </c>
      <c r="L68">
        <f t="shared" ref="L68:L131" si="9">IF($C68="T5", IF($D68="Z", L67+$E68, L67-$E68), L67)</f>
        <v>74</v>
      </c>
    </row>
    <row r="69" spans="1:12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v>13</v>
      </c>
      <c r="H69" s="12">
        <f t="shared" si="5"/>
        <v>0</v>
      </c>
      <c r="I69">
        <f t="shared" si="6"/>
        <v>143</v>
      </c>
      <c r="J69">
        <f t="shared" si="7"/>
        <v>40</v>
      </c>
      <c r="K69">
        <f t="shared" si="8"/>
        <v>33</v>
      </c>
      <c r="L69">
        <f t="shared" si="9"/>
        <v>74</v>
      </c>
    </row>
    <row r="70" spans="1:12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v>0</v>
      </c>
      <c r="H70" s="12">
        <f t="shared" si="5"/>
        <v>42</v>
      </c>
      <c r="I70">
        <f t="shared" si="6"/>
        <v>143</v>
      </c>
      <c r="J70">
        <f t="shared" si="7"/>
        <v>40</v>
      </c>
      <c r="K70">
        <f t="shared" si="8"/>
        <v>33</v>
      </c>
      <c r="L70">
        <f t="shared" si="9"/>
        <v>74</v>
      </c>
    </row>
    <row r="71" spans="1:12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v>0</v>
      </c>
      <c r="H71" s="12">
        <f t="shared" si="5"/>
        <v>42</v>
      </c>
      <c r="I71">
        <f t="shared" si="6"/>
        <v>185</v>
      </c>
      <c r="J71">
        <f t="shared" si="7"/>
        <v>40</v>
      </c>
      <c r="K71">
        <f t="shared" si="8"/>
        <v>33</v>
      </c>
      <c r="L71">
        <f t="shared" si="9"/>
        <v>74</v>
      </c>
    </row>
    <row r="72" spans="1:12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v>0</v>
      </c>
      <c r="H72" s="12">
        <f t="shared" si="5"/>
        <v>42</v>
      </c>
      <c r="I72">
        <f t="shared" si="6"/>
        <v>185</v>
      </c>
      <c r="J72">
        <f t="shared" si="7"/>
        <v>40</v>
      </c>
      <c r="K72">
        <f t="shared" si="8"/>
        <v>42</v>
      </c>
      <c r="L72">
        <f t="shared" si="9"/>
        <v>74</v>
      </c>
    </row>
    <row r="73" spans="1:12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v>0</v>
      </c>
      <c r="H73" s="12">
        <f t="shared" si="5"/>
        <v>42</v>
      </c>
      <c r="I73">
        <f t="shared" si="6"/>
        <v>185</v>
      </c>
      <c r="J73">
        <f t="shared" si="7"/>
        <v>40</v>
      </c>
      <c r="K73">
        <f t="shared" si="8"/>
        <v>42</v>
      </c>
      <c r="L73">
        <f t="shared" si="9"/>
        <v>113</v>
      </c>
    </row>
    <row r="74" spans="1:12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v>17</v>
      </c>
      <c r="H74" s="12">
        <f t="shared" si="5"/>
        <v>42</v>
      </c>
      <c r="I74">
        <f t="shared" si="6"/>
        <v>185</v>
      </c>
      <c r="J74">
        <f t="shared" si="7"/>
        <v>40</v>
      </c>
      <c r="K74">
        <f t="shared" si="8"/>
        <v>42</v>
      </c>
      <c r="L74">
        <f t="shared" si="9"/>
        <v>1</v>
      </c>
    </row>
    <row r="75" spans="1:12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v>0</v>
      </c>
      <c r="H75" s="12">
        <f t="shared" si="5"/>
        <v>42</v>
      </c>
      <c r="I75">
        <f t="shared" si="6"/>
        <v>185</v>
      </c>
      <c r="J75">
        <f t="shared" si="7"/>
        <v>40</v>
      </c>
      <c r="K75">
        <f t="shared" si="8"/>
        <v>76</v>
      </c>
      <c r="L75">
        <f t="shared" si="9"/>
        <v>1</v>
      </c>
    </row>
    <row r="76" spans="1:12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v>0</v>
      </c>
      <c r="H76" s="12">
        <f t="shared" si="5"/>
        <v>42</v>
      </c>
      <c r="I76">
        <f t="shared" si="6"/>
        <v>185</v>
      </c>
      <c r="J76">
        <f t="shared" si="7"/>
        <v>45</v>
      </c>
      <c r="K76">
        <f t="shared" si="8"/>
        <v>76</v>
      </c>
      <c r="L76">
        <f t="shared" si="9"/>
        <v>1</v>
      </c>
    </row>
    <row r="77" spans="1:12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v>15</v>
      </c>
      <c r="H77" s="12">
        <f t="shared" si="5"/>
        <v>42</v>
      </c>
      <c r="I77">
        <f t="shared" si="6"/>
        <v>185</v>
      </c>
      <c r="J77">
        <f t="shared" si="7"/>
        <v>45</v>
      </c>
      <c r="K77">
        <f t="shared" si="8"/>
        <v>2</v>
      </c>
      <c r="L77">
        <f t="shared" si="9"/>
        <v>1</v>
      </c>
    </row>
    <row r="78" spans="1:12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v>0</v>
      </c>
      <c r="H78" s="12">
        <f t="shared" si="5"/>
        <v>42</v>
      </c>
      <c r="I78">
        <f t="shared" si="6"/>
        <v>199</v>
      </c>
      <c r="J78">
        <f t="shared" si="7"/>
        <v>45</v>
      </c>
      <c r="K78">
        <f t="shared" si="8"/>
        <v>2</v>
      </c>
      <c r="L78">
        <f t="shared" si="9"/>
        <v>1</v>
      </c>
    </row>
    <row r="79" spans="1:12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v>19</v>
      </c>
      <c r="H79" s="12">
        <f t="shared" si="5"/>
        <v>42</v>
      </c>
      <c r="I79">
        <f t="shared" si="6"/>
        <v>199</v>
      </c>
      <c r="J79">
        <f t="shared" si="7"/>
        <v>45</v>
      </c>
      <c r="K79">
        <f t="shared" si="8"/>
        <v>2</v>
      </c>
      <c r="L79">
        <f t="shared" si="9"/>
        <v>0</v>
      </c>
    </row>
    <row r="80" spans="1:12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v>0</v>
      </c>
      <c r="H80" s="12">
        <f t="shared" si="5"/>
        <v>42</v>
      </c>
      <c r="I80">
        <f t="shared" si="6"/>
        <v>156</v>
      </c>
      <c r="J80">
        <f t="shared" si="7"/>
        <v>45</v>
      </c>
      <c r="K80">
        <f t="shared" si="8"/>
        <v>2</v>
      </c>
      <c r="L80">
        <f t="shared" si="9"/>
        <v>0</v>
      </c>
    </row>
    <row r="81" spans="1:12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v>0</v>
      </c>
      <c r="H81" s="12">
        <f t="shared" si="5"/>
        <v>72</v>
      </c>
      <c r="I81">
        <f t="shared" si="6"/>
        <v>156</v>
      </c>
      <c r="J81">
        <f t="shared" si="7"/>
        <v>45</v>
      </c>
      <c r="K81">
        <f t="shared" si="8"/>
        <v>2</v>
      </c>
      <c r="L81">
        <f t="shared" si="9"/>
        <v>0</v>
      </c>
    </row>
    <row r="82" spans="1:12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v>0</v>
      </c>
      <c r="H82" s="12">
        <f t="shared" si="5"/>
        <v>72</v>
      </c>
      <c r="I82">
        <f t="shared" si="6"/>
        <v>156</v>
      </c>
      <c r="J82">
        <f t="shared" si="7"/>
        <v>59</v>
      </c>
      <c r="K82">
        <f t="shared" si="8"/>
        <v>2</v>
      </c>
      <c r="L82">
        <f t="shared" si="9"/>
        <v>0</v>
      </c>
    </row>
    <row r="83" spans="1:12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v>26</v>
      </c>
      <c r="H83" s="12">
        <f t="shared" si="5"/>
        <v>72</v>
      </c>
      <c r="I83">
        <f t="shared" si="6"/>
        <v>123</v>
      </c>
      <c r="J83">
        <f t="shared" si="7"/>
        <v>59</v>
      </c>
      <c r="K83">
        <f t="shared" si="8"/>
        <v>2</v>
      </c>
      <c r="L83">
        <f t="shared" si="9"/>
        <v>0</v>
      </c>
    </row>
    <row r="84" spans="1:12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v>0</v>
      </c>
      <c r="H84" s="12">
        <f t="shared" si="5"/>
        <v>72</v>
      </c>
      <c r="I84">
        <f t="shared" si="6"/>
        <v>123</v>
      </c>
      <c r="J84">
        <f t="shared" si="7"/>
        <v>59</v>
      </c>
      <c r="K84">
        <f t="shared" si="8"/>
        <v>2</v>
      </c>
      <c r="L84">
        <f t="shared" si="9"/>
        <v>35</v>
      </c>
    </row>
    <row r="85" spans="1:12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v>0</v>
      </c>
      <c r="H85" s="12">
        <f t="shared" si="5"/>
        <v>72</v>
      </c>
      <c r="I85">
        <f t="shared" si="6"/>
        <v>123</v>
      </c>
      <c r="J85">
        <f t="shared" si="7"/>
        <v>99</v>
      </c>
      <c r="K85">
        <f t="shared" si="8"/>
        <v>2</v>
      </c>
      <c r="L85">
        <f t="shared" si="9"/>
        <v>35</v>
      </c>
    </row>
    <row r="86" spans="1:12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v>21</v>
      </c>
      <c r="H86" s="12">
        <f t="shared" si="5"/>
        <v>72</v>
      </c>
      <c r="I86">
        <f t="shared" si="6"/>
        <v>102</v>
      </c>
      <c r="J86">
        <f t="shared" si="7"/>
        <v>99</v>
      </c>
      <c r="K86">
        <f t="shared" si="8"/>
        <v>2</v>
      </c>
      <c r="L86">
        <f t="shared" si="9"/>
        <v>35</v>
      </c>
    </row>
    <row r="87" spans="1:12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v>0</v>
      </c>
      <c r="H87" s="12">
        <f t="shared" si="5"/>
        <v>72</v>
      </c>
      <c r="I87">
        <f t="shared" si="6"/>
        <v>102</v>
      </c>
      <c r="J87">
        <f t="shared" si="7"/>
        <v>99</v>
      </c>
      <c r="K87">
        <f t="shared" si="8"/>
        <v>0</v>
      </c>
      <c r="L87">
        <f t="shared" si="9"/>
        <v>35</v>
      </c>
    </row>
    <row r="88" spans="1:12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v>0</v>
      </c>
      <c r="H88" s="12">
        <f t="shared" si="5"/>
        <v>72</v>
      </c>
      <c r="I88">
        <f t="shared" si="6"/>
        <v>102</v>
      </c>
      <c r="J88">
        <f t="shared" si="7"/>
        <v>111</v>
      </c>
      <c r="K88">
        <f t="shared" si="8"/>
        <v>0</v>
      </c>
      <c r="L88">
        <f t="shared" si="9"/>
        <v>35</v>
      </c>
    </row>
    <row r="89" spans="1:12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v>0</v>
      </c>
      <c r="H89" s="12">
        <f t="shared" si="5"/>
        <v>87</v>
      </c>
      <c r="I89">
        <f t="shared" si="6"/>
        <v>102</v>
      </c>
      <c r="J89">
        <f t="shared" si="7"/>
        <v>111</v>
      </c>
      <c r="K89">
        <f t="shared" si="8"/>
        <v>0</v>
      </c>
      <c r="L89">
        <f t="shared" si="9"/>
        <v>35</v>
      </c>
    </row>
    <row r="90" spans="1:12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v>0</v>
      </c>
      <c r="H90" s="12">
        <f t="shared" si="5"/>
        <v>87</v>
      </c>
      <c r="I90">
        <f t="shared" si="6"/>
        <v>102</v>
      </c>
      <c r="J90">
        <f t="shared" si="7"/>
        <v>111</v>
      </c>
      <c r="K90">
        <f t="shared" si="8"/>
        <v>0</v>
      </c>
      <c r="L90">
        <f t="shared" si="9"/>
        <v>36</v>
      </c>
    </row>
    <row r="91" spans="1:12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v>24</v>
      </c>
      <c r="H91" s="12">
        <f t="shared" si="5"/>
        <v>1</v>
      </c>
      <c r="I91">
        <f t="shared" si="6"/>
        <v>102</v>
      </c>
      <c r="J91">
        <f t="shared" si="7"/>
        <v>111</v>
      </c>
      <c r="K91">
        <f t="shared" si="8"/>
        <v>0</v>
      </c>
      <c r="L91">
        <f t="shared" si="9"/>
        <v>36</v>
      </c>
    </row>
    <row r="92" spans="1:12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v>0</v>
      </c>
      <c r="H92" s="12">
        <f t="shared" si="5"/>
        <v>1</v>
      </c>
      <c r="I92">
        <f t="shared" si="6"/>
        <v>102</v>
      </c>
      <c r="J92">
        <f t="shared" si="7"/>
        <v>1</v>
      </c>
      <c r="K92">
        <f t="shared" si="8"/>
        <v>0</v>
      </c>
      <c r="L92">
        <f t="shared" si="9"/>
        <v>36</v>
      </c>
    </row>
    <row r="93" spans="1:12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v>0</v>
      </c>
      <c r="H93" s="12">
        <f t="shared" si="5"/>
        <v>1</v>
      </c>
      <c r="I93">
        <f t="shared" si="6"/>
        <v>102</v>
      </c>
      <c r="J93">
        <f t="shared" si="7"/>
        <v>1</v>
      </c>
      <c r="K93">
        <f t="shared" si="8"/>
        <v>0</v>
      </c>
      <c r="L93">
        <f t="shared" si="9"/>
        <v>69</v>
      </c>
    </row>
    <row r="94" spans="1:12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v>0</v>
      </c>
      <c r="H94" s="12">
        <f t="shared" si="5"/>
        <v>1</v>
      </c>
      <c r="I94">
        <f t="shared" si="6"/>
        <v>115</v>
      </c>
      <c r="J94">
        <f t="shared" si="7"/>
        <v>1</v>
      </c>
      <c r="K94">
        <f t="shared" si="8"/>
        <v>0</v>
      </c>
      <c r="L94">
        <f t="shared" si="9"/>
        <v>69</v>
      </c>
    </row>
    <row r="95" spans="1:12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v>0</v>
      </c>
      <c r="H95" s="12">
        <f t="shared" si="5"/>
        <v>1</v>
      </c>
      <c r="I95">
        <f t="shared" si="6"/>
        <v>115</v>
      </c>
      <c r="J95">
        <f t="shared" si="7"/>
        <v>1</v>
      </c>
      <c r="K95">
        <f t="shared" si="8"/>
        <v>37</v>
      </c>
      <c r="L95">
        <f t="shared" si="9"/>
        <v>69</v>
      </c>
    </row>
    <row r="96" spans="1:12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v>18</v>
      </c>
      <c r="H96" s="12">
        <f t="shared" si="5"/>
        <v>0</v>
      </c>
      <c r="I96">
        <f t="shared" si="6"/>
        <v>115</v>
      </c>
      <c r="J96">
        <f t="shared" si="7"/>
        <v>1</v>
      </c>
      <c r="K96">
        <f t="shared" si="8"/>
        <v>37</v>
      </c>
      <c r="L96">
        <f t="shared" si="9"/>
        <v>69</v>
      </c>
    </row>
    <row r="97" spans="1:12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v>0</v>
      </c>
      <c r="H97" s="12">
        <f t="shared" si="5"/>
        <v>0</v>
      </c>
      <c r="I97">
        <f t="shared" si="6"/>
        <v>115</v>
      </c>
      <c r="J97">
        <f t="shared" si="7"/>
        <v>1</v>
      </c>
      <c r="K97">
        <f t="shared" si="8"/>
        <v>37</v>
      </c>
      <c r="L97">
        <f t="shared" si="9"/>
        <v>1</v>
      </c>
    </row>
    <row r="98" spans="1:12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v>0</v>
      </c>
      <c r="H98" s="12">
        <f t="shared" si="5"/>
        <v>0</v>
      </c>
      <c r="I98">
        <f t="shared" si="6"/>
        <v>115</v>
      </c>
      <c r="J98">
        <f t="shared" si="7"/>
        <v>1</v>
      </c>
      <c r="K98">
        <f t="shared" si="8"/>
        <v>72</v>
      </c>
      <c r="L98">
        <f t="shared" si="9"/>
        <v>1</v>
      </c>
    </row>
    <row r="99" spans="1:12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v>0</v>
      </c>
      <c r="H99" s="12">
        <f t="shared" si="5"/>
        <v>0</v>
      </c>
      <c r="I99">
        <f t="shared" si="6"/>
        <v>115</v>
      </c>
      <c r="J99">
        <f t="shared" si="7"/>
        <v>26</v>
      </c>
      <c r="K99">
        <f t="shared" si="8"/>
        <v>72</v>
      </c>
      <c r="L99">
        <f t="shared" si="9"/>
        <v>1</v>
      </c>
    </row>
    <row r="100" spans="1:12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v>0</v>
      </c>
      <c r="H100" s="12">
        <f t="shared" si="5"/>
        <v>0</v>
      </c>
      <c r="I100">
        <f t="shared" si="6"/>
        <v>125</v>
      </c>
      <c r="J100">
        <f t="shared" si="7"/>
        <v>26</v>
      </c>
      <c r="K100">
        <f t="shared" si="8"/>
        <v>72</v>
      </c>
      <c r="L100">
        <f t="shared" si="9"/>
        <v>1</v>
      </c>
    </row>
    <row r="101" spans="1:12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v>22</v>
      </c>
      <c r="H101" s="12">
        <f t="shared" si="5"/>
        <v>0</v>
      </c>
      <c r="I101">
        <f t="shared" si="6"/>
        <v>87</v>
      </c>
      <c r="J101">
        <f t="shared" si="7"/>
        <v>26</v>
      </c>
      <c r="K101">
        <f t="shared" si="8"/>
        <v>72</v>
      </c>
      <c r="L101">
        <f t="shared" si="9"/>
        <v>1</v>
      </c>
    </row>
    <row r="102" spans="1:12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v>0</v>
      </c>
      <c r="H102" s="12">
        <f t="shared" si="5"/>
        <v>22</v>
      </c>
      <c r="I102">
        <f t="shared" si="6"/>
        <v>87</v>
      </c>
      <c r="J102">
        <f t="shared" si="7"/>
        <v>26</v>
      </c>
      <c r="K102">
        <f t="shared" si="8"/>
        <v>72</v>
      </c>
      <c r="L102">
        <f t="shared" si="9"/>
        <v>1</v>
      </c>
    </row>
    <row r="103" spans="1:12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v>0</v>
      </c>
      <c r="H103" s="12">
        <f t="shared" si="5"/>
        <v>22</v>
      </c>
      <c r="I103">
        <f t="shared" si="6"/>
        <v>87</v>
      </c>
      <c r="J103">
        <f t="shared" si="7"/>
        <v>51</v>
      </c>
      <c r="K103">
        <f t="shared" si="8"/>
        <v>72</v>
      </c>
      <c r="L103">
        <f t="shared" si="9"/>
        <v>1</v>
      </c>
    </row>
    <row r="104" spans="1:12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v>0</v>
      </c>
      <c r="H104" s="12">
        <f t="shared" si="5"/>
        <v>22</v>
      </c>
      <c r="I104">
        <f t="shared" si="6"/>
        <v>87</v>
      </c>
      <c r="J104">
        <f t="shared" si="7"/>
        <v>51</v>
      </c>
      <c r="K104">
        <f t="shared" si="8"/>
        <v>72</v>
      </c>
      <c r="L104">
        <f t="shared" si="9"/>
        <v>9</v>
      </c>
    </row>
    <row r="105" spans="1:12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v>0</v>
      </c>
      <c r="H105" s="12">
        <f t="shared" si="5"/>
        <v>22</v>
      </c>
      <c r="I105">
        <f t="shared" si="6"/>
        <v>87</v>
      </c>
      <c r="J105">
        <f t="shared" si="7"/>
        <v>51</v>
      </c>
      <c r="K105">
        <f t="shared" si="8"/>
        <v>117</v>
      </c>
      <c r="L105">
        <f t="shared" si="9"/>
        <v>9</v>
      </c>
    </row>
    <row r="106" spans="1:12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v>25</v>
      </c>
      <c r="H106" s="12">
        <f t="shared" si="5"/>
        <v>22</v>
      </c>
      <c r="I106">
        <f t="shared" si="6"/>
        <v>87</v>
      </c>
      <c r="J106">
        <f t="shared" si="7"/>
        <v>51</v>
      </c>
      <c r="K106">
        <f t="shared" si="8"/>
        <v>1</v>
      </c>
      <c r="L106">
        <f t="shared" si="9"/>
        <v>9</v>
      </c>
    </row>
    <row r="107" spans="1:12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v>0</v>
      </c>
      <c r="H107" s="12">
        <f t="shared" si="5"/>
        <v>22</v>
      </c>
      <c r="I107">
        <f t="shared" si="6"/>
        <v>87</v>
      </c>
      <c r="J107">
        <f t="shared" si="7"/>
        <v>80</v>
      </c>
      <c r="K107">
        <f t="shared" si="8"/>
        <v>1</v>
      </c>
      <c r="L107">
        <f t="shared" si="9"/>
        <v>9</v>
      </c>
    </row>
    <row r="108" spans="1:12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v>13</v>
      </c>
      <c r="H108" s="12">
        <f t="shared" si="5"/>
        <v>22</v>
      </c>
      <c r="I108">
        <f t="shared" si="6"/>
        <v>82</v>
      </c>
      <c r="J108">
        <f t="shared" si="7"/>
        <v>80</v>
      </c>
      <c r="K108">
        <f t="shared" si="8"/>
        <v>1</v>
      </c>
      <c r="L108">
        <f t="shared" si="9"/>
        <v>9</v>
      </c>
    </row>
    <row r="109" spans="1:12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v>0</v>
      </c>
      <c r="H109" s="12">
        <f t="shared" si="5"/>
        <v>0</v>
      </c>
      <c r="I109">
        <f t="shared" si="6"/>
        <v>82</v>
      </c>
      <c r="J109">
        <f t="shared" si="7"/>
        <v>80</v>
      </c>
      <c r="K109">
        <f t="shared" si="8"/>
        <v>1</v>
      </c>
      <c r="L109">
        <f t="shared" si="9"/>
        <v>9</v>
      </c>
    </row>
    <row r="110" spans="1:12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v>0</v>
      </c>
      <c r="H110" s="12">
        <f t="shared" si="5"/>
        <v>0</v>
      </c>
      <c r="I110">
        <f t="shared" si="6"/>
        <v>82</v>
      </c>
      <c r="J110">
        <f t="shared" si="7"/>
        <v>117</v>
      </c>
      <c r="K110">
        <f t="shared" si="8"/>
        <v>1</v>
      </c>
      <c r="L110">
        <f t="shared" si="9"/>
        <v>9</v>
      </c>
    </row>
    <row r="111" spans="1:12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v>0</v>
      </c>
      <c r="H111" s="12">
        <f t="shared" si="5"/>
        <v>0</v>
      </c>
      <c r="I111">
        <f t="shared" si="6"/>
        <v>82</v>
      </c>
      <c r="J111">
        <f t="shared" si="7"/>
        <v>117</v>
      </c>
      <c r="K111">
        <f t="shared" si="8"/>
        <v>11</v>
      </c>
      <c r="L111">
        <f t="shared" si="9"/>
        <v>9</v>
      </c>
    </row>
    <row r="112" spans="1:12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v>0</v>
      </c>
      <c r="H112" s="12">
        <f t="shared" si="5"/>
        <v>0</v>
      </c>
      <c r="I112">
        <f t="shared" si="6"/>
        <v>82</v>
      </c>
      <c r="J112">
        <f t="shared" si="7"/>
        <v>117</v>
      </c>
      <c r="K112">
        <f t="shared" si="8"/>
        <v>11</v>
      </c>
      <c r="L112">
        <f t="shared" si="9"/>
        <v>51</v>
      </c>
    </row>
    <row r="113" spans="1:12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v>17</v>
      </c>
      <c r="H113" s="12">
        <f t="shared" si="5"/>
        <v>0</v>
      </c>
      <c r="I113">
        <f t="shared" si="6"/>
        <v>82</v>
      </c>
      <c r="J113">
        <f t="shared" si="7"/>
        <v>117</v>
      </c>
      <c r="K113">
        <f t="shared" si="8"/>
        <v>0</v>
      </c>
      <c r="L113">
        <f t="shared" si="9"/>
        <v>51</v>
      </c>
    </row>
    <row r="114" spans="1:12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v>0</v>
      </c>
      <c r="H114" s="12">
        <f t="shared" si="5"/>
        <v>0</v>
      </c>
      <c r="I114">
        <f t="shared" si="6"/>
        <v>82</v>
      </c>
      <c r="J114">
        <f t="shared" si="7"/>
        <v>117</v>
      </c>
      <c r="K114">
        <f t="shared" si="8"/>
        <v>0</v>
      </c>
      <c r="L114">
        <f t="shared" si="9"/>
        <v>3</v>
      </c>
    </row>
    <row r="115" spans="1:12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v>0</v>
      </c>
      <c r="H115" s="12">
        <f t="shared" si="5"/>
        <v>0</v>
      </c>
      <c r="I115">
        <f t="shared" si="6"/>
        <v>82</v>
      </c>
      <c r="J115">
        <f t="shared" si="7"/>
        <v>137</v>
      </c>
      <c r="K115">
        <f t="shared" si="8"/>
        <v>0</v>
      </c>
      <c r="L115">
        <f t="shared" si="9"/>
        <v>3</v>
      </c>
    </row>
    <row r="116" spans="1:12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v>0</v>
      </c>
      <c r="H116" s="12">
        <f t="shared" si="5"/>
        <v>0</v>
      </c>
      <c r="I116">
        <f t="shared" si="6"/>
        <v>108</v>
      </c>
      <c r="J116">
        <f t="shared" si="7"/>
        <v>137</v>
      </c>
      <c r="K116">
        <f t="shared" si="8"/>
        <v>0</v>
      </c>
      <c r="L116">
        <f t="shared" si="9"/>
        <v>3</v>
      </c>
    </row>
    <row r="117" spans="1:12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v>15</v>
      </c>
      <c r="H117" s="12">
        <f t="shared" si="5"/>
        <v>24</v>
      </c>
      <c r="I117">
        <f t="shared" si="6"/>
        <v>108</v>
      </c>
      <c r="J117">
        <f t="shared" si="7"/>
        <v>137</v>
      </c>
      <c r="K117">
        <f t="shared" si="8"/>
        <v>0</v>
      </c>
      <c r="L117">
        <f t="shared" si="9"/>
        <v>3</v>
      </c>
    </row>
    <row r="118" spans="1:12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v>0</v>
      </c>
      <c r="H118" s="12">
        <f t="shared" si="5"/>
        <v>24</v>
      </c>
      <c r="I118">
        <f t="shared" si="6"/>
        <v>108</v>
      </c>
      <c r="J118">
        <f t="shared" si="7"/>
        <v>137</v>
      </c>
      <c r="K118">
        <f t="shared" si="8"/>
        <v>38</v>
      </c>
      <c r="L118">
        <f t="shared" si="9"/>
        <v>3</v>
      </c>
    </row>
    <row r="119" spans="1:12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v>0</v>
      </c>
      <c r="H119" s="12">
        <f t="shared" si="5"/>
        <v>24</v>
      </c>
      <c r="I119">
        <f t="shared" si="6"/>
        <v>108</v>
      </c>
      <c r="J119">
        <f t="shared" si="7"/>
        <v>151</v>
      </c>
      <c r="K119">
        <f t="shared" si="8"/>
        <v>38</v>
      </c>
      <c r="L119">
        <f t="shared" si="9"/>
        <v>3</v>
      </c>
    </row>
    <row r="120" spans="1:12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v>0</v>
      </c>
      <c r="H120" s="12">
        <f t="shared" si="5"/>
        <v>24</v>
      </c>
      <c r="I120">
        <f t="shared" si="6"/>
        <v>108</v>
      </c>
      <c r="J120">
        <f t="shared" si="7"/>
        <v>151</v>
      </c>
      <c r="K120">
        <f t="shared" si="8"/>
        <v>38</v>
      </c>
      <c r="L120">
        <f t="shared" si="9"/>
        <v>7</v>
      </c>
    </row>
    <row r="121" spans="1:12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v>19</v>
      </c>
      <c r="H121" s="12">
        <f t="shared" si="5"/>
        <v>24</v>
      </c>
      <c r="I121">
        <f t="shared" si="6"/>
        <v>89</v>
      </c>
      <c r="J121">
        <f t="shared" si="7"/>
        <v>151</v>
      </c>
      <c r="K121">
        <f t="shared" si="8"/>
        <v>38</v>
      </c>
      <c r="L121">
        <f t="shared" si="9"/>
        <v>7</v>
      </c>
    </row>
    <row r="122" spans="1:12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v>0</v>
      </c>
      <c r="H122" s="12">
        <f t="shared" si="5"/>
        <v>24</v>
      </c>
      <c r="I122">
        <f t="shared" si="6"/>
        <v>89</v>
      </c>
      <c r="J122">
        <f t="shared" si="7"/>
        <v>151</v>
      </c>
      <c r="K122">
        <f t="shared" si="8"/>
        <v>68</v>
      </c>
      <c r="L122">
        <f t="shared" si="9"/>
        <v>7</v>
      </c>
    </row>
    <row r="123" spans="1:12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v>26</v>
      </c>
      <c r="H123" s="12">
        <f t="shared" si="5"/>
        <v>24</v>
      </c>
      <c r="I123">
        <f t="shared" si="6"/>
        <v>89</v>
      </c>
      <c r="J123">
        <f t="shared" si="7"/>
        <v>151</v>
      </c>
      <c r="K123">
        <f t="shared" si="8"/>
        <v>68</v>
      </c>
      <c r="L123">
        <f t="shared" si="9"/>
        <v>1</v>
      </c>
    </row>
    <row r="124" spans="1:12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v>0</v>
      </c>
      <c r="H124" s="12">
        <f t="shared" si="5"/>
        <v>24</v>
      </c>
      <c r="I124">
        <f t="shared" si="6"/>
        <v>89</v>
      </c>
      <c r="J124">
        <f t="shared" si="7"/>
        <v>151</v>
      </c>
      <c r="K124">
        <f t="shared" si="8"/>
        <v>111</v>
      </c>
      <c r="L124">
        <f t="shared" si="9"/>
        <v>1</v>
      </c>
    </row>
    <row r="125" spans="1:12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v>21</v>
      </c>
      <c r="H125" s="12">
        <f t="shared" si="5"/>
        <v>24</v>
      </c>
      <c r="I125">
        <f t="shared" si="6"/>
        <v>89</v>
      </c>
      <c r="J125">
        <f t="shared" si="7"/>
        <v>151</v>
      </c>
      <c r="K125">
        <f t="shared" si="8"/>
        <v>111</v>
      </c>
      <c r="L125">
        <f t="shared" si="9"/>
        <v>0</v>
      </c>
    </row>
    <row r="126" spans="1:12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v>0</v>
      </c>
      <c r="H126" s="12">
        <f t="shared" si="5"/>
        <v>24</v>
      </c>
      <c r="I126">
        <f t="shared" si="6"/>
        <v>89</v>
      </c>
      <c r="J126">
        <f t="shared" si="7"/>
        <v>4</v>
      </c>
      <c r="K126">
        <f t="shared" si="8"/>
        <v>111</v>
      </c>
      <c r="L126">
        <f t="shared" si="9"/>
        <v>0</v>
      </c>
    </row>
    <row r="127" spans="1:12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v>0</v>
      </c>
      <c r="H127" s="12">
        <f t="shared" si="5"/>
        <v>39</v>
      </c>
      <c r="I127">
        <f t="shared" si="6"/>
        <v>89</v>
      </c>
      <c r="J127">
        <f t="shared" si="7"/>
        <v>4</v>
      </c>
      <c r="K127">
        <f t="shared" si="8"/>
        <v>111</v>
      </c>
      <c r="L127">
        <f t="shared" si="9"/>
        <v>0</v>
      </c>
    </row>
    <row r="128" spans="1:12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v>0</v>
      </c>
      <c r="H128" s="12">
        <f t="shared" si="5"/>
        <v>39</v>
      </c>
      <c r="I128">
        <f t="shared" si="6"/>
        <v>89</v>
      </c>
      <c r="J128">
        <f t="shared" si="7"/>
        <v>4</v>
      </c>
      <c r="K128">
        <f t="shared" si="8"/>
        <v>135</v>
      </c>
      <c r="L128">
        <f t="shared" si="9"/>
        <v>0</v>
      </c>
    </row>
    <row r="129" spans="1:12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v>0</v>
      </c>
      <c r="H129" s="12">
        <f t="shared" si="5"/>
        <v>39</v>
      </c>
      <c r="I129">
        <f t="shared" si="6"/>
        <v>108</v>
      </c>
      <c r="J129">
        <f t="shared" si="7"/>
        <v>4</v>
      </c>
      <c r="K129">
        <f t="shared" si="8"/>
        <v>135</v>
      </c>
      <c r="L129">
        <f t="shared" si="9"/>
        <v>0</v>
      </c>
    </row>
    <row r="130" spans="1:12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v>24</v>
      </c>
      <c r="H130" s="12">
        <f t="shared" si="5"/>
        <v>39</v>
      </c>
      <c r="I130">
        <f t="shared" si="6"/>
        <v>108</v>
      </c>
      <c r="J130">
        <f t="shared" si="7"/>
        <v>4</v>
      </c>
      <c r="K130">
        <f t="shared" si="8"/>
        <v>1</v>
      </c>
      <c r="L130">
        <f t="shared" si="9"/>
        <v>0</v>
      </c>
    </row>
    <row r="131" spans="1:12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v>0</v>
      </c>
      <c r="H131" s="12">
        <f t="shared" si="5"/>
        <v>39</v>
      </c>
      <c r="I131">
        <f t="shared" si="6"/>
        <v>108</v>
      </c>
      <c r="J131">
        <f t="shared" si="7"/>
        <v>4</v>
      </c>
      <c r="K131">
        <f t="shared" si="8"/>
        <v>1</v>
      </c>
      <c r="L131">
        <f t="shared" si="9"/>
        <v>12</v>
      </c>
    </row>
    <row r="132" spans="1:12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v>18</v>
      </c>
      <c r="H132" s="12">
        <f t="shared" ref="H132:H195" si="10">IF($C132="T1", IF($D132="Z", H131+$E132, H131-$E132), H131)</f>
        <v>39</v>
      </c>
      <c r="I132">
        <f t="shared" ref="I132:I195" si="11">IF($C132="T2", IF($D132="Z", I131+$E132, I131-$E132), I131)</f>
        <v>108</v>
      </c>
      <c r="J132">
        <f t="shared" ref="J132:J195" si="12">IF($C132="T3", IF($D132="Z", J131+$E132, J131-$E132), J131)</f>
        <v>0</v>
      </c>
      <c r="K132">
        <f t="shared" ref="K132:K195" si="13">IF($C132="T4", IF($D132="Z", K131+$E132, K131-$E132), K131)</f>
        <v>1</v>
      </c>
      <c r="L132">
        <f t="shared" ref="L132:L195" si="14">IF($C132="T5", IF($D132="Z", L131+$E132, L131-$E132), L131)</f>
        <v>12</v>
      </c>
    </row>
    <row r="133" spans="1:12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v>0</v>
      </c>
      <c r="H133" s="12">
        <f t="shared" si="10"/>
        <v>65</v>
      </c>
      <c r="I133">
        <f t="shared" si="11"/>
        <v>108</v>
      </c>
      <c r="J133">
        <f t="shared" si="12"/>
        <v>0</v>
      </c>
      <c r="K133">
        <f t="shared" si="13"/>
        <v>1</v>
      </c>
      <c r="L133">
        <f t="shared" si="14"/>
        <v>12</v>
      </c>
    </row>
    <row r="134" spans="1:12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v>0</v>
      </c>
      <c r="H134" s="12">
        <f t="shared" si="10"/>
        <v>65</v>
      </c>
      <c r="I134">
        <f t="shared" si="11"/>
        <v>108</v>
      </c>
      <c r="J134">
        <f t="shared" si="12"/>
        <v>0</v>
      </c>
      <c r="K134">
        <f t="shared" si="13"/>
        <v>39</v>
      </c>
      <c r="L134">
        <f t="shared" si="14"/>
        <v>12</v>
      </c>
    </row>
    <row r="135" spans="1:12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v>22</v>
      </c>
      <c r="H135" s="12">
        <f t="shared" si="10"/>
        <v>65</v>
      </c>
      <c r="I135">
        <f t="shared" si="11"/>
        <v>108</v>
      </c>
      <c r="J135">
        <f t="shared" si="12"/>
        <v>0</v>
      </c>
      <c r="K135">
        <f t="shared" si="13"/>
        <v>1</v>
      </c>
      <c r="L135">
        <f t="shared" si="14"/>
        <v>12</v>
      </c>
    </row>
    <row r="136" spans="1:12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v>0</v>
      </c>
      <c r="H136" s="12">
        <f t="shared" si="10"/>
        <v>65</v>
      </c>
      <c r="I136">
        <f t="shared" si="11"/>
        <v>64</v>
      </c>
      <c r="J136">
        <f t="shared" si="12"/>
        <v>0</v>
      </c>
      <c r="K136">
        <f t="shared" si="13"/>
        <v>1</v>
      </c>
      <c r="L136">
        <f t="shared" si="14"/>
        <v>12</v>
      </c>
    </row>
    <row r="137" spans="1:12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v>0</v>
      </c>
      <c r="H137" s="12">
        <f t="shared" si="10"/>
        <v>86</v>
      </c>
      <c r="I137">
        <f t="shared" si="11"/>
        <v>64</v>
      </c>
      <c r="J137">
        <f t="shared" si="12"/>
        <v>0</v>
      </c>
      <c r="K137">
        <f t="shared" si="13"/>
        <v>1</v>
      </c>
      <c r="L137">
        <f t="shared" si="14"/>
        <v>12</v>
      </c>
    </row>
    <row r="138" spans="1:12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v>0</v>
      </c>
      <c r="H138" s="12">
        <f t="shared" si="10"/>
        <v>86</v>
      </c>
      <c r="I138">
        <f t="shared" si="11"/>
        <v>64</v>
      </c>
      <c r="J138">
        <f t="shared" si="12"/>
        <v>0</v>
      </c>
      <c r="K138">
        <f t="shared" si="13"/>
        <v>1</v>
      </c>
      <c r="L138">
        <f t="shared" si="14"/>
        <v>22</v>
      </c>
    </row>
    <row r="139" spans="1:12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v>25</v>
      </c>
      <c r="H139" s="12">
        <f t="shared" si="10"/>
        <v>86</v>
      </c>
      <c r="I139">
        <f t="shared" si="11"/>
        <v>49</v>
      </c>
      <c r="J139">
        <f t="shared" si="12"/>
        <v>0</v>
      </c>
      <c r="K139">
        <f t="shared" si="13"/>
        <v>1</v>
      </c>
      <c r="L139">
        <f t="shared" si="14"/>
        <v>22</v>
      </c>
    </row>
    <row r="140" spans="1:12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v>0</v>
      </c>
      <c r="H140" s="12">
        <f t="shared" si="10"/>
        <v>86</v>
      </c>
      <c r="I140">
        <f t="shared" si="11"/>
        <v>49</v>
      </c>
      <c r="J140">
        <f t="shared" si="12"/>
        <v>0</v>
      </c>
      <c r="K140">
        <f t="shared" si="13"/>
        <v>1</v>
      </c>
      <c r="L140">
        <f t="shared" si="14"/>
        <v>0</v>
      </c>
    </row>
    <row r="141" spans="1:12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v>0</v>
      </c>
      <c r="H141" s="12">
        <f t="shared" si="10"/>
        <v>86</v>
      </c>
      <c r="I141">
        <f t="shared" si="11"/>
        <v>49</v>
      </c>
      <c r="J141">
        <f t="shared" si="12"/>
        <v>0</v>
      </c>
      <c r="K141">
        <f t="shared" si="13"/>
        <v>10</v>
      </c>
      <c r="L141">
        <f t="shared" si="14"/>
        <v>0</v>
      </c>
    </row>
    <row r="142" spans="1:12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v>0</v>
      </c>
      <c r="H142" s="12">
        <f t="shared" si="10"/>
        <v>86</v>
      </c>
      <c r="I142">
        <f t="shared" si="11"/>
        <v>49</v>
      </c>
      <c r="J142">
        <f t="shared" si="12"/>
        <v>6</v>
      </c>
      <c r="K142">
        <f t="shared" si="13"/>
        <v>10</v>
      </c>
      <c r="L142">
        <f t="shared" si="14"/>
        <v>0</v>
      </c>
    </row>
    <row r="143" spans="1:12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v>0</v>
      </c>
      <c r="H143" s="12">
        <f t="shared" si="10"/>
        <v>90</v>
      </c>
      <c r="I143">
        <f t="shared" si="11"/>
        <v>49</v>
      </c>
      <c r="J143">
        <f t="shared" si="12"/>
        <v>6</v>
      </c>
      <c r="K143">
        <f t="shared" si="13"/>
        <v>10</v>
      </c>
      <c r="L143">
        <f t="shared" si="14"/>
        <v>0</v>
      </c>
    </row>
    <row r="144" spans="1:12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v>1</v>
      </c>
      <c r="H144" s="12">
        <f t="shared" si="10"/>
        <v>90</v>
      </c>
      <c r="I144">
        <f t="shared" si="11"/>
        <v>49</v>
      </c>
      <c r="J144">
        <f t="shared" si="12"/>
        <v>0</v>
      </c>
      <c r="K144">
        <f t="shared" si="13"/>
        <v>10</v>
      </c>
      <c r="L144">
        <f t="shared" si="14"/>
        <v>0</v>
      </c>
    </row>
    <row r="145" spans="1:12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v>0</v>
      </c>
      <c r="H145" s="12">
        <f t="shared" si="10"/>
        <v>90</v>
      </c>
      <c r="I145">
        <f t="shared" si="11"/>
        <v>49</v>
      </c>
      <c r="J145">
        <f t="shared" si="12"/>
        <v>0</v>
      </c>
      <c r="K145">
        <f t="shared" si="13"/>
        <v>58</v>
      </c>
      <c r="L145">
        <f t="shared" si="14"/>
        <v>0</v>
      </c>
    </row>
    <row r="146" spans="1:12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v>17</v>
      </c>
      <c r="H146" s="12">
        <f t="shared" si="10"/>
        <v>90</v>
      </c>
      <c r="I146">
        <f t="shared" si="11"/>
        <v>49</v>
      </c>
      <c r="J146">
        <f t="shared" si="12"/>
        <v>0</v>
      </c>
      <c r="K146">
        <f t="shared" si="13"/>
        <v>58</v>
      </c>
      <c r="L146">
        <f t="shared" si="14"/>
        <v>34</v>
      </c>
    </row>
    <row r="147" spans="1:12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v>0</v>
      </c>
      <c r="H147" s="12">
        <f t="shared" si="10"/>
        <v>90</v>
      </c>
      <c r="I147">
        <f t="shared" si="11"/>
        <v>0</v>
      </c>
      <c r="J147">
        <f t="shared" si="12"/>
        <v>0</v>
      </c>
      <c r="K147">
        <f t="shared" si="13"/>
        <v>58</v>
      </c>
      <c r="L147">
        <f t="shared" si="14"/>
        <v>34</v>
      </c>
    </row>
    <row r="148" spans="1:12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v>0</v>
      </c>
      <c r="H148" s="12">
        <f t="shared" si="10"/>
        <v>100</v>
      </c>
      <c r="I148">
        <f t="shared" si="11"/>
        <v>0</v>
      </c>
      <c r="J148">
        <f t="shared" si="12"/>
        <v>0</v>
      </c>
      <c r="K148">
        <f t="shared" si="13"/>
        <v>58</v>
      </c>
      <c r="L148">
        <f t="shared" si="14"/>
        <v>34</v>
      </c>
    </row>
    <row r="149" spans="1:12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v>0</v>
      </c>
      <c r="H149" s="12">
        <f t="shared" si="10"/>
        <v>100</v>
      </c>
      <c r="I149">
        <f t="shared" si="11"/>
        <v>0</v>
      </c>
      <c r="J149">
        <f t="shared" si="12"/>
        <v>47</v>
      </c>
      <c r="K149">
        <f t="shared" si="13"/>
        <v>58</v>
      </c>
      <c r="L149">
        <f t="shared" si="14"/>
        <v>34</v>
      </c>
    </row>
    <row r="150" spans="1:12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v>0</v>
      </c>
      <c r="H150" s="12">
        <f t="shared" si="10"/>
        <v>100</v>
      </c>
      <c r="I150">
        <f t="shared" si="11"/>
        <v>0</v>
      </c>
      <c r="J150">
        <f t="shared" si="12"/>
        <v>47</v>
      </c>
      <c r="K150">
        <f t="shared" si="13"/>
        <v>106</v>
      </c>
      <c r="L150">
        <f t="shared" si="14"/>
        <v>34</v>
      </c>
    </row>
    <row r="151" spans="1:12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v>15</v>
      </c>
      <c r="H151" s="12">
        <f t="shared" si="10"/>
        <v>100</v>
      </c>
      <c r="I151">
        <f t="shared" si="11"/>
        <v>0</v>
      </c>
      <c r="J151">
        <f t="shared" si="12"/>
        <v>47</v>
      </c>
      <c r="K151">
        <f t="shared" si="13"/>
        <v>106</v>
      </c>
      <c r="L151">
        <f t="shared" si="14"/>
        <v>0</v>
      </c>
    </row>
    <row r="152" spans="1:12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v>0</v>
      </c>
      <c r="H152" s="12">
        <f t="shared" si="10"/>
        <v>105</v>
      </c>
      <c r="I152">
        <f t="shared" si="11"/>
        <v>0</v>
      </c>
      <c r="J152">
        <f t="shared" si="12"/>
        <v>47</v>
      </c>
      <c r="K152">
        <f t="shared" si="13"/>
        <v>106</v>
      </c>
      <c r="L152">
        <f t="shared" si="14"/>
        <v>0</v>
      </c>
    </row>
    <row r="153" spans="1:12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v>19</v>
      </c>
      <c r="H153" s="12">
        <f t="shared" si="10"/>
        <v>105</v>
      </c>
      <c r="I153">
        <f t="shared" si="11"/>
        <v>0</v>
      </c>
      <c r="J153">
        <f t="shared" si="12"/>
        <v>1</v>
      </c>
      <c r="K153">
        <f t="shared" si="13"/>
        <v>106</v>
      </c>
      <c r="L153">
        <f t="shared" si="14"/>
        <v>0</v>
      </c>
    </row>
    <row r="154" spans="1:12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v>0</v>
      </c>
      <c r="H154" s="12">
        <f t="shared" si="10"/>
        <v>105</v>
      </c>
      <c r="I154">
        <f t="shared" si="11"/>
        <v>0</v>
      </c>
      <c r="J154">
        <f t="shared" si="12"/>
        <v>1</v>
      </c>
      <c r="K154">
        <f t="shared" si="13"/>
        <v>155</v>
      </c>
      <c r="L154">
        <f t="shared" si="14"/>
        <v>0</v>
      </c>
    </row>
    <row r="155" spans="1:12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v>0</v>
      </c>
      <c r="H155" s="12">
        <f t="shared" si="10"/>
        <v>121</v>
      </c>
      <c r="I155">
        <f t="shared" si="11"/>
        <v>0</v>
      </c>
      <c r="J155">
        <f t="shared" si="12"/>
        <v>1</v>
      </c>
      <c r="K155">
        <f t="shared" si="13"/>
        <v>155</v>
      </c>
      <c r="L155">
        <f t="shared" si="14"/>
        <v>0</v>
      </c>
    </row>
    <row r="156" spans="1:12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v>26</v>
      </c>
      <c r="H156" s="12">
        <f t="shared" si="10"/>
        <v>121</v>
      </c>
      <c r="I156">
        <f t="shared" si="11"/>
        <v>0</v>
      </c>
      <c r="J156">
        <f t="shared" si="12"/>
        <v>1</v>
      </c>
      <c r="K156">
        <f t="shared" si="13"/>
        <v>155</v>
      </c>
      <c r="L156">
        <f t="shared" si="14"/>
        <v>5</v>
      </c>
    </row>
    <row r="157" spans="1:12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v>0</v>
      </c>
      <c r="H157" s="12">
        <f t="shared" si="10"/>
        <v>121</v>
      </c>
      <c r="I157">
        <f t="shared" si="11"/>
        <v>0</v>
      </c>
      <c r="J157">
        <f t="shared" si="12"/>
        <v>0</v>
      </c>
      <c r="K157">
        <f t="shared" si="13"/>
        <v>155</v>
      </c>
      <c r="L157">
        <f t="shared" si="14"/>
        <v>5</v>
      </c>
    </row>
    <row r="158" spans="1:12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v>0</v>
      </c>
      <c r="H158" s="12">
        <f t="shared" si="10"/>
        <v>155</v>
      </c>
      <c r="I158">
        <f t="shared" si="11"/>
        <v>0</v>
      </c>
      <c r="J158">
        <f t="shared" si="12"/>
        <v>0</v>
      </c>
      <c r="K158">
        <f t="shared" si="13"/>
        <v>155</v>
      </c>
      <c r="L158">
        <f t="shared" si="14"/>
        <v>5</v>
      </c>
    </row>
    <row r="159" spans="1:12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v>0</v>
      </c>
      <c r="H159" s="12">
        <f t="shared" si="10"/>
        <v>155</v>
      </c>
      <c r="I159">
        <f t="shared" si="11"/>
        <v>0</v>
      </c>
      <c r="J159">
        <f t="shared" si="12"/>
        <v>0</v>
      </c>
      <c r="K159">
        <f t="shared" si="13"/>
        <v>184</v>
      </c>
      <c r="L159">
        <f t="shared" si="14"/>
        <v>5</v>
      </c>
    </row>
    <row r="160" spans="1:12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v>21</v>
      </c>
      <c r="H160" s="12">
        <f t="shared" si="10"/>
        <v>155</v>
      </c>
      <c r="I160">
        <f t="shared" si="11"/>
        <v>34</v>
      </c>
      <c r="J160">
        <f t="shared" si="12"/>
        <v>0</v>
      </c>
      <c r="K160">
        <f t="shared" si="13"/>
        <v>184</v>
      </c>
      <c r="L160">
        <f t="shared" si="14"/>
        <v>5</v>
      </c>
    </row>
    <row r="161" spans="1:12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v>0</v>
      </c>
      <c r="H161" s="12">
        <f t="shared" si="10"/>
        <v>155</v>
      </c>
      <c r="I161">
        <f t="shared" si="11"/>
        <v>34</v>
      </c>
      <c r="J161">
        <f t="shared" si="12"/>
        <v>27</v>
      </c>
      <c r="K161">
        <f t="shared" si="13"/>
        <v>184</v>
      </c>
      <c r="L161">
        <f t="shared" si="14"/>
        <v>5</v>
      </c>
    </row>
    <row r="162" spans="1:12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v>0</v>
      </c>
      <c r="H162" s="12">
        <f t="shared" si="10"/>
        <v>195</v>
      </c>
      <c r="I162">
        <f t="shared" si="11"/>
        <v>34</v>
      </c>
      <c r="J162">
        <f t="shared" si="12"/>
        <v>27</v>
      </c>
      <c r="K162">
        <f t="shared" si="13"/>
        <v>184</v>
      </c>
      <c r="L162">
        <f t="shared" si="14"/>
        <v>5</v>
      </c>
    </row>
    <row r="163" spans="1:12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v>24</v>
      </c>
      <c r="H163" s="12">
        <f t="shared" si="10"/>
        <v>195</v>
      </c>
      <c r="I163">
        <f t="shared" si="11"/>
        <v>34</v>
      </c>
      <c r="J163">
        <f t="shared" si="12"/>
        <v>27</v>
      </c>
      <c r="K163">
        <f t="shared" si="13"/>
        <v>0</v>
      </c>
      <c r="L163">
        <f t="shared" si="14"/>
        <v>5</v>
      </c>
    </row>
    <row r="164" spans="1:12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v>0</v>
      </c>
      <c r="H164" s="12">
        <f t="shared" si="10"/>
        <v>195</v>
      </c>
      <c r="I164">
        <f t="shared" si="11"/>
        <v>34</v>
      </c>
      <c r="J164">
        <f t="shared" si="12"/>
        <v>27</v>
      </c>
      <c r="K164">
        <f t="shared" si="13"/>
        <v>0</v>
      </c>
      <c r="L164">
        <f t="shared" si="14"/>
        <v>53</v>
      </c>
    </row>
    <row r="165" spans="1:12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v>0</v>
      </c>
      <c r="H165" s="12">
        <f t="shared" si="10"/>
        <v>195</v>
      </c>
      <c r="I165">
        <f t="shared" si="11"/>
        <v>55</v>
      </c>
      <c r="J165">
        <f t="shared" si="12"/>
        <v>27</v>
      </c>
      <c r="K165">
        <f t="shared" si="13"/>
        <v>0</v>
      </c>
      <c r="L165">
        <f t="shared" si="14"/>
        <v>53</v>
      </c>
    </row>
    <row r="166" spans="1:12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v>18</v>
      </c>
      <c r="H166" s="12">
        <f t="shared" si="10"/>
        <v>195</v>
      </c>
      <c r="I166">
        <f t="shared" si="11"/>
        <v>55</v>
      </c>
      <c r="J166">
        <f t="shared" si="12"/>
        <v>27</v>
      </c>
      <c r="K166">
        <f t="shared" si="13"/>
        <v>47</v>
      </c>
      <c r="L166">
        <f t="shared" si="14"/>
        <v>53</v>
      </c>
    </row>
    <row r="167" spans="1:12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v>0</v>
      </c>
      <c r="H167" s="12">
        <f t="shared" si="10"/>
        <v>195</v>
      </c>
      <c r="I167">
        <f t="shared" si="11"/>
        <v>61</v>
      </c>
      <c r="J167">
        <f t="shared" si="12"/>
        <v>27</v>
      </c>
      <c r="K167">
        <f t="shared" si="13"/>
        <v>47</v>
      </c>
      <c r="L167">
        <f t="shared" si="14"/>
        <v>53</v>
      </c>
    </row>
    <row r="168" spans="1:12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v>0</v>
      </c>
      <c r="H168" s="12">
        <f t="shared" si="10"/>
        <v>195</v>
      </c>
      <c r="I168">
        <f t="shared" si="11"/>
        <v>61</v>
      </c>
      <c r="J168">
        <f t="shared" si="12"/>
        <v>27</v>
      </c>
      <c r="K168">
        <f t="shared" si="13"/>
        <v>47</v>
      </c>
      <c r="L168">
        <f t="shared" si="14"/>
        <v>100</v>
      </c>
    </row>
    <row r="169" spans="1:12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v>22</v>
      </c>
      <c r="H169" s="12">
        <f t="shared" si="10"/>
        <v>3</v>
      </c>
      <c r="I169">
        <f t="shared" si="11"/>
        <v>61</v>
      </c>
      <c r="J169">
        <f t="shared" si="12"/>
        <v>27</v>
      </c>
      <c r="K169">
        <f t="shared" si="13"/>
        <v>47</v>
      </c>
      <c r="L169">
        <f t="shared" si="14"/>
        <v>100</v>
      </c>
    </row>
    <row r="170" spans="1:12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v>0</v>
      </c>
      <c r="H170" s="12">
        <f t="shared" si="10"/>
        <v>3</v>
      </c>
      <c r="I170">
        <f t="shared" si="11"/>
        <v>13</v>
      </c>
      <c r="J170">
        <f t="shared" si="12"/>
        <v>27</v>
      </c>
      <c r="K170">
        <f t="shared" si="13"/>
        <v>47</v>
      </c>
      <c r="L170">
        <f t="shared" si="14"/>
        <v>100</v>
      </c>
    </row>
    <row r="171" spans="1:12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v>0</v>
      </c>
      <c r="H171" s="12">
        <f t="shared" si="10"/>
        <v>3</v>
      </c>
      <c r="I171">
        <f t="shared" si="11"/>
        <v>13</v>
      </c>
      <c r="J171">
        <f t="shared" si="12"/>
        <v>27</v>
      </c>
      <c r="K171">
        <f t="shared" si="13"/>
        <v>65</v>
      </c>
      <c r="L171">
        <f t="shared" si="14"/>
        <v>100</v>
      </c>
    </row>
    <row r="172" spans="1:12" ht="17.25" customHeight="1" thickBot="1" x14ac:dyDescent="0.3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v>0</v>
      </c>
      <c r="H172" s="12">
        <f t="shared" si="10"/>
        <v>3</v>
      </c>
      <c r="I172">
        <f t="shared" si="11"/>
        <v>13</v>
      </c>
      <c r="J172">
        <f t="shared" si="12"/>
        <v>27</v>
      </c>
      <c r="K172">
        <f t="shared" si="13"/>
        <v>65</v>
      </c>
      <c r="L172">
        <f t="shared" si="14"/>
        <v>125</v>
      </c>
    </row>
    <row r="173" spans="1:12" x14ac:dyDescent="0.25">
      <c r="A173" s="16">
        <v>43292</v>
      </c>
      <c r="B173" s="17" t="s">
        <v>20</v>
      </c>
      <c r="C173" s="17" t="s">
        <v>12</v>
      </c>
      <c r="D173" s="17" t="s">
        <v>8</v>
      </c>
      <c r="E173" s="17">
        <v>2</v>
      </c>
      <c r="F173" s="17">
        <v>20</v>
      </c>
      <c r="G173" s="17">
        <v>0</v>
      </c>
      <c r="H173" s="17">
        <f t="shared" si="10"/>
        <v>3</v>
      </c>
      <c r="I173" s="17">
        <f t="shared" si="11"/>
        <v>13</v>
      </c>
      <c r="J173" s="17">
        <f t="shared" si="12"/>
        <v>29</v>
      </c>
      <c r="K173" s="17">
        <f t="shared" si="13"/>
        <v>65</v>
      </c>
      <c r="L173" s="20">
        <f t="shared" si="14"/>
        <v>125</v>
      </c>
    </row>
    <row r="174" spans="1:12" ht="15.75" thickBot="1" x14ac:dyDescent="0.3">
      <c r="A174" s="18">
        <v>43317</v>
      </c>
      <c r="B174" s="19" t="s">
        <v>21</v>
      </c>
      <c r="C174" s="19" t="s">
        <v>11</v>
      </c>
      <c r="D174" s="19" t="s">
        <v>14</v>
      </c>
      <c r="E174" s="19">
        <v>13</v>
      </c>
      <c r="F174" s="19">
        <v>38</v>
      </c>
      <c r="G174" s="19">
        <v>25</v>
      </c>
      <c r="H174" s="19">
        <f t="shared" si="10"/>
        <v>3</v>
      </c>
      <c r="I174" s="19">
        <f t="shared" si="11"/>
        <v>0</v>
      </c>
      <c r="J174" s="19">
        <f t="shared" si="12"/>
        <v>29</v>
      </c>
      <c r="K174" s="19">
        <f t="shared" si="13"/>
        <v>65</v>
      </c>
      <c r="L174" s="21">
        <f t="shared" si="14"/>
        <v>125</v>
      </c>
    </row>
    <row r="175" spans="1:12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v>0</v>
      </c>
      <c r="H175" s="12">
        <f t="shared" si="10"/>
        <v>3</v>
      </c>
      <c r="I175">
        <f t="shared" si="11"/>
        <v>0</v>
      </c>
      <c r="J175">
        <f t="shared" si="12"/>
        <v>29</v>
      </c>
      <c r="K175">
        <f t="shared" si="13"/>
        <v>65</v>
      </c>
      <c r="L175">
        <f t="shared" si="14"/>
        <v>4</v>
      </c>
    </row>
    <row r="176" spans="1:12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v>0</v>
      </c>
      <c r="H176" s="12">
        <f t="shared" si="10"/>
        <v>3</v>
      </c>
      <c r="I176">
        <f t="shared" si="11"/>
        <v>0</v>
      </c>
      <c r="J176">
        <f t="shared" si="12"/>
        <v>59</v>
      </c>
      <c r="K176">
        <f t="shared" si="13"/>
        <v>65</v>
      </c>
      <c r="L176">
        <f t="shared" si="14"/>
        <v>4</v>
      </c>
    </row>
    <row r="177" spans="1:12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v>0</v>
      </c>
      <c r="H177" s="12">
        <f t="shared" si="10"/>
        <v>49</v>
      </c>
      <c r="I177">
        <f t="shared" si="11"/>
        <v>0</v>
      </c>
      <c r="J177">
        <f t="shared" si="12"/>
        <v>59</v>
      </c>
      <c r="K177">
        <f t="shared" si="13"/>
        <v>65</v>
      </c>
      <c r="L177">
        <f t="shared" si="14"/>
        <v>4</v>
      </c>
    </row>
    <row r="178" spans="1:12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v>13</v>
      </c>
      <c r="H178" s="12">
        <f t="shared" si="10"/>
        <v>0</v>
      </c>
      <c r="I178">
        <f t="shared" si="11"/>
        <v>0</v>
      </c>
      <c r="J178">
        <f t="shared" si="12"/>
        <v>59</v>
      </c>
      <c r="K178">
        <f t="shared" si="13"/>
        <v>65</v>
      </c>
      <c r="L178">
        <f t="shared" si="14"/>
        <v>4</v>
      </c>
    </row>
    <row r="179" spans="1:12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v>0</v>
      </c>
      <c r="H179" s="12">
        <f t="shared" si="10"/>
        <v>0</v>
      </c>
      <c r="I179">
        <f t="shared" si="11"/>
        <v>0</v>
      </c>
      <c r="J179">
        <f t="shared" si="12"/>
        <v>59</v>
      </c>
      <c r="K179">
        <f t="shared" si="13"/>
        <v>4</v>
      </c>
      <c r="L179">
        <f t="shared" si="14"/>
        <v>4</v>
      </c>
    </row>
    <row r="180" spans="1:12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v>0</v>
      </c>
      <c r="H180" s="12">
        <f t="shared" si="10"/>
        <v>0</v>
      </c>
      <c r="I180">
        <f t="shared" si="11"/>
        <v>0</v>
      </c>
      <c r="J180">
        <f t="shared" si="12"/>
        <v>78</v>
      </c>
      <c r="K180">
        <f t="shared" si="13"/>
        <v>4</v>
      </c>
      <c r="L180">
        <f t="shared" si="14"/>
        <v>4</v>
      </c>
    </row>
    <row r="181" spans="1:12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v>0</v>
      </c>
      <c r="H181" s="12">
        <f t="shared" si="10"/>
        <v>0</v>
      </c>
      <c r="I181">
        <f t="shared" si="11"/>
        <v>0</v>
      </c>
      <c r="J181">
        <f t="shared" si="12"/>
        <v>78</v>
      </c>
      <c r="K181">
        <f t="shared" si="13"/>
        <v>4</v>
      </c>
      <c r="L181">
        <f t="shared" si="14"/>
        <v>26</v>
      </c>
    </row>
    <row r="182" spans="1:12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v>17</v>
      </c>
      <c r="H182" s="12">
        <f t="shared" si="10"/>
        <v>0</v>
      </c>
      <c r="I182">
        <f t="shared" si="11"/>
        <v>9</v>
      </c>
      <c r="J182">
        <f t="shared" si="12"/>
        <v>78</v>
      </c>
      <c r="K182">
        <f t="shared" si="13"/>
        <v>4</v>
      </c>
      <c r="L182">
        <f t="shared" si="14"/>
        <v>26</v>
      </c>
    </row>
    <row r="183" spans="1:12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v>0</v>
      </c>
      <c r="H183" s="12">
        <f t="shared" si="10"/>
        <v>0</v>
      </c>
      <c r="I183">
        <f t="shared" si="11"/>
        <v>9</v>
      </c>
      <c r="J183">
        <f t="shared" si="12"/>
        <v>78</v>
      </c>
      <c r="K183">
        <f t="shared" si="13"/>
        <v>0</v>
      </c>
      <c r="L183">
        <f t="shared" si="14"/>
        <v>26</v>
      </c>
    </row>
    <row r="184" spans="1:12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v>0</v>
      </c>
      <c r="H184" s="12">
        <f t="shared" si="10"/>
        <v>0</v>
      </c>
      <c r="I184">
        <f t="shared" si="11"/>
        <v>9</v>
      </c>
      <c r="J184">
        <f t="shared" si="12"/>
        <v>86</v>
      </c>
      <c r="K184">
        <f t="shared" si="13"/>
        <v>0</v>
      </c>
      <c r="L184">
        <f t="shared" si="14"/>
        <v>26</v>
      </c>
    </row>
    <row r="185" spans="1:12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v>0</v>
      </c>
      <c r="H185" s="12">
        <f t="shared" si="10"/>
        <v>47</v>
      </c>
      <c r="I185">
        <f t="shared" si="11"/>
        <v>9</v>
      </c>
      <c r="J185">
        <f t="shared" si="12"/>
        <v>86</v>
      </c>
      <c r="K185">
        <f t="shared" si="13"/>
        <v>0</v>
      </c>
      <c r="L185">
        <f t="shared" si="14"/>
        <v>26</v>
      </c>
    </row>
    <row r="186" spans="1:12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v>15</v>
      </c>
      <c r="H186" s="12">
        <f t="shared" si="10"/>
        <v>47</v>
      </c>
      <c r="I186">
        <f t="shared" si="11"/>
        <v>9</v>
      </c>
      <c r="J186">
        <f t="shared" si="12"/>
        <v>4</v>
      </c>
      <c r="K186">
        <f t="shared" si="13"/>
        <v>0</v>
      </c>
      <c r="L186">
        <f t="shared" si="14"/>
        <v>26</v>
      </c>
    </row>
    <row r="187" spans="1:12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v>0</v>
      </c>
      <c r="H187" s="12">
        <f t="shared" si="10"/>
        <v>47</v>
      </c>
      <c r="I187">
        <f t="shared" si="11"/>
        <v>9</v>
      </c>
      <c r="J187">
        <f t="shared" si="12"/>
        <v>4</v>
      </c>
      <c r="K187">
        <f t="shared" si="13"/>
        <v>0</v>
      </c>
      <c r="L187">
        <f t="shared" si="14"/>
        <v>0</v>
      </c>
    </row>
    <row r="188" spans="1:12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v>0</v>
      </c>
      <c r="H188" s="12">
        <f t="shared" si="10"/>
        <v>71</v>
      </c>
      <c r="I188">
        <f t="shared" si="11"/>
        <v>9</v>
      </c>
      <c r="J188">
        <f t="shared" si="12"/>
        <v>4</v>
      </c>
      <c r="K188">
        <f t="shared" si="13"/>
        <v>0</v>
      </c>
      <c r="L188">
        <f t="shared" si="14"/>
        <v>0</v>
      </c>
    </row>
    <row r="189" spans="1:12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v>0</v>
      </c>
      <c r="H189" s="12">
        <f t="shared" si="10"/>
        <v>71</v>
      </c>
      <c r="I189">
        <f t="shared" si="11"/>
        <v>45</v>
      </c>
      <c r="J189">
        <f t="shared" si="12"/>
        <v>4</v>
      </c>
      <c r="K189">
        <f t="shared" si="13"/>
        <v>0</v>
      </c>
      <c r="L189">
        <f t="shared" si="14"/>
        <v>0</v>
      </c>
    </row>
    <row r="190" spans="1:12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v>0</v>
      </c>
      <c r="H190" s="12">
        <f t="shared" si="10"/>
        <v>71</v>
      </c>
      <c r="I190">
        <f t="shared" si="11"/>
        <v>45</v>
      </c>
      <c r="J190">
        <f t="shared" si="12"/>
        <v>4</v>
      </c>
      <c r="K190">
        <f t="shared" si="13"/>
        <v>6</v>
      </c>
      <c r="L190">
        <f t="shared" si="14"/>
        <v>0</v>
      </c>
    </row>
    <row r="191" spans="1:12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v>19</v>
      </c>
      <c r="H191" s="12">
        <f t="shared" si="10"/>
        <v>71</v>
      </c>
      <c r="I191">
        <f t="shared" si="11"/>
        <v>0</v>
      </c>
      <c r="J191">
        <f t="shared" si="12"/>
        <v>4</v>
      </c>
      <c r="K191">
        <f t="shared" si="13"/>
        <v>6</v>
      </c>
      <c r="L191">
        <f t="shared" si="14"/>
        <v>0</v>
      </c>
    </row>
    <row r="192" spans="1:12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v>0</v>
      </c>
      <c r="H192" s="12">
        <f t="shared" si="10"/>
        <v>89</v>
      </c>
      <c r="I192">
        <f t="shared" si="11"/>
        <v>0</v>
      </c>
      <c r="J192">
        <f t="shared" si="12"/>
        <v>4</v>
      </c>
      <c r="K192">
        <f t="shared" si="13"/>
        <v>6</v>
      </c>
      <c r="L192">
        <f t="shared" si="14"/>
        <v>0</v>
      </c>
    </row>
    <row r="193" spans="1:12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v>0</v>
      </c>
      <c r="H193" s="12">
        <f t="shared" si="10"/>
        <v>89</v>
      </c>
      <c r="I193">
        <f t="shared" si="11"/>
        <v>0</v>
      </c>
      <c r="J193">
        <f t="shared" si="12"/>
        <v>4</v>
      </c>
      <c r="K193">
        <f t="shared" si="13"/>
        <v>6</v>
      </c>
      <c r="L193">
        <f t="shared" si="14"/>
        <v>20</v>
      </c>
    </row>
    <row r="194" spans="1:12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v>26</v>
      </c>
      <c r="H194" s="12">
        <f t="shared" si="10"/>
        <v>89</v>
      </c>
      <c r="I194">
        <f t="shared" si="11"/>
        <v>0</v>
      </c>
      <c r="J194">
        <f t="shared" si="12"/>
        <v>0</v>
      </c>
      <c r="K194">
        <f t="shared" si="13"/>
        <v>6</v>
      </c>
      <c r="L194">
        <f t="shared" si="14"/>
        <v>20</v>
      </c>
    </row>
    <row r="195" spans="1:12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v>0</v>
      </c>
      <c r="H195" s="12">
        <f t="shared" si="10"/>
        <v>89</v>
      </c>
      <c r="I195">
        <f t="shared" si="11"/>
        <v>0</v>
      </c>
      <c r="J195">
        <f t="shared" si="12"/>
        <v>0</v>
      </c>
      <c r="K195">
        <f t="shared" si="13"/>
        <v>6</v>
      </c>
      <c r="L195">
        <f t="shared" si="14"/>
        <v>68</v>
      </c>
    </row>
    <row r="196" spans="1:12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v>21</v>
      </c>
      <c r="H196" s="12">
        <f t="shared" ref="H196:H203" si="15">IF($C196="T1", IF($D196="Z", H195+$E196, H195-$E196), H195)</f>
        <v>89</v>
      </c>
      <c r="I196">
        <f t="shared" ref="I196:I203" si="16">IF($C196="T2", IF($D196="Z", I195+$E196, I195-$E196), I195)</f>
        <v>0</v>
      </c>
      <c r="J196">
        <f t="shared" ref="J196:J203" si="17">IF($C196="T3", IF($D196="Z", J195+$E196, J195-$E196), J195)</f>
        <v>0</v>
      </c>
      <c r="K196">
        <f t="shared" ref="K196:K203" si="18">IF($C196="T4", IF($D196="Z", K195+$E196, K195-$E196), K195)</f>
        <v>6</v>
      </c>
      <c r="L196">
        <f t="shared" ref="L196:L203" si="19">IF($C196="T5", IF($D196="Z", L195+$E196, L195-$E196), L195)</f>
        <v>4</v>
      </c>
    </row>
    <row r="197" spans="1:12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v>0</v>
      </c>
      <c r="H197" s="12">
        <f t="shared" si="15"/>
        <v>89</v>
      </c>
      <c r="I197">
        <f t="shared" si="16"/>
        <v>0</v>
      </c>
      <c r="J197">
        <f t="shared" si="17"/>
        <v>0</v>
      </c>
      <c r="K197">
        <f t="shared" si="18"/>
        <v>49</v>
      </c>
      <c r="L197">
        <f t="shared" si="19"/>
        <v>4</v>
      </c>
    </row>
    <row r="198" spans="1:12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v>0</v>
      </c>
      <c r="H198" s="12">
        <f t="shared" si="15"/>
        <v>89</v>
      </c>
      <c r="I198">
        <f t="shared" si="16"/>
        <v>24</v>
      </c>
      <c r="J198">
        <f t="shared" si="17"/>
        <v>0</v>
      </c>
      <c r="K198">
        <f t="shared" si="18"/>
        <v>49</v>
      </c>
      <c r="L198">
        <f t="shared" si="19"/>
        <v>4</v>
      </c>
    </row>
    <row r="199" spans="1:12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v>24</v>
      </c>
      <c r="H199" s="12">
        <f t="shared" si="15"/>
        <v>89</v>
      </c>
      <c r="I199">
        <f t="shared" si="16"/>
        <v>24</v>
      </c>
      <c r="J199">
        <f t="shared" si="17"/>
        <v>0</v>
      </c>
      <c r="K199">
        <f t="shared" si="18"/>
        <v>49</v>
      </c>
      <c r="L199">
        <f t="shared" si="19"/>
        <v>0</v>
      </c>
    </row>
    <row r="200" spans="1:12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v>0</v>
      </c>
      <c r="H200" s="12">
        <f t="shared" si="15"/>
        <v>89</v>
      </c>
      <c r="I200">
        <f t="shared" si="16"/>
        <v>24</v>
      </c>
      <c r="J200">
        <f t="shared" si="17"/>
        <v>35</v>
      </c>
      <c r="K200">
        <f t="shared" si="18"/>
        <v>49</v>
      </c>
      <c r="L200">
        <f t="shared" si="19"/>
        <v>0</v>
      </c>
    </row>
    <row r="201" spans="1:12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v>0</v>
      </c>
      <c r="H201" s="12">
        <f t="shared" si="15"/>
        <v>130</v>
      </c>
      <c r="I201">
        <f t="shared" si="16"/>
        <v>24</v>
      </c>
      <c r="J201">
        <f t="shared" si="17"/>
        <v>35</v>
      </c>
      <c r="K201">
        <f t="shared" si="18"/>
        <v>49</v>
      </c>
      <c r="L201">
        <f t="shared" si="19"/>
        <v>0</v>
      </c>
    </row>
    <row r="202" spans="1:12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v>0</v>
      </c>
      <c r="H202" s="12">
        <f t="shared" si="15"/>
        <v>130</v>
      </c>
      <c r="I202">
        <f t="shared" si="16"/>
        <v>24</v>
      </c>
      <c r="J202">
        <f t="shared" si="17"/>
        <v>35</v>
      </c>
      <c r="K202">
        <f t="shared" si="18"/>
        <v>72</v>
      </c>
      <c r="L202">
        <f t="shared" si="19"/>
        <v>0</v>
      </c>
    </row>
    <row r="203" spans="1:12" ht="15.75" thickBot="1" x14ac:dyDescent="0.3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v>0</v>
      </c>
      <c r="H203" s="14">
        <f t="shared" si="15"/>
        <v>130</v>
      </c>
      <c r="I203" s="15">
        <f t="shared" si="16"/>
        <v>70</v>
      </c>
      <c r="J203" s="15">
        <f t="shared" si="17"/>
        <v>35</v>
      </c>
      <c r="K203" s="15">
        <f t="shared" si="18"/>
        <v>72</v>
      </c>
      <c r="L203" s="15">
        <f t="shared" si="19"/>
        <v>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1FE9-50F8-40EA-95AA-415E56C85534}">
  <dimension ref="A1:K44"/>
  <sheetViews>
    <sheetView tabSelected="1" workbookViewId="0">
      <selection activeCell="K5" sqref="K5"/>
    </sheetView>
  </sheetViews>
  <sheetFormatPr defaultRowHeight="15" x14ac:dyDescent="0.25"/>
  <cols>
    <col min="1" max="1" width="10.140625" bestFit="1" customWidth="1"/>
    <col min="7" max="7" width="12.5703125" bestFit="1" customWidth="1"/>
    <col min="11" max="11" width="17.7109375" bestFit="1" customWidth="1"/>
    <col min="12" max="12" width="6.5703125" customWidth="1"/>
    <col min="13" max="13" width="6.7109375" customWidth="1"/>
    <col min="14" max="14" width="17.7109375" bestFit="1" customWidth="1"/>
    <col min="15" max="15" width="4" bestFit="1" customWidth="1"/>
    <col min="16" max="16" width="13.42578125" bestFit="1" customWidth="1"/>
    <col min="17" max="17" width="11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29</v>
      </c>
    </row>
    <row r="2" spans="1:11" x14ac:dyDescent="0.25">
      <c r="A2" s="24">
        <v>42370</v>
      </c>
      <c r="B2" t="s">
        <v>6</v>
      </c>
      <c r="C2" t="s">
        <v>9</v>
      </c>
      <c r="D2" t="s">
        <v>8</v>
      </c>
      <c r="E2">
        <v>32</v>
      </c>
      <c r="F2">
        <v>50</v>
      </c>
      <c r="G2" s="5">
        <v>0</v>
      </c>
    </row>
    <row r="3" spans="1:11" x14ac:dyDescent="0.25">
      <c r="A3" s="24">
        <v>42385</v>
      </c>
      <c r="B3" t="s">
        <v>13</v>
      </c>
      <c r="C3" t="s">
        <v>9</v>
      </c>
      <c r="D3" t="s">
        <v>14</v>
      </c>
      <c r="E3">
        <v>32</v>
      </c>
      <c r="F3">
        <v>58</v>
      </c>
      <c r="G3" s="5">
        <v>15</v>
      </c>
    </row>
    <row r="4" spans="1:11" x14ac:dyDescent="0.25">
      <c r="A4" s="24">
        <v>42393</v>
      </c>
      <c r="B4" t="s">
        <v>15</v>
      </c>
      <c r="C4" t="s">
        <v>9</v>
      </c>
      <c r="D4" t="s">
        <v>8</v>
      </c>
      <c r="E4">
        <v>44</v>
      </c>
      <c r="F4">
        <v>46</v>
      </c>
      <c r="G4" s="5">
        <v>8</v>
      </c>
      <c r="J4" s="2" t="s">
        <v>2</v>
      </c>
    </row>
    <row r="5" spans="1:11" x14ac:dyDescent="0.25">
      <c r="A5" s="24">
        <v>42419</v>
      </c>
      <c r="B5" t="s">
        <v>16</v>
      </c>
      <c r="C5" t="s">
        <v>9</v>
      </c>
      <c r="D5" t="s">
        <v>8</v>
      </c>
      <c r="E5">
        <v>8</v>
      </c>
      <c r="F5">
        <v>37</v>
      </c>
      <c r="G5" s="5">
        <v>0</v>
      </c>
      <c r="J5" t="s">
        <v>9</v>
      </c>
      <c r="K5" s="23"/>
    </row>
    <row r="6" spans="1:11" x14ac:dyDescent="0.25">
      <c r="A6" s="24">
        <v>42440</v>
      </c>
      <c r="B6" t="s">
        <v>17</v>
      </c>
      <c r="C6" t="s">
        <v>9</v>
      </c>
      <c r="D6" t="s">
        <v>14</v>
      </c>
      <c r="E6">
        <v>50</v>
      </c>
      <c r="F6">
        <v>61</v>
      </c>
      <c r="G6" s="5">
        <v>21</v>
      </c>
    </row>
    <row r="7" spans="1:11" x14ac:dyDescent="0.25">
      <c r="A7" s="24">
        <v>42464</v>
      </c>
      <c r="B7" t="s">
        <v>18</v>
      </c>
      <c r="C7" t="s">
        <v>9</v>
      </c>
      <c r="D7" t="s">
        <v>8</v>
      </c>
      <c r="E7">
        <v>33</v>
      </c>
      <c r="F7">
        <v>38</v>
      </c>
      <c r="G7" s="5">
        <v>0</v>
      </c>
    </row>
    <row r="8" spans="1:11" x14ac:dyDescent="0.25">
      <c r="A8" s="24">
        <v>42482</v>
      </c>
      <c r="B8" t="s">
        <v>19</v>
      </c>
      <c r="C8" t="s">
        <v>9</v>
      </c>
      <c r="D8" t="s">
        <v>8</v>
      </c>
      <c r="E8">
        <v>35</v>
      </c>
      <c r="F8">
        <v>41</v>
      </c>
      <c r="G8" s="5">
        <v>0</v>
      </c>
    </row>
    <row r="9" spans="1:11" x14ac:dyDescent="0.25">
      <c r="A9" s="24">
        <v>42542</v>
      </c>
      <c r="B9" t="s">
        <v>22</v>
      </c>
      <c r="C9" t="s">
        <v>9</v>
      </c>
      <c r="D9" t="s">
        <v>8</v>
      </c>
      <c r="E9">
        <v>42</v>
      </c>
      <c r="F9">
        <v>44</v>
      </c>
      <c r="G9" s="5">
        <v>0</v>
      </c>
    </row>
    <row r="10" spans="1:11" x14ac:dyDescent="0.25">
      <c r="A10" s="24">
        <v>42559</v>
      </c>
      <c r="B10" t="s">
        <v>6</v>
      </c>
      <c r="C10" t="s">
        <v>9</v>
      </c>
      <c r="D10" t="s">
        <v>8</v>
      </c>
      <c r="E10">
        <v>35</v>
      </c>
      <c r="F10">
        <v>42</v>
      </c>
      <c r="G10" s="5">
        <v>0</v>
      </c>
    </row>
    <row r="11" spans="1:11" x14ac:dyDescent="0.25">
      <c r="A11" s="24">
        <v>42574</v>
      </c>
      <c r="B11" t="s">
        <v>13</v>
      </c>
      <c r="C11" t="s">
        <v>9</v>
      </c>
      <c r="D11" t="s">
        <v>8</v>
      </c>
      <c r="E11">
        <v>48</v>
      </c>
      <c r="F11">
        <v>43</v>
      </c>
      <c r="G11" s="5">
        <v>0</v>
      </c>
    </row>
    <row r="12" spans="1:11" x14ac:dyDescent="0.25">
      <c r="A12" s="24">
        <v>42593</v>
      </c>
      <c r="B12" t="s">
        <v>15</v>
      </c>
      <c r="C12" t="s">
        <v>9</v>
      </c>
      <c r="D12" t="s">
        <v>14</v>
      </c>
      <c r="E12">
        <v>191</v>
      </c>
      <c r="F12">
        <v>60</v>
      </c>
      <c r="G12" s="5">
        <v>19</v>
      </c>
    </row>
    <row r="13" spans="1:11" x14ac:dyDescent="0.25">
      <c r="A13" s="24">
        <v>42619</v>
      </c>
      <c r="B13" t="s">
        <v>16</v>
      </c>
      <c r="C13" t="s">
        <v>9</v>
      </c>
      <c r="D13" t="s">
        <v>14</v>
      </c>
      <c r="E13">
        <v>4</v>
      </c>
      <c r="F13">
        <v>63</v>
      </c>
      <c r="G13" s="5">
        <v>0</v>
      </c>
    </row>
    <row r="14" spans="1:11" x14ac:dyDescent="0.25">
      <c r="A14" s="24">
        <v>42640</v>
      </c>
      <c r="B14" t="s">
        <v>17</v>
      </c>
      <c r="C14" t="s">
        <v>9</v>
      </c>
      <c r="D14" t="s">
        <v>8</v>
      </c>
      <c r="E14">
        <v>44</v>
      </c>
      <c r="F14">
        <v>40</v>
      </c>
      <c r="G14" s="5">
        <v>21</v>
      </c>
    </row>
    <row r="15" spans="1:11" x14ac:dyDescent="0.25">
      <c r="A15" s="24">
        <v>42682</v>
      </c>
      <c r="B15" t="s">
        <v>19</v>
      </c>
      <c r="C15" t="s">
        <v>9</v>
      </c>
      <c r="D15" t="s">
        <v>8</v>
      </c>
      <c r="E15">
        <v>30</v>
      </c>
      <c r="F15">
        <v>41</v>
      </c>
      <c r="G15" s="5">
        <v>0</v>
      </c>
    </row>
    <row r="16" spans="1:11" x14ac:dyDescent="0.25">
      <c r="A16" s="24">
        <v>42742</v>
      </c>
      <c r="B16" t="s">
        <v>22</v>
      </c>
      <c r="C16" t="s">
        <v>9</v>
      </c>
      <c r="D16" t="s">
        <v>8</v>
      </c>
      <c r="E16">
        <v>39</v>
      </c>
      <c r="F16">
        <v>44</v>
      </c>
      <c r="G16" s="5">
        <v>0</v>
      </c>
    </row>
    <row r="17" spans="1:7" x14ac:dyDescent="0.25">
      <c r="A17" s="24">
        <v>42759</v>
      </c>
      <c r="B17" t="s">
        <v>6</v>
      </c>
      <c r="C17" t="s">
        <v>9</v>
      </c>
      <c r="D17" t="s">
        <v>14</v>
      </c>
      <c r="E17">
        <v>112</v>
      </c>
      <c r="F17">
        <v>59</v>
      </c>
      <c r="G17" s="5">
        <v>17</v>
      </c>
    </row>
    <row r="18" spans="1:7" x14ac:dyDescent="0.25">
      <c r="A18" s="24">
        <v>42793</v>
      </c>
      <c r="B18" t="s">
        <v>15</v>
      </c>
      <c r="C18" t="s">
        <v>9</v>
      </c>
      <c r="D18" t="s">
        <v>14</v>
      </c>
      <c r="E18">
        <v>1</v>
      </c>
      <c r="F18">
        <v>60</v>
      </c>
      <c r="G18" s="5">
        <v>19</v>
      </c>
    </row>
    <row r="19" spans="1:7" x14ac:dyDescent="0.25">
      <c r="A19" s="24">
        <v>42819</v>
      </c>
      <c r="B19" t="s">
        <v>16</v>
      </c>
      <c r="C19" t="s">
        <v>9</v>
      </c>
      <c r="D19" t="s">
        <v>8</v>
      </c>
      <c r="E19">
        <v>35</v>
      </c>
      <c r="F19">
        <v>37</v>
      </c>
      <c r="G19" s="5">
        <v>0</v>
      </c>
    </row>
    <row r="20" spans="1:7" x14ac:dyDescent="0.25">
      <c r="A20" s="24">
        <v>42840</v>
      </c>
      <c r="B20" t="s">
        <v>17</v>
      </c>
      <c r="C20" t="s">
        <v>9</v>
      </c>
      <c r="D20" t="s">
        <v>8</v>
      </c>
      <c r="E20">
        <v>1</v>
      </c>
      <c r="F20">
        <v>40</v>
      </c>
      <c r="G20" s="5">
        <v>0</v>
      </c>
    </row>
    <row r="21" spans="1:7" x14ac:dyDescent="0.25">
      <c r="A21" s="24">
        <v>42864</v>
      </c>
      <c r="B21" t="s">
        <v>18</v>
      </c>
      <c r="C21" t="s">
        <v>9</v>
      </c>
      <c r="D21" t="s">
        <v>8</v>
      </c>
      <c r="E21">
        <v>33</v>
      </c>
      <c r="F21">
        <v>38</v>
      </c>
      <c r="G21" s="5">
        <v>0</v>
      </c>
    </row>
    <row r="22" spans="1:7" x14ac:dyDescent="0.25">
      <c r="A22" s="24">
        <v>42882</v>
      </c>
      <c r="B22" t="s">
        <v>19</v>
      </c>
      <c r="C22" t="s">
        <v>9</v>
      </c>
      <c r="D22" t="s">
        <v>14</v>
      </c>
      <c r="E22">
        <v>68</v>
      </c>
      <c r="F22">
        <v>59</v>
      </c>
      <c r="G22" s="5">
        <v>0</v>
      </c>
    </row>
    <row r="23" spans="1:7" x14ac:dyDescent="0.25">
      <c r="A23" s="24">
        <v>42904</v>
      </c>
      <c r="B23" t="s">
        <v>20</v>
      </c>
      <c r="C23" t="s">
        <v>9</v>
      </c>
      <c r="D23" t="s">
        <v>8</v>
      </c>
      <c r="E23">
        <v>8</v>
      </c>
      <c r="F23">
        <v>39</v>
      </c>
      <c r="G23" s="5">
        <v>0</v>
      </c>
    </row>
    <row r="24" spans="1:7" x14ac:dyDescent="0.25">
      <c r="A24" s="24">
        <v>42942</v>
      </c>
      <c r="B24" t="s">
        <v>22</v>
      </c>
      <c r="C24" t="s">
        <v>9</v>
      </c>
      <c r="D24" t="s">
        <v>8</v>
      </c>
      <c r="E24">
        <v>42</v>
      </c>
      <c r="F24">
        <v>44</v>
      </c>
      <c r="G24" s="5">
        <v>0</v>
      </c>
    </row>
    <row r="25" spans="1:7" x14ac:dyDescent="0.25">
      <c r="A25" s="24">
        <v>42959</v>
      </c>
      <c r="B25" t="s">
        <v>6</v>
      </c>
      <c r="C25" t="s">
        <v>9</v>
      </c>
      <c r="D25" t="s">
        <v>14</v>
      </c>
      <c r="E25">
        <v>48</v>
      </c>
      <c r="F25">
        <v>59</v>
      </c>
      <c r="G25" s="5">
        <v>0</v>
      </c>
    </row>
    <row r="26" spans="1:7" x14ac:dyDescent="0.25">
      <c r="A26" s="24">
        <v>42974</v>
      </c>
      <c r="B26" t="s">
        <v>13</v>
      </c>
      <c r="C26" t="s">
        <v>9</v>
      </c>
      <c r="D26" t="s">
        <v>8</v>
      </c>
      <c r="E26">
        <v>4</v>
      </c>
      <c r="F26">
        <v>43</v>
      </c>
      <c r="G26" s="5">
        <v>0</v>
      </c>
    </row>
    <row r="27" spans="1:7" x14ac:dyDescent="0.25">
      <c r="A27" s="24">
        <v>43019</v>
      </c>
      <c r="B27" t="s">
        <v>16</v>
      </c>
      <c r="C27" t="s">
        <v>9</v>
      </c>
      <c r="D27" t="s">
        <v>14</v>
      </c>
      <c r="E27">
        <v>6</v>
      </c>
      <c r="F27">
        <v>63</v>
      </c>
      <c r="G27" s="5">
        <v>26</v>
      </c>
    </row>
    <row r="28" spans="1:7" x14ac:dyDescent="0.25">
      <c r="A28" s="24">
        <v>43040</v>
      </c>
      <c r="B28" t="s">
        <v>17</v>
      </c>
      <c r="C28" t="s">
        <v>9</v>
      </c>
      <c r="D28" t="s">
        <v>14</v>
      </c>
      <c r="E28">
        <v>1</v>
      </c>
      <c r="F28">
        <v>61</v>
      </c>
      <c r="G28" s="5">
        <v>21</v>
      </c>
    </row>
    <row r="29" spans="1:7" x14ac:dyDescent="0.25">
      <c r="A29" s="24">
        <v>43064</v>
      </c>
      <c r="B29" t="s">
        <v>18</v>
      </c>
      <c r="C29" t="s">
        <v>9</v>
      </c>
      <c r="D29" t="s">
        <v>8</v>
      </c>
      <c r="E29">
        <v>12</v>
      </c>
      <c r="F29">
        <v>38</v>
      </c>
      <c r="G29" s="5">
        <v>0</v>
      </c>
    </row>
    <row r="30" spans="1:7" x14ac:dyDescent="0.25">
      <c r="A30" s="24">
        <v>43104</v>
      </c>
      <c r="B30" t="s">
        <v>20</v>
      </c>
      <c r="C30" t="s">
        <v>9</v>
      </c>
      <c r="D30" t="s">
        <v>8</v>
      </c>
      <c r="E30">
        <v>10</v>
      </c>
      <c r="F30">
        <v>39</v>
      </c>
      <c r="G30" s="5">
        <v>0</v>
      </c>
    </row>
    <row r="31" spans="1:7" x14ac:dyDescent="0.25">
      <c r="A31" s="24">
        <v>43129</v>
      </c>
      <c r="B31" t="s">
        <v>21</v>
      </c>
      <c r="C31" t="s">
        <v>9</v>
      </c>
      <c r="D31" t="s">
        <v>14</v>
      </c>
      <c r="E31">
        <v>22</v>
      </c>
      <c r="F31">
        <v>63</v>
      </c>
      <c r="G31" s="5">
        <v>0</v>
      </c>
    </row>
    <row r="32" spans="1:7" x14ac:dyDescent="0.25">
      <c r="A32" s="24">
        <v>43147</v>
      </c>
      <c r="B32" t="s">
        <v>6</v>
      </c>
      <c r="C32" t="s">
        <v>9</v>
      </c>
      <c r="D32" t="s">
        <v>8</v>
      </c>
      <c r="E32">
        <v>34</v>
      </c>
      <c r="F32">
        <v>42</v>
      </c>
      <c r="G32" s="5">
        <v>17</v>
      </c>
    </row>
    <row r="33" spans="1:7" x14ac:dyDescent="0.25">
      <c r="A33" s="24">
        <v>43162</v>
      </c>
      <c r="B33" t="s">
        <v>13</v>
      </c>
      <c r="C33" t="s">
        <v>9</v>
      </c>
      <c r="D33" t="s">
        <v>14</v>
      </c>
      <c r="E33">
        <v>34</v>
      </c>
      <c r="F33">
        <v>58</v>
      </c>
      <c r="G33" s="5">
        <v>15</v>
      </c>
    </row>
    <row r="34" spans="1:7" x14ac:dyDescent="0.25">
      <c r="A34" s="24">
        <v>43207</v>
      </c>
      <c r="B34" t="s">
        <v>16</v>
      </c>
      <c r="C34" t="s">
        <v>9</v>
      </c>
      <c r="D34" t="s">
        <v>8</v>
      </c>
      <c r="E34">
        <v>5</v>
      </c>
      <c r="F34">
        <v>37</v>
      </c>
      <c r="G34" s="5">
        <v>26</v>
      </c>
    </row>
    <row r="35" spans="1:7" x14ac:dyDescent="0.25">
      <c r="A35" s="24">
        <v>43252</v>
      </c>
      <c r="B35" t="s">
        <v>18</v>
      </c>
      <c r="C35" t="s">
        <v>9</v>
      </c>
      <c r="D35" t="s">
        <v>8</v>
      </c>
      <c r="E35">
        <v>48</v>
      </c>
      <c r="F35">
        <v>38</v>
      </c>
      <c r="G35" s="5">
        <v>0</v>
      </c>
    </row>
    <row r="36" spans="1:7" x14ac:dyDescent="0.25">
      <c r="A36" s="24">
        <v>43270</v>
      </c>
      <c r="B36" t="s">
        <v>19</v>
      </c>
      <c r="C36" t="s">
        <v>9</v>
      </c>
      <c r="D36" t="s">
        <v>8</v>
      </c>
      <c r="E36">
        <v>47</v>
      </c>
      <c r="F36">
        <v>41</v>
      </c>
      <c r="G36" s="5">
        <v>0</v>
      </c>
    </row>
    <row r="37" spans="1:7" x14ac:dyDescent="0.25">
      <c r="A37" s="24">
        <v>43292</v>
      </c>
      <c r="B37" t="s">
        <v>20</v>
      </c>
      <c r="C37" t="s">
        <v>9</v>
      </c>
      <c r="D37" t="s">
        <v>8</v>
      </c>
      <c r="E37">
        <v>25</v>
      </c>
      <c r="F37">
        <v>39</v>
      </c>
      <c r="G37" s="5">
        <v>0</v>
      </c>
    </row>
    <row r="38" spans="1:7" x14ac:dyDescent="0.25">
      <c r="A38" s="24">
        <v>43317</v>
      </c>
      <c r="B38" t="s">
        <v>21</v>
      </c>
      <c r="C38" t="s">
        <v>9</v>
      </c>
      <c r="D38" t="s">
        <v>14</v>
      </c>
      <c r="E38">
        <v>121</v>
      </c>
      <c r="F38">
        <v>63</v>
      </c>
      <c r="G38" s="5">
        <v>0</v>
      </c>
    </row>
    <row r="39" spans="1:7" x14ac:dyDescent="0.25">
      <c r="A39" s="24">
        <v>43330</v>
      </c>
      <c r="B39" t="s">
        <v>22</v>
      </c>
      <c r="C39" t="s">
        <v>9</v>
      </c>
      <c r="D39" t="s">
        <v>8</v>
      </c>
      <c r="E39">
        <v>22</v>
      </c>
      <c r="F39">
        <v>44</v>
      </c>
      <c r="G39" s="5">
        <v>0</v>
      </c>
    </row>
    <row r="40" spans="1:7" x14ac:dyDescent="0.25">
      <c r="A40" s="24">
        <v>43362</v>
      </c>
      <c r="B40" t="s">
        <v>13</v>
      </c>
      <c r="C40" t="s">
        <v>9</v>
      </c>
      <c r="D40" t="s">
        <v>14</v>
      </c>
      <c r="E40">
        <v>26</v>
      </c>
      <c r="F40">
        <v>58</v>
      </c>
      <c r="G40" s="5">
        <v>0</v>
      </c>
    </row>
    <row r="41" spans="1:7" x14ac:dyDescent="0.25">
      <c r="A41" s="24">
        <v>43381</v>
      </c>
      <c r="B41" t="s">
        <v>15</v>
      </c>
      <c r="C41" t="s">
        <v>9</v>
      </c>
      <c r="D41" t="s">
        <v>8</v>
      </c>
      <c r="E41">
        <v>20</v>
      </c>
      <c r="F41">
        <v>41</v>
      </c>
      <c r="G41" s="5">
        <v>0</v>
      </c>
    </row>
    <row r="42" spans="1:7" x14ac:dyDescent="0.25">
      <c r="A42" s="24">
        <v>43407</v>
      </c>
      <c r="B42" t="s">
        <v>16</v>
      </c>
      <c r="C42" t="s">
        <v>9</v>
      </c>
      <c r="D42" t="s">
        <v>8</v>
      </c>
      <c r="E42">
        <v>48</v>
      </c>
      <c r="F42">
        <v>37</v>
      </c>
      <c r="G42" s="5">
        <v>0</v>
      </c>
    </row>
    <row r="43" spans="1:7" x14ac:dyDescent="0.25">
      <c r="A43" s="24">
        <v>43428</v>
      </c>
      <c r="B43" t="s">
        <v>17</v>
      </c>
      <c r="C43" t="s">
        <v>9</v>
      </c>
      <c r="D43" t="s">
        <v>14</v>
      </c>
      <c r="E43">
        <v>64</v>
      </c>
      <c r="F43">
        <v>61</v>
      </c>
      <c r="G43" s="5">
        <v>21</v>
      </c>
    </row>
    <row r="44" spans="1:7" x14ac:dyDescent="0.25">
      <c r="A44" s="24">
        <v>43452</v>
      </c>
      <c r="B44" t="s">
        <v>18</v>
      </c>
      <c r="C44" t="s">
        <v>9</v>
      </c>
      <c r="D44" t="s">
        <v>14</v>
      </c>
      <c r="E44">
        <v>4</v>
      </c>
      <c r="F44">
        <v>62</v>
      </c>
      <c r="G44" s="5">
        <v>24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196B-45A3-4CBB-9D0A-352E35A248B6}">
  <dimension ref="A1:N203"/>
  <sheetViews>
    <sheetView workbookViewId="0">
      <selection activeCell="I3" sqref="I3:I203"/>
    </sheetView>
  </sheetViews>
  <sheetFormatPr defaultRowHeight="15" x14ac:dyDescent="0.25"/>
  <cols>
    <col min="1" max="1" width="10.140625" bestFit="1" customWidth="1"/>
    <col min="6" max="6" width="24.140625" bestFit="1" customWidth="1"/>
    <col min="7" max="7" width="24.140625" customWidth="1"/>
    <col min="8" max="8" width="15.140625" bestFit="1" customWidth="1"/>
    <col min="9" max="9" width="15.140625" customWidth="1"/>
    <col min="14" max="14" width="11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</v>
      </c>
      <c r="H1" t="s">
        <v>37</v>
      </c>
      <c r="I1" t="s">
        <v>39</v>
      </c>
    </row>
    <row r="2" spans="1:14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f>statek4[[#This Row],[ile ton]]*statek4[[#This Row],[cena za tone w talarach]]*IF(statek4[[#This Row],[Z/W]]="W",1, -1)</f>
        <v>-240</v>
      </c>
      <c r="H2" s="5">
        <f>N3+statek4[[#This Row],[kwota w obiegu]]</f>
        <v>499760</v>
      </c>
    </row>
    <row r="3" spans="1:14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>statek4[[#This Row],[ile ton]]*statek4[[#This Row],[cena za tone w talarach]]*IF(statek4[[#This Row],[Z/W]]="W",1, -1)</f>
        <v>-1600</v>
      </c>
      <c r="H3">
        <f xml:space="preserve"> H2+statek4[[#This Row],[kwota w obiegu]]</f>
        <v>498160</v>
      </c>
      <c r="I3">
        <f>IF(B4&lt;&gt;statek4[[#This Row],[port]], statek4[[#This Row],[kasa kapitana]],0)</f>
        <v>0</v>
      </c>
      <c r="J3" s="22" t="s">
        <v>38</v>
      </c>
      <c r="K3" s="22"/>
      <c r="L3" s="22"/>
      <c r="M3" s="22"/>
      <c r="N3" s="5">
        <v>500000</v>
      </c>
    </row>
    <row r="4" spans="1:14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>statek4[[#This Row],[ile ton]]*statek4[[#This Row],[cena za tone w talarach]]*IF(statek4[[#This Row],[Z/W]]="W",1, -1)</f>
        <v>-380</v>
      </c>
      <c r="H4">
        <f xml:space="preserve"> H3+statek4[[#This Row],[kwota w obiegu]]</f>
        <v>497780</v>
      </c>
      <c r="I4">
        <f>IF(B5&lt;&gt;statek4[[#This Row],[port]], statek4[[#This Row],[kasa kapitana]],0)</f>
        <v>0</v>
      </c>
    </row>
    <row r="5" spans="1:14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>statek4[[#This Row],[ile ton]]*statek4[[#This Row],[cena za tone w talarach]]*IF(statek4[[#This Row],[Z/W]]="W",1, -1)</f>
        <v>-990</v>
      </c>
      <c r="H5">
        <f xml:space="preserve"> H4+statek4[[#This Row],[kwota w obiegu]]</f>
        <v>496790</v>
      </c>
      <c r="I5">
        <f>IF(B6&lt;&gt;statek4[[#This Row],[port]], statek4[[#This Row],[kasa kapitana]],0)</f>
        <v>0</v>
      </c>
    </row>
    <row r="6" spans="1:14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>statek4[[#This Row],[ile ton]]*statek4[[#This Row],[cena za tone w talarach]]*IF(statek4[[#This Row],[Z/W]]="W",1, -1)</f>
        <v>-1075</v>
      </c>
      <c r="H6">
        <f xml:space="preserve"> H5+statek4[[#This Row],[kwota w obiegu]]</f>
        <v>495715</v>
      </c>
      <c r="I6">
        <f>IF(B7&lt;&gt;statek4[[#This Row],[port]], statek4[[#This Row],[kasa kapitana]],0)</f>
        <v>495715</v>
      </c>
    </row>
    <row r="7" spans="1:14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>statek4[[#This Row],[ile ton]]*statek4[[#This Row],[cena za tone w talarach]]*IF(statek4[[#This Row],[Z/W]]="W",1, -1)</f>
        <v>1856</v>
      </c>
      <c r="H7">
        <f xml:space="preserve"> H6+statek4[[#This Row],[kwota w obiegu]]</f>
        <v>497571</v>
      </c>
      <c r="I7">
        <f>IF(B8&lt;&gt;statek4[[#This Row],[port]], statek4[[#This Row],[kasa kapitana]],0)</f>
        <v>0</v>
      </c>
    </row>
    <row r="8" spans="1:14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>statek4[[#This Row],[ile ton]]*statek4[[#This Row],[cena za tone w talarach]]*IF(statek4[[#This Row],[Z/W]]="W",1, -1)</f>
        <v>-364</v>
      </c>
      <c r="H8">
        <f xml:space="preserve"> H7+statek4[[#This Row],[kwota w obiegu]]</f>
        <v>497207</v>
      </c>
      <c r="I8">
        <f>IF(B9&lt;&gt;statek4[[#This Row],[port]], statek4[[#This Row],[kasa kapitana]],0)</f>
        <v>497207</v>
      </c>
    </row>
    <row r="9" spans="1:14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>statek4[[#This Row],[ile ton]]*statek4[[#This Row],[cena za tone w talarach]]*IF(statek4[[#This Row],[Z/W]]="W",1, -1)</f>
        <v>-2024</v>
      </c>
      <c r="H9">
        <f xml:space="preserve"> H8+statek4[[#This Row],[kwota w obiegu]]</f>
        <v>495183</v>
      </c>
      <c r="I9">
        <f>IF(B10&lt;&gt;statek4[[#This Row],[port]], statek4[[#This Row],[kasa kapitana]],0)</f>
        <v>0</v>
      </c>
    </row>
    <row r="10" spans="1:14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>statek4[[#This Row],[ile ton]]*statek4[[#This Row],[cena za tone w talarach]]*IF(statek4[[#This Row],[Z/W]]="W",1, -1)</f>
        <v>-28</v>
      </c>
      <c r="H10">
        <f xml:space="preserve"> H9+statek4[[#This Row],[kwota w obiegu]]</f>
        <v>495155</v>
      </c>
      <c r="I10">
        <f>IF(B11&lt;&gt;statek4[[#This Row],[port]], statek4[[#This Row],[kasa kapitana]],0)</f>
        <v>0</v>
      </c>
    </row>
    <row r="11" spans="1:14" x14ac:dyDescent="0.2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>statek4[[#This Row],[ile ton]]*statek4[[#This Row],[cena za tone w talarach]]*IF(statek4[[#This Row],[Z/W]]="W",1, -1)</f>
        <v>-1554</v>
      </c>
      <c r="H11">
        <f xml:space="preserve"> H10+statek4[[#This Row],[kwota w obiegu]]</f>
        <v>493601</v>
      </c>
      <c r="I11">
        <f>IF(B12&lt;&gt;statek4[[#This Row],[port]], statek4[[#This Row],[kasa kapitana]],0)</f>
        <v>493601</v>
      </c>
    </row>
    <row r="12" spans="1:14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>statek4[[#This Row],[ile ton]]*statek4[[#This Row],[cena za tone w talarach]]*IF(statek4[[#This Row],[Z/W]]="W",1, -1)</f>
        <v>1376</v>
      </c>
      <c r="H12">
        <f xml:space="preserve"> H11+statek4[[#This Row],[kwota w obiegu]]</f>
        <v>494977</v>
      </c>
      <c r="I12">
        <f>IF(B13&lt;&gt;statek4[[#This Row],[port]], statek4[[#This Row],[kasa kapitana]],0)</f>
        <v>0</v>
      </c>
    </row>
    <row r="13" spans="1:14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>statek4[[#This Row],[ile ton]]*statek4[[#This Row],[cena za tone w talarach]]*IF(statek4[[#This Row],[Z/W]]="W",1, -1)</f>
        <v>494</v>
      </c>
      <c r="H13">
        <f xml:space="preserve"> H12+statek4[[#This Row],[kwota w obiegu]]</f>
        <v>495471</v>
      </c>
      <c r="I13">
        <f>IF(B14&lt;&gt;statek4[[#This Row],[port]], statek4[[#This Row],[kasa kapitana]],0)</f>
        <v>0</v>
      </c>
    </row>
    <row r="14" spans="1:14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>statek4[[#This Row],[ile ton]]*statek4[[#This Row],[cena za tone w talarach]]*IF(statek4[[#This Row],[Z/W]]="W",1, -1)</f>
        <v>-531</v>
      </c>
      <c r="H14">
        <f xml:space="preserve"> H13+statek4[[#This Row],[kwota w obiegu]]</f>
        <v>494940</v>
      </c>
      <c r="I14">
        <f>IF(B15&lt;&gt;statek4[[#This Row],[port]], statek4[[#This Row],[kasa kapitana]],0)</f>
        <v>0</v>
      </c>
    </row>
    <row r="15" spans="1:14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>statek4[[#This Row],[ile ton]]*statek4[[#This Row],[cena za tone w talarach]]*IF(statek4[[#This Row],[Z/W]]="W",1, -1)</f>
        <v>-296</v>
      </c>
      <c r="H15">
        <f xml:space="preserve"> H14+statek4[[#This Row],[kwota w obiegu]]</f>
        <v>494644</v>
      </c>
      <c r="I15">
        <f>IF(B16&lt;&gt;statek4[[#This Row],[port]], statek4[[#This Row],[kasa kapitana]],0)</f>
        <v>494644</v>
      </c>
    </row>
    <row r="16" spans="1:14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>statek4[[#This Row],[ile ton]]*statek4[[#This Row],[cena za tone w talarach]]*IF(statek4[[#This Row],[Z/W]]="W",1, -1)</f>
        <v>3050</v>
      </c>
      <c r="H16">
        <f xml:space="preserve"> H15+statek4[[#This Row],[kwota w obiegu]]</f>
        <v>497694</v>
      </c>
      <c r="I16">
        <f>IF(B17&lt;&gt;statek4[[#This Row],[port]], statek4[[#This Row],[kasa kapitana]],0)</f>
        <v>0</v>
      </c>
    </row>
    <row r="17" spans="1:9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>statek4[[#This Row],[ile ton]]*statek4[[#This Row],[cena za tone w talarach]]*IF(statek4[[#This Row],[Z/W]]="W",1, -1)</f>
        <v>-640</v>
      </c>
      <c r="H17">
        <f xml:space="preserve"> H16+statek4[[#This Row],[kwota w obiegu]]</f>
        <v>497054</v>
      </c>
      <c r="I17">
        <f>IF(B18&lt;&gt;statek4[[#This Row],[port]], statek4[[#This Row],[kasa kapitana]],0)</f>
        <v>0</v>
      </c>
    </row>
    <row r="18" spans="1:9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>statek4[[#This Row],[ile ton]]*statek4[[#This Row],[cena za tone w talarach]]*IF(statek4[[#This Row],[Z/W]]="W",1, -1)</f>
        <v>-56</v>
      </c>
      <c r="H18">
        <f xml:space="preserve"> H17+statek4[[#This Row],[kwota w obiegu]]</f>
        <v>496998</v>
      </c>
      <c r="I18">
        <f>IF(B19&lt;&gt;statek4[[#This Row],[port]], statek4[[#This Row],[kasa kapitana]],0)</f>
        <v>0</v>
      </c>
    </row>
    <row r="19" spans="1:9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>statek4[[#This Row],[ile ton]]*statek4[[#This Row],[cena za tone w talarach]]*IF(statek4[[#This Row],[Z/W]]="W",1, -1)</f>
        <v>-240</v>
      </c>
      <c r="H19">
        <f xml:space="preserve"> H18+statek4[[#This Row],[kwota w obiegu]]</f>
        <v>496758</v>
      </c>
      <c r="I19">
        <f>IF(B20&lt;&gt;statek4[[#This Row],[port]], statek4[[#This Row],[kasa kapitana]],0)</f>
        <v>496758</v>
      </c>
    </row>
    <row r="20" spans="1:9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>statek4[[#This Row],[ile ton]]*statek4[[#This Row],[cena za tone w talarach]]*IF(statek4[[#This Row],[Z/W]]="W",1, -1)</f>
        <v>84</v>
      </c>
      <c r="H20">
        <f xml:space="preserve"> H19+statek4[[#This Row],[kwota w obiegu]]</f>
        <v>496842</v>
      </c>
      <c r="I20">
        <f>IF(B21&lt;&gt;statek4[[#This Row],[port]], statek4[[#This Row],[kasa kapitana]],0)</f>
        <v>0</v>
      </c>
    </row>
    <row r="21" spans="1:9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>statek4[[#This Row],[ile ton]]*statek4[[#This Row],[cena za tone w talarach]]*IF(statek4[[#This Row],[Z/W]]="W",1, -1)</f>
        <v>-475</v>
      </c>
      <c r="H21">
        <f xml:space="preserve"> H20+statek4[[#This Row],[kwota w obiegu]]</f>
        <v>496367</v>
      </c>
      <c r="I21">
        <f>IF(B22&lt;&gt;statek4[[#This Row],[port]], statek4[[#This Row],[kasa kapitana]],0)</f>
        <v>0</v>
      </c>
    </row>
    <row r="22" spans="1:9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>statek4[[#This Row],[ile ton]]*statek4[[#This Row],[cena za tone w talarach]]*IF(statek4[[#This Row],[Z/W]]="W",1, -1)</f>
        <v>-1254</v>
      </c>
      <c r="H22">
        <f xml:space="preserve"> H21+statek4[[#This Row],[kwota w obiegu]]</f>
        <v>495113</v>
      </c>
      <c r="I22">
        <f>IF(B23&lt;&gt;statek4[[#This Row],[port]], statek4[[#This Row],[kasa kapitana]],0)</f>
        <v>495113</v>
      </c>
    </row>
    <row r="23" spans="1:9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>statek4[[#This Row],[ile ton]]*statek4[[#This Row],[cena za tone w talarach]]*IF(statek4[[#This Row],[Z/W]]="W",1, -1)</f>
        <v>1260</v>
      </c>
      <c r="H23">
        <f xml:space="preserve"> H22+statek4[[#This Row],[kwota w obiegu]]</f>
        <v>496373</v>
      </c>
      <c r="I23">
        <f>IF(B24&lt;&gt;statek4[[#This Row],[port]], statek4[[#This Row],[kasa kapitana]],0)</f>
        <v>0</v>
      </c>
    </row>
    <row r="24" spans="1:9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>statek4[[#This Row],[ile ton]]*statek4[[#This Row],[cena za tone w talarach]]*IF(statek4[[#This Row],[Z/W]]="W",1, -1)</f>
        <v>-330</v>
      </c>
      <c r="H24">
        <f xml:space="preserve"> H23+statek4[[#This Row],[kwota w obiegu]]</f>
        <v>496043</v>
      </c>
      <c r="I24">
        <f>IF(B25&lt;&gt;statek4[[#This Row],[port]], statek4[[#This Row],[kasa kapitana]],0)</f>
        <v>0</v>
      </c>
    </row>
    <row r="25" spans="1:9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>statek4[[#This Row],[ile ton]]*statek4[[#This Row],[cena za tone w talarach]]*IF(statek4[[#This Row],[Z/W]]="W",1, -1)</f>
        <v>-1435</v>
      </c>
      <c r="H25">
        <f xml:space="preserve"> H24+statek4[[#This Row],[kwota w obiegu]]</f>
        <v>494608</v>
      </c>
      <c r="I25">
        <f>IF(B26&lt;&gt;statek4[[#This Row],[port]], statek4[[#This Row],[kasa kapitana]],0)</f>
        <v>494608</v>
      </c>
    </row>
    <row r="26" spans="1:9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>statek4[[#This Row],[ile ton]]*statek4[[#This Row],[cena za tone w talarach]]*IF(statek4[[#This Row],[Z/W]]="W",1, -1)</f>
        <v>3724</v>
      </c>
      <c r="H26">
        <f xml:space="preserve"> H25+statek4[[#This Row],[kwota w obiegu]]</f>
        <v>498332</v>
      </c>
      <c r="I26">
        <f>IF(B27&lt;&gt;statek4[[#This Row],[port]], statek4[[#This Row],[kasa kapitana]],0)</f>
        <v>0</v>
      </c>
    </row>
    <row r="27" spans="1:9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>statek4[[#This Row],[ile ton]]*statek4[[#This Row],[cena za tone w talarach]]*IF(statek4[[#This Row],[Z/W]]="W",1, -1)</f>
        <v>-230</v>
      </c>
      <c r="H27">
        <f xml:space="preserve"> H26+statek4[[#This Row],[kwota w obiegu]]</f>
        <v>498102</v>
      </c>
      <c r="I27">
        <f>IF(B28&lt;&gt;statek4[[#This Row],[port]], statek4[[#This Row],[kasa kapitana]],0)</f>
        <v>498102</v>
      </c>
    </row>
    <row r="28" spans="1:9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>statek4[[#This Row],[ile ton]]*statek4[[#This Row],[cena za tone w talarach]]*IF(statek4[[#This Row],[Z/W]]="W",1, -1)</f>
        <v>152</v>
      </c>
      <c r="H28">
        <f xml:space="preserve"> H27+statek4[[#This Row],[kwota w obiegu]]</f>
        <v>498254</v>
      </c>
      <c r="I28">
        <f>IF(B29&lt;&gt;statek4[[#This Row],[port]], statek4[[#This Row],[kasa kapitana]],0)</f>
        <v>0</v>
      </c>
    </row>
    <row r="29" spans="1:9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>statek4[[#This Row],[ile ton]]*statek4[[#This Row],[cena za tone w talarach]]*IF(statek4[[#This Row],[Z/W]]="W",1, -1)</f>
        <v>-2520</v>
      </c>
      <c r="H29">
        <f xml:space="preserve"> H28+statek4[[#This Row],[kwota w obiegu]]</f>
        <v>495734</v>
      </c>
      <c r="I29">
        <f>IF(B30&lt;&gt;statek4[[#This Row],[port]], statek4[[#This Row],[kasa kapitana]],0)</f>
        <v>0</v>
      </c>
    </row>
    <row r="30" spans="1:9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>statek4[[#This Row],[ile ton]]*statek4[[#This Row],[cena za tone w talarach]]*IF(statek4[[#This Row],[Z/W]]="W",1, -1)</f>
        <v>-224</v>
      </c>
      <c r="H30">
        <f xml:space="preserve"> H29+statek4[[#This Row],[kwota w obiegu]]</f>
        <v>495510</v>
      </c>
      <c r="I30">
        <f>IF(B31&lt;&gt;statek4[[#This Row],[port]], statek4[[#This Row],[kasa kapitana]],0)</f>
        <v>0</v>
      </c>
    </row>
    <row r="31" spans="1:9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>statek4[[#This Row],[ile ton]]*statek4[[#This Row],[cena za tone w talarach]]*IF(statek4[[#This Row],[Z/W]]="W",1, -1)</f>
        <v>-361</v>
      </c>
      <c r="H31">
        <f xml:space="preserve"> H30+statek4[[#This Row],[kwota w obiegu]]</f>
        <v>495149</v>
      </c>
      <c r="I31">
        <f>IF(B32&lt;&gt;statek4[[#This Row],[port]], statek4[[#This Row],[kasa kapitana]],0)</f>
        <v>495149</v>
      </c>
    </row>
    <row r="32" spans="1:9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>statek4[[#This Row],[ile ton]]*statek4[[#This Row],[cena za tone w talarach]]*IF(statek4[[#This Row],[Z/W]]="W",1, -1)</f>
        <v>2016</v>
      </c>
      <c r="H32">
        <f xml:space="preserve"> H31+statek4[[#This Row],[kwota w obiegu]]</f>
        <v>497165</v>
      </c>
      <c r="I32">
        <f>IF(B33&lt;&gt;statek4[[#This Row],[port]], statek4[[#This Row],[kasa kapitana]],0)</f>
        <v>0</v>
      </c>
    </row>
    <row r="33" spans="1:9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>statek4[[#This Row],[ile ton]]*statek4[[#This Row],[cena za tone w talarach]]*IF(statek4[[#This Row],[Z/W]]="W",1, -1)</f>
        <v>3780</v>
      </c>
      <c r="H33">
        <f xml:space="preserve"> H32+statek4[[#This Row],[kwota w obiegu]]</f>
        <v>500945</v>
      </c>
      <c r="I33">
        <f>IF(B34&lt;&gt;statek4[[#This Row],[port]], statek4[[#This Row],[kasa kapitana]],0)</f>
        <v>0</v>
      </c>
    </row>
    <row r="34" spans="1:9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>statek4[[#This Row],[ile ton]]*statek4[[#This Row],[cena za tone w talarach]]*IF(statek4[[#This Row],[Z/W]]="W",1, -1)</f>
        <v>-1848</v>
      </c>
      <c r="H34">
        <f xml:space="preserve"> H33+statek4[[#This Row],[kwota w obiegu]]</f>
        <v>499097</v>
      </c>
      <c r="I34">
        <f>IF(B35&lt;&gt;statek4[[#This Row],[port]], statek4[[#This Row],[kasa kapitana]],0)</f>
        <v>0</v>
      </c>
    </row>
    <row r="35" spans="1:9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>statek4[[#This Row],[ile ton]]*statek4[[#This Row],[cena za tone w talarach]]*IF(statek4[[#This Row],[Z/W]]="W",1, -1)</f>
        <v>-858</v>
      </c>
      <c r="H35">
        <f xml:space="preserve"> H34+statek4[[#This Row],[kwota w obiegu]]</f>
        <v>498239</v>
      </c>
      <c r="I35">
        <f>IF(B36&lt;&gt;statek4[[#This Row],[port]], statek4[[#This Row],[kasa kapitana]],0)</f>
        <v>0</v>
      </c>
    </row>
    <row r="36" spans="1:9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>statek4[[#This Row],[ile ton]]*statek4[[#This Row],[cena za tone w talarach]]*IF(statek4[[#This Row],[Z/W]]="W",1, -1)</f>
        <v>-81</v>
      </c>
      <c r="H36">
        <f xml:space="preserve"> H35+statek4[[#This Row],[kwota w obiegu]]</f>
        <v>498158</v>
      </c>
      <c r="I36">
        <f>IF(B37&lt;&gt;statek4[[#This Row],[port]], statek4[[#This Row],[kasa kapitana]],0)</f>
        <v>498158</v>
      </c>
    </row>
    <row r="37" spans="1:9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>statek4[[#This Row],[ile ton]]*statek4[[#This Row],[cena za tone w talarach]]*IF(statek4[[#This Row],[Z/W]]="W",1, -1)</f>
        <v>116</v>
      </c>
      <c r="H37">
        <f xml:space="preserve"> H36+statek4[[#This Row],[kwota w obiegu]]</f>
        <v>498274</v>
      </c>
      <c r="I37">
        <f>IF(B38&lt;&gt;statek4[[#This Row],[port]], statek4[[#This Row],[kasa kapitana]],0)</f>
        <v>0</v>
      </c>
    </row>
    <row r="38" spans="1:9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>statek4[[#This Row],[ile ton]]*statek4[[#This Row],[cena za tone w talarach]]*IF(statek4[[#This Row],[Z/W]]="W",1, -1)</f>
        <v>444</v>
      </c>
      <c r="H38">
        <f xml:space="preserve"> H37+statek4[[#This Row],[kwota w obiegu]]</f>
        <v>498718</v>
      </c>
      <c r="I38">
        <f>IF(B39&lt;&gt;statek4[[#This Row],[port]], statek4[[#This Row],[kasa kapitana]],0)</f>
        <v>0</v>
      </c>
    </row>
    <row r="39" spans="1:9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>statek4[[#This Row],[ile ton]]*statek4[[#This Row],[cena za tone w talarach]]*IF(statek4[[#This Row],[Z/W]]="W",1, -1)</f>
        <v>-1470</v>
      </c>
      <c r="H39">
        <f xml:space="preserve"> H38+statek4[[#This Row],[kwota w obiegu]]</f>
        <v>497248</v>
      </c>
      <c r="I39">
        <f>IF(B40&lt;&gt;statek4[[#This Row],[port]], statek4[[#This Row],[kasa kapitana]],0)</f>
        <v>0</v>
      </c>
    </row>
    <row r="40" spans="1:9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>statek4[[#This Row],[ile ton]]*statek4[[#This Row],[cena za tone w talarach]]*IF(statek4[[#This Row],[Z/W]]="W",1, -1)</f>
        <v>-2112</v>
      </c>
      <c r="H40">
        <f xml:space="preserve"> H39+statek4[[#This Row],[kwota w obiegu]]</f>
        <v>495136</v>
      </c>
      <c r="I40">
        <f>IF(B41&lt;&gt;statek4[[#This Row],[port]], statek4[[#This Row],[kasa kapitana]],0)</f>
        <v>495136</v>
      </c>
    </row>
    <row r="41" spans="1:9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>statek4[[#This Row],[ile ton]]*statek4[[#This Row],[cena za tone w talarach]]*IF(statek4[[#This Row],[Z/W]]="W",1, -1)</f>
        <v>2944</v>
      </c>
      <c r="H41">
        <f xml:space="preserve"> H40+statek4[[#This Row],[kwota w obiegu]]</f>
        <v>498080</v>
      </c>
      <c r="I41">
        <f>IF(B42&lt;&gt;statek4[[#This Row],[port]], statek4[[#This Row],[kasa kapitana]],0)</f>
        <v>0</v>
      </c>
    </row>
    <row r="42" spans="1:9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>statek4[[#This Row],[ile ton]]*statek4[[#This Row],[cena za tone w talarach]]*IF(statek4[[#This Row],[Z/W]]="W",1, -1)</f>
        <v>-2064</v>
      </c>
      <c r="H42">
        <f xml:space="preserve"> H41+statek4[[#This Row],[kwota w obiegu]]</f>
        <v>496016</v>
      </c>
      <c r="I42">
        <f>IF(B43&lt;&gt;statek4[[#This Row],[port]], statek4[[#This Row],[kasa kapitana]],0)</f>
        <v>496016</v>
      </c>
    </row>
    <row r="43" spans="1:9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>statek4[[#This Row],[ile ton]]*statek4[[#This Row],[cena za tone w talarach]]*IF(statek4[[#This Row],[Z/W]]="W",1, -1)</f>
        <v>11460</v>
      </c>
      <c r="H43">
        <f xml:space="preserve"> H42+statek4[[#This Row],[kwota w obiegu]]</f>
        <v>507476</v>
      </c>
      <c r="I43">
        <f>IF(B44&lt;&gt;statek4[[#This Row],[port]], statek4[[#This Row],[kasa kapitana]],0)</f>
        <v>0</v>
      </c>
    </row>
    <row r="44" spans="1:9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>statek4[[#This Row],[ile ton]]*statek4[[#This Row],[cena za tone w talarach]]*IF(statek4[[#This Row],[Z/W]]="W",1, -1)</f>
        <v>-216</v>
      </c>
      <c r="H44">
        <f xml:space="preserve"> H43+statek4[[#This Row],[kwota w obiegu]]</f>
        <v>507260</v>
      </c>
      <c r="I44">
        <f>IF(B45&lt;&gt;statek4[[#This Row],[port]], statek4[[#This Row],[kasa kapitana]],0)</f>
        <v>0</v>
      </c>
    </row>
    <row r="45" spans="1:9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>statek4[[#This Row],[ile ton]]*statek4[[#This Row],[cena za tone w talarach]]*IF(statek4[[#This Row],[Z/W]]="W",1, -1)</f>
        <v>-2340</v>
      </c>
      <c r="H45">
        <f xml:space="preserve"> H44+statek4[[#This Row],[kwota w obiegu]]</f>
        <v>504920</v>
      </c>
      <c r="I45">
        <f>IF(B46&lt;&gt;statek4[[#This Row],[port]], statek4[[#This Row],[kasa kapitana]],0)</f>
        <v>504920</v>
      </c>
    </row>
    <row r="46" spans="1:9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>statek4[[#This Row],[ile ton]]*statek4[[#This Row],[cena za tone w talarach]]*IF(statek4[[#This Row],[Z/W]]="W",1, -1)</f>
        <v>-329</v>
      </c>
      <c r="H46">
        <f xml:space="preserve"> H45+statek4[[#This Row],[kwota w obiegu]]</f>
        <v>504591</v>
      </c>
      <c r="I46">
        <f>IF(B47&lt;&gt;statek4[[#This Row],[port]], statek4[[#This Row],[kasa kapitana]],0)</f>
        <v>0</v>
      </c>
    </row>
    <row r="47" spans="1:9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>statek4[[#This Row],[ile ton]]*statek4[[#This Row],[cena za tone w talarach]]*IF(statek4[[#This Row],[Z/W]]="W",1, -1)</f>
        <v>252</v>
      </c>
      <c r="H47">
        <f xml:space="preserve"> H46+statek4[[#This Row],[kwota w obiegu]]</f>
        <v>504843</v>
      </c>
      <c r="I47">
        <f>IF(B48&lt;&gt;statek4[[#This Row],[port]], statek4[[#This Row],[kasa kapitana]],0)</f>
        <v>0</v>
      </c>
    </row>
    <row r="48" spans="1:9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>statek4[[#This Row],[ile ton]]*statek4[[#This Row],[cena za tone w talarach]]*IF(statek4[[#This Row],[Z/W]]="W",1, -1)</f>
        <v>-152</v>
      </c>
      <c r="H48">
        <f xml:space="preserve"> H47+statek4[[#This Row],[kwota w obiegu]]</f>
        <v>504691</v>
      </c>
      <c r="I48">
        <f>IF(B49&lt;&gt;statek4[[#This Row],[port]], statek4[[#This Row],[kasa kapitana]],0)</f>
        <v>0</v>
      </c>
    </row>
    <row r="49" spans="1:9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>statek4[[#This Row],[ile ton]]*statek4[[#This Row],[cena za tone w talarach]]*IF(statek4[[#This Row],[Z/W]]="W",1, -1)</f>
        <v>-66</v>
      </c>
      <c r="H49">
        <f xml:space="preserve"> H48+statek4[[#This Row],[kwota w obiegu]]</f>
        <v>504625</v>
      </c>
      <c r="I49">
        <f>IF(B50&lt;&gt;statek4[[#This Row],[port]], statek4[[#This Row],[kasa kapitana]],0)</f>
        <v>0</v>
      </c>
    </row>
    <row r="50" spans="1:9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>statek4[[#This Row],[ile ton]]*statek4[[#This Row],[cena za tone w talarach]]*IF(statek4[[#This Row],[Z/W]]="W",1, -1)</f>
        <v>-2419</v>
      </c>
      <c r="H50">
        <f xml:space="preserve"> H49+statek4[[#This Row],[kwota w obiegu]]</f>
        <v>502206</v>
      </c>
      <c r="I50">
        <f>IF(B51&lt;&gt;statek4[[#This Row],[port]], statek4[[#This Row],[kasa kapitana]],0)</f>
        <v>502206</v>
      </c>
    </row>
    <row r="51" spans="1:9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>statek4[[#This Row],[ile ton]]*statek4[[#This Row],[cena za tone w talarach]]*IF(statek4[[#This Row],[Z/W]]="W",1, -1)</f>
        <v>-1760</v>
      </c>
      <c r="H51">
        <f xml:space="preserve"> H50+statek4[[#This Row],[kwota w obiegu]]</f>
        <v>500446</v>
      </c>
      <c r="I51">
        <f>IF(B52&lt;&gt;statek4[[#This Row],[port]], statek4[[#This Row],[kasa kapitana]],0)</f>
        <v>0</v>
      </c>
    </row>
    <row r="52" spans="1:9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>statek4[[#This Row],[ile ton]]*statek4[[#This Row],[cena za tone w talarach]]*IF(statek4[[#This Row],[Z/W]]="W",1, -1)</f>
        <v>540</v>
      </c>
      <c r="H52">
        <f xml:space="preserve"> H51+statek4[[#This Row],[kwota w obiegu]]</f>
        <v>500986</v>
      </c>
      <c r="I52">
        <f>IF(B53&lt;&gt;statek4[[#This Row],[port]], statek4[[#This Row],[kasa kapitana]],0)</f>
        <v>0</v>
      </c>
    </row>
    <row r="53" spans="1:9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>statek4[[#This Row],[ile ton]]*statek4[[#This Row],[cena za tone w talarach]]*IF(statek4[[#This Row],[Z/W]]="W",1, -1)</f>
        <v>-800</v>
      </c>
      <c r="H53">
        <f xml:space="preserve"> H52+statek4[[#This Row],[kwota w obiegu]]</f>
        <v>500186</v>
      </c>
      <c r="I53">
        <f>IF(B54&lt;&gt;statek4[[#This Row],[port]], statek4[[#This Row],[kasa kapitana]],0)</f>
        <v>0</v>
      </c>
    </row>
    <row r="54" spans="1:9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>statek4[[#This Row],[ile ton]]*statek4[[#This Row],[cena za tone w talarach]]*IF(statek4[[#This Row],[Z/W]]="W",1, -1)</f>
        <v>-189</v>
      </c>
      <c r="H54">
        <f xml:space="preserve"> H53+statek4[[#This Row],[kwota w obiegu]]</f>
        <v>499997</v>
      </c>
      <c r="I54">
        <f>IF(B55&lt;&gt;statek4[[#This Row],[port]], statek4[[#This Row],[kasa kapitana]],0)</f>
        <v>0</v>
      </c>
    </row>
    <row r="55" spans="1:9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>statek4[[#This Row],[ile ton]]*statek4[[#This Row],[cena za tone w talarach]]*IF(statek4[[#This Row],[Z/W]]="W",1, -1)</f>
        <v>-408</v>
      </c>
      <c r="H55">
        <f xml:space="preserve"> H54+statek4[[#This Row],[kwota w obiegu]]</f>
        <v>499589</v>
      </c>
      <c r="I55">
        <f>IF(B56&lt;&gt;statek4[[#This Row],[port]], statek4[[#This Row],[kasa kapitana]],0)</f>
        <v>499589</v>
      </c>
    </row>
    <row r="56" spans="1:9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>statek4[[#This Row],[ile ton]]*statek4[[#This Row],[cena za tone w talarach]]*IF(statek4[[#This Row],[Z/W]]="W",1, -1)</f>
        <v>24</v>
      </c>
      <c r="H56">
        <f xml:space="preserve"> H55+statek4[[#This Row],[kwota w obiegu]]</f>
        <v>499613</v>
      </c>
      <c r="I56">
        <f>IF(B57&lt;&gt;statek4[[#This Row],[port]], statek4[[#This Row],[kasa kapitana]],0)</f>
        <v>0</v>
      </c>
    </row>
    <row r="57" spans="1:9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>statek4[[#This Row],[ile ton]]*statek4[[#This Row],[cena za tone w talarach]]*IF(statek4[[#This Row],[Z/W]]="W",1, -1)</f>
        <v>-266</v>
      </c>
      <c r="H57">
        <f xml:space="preserve"> H56+statek4[[#This Row],[kwota w obiegu]]</f>
        <v>499347</v>
      </c>
      <c r="I57">
        <f>IF(B58&lt;&gt;statek4[[#This Row],[port]], statek4[[#This Row],[kasa kapitana]],0)</f>
        <v>0</v>
      </c>
    </row>
    <row r="58" spans="1:9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>statek4[[#This Row],[ile ton]]*statek4[[#This Row],[cena za tone w talarach]]*IF(statek4[[#This Row],[Z/W]]="W",1, -1)</f>
        <v>-529</v>
      </c>
      <c r="H58">
        <f xml:space="preserve"> H57+statek4[[#This Row],[kwota w obiegu]]</f>
        <v>498818</v>
      </c>
      <c r="I58">
        <f>IF(B59&lt;&gt;statek4[[#This Row],[port]], statek4[[#This Row],[kasa kapitana]],0)</f>
        <v>498818</v>
      </c>
    </row>
    <row r="59" spans="1:9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>statek4[[#This Row],[ile ton]]*statek4[[#This Row],[cena za tone w talarach]]*IF(statek4[[#This Row],[Z/W]]="W",1, -1)</f>
        <v>-88</v>
      </c>
      <c r="H59">
        <f xml:space="preserve"> H58+statek4[[#This Row],[kwota w obiegu]]</f>
        <v>498730</v>
      </c>
      <c r="I59">
        <f>IF(B60&lt;&gt;statek4[[#This Row],[port]], statek4[[#This Row],[kasa kapitana]],0)</f>
        <v>0</v>
      </c>
    </row>
    <row r="60" spans="1:9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>statek4[[#This Row],[ile ton]]*statek4[[#This Row],[cena za tone w talarach]]*IF(statek4[[#This Row],[Z/W]]="W",1, -1)</f>
        <v>-1122</v>
      </c>
      <c r="H60">
        <f xml:space="preserve"> H59+statek4[[#This Row],[kwota w obiegu]]</f>
        <v>497608</v>
      </c>
      <c r="I60">
        <f>IF(B61&lt;&gt;statek4[[#This Row],[port]], statek4[[#This Row],[kasa kapitana]],0)</f>
        <v>0</v>
      </c>
    </row>
    <row r="61" spans="1:9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>statek4[[#This Row],[ile ton]]*statek4[[#This Row],[cena za tone w talarach]]*IF(statek4[[#This Row],[Z/W]]="W",1, -1)</f>
        <v>-1230</v>
      </c>
      <c r="H61">
        <f xml:space="preserve"> H60+statek4[[#This Row],[kwota w obiegu]]</f>
        <v>496378</v>
      </c>
      <c r="I61">
        <f>IF(B62&lt;&gt;statek4[[#This Row],[port]], statek4[[#This Row],[kasa kapitana]],0)</f>
        <v>496378</v>
      </c>
    </row>
    <row r="62" spans="1:9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>statek4[[#This Row],[ile ton]]*statek4[[#This Row],[cena za tone w talarach]]*IF(statek4[[#This Row],[Z/W]]="W",1, -1)</f>
        <v>9506</v>
      </c>
      <c r="H62">
        <f xml:space="preserve"> H61+statek4[[#This Row],[kwota w obiegu]]</f>
        <v>505884</v>
      </c>
      <c r="I62">
        <f>IF(B63&lt;&gt;statek4[[#This Row],[port]], statek4[[#This Row],[kasa kapitana]],0)</f>
        <v>0</v>
      </c>
    </row>
    <row r="63" spans="1:9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>statek4[[#This Row],[ile ton]]*statek4[[#This Row],[cena za tone w talarach]]*IF(statek4[[#This Row],[Z/W]]="W",1, -1)</f>
        <v>132</v>
      </c>
      <c r="H63">
        <f xml:space="preserve"> H62+statek4[[#This Row],[kwota w obiegu]]</f>
        <v>506016</v>
      </c>
      <c r="I63">
        <f>IF(B64&lt;&gt;statek4[[#This Row],[port]], statek4[[#This Row],[kasa kapitana]],0)</f>
        <v>0</v>
      </c>
    </row>
    <row r="64" spans="1:9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>statek4[[#This Row],[ile ton]]*statek4[[#This Row],[cena za tone w talarach]]*IF(statek4[[#This Row],[Z/W]]="W",1, -1)</f>
        <v>-340</v>
      </c>
      <c r="H64">
        <f xml:space="preserve"> H63+statek4[[#This Row],[kwota w obiegu]]</f>
        <v>505676</v>
      </c>
      <c r="I64">
        <f>IF(B65&lt;&gt;statek4[[#This Row],[port]], statek4[[#This Row],[kasa kapitana]],0)</f>
        <v>0</v>
      </c>
    </row>
    <row r="65" spans="1:9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>statek4[[#This Row],[ile ton]]*statek4[[#This Row],[cena za tone w talarach]]*IF(statek4[[#This Row],[Z/W]]="W",1, -1)</f>
        <v>-92</v>
      </c>
      <c r="H65">
        <f xml:space="preserve"> H64+statek4[[#This Row],[kwota w obiegu]]</f>
        <v>505584</v>
      </c>
      <c r="I65">
        <f>IF(B66&lt;&gt;statek4[[#This Row],[port]], statek4[[#This Row],[kasa kapitana]],0)</f>
        <v>505584</v>
      </c>
    </row>
    <row r="66" spans="1:9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>statek4[[#This Row],[ile ton]]*statek4[[#This Row],[cena za tone w talarach]]*IF(statek4[[#This Row],[Z/W]]="W",1, -1)</f>
        <v>2449</v>
      </c>
      <c r="H66">
        <f xml:space="preserve"> H65+statek4[[#This Row],[kwota w obiegu]]</f>
        <v>508033</v>
      </c>
      <c r="I66">
        <f>IF(B67&lt;&gt;statek4[[#This Row],[port]], statek4[[#This Row],[kasa kapitana]],0)</f>
        <v>0</v>
      </c>
    </row>
    <row r="67" spans="1:9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>statek4[[#This Row],[ile ton]]*statek4[[#This Row],[cena za tone w talarach]]*IF(statek4[[#This Row],[Z/W]]="W",1, -1)</f>
        <v>-1980</v>
      </c>
      <c r="H67">
        <f xml:space="preserve"> H66+statek4[[#This Row],[kwota w obiegu]]</f>
        <v>506053</v>
      </c>
      <c r="I67">
        <f>IF(B68&lt;&gt;statek4[[#This Row],[port]], statek4[[#This Row],[kasa kapitana]],0)</f>
        <v>0</v>
      </c>
    </row>
    <row r="68" spans="1:9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>statek4[[#This Row],[ile ton]]*statek4[[#This Row],[cena za tone w talarach]]*IF(statek4[[#This Row],[Z/W]]="W",1, -1)</f>
        <v>-598</v>
      </c>
      <c r="H68">
        <f xml:space="preserve"> H67+statek4[[#This Row],[kwota w obiegu]]</f>
        <v>505455</v>
      </c>
      <c r="I68">
        <f>IF(B69&lt;&gt;statek4[[#This Row],[port]], statek4[[#This Row],[kasa kapitana]],0)</f>
        <v>505455</v>
      </c>
    </row>
    <row r="69" spans="1:9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>statek4[[#This Row],[ile ton]]*statek4[[#This Row],[cena za tone w talarach]]*IF(statek4[[#This Row],[Z/W]]="W",1, -1)</f>
        <v>-880</v>
      </c>
      <c r="H69">
        <f xml:space="preserve"> H68+statek4[[#This Row],[kwota w obiegu]]</f>
        <v>504575</v>
      </c>
      <c r="I69">
        <f>IF(B70&lt;&gt;statek4[[#This Row],[port]], statek4[[#This Row],[kasa kapitana]],0)</f>
        <v>0</v>
      </c>
    </row>
    <row r="70" spans="1:9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>statek4[[#This Row],[ile ton]]*statek4[[#This Row],[cena za tone w talarach]]*IF(statek4[[#This Row],[Z/W]]="W",1, -1)</f>
        <v>-378</v>
      </c>
      <c r="H70">
        <f xml:space="preserve"> H69+statek4[[#This Row],[kwota w obiegu]]</f>
        <v>504197</v>
      </c>
      <c r="I70">
        <f>IF(B71&lt;&gt;statek4[[#This Row],[port]], statek4[[#This Row],[kasa kapitana]],0)</f>
        <v>0</v>
      </c>
    </row>
    <row r="71" spans="1:9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>statek4[[#This Row],[ile ton]]*statek4[[#This Row],[cena za tone w talarach]]*IF(statek4[[#This Row],[Z/W]]="W",1, -1)</f>
        <v>-1092</v>
      </c>
      <c r="H71">
        <f xml:space="preserve"> H70+statek4[[#This Row],[kwota w obiegu]]</f>
        <v>503105</v>
      </c>
      <c r="I71">
        <f>IF(B72&lt;&gt;statek4[[#This Row],[port]], statek4[[#This Row],[kasa kapitana]],0)</f>
        <v>0</v>
      </c>
    </row>
    <row r="72" spans="1:9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>statek4[[#This Row],[ile ton]]*statek4[[#This Row],[cena za tone w talarach]]*IF(statek4[[#This Row],[Z/W]]="W",1, -1)</f>
        <v>-630</v>
      </c>
      <c r="H72">
        <f xml:space="preserve"> H71+statek4[[#This Row],[kwota w obiegu]]</f>
        <v>502475</v>
      </c>
      <c r="I72">
        <f>IF(B73&lt;&gt;statek4[[#This Row],[port]], statek4[[#This Row],[kasa kapitana]],0)</f>
        <v>0</v>
      </c>
    </row>
    <row r="73" spans="1:9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>statek4[[#This Row],[ile ton]]*statek4[[#This Row],[cena za tone w talarach]]*IF(statek4[[#This Row],[Z/W]]="W",1, -1)</f>
        <v>-1716</v>
      </c>
      <c r="H73">
        <f xml:space="preserve"> H72+statek4[[#This Row],[kwota w obiegu]]</f>
        <v>500759</v>
      </c>
      <c r="I73">
        <f>IF(B74&lt;&gt;statek4[[#This Row],[port]], statek4[[#This Row],[kasa kapitana]],0)</f>
        <v>500759</v>
      </c>
    </row>
    <row r="74" spans="1:9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>statek4[[#This Row],[ile ton]]*statek4[[#This Row],[cena za tone w talarach]]*IF(statek4[[#This Row],[Z/W]]="W",1, -1)</f>
        <v>6608</v>
      </c>
      <c r="H74">
        <f xml:space="preserve"> H73+statek4[[#This Row],[kwota w obiegu]]</f>
        <v>507367</v>
      </c>
      <c r="I74">
        <f>IF(B75&lt;&gt;statek4[[#This Row],[port]], statek4[[#This Row],[kasa kapitana]],0)</f>
        <v>0</v>
      </c>
    </row>
    <row r="75" spans="1:9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>statek4[[#This Row],[ile ton]]*statek4[[#This Row],[cena za tone w talarach]]*IF(statek4[[#This Row],[Z/W]]="W",1, -1)</f>
        <v>-2244</v>
      </c>
      <c r="H75">
        <f xml:space="preserve"> H74+statek4[[#This Row],[kwota w obiegu]]</f>
        <v>505123</v>
      </c>
      <c r="I75">
        <f>IF(B76&lt;&gt;statek4[[#This Row],[port]], statek4[[#This Row],[kasa kapitana]],0)</f>
        <v>0</v>
      </c>
    </row>
    <row r="76" spans="1:9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>statek4[[#This Row],[ile ton]]*statek4[[#This Row],[cena za tone w talarach]]*IF(statek4[[#This Row],[Z/W]]="W",1, -1)</f>
        <v>-105</v>
      </c>
      <c r="H76">
        <f xml:space="preserve"> H75+statek4[[#This Row],[kwota w obiegu]]</f>
        <v>505018</v>
      </c>
      <c r="I76">
        <f>IF(B77&lt;&gt;statek4[[#This Row],[port]], statek4[[#This Row],[kasa kapitana]],0)</f>
        <v>505018</v>
      </c>
    </row>
    <row r="77" spans="1:9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>statek4[[#This Row],[ile ton]]*statek4[[#This Row],[cena za tone w talarach]]*IF(statek4[[#This Row],[Z/W]]="W",1, -1)</f>
        <v>6808</v>
      </c>
      <c r="H77">
        <f xml:space="preserve"> H76+statek4[[#This Row],[kwota w obiegu]]</f>
        <v>511826</v>
      </c>
      <c r="I77">
        <f>IF(B78&lt;&gt;statek4[[#This Row],[port]], statek4[[#This Row],[kasa kapitana]],0)</f>
        <v>0</v>
      </c>
    </row>
    <row r="78" spans="1:9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>statek4[[#This Row],[ile ton]]*statek4[[#This Row],[cena za tone w talarach]]*IF(statek4[[#This Row],[Z/W]]="W",1, -1)</f>
        <v>-364</v>
      </c>
      <c r="H78">
        <f xml:space="preserve"> H77+statek4[[#This Row],[kwota w obiegu]]</f>
        <v>511462</v>
      </c>
      <c r="I78">
        <f>IF(B79&lt;&gt;statek4[[#This Row],[port]], statek4[[#This Row],[kasa kapitana]],0)</f>
        <v>511462</v>
      </c>
    </row>
    <row r="79" spans="1:9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>statek4[[#This Row],[ile ton]]*statek4[[#This Row],[cena za tone w talarach]]*IF(statek4[[#This Row],[Z/W]]="W",1, -1)</f>
        <v>60</v>
      </c>
      <c r="H79">
        <f xml:space="preserve"> H78+statek4[[#This Row],[kwota w obiegu]]</f>
        <v>511522</v>
      </c>
      <c r="I79">
        <f>IF(B80&lt;&gt;statek4[[#This Row],[port]], statek4[[#This Row],[kasa kapitana]],0)</f>
        <v>0</v>
      </c>
    </row>
    <row r="80" spans="1:9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>statek4[[#This Row],[ile ton]]*statek4[[#This Row],[cena za tone w talarach]]*IF(statek4[[#This Row],[Z/W]]="W",1, -1)</f>
        <v>1548</v>
      </c>
      <c r="H80">
        <f xml:space="preserve"> H79+statek4[[#This Row],[kwota w obiegu]]</f>
        <v>513070</v>
      </c>
      <c r="I80">
        <f>IF(B81&lt;&gt;statek4[[#This Row],[port]], statek4[[#This Row],[kasa kapitana]],0)</f>
        <v>0</v>
      </c>
    </row>
    <row r="81" spans="1:9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>statek4[[#This Row],[ile ton]]*statek4[[#This Row],[cena za tone w talarach]]*IF(statek4[[#This Row],[Z/W]]="W",1, -1)</f>
        <v>-240</v>
      </c>
      <c r="H81">
        <f xml:space="preserve"> H80+statek4[[#This Row],[kwota w obiegu]]</f>
        <v>512830</v>
      </c>
      <c r="I81">
        <f>IF(B82&lt;&gt;statek4[[#This Row],[port]], statek4[[#This Row],[kasa kapitana]],0)</f>
        <v>0</v>
      </c>
    </row>
    <row r="82" spans="1:9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>statek4[[#This Row],[ile ton]]*statek4[[#This Row],[cena za tone w talarach]]*IF(statek4[[#This Row],[Z/W]]="W",1, -1)</f>
        <v>-280</v>
      </c>
      <c r="H82">
        <f xml:space="preserve"> H81+statek4[[#This Row],[kwota w obiegu]]</f>
        <v>512550</v>
      </c>
      <c r="I82">
        <f>IF(B83&lt;&gt;statek4[[#This Row],[port]], statek4[[#This Row],[kasa kapitana]],0)</f>
        <v>512550</v>
      </c>
    </row>
    <row r="83" spans="1:9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>statek4[[#This Row],[ile ton]]*statek4[[#This Row],[cena za tone w talarach]]*IF(statek4[[#This Row],[Z/W]]="W",1, -1)</f>
        <v>1254</v>
      </c>
      <c r="H83">
        <f xml:space="preserve"> H82+statek4[[#This Row],[kwota w obiegu]]</f>
        <v>513804</v>
      </c>
      <c r="I83">
        <f>IF(B84&lt;&gt;statek4[[#This Row],[port]], statek4[[#This Row],[kasa kapitana]],0)</f>
        <v>0</v>
      </c>
    </row>
    <row r="84" spans="1:9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>statek4[[#This Row],[ile ton]]*statek4[[#This Row],[cena za tone w talarach]]*IF(statek4[[#This Row],[Z/W]]="W",1, -1)</f>
        <v>-1295</v>
      </c>
      <c r="H84">
        <f xml:space="preserve"> H83+statek4[[#This Row],[kwota w obiegu]]</f>
        <v>512509</v>
      </c>
      <c r="I84">
        <f>IF(B85&lt;&gt;statek4[[#This Row],[port]], statek4[[#This Row],[kasa kapitana]],0)</f>
        <v>0</v>
      </c>
    </row>
    <row r="85" spans="1:9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>statek4[[#This Row],[ile ton]]*statek4[[#This Row],[cena za tone w talarach]]*IF(statek4[[#This Row],[Z/W]]="W",1, -1)</f>
        <v>-760</v>
      </c>
      <c r="H85">
        <f xml:space="preserve"> H84+statek4[[#This Row],[kwota w obiegu]]</f>
        <v>511749</v>
      </c>
      <c r="I85">
        <f>IF(B86&lt;&gt;statek4[[#This Row],[port]], statek4[[#This Row],[kasa kapitana]],0)</f>
        <v>511749</v>
      </c>
    </row>
    <row r="86" spans="1:9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>statek4[[#This Row],[ile ton]]*statek4[[#This Row],[cena za tone w talarach]]*IF(statek4[[#This Row],[Z/W]]="W",1, -1)</f>
        <v>756</v>
      </c>
      <c r="H86">
        <f xml:space="preserve"> H85+statek4[[#This Row],[kwota w obiegu]]</f>
        <v>512505</v>
      </c>
      <c r="I86">
        <f>IF(B87&lt;&gt;statek4[[#This Row],[port]], statek4[[#This Row],[kasa kapitana]],0)</f>
        <v>0</v>
      </c>
    </row>
    <row r="87" spans="1:9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>statek4[[#This Row],[ile ton]]*statek4[[#This Row],[cena za tone w talarach]]*IF(statek4[[#This Row],[Z/W]]="W",1, -1)</f>
        <v>194</v>
      </c>
      <c r="H87">
        <f xml:space="preserve"> H86+statek4[[#This Row],[kwota w obiegu]]</f>
        <v>512699</v>
      </c>
      <c r="I87">
        <f>IF(B88&lt;&gt;statek4[[#This Row],[port]], statek4[[#This Row],[kasa kapitana]],0)</f>
        <v>0</v>
      </c>
    </row>
    <row r="88" spans="1:9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>statek4[[#This Row],[ile ton]]*statek4[[#This Row],[cena za tone w talarach]]*IF(statek4[[#This Row],[Z/W]]="W",1, -1)</f>
        <v>-240</v>
      </c>
      <c r="H88">
        <f xml:space="preserve"> H87+statek4[[#This Row],[kwota w obiegu]]</f>
        <v>512459</v>
      </c>
      <c r="I88">
        <f>IF(B89&lt;&gt;statek4[[#This Row],[port]], statek4[[#This Row],[kasa kapitana]],0)</f>
        <v>0</v>
      </c>
    </row>
    <row r="89" spans="1:9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>statek4[[#This Row],[ile ton]]*statek4[[#This Row],[cena za tone w talarach]]*IF(statek4[[#This Row],[Z/W]]="W",1, -1)</f>
        <v>-120</v>
      </c>
      <c r="H89">
        <f xml:space="preserve"> H88+statek4[[#This Row],[kwota w obiegu]]</f>
        <v>512339</v>
      </c>
      <c r="I89">
        <f>IF(B90&lt;&gt;statek4[[#This Row],[port]], statek4[[#This Row],[kasa kapitana]],0)</f>
        <v>0</v>
      </c>
    </row>
    <row r="90" spans="1:9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>statek4[[#This Row],[ile ton]]*statek4[[#This Row],[cena za tone w talarach]]*IF(statek4[[#This Row],[Z/W]]="W",1, -1)</f>
        <v>-40</v>
      </c>
      <c r="H90">
        <f xml:space="preserve"> H89+statek4[[#This Row],[kwota w obiegu]]</f>
        <v>512299</v>
      </c>
      <c r="I90">
        <f>IF(B91&lt;&gt;statek4[[#This Row],[port]], statek4[[#This Row],[kasa kapitana]],0)</f>
        <v>512299</v>
      </c>
    </row>
    <row r="91" spans="1:9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>statek4[[#This Row],[ile ton]]*statek4[[#This Row],[cena za tone w talarach]]*IF(statek4[[#This Row],[Z/W]]="W",1, -1)</f>
        <v>1032</v>
      </c>
      <c r="H91">
        <f xml:space="preserve"> H90+statek4[[#This Row],[kwota w obiegu]]</f>
        <v>513331</v>
      </c>
      <c r="I91">
        <f>IF(B92&lt;&gt;statek4[[#This Row],[port]], statek4[[#This Row],[kasa kapitana]],0)</f>
        <v>0</v>
      </c>
    </row>
    <row r="92" spans="1:9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>statek4[[#This Row],[ile ton]]*statek4[[#This Row],[cena za tone w talarach]]*IF(statek4[[#This Row],[Z/W]]="W",1, -1)</f>
        <v>3410</v>
      </c>
      <c r="H92">
        <f xml:space="preserve"> H91+statek4[[#This Row],[kwota w obiegu]]</f>
        <v>516741</v>
      </c>
      <c r="I92">
        <f>IF(B93&lt;&gt;statek4[[#This Row],[port]], statek4[[#This Row],[kasa kapitana]],0)</f>
        <v>0</v>
      </c>
    </row>
    <row r="93" spans="1:9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>statek4[[#This Row],[ile ton]]*statek4[[#This Row],[cena za tone w talarach]]*IF(statek4[[#This Row],[Z/W]]="W",1, -1)</f>
        <v>-1254</v>
      </c>
      <c r="H93">
        <f xml:space="preserve"> H92+statek4[[#This Row],[kwota w obiegu]]</f>
        <v>515487</v>
      </c>
      <c r="I93">
        <f>IF(B94&lt;&gt;statek4[[#This Row],[port]], statek4[[#This Row],[kasa kapitana]],0)</f>
        <v>0</v>
      </c>
    </row>
    <row r="94" spans="1:9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>statek4[[#This Row],[ile ton]]*statek4[[#This Row],[cena za tone w talarach]]*IF(statek4[[#This Row],[Z/W]]="W",1, -1)</f>
        <v>-299</v>
      </c>
      <c r="H94">
        <f xml:space="preserve"> H93+statek4[[#This Row],[kwota w obiegu]]</f>
        <v>515188</v>
      </c>
      <c r="I94">
        <f>IF(B95&lt;&gt;statek4[[#This Row],[port]], statek4[[#This Row],[kasa kapitana]],0)</f>
        <v>0</v>
      </c>
    </row>
    <row r="95" spans="1:9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>statek4[[#This Row],[ile ton]]*statek4[[#This Row],[cena za tone w talarach]]*IF(statek4[[#This Row],[Z/W]]="W",1, -1)</f>
        <v>-2257</v>
      </c>
      <c r="H95">
        <f xml:space="preserve"> H94+statek4[[#This Row],[kwota w obiegu]]</f>
        <v>512931</v>
      </c>
      <c r="I95">
        <f>IF(B96&lt;&gt;statek4[[#This Row],[port]], statek4[[#This Row],[kasa kapitana]],0)</f>
        <v>512931</v>
      </c>
    </row>
    <row r="96" spans="1:9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>statek4[[#This Row],[ile ton]]*statek4[[#This Row],[cena za tone w talarach]]*IF(statek4[[#This Row],[Z/W]]="W",1, -1)</f>
        <v>12</v>
      </c>
      <c r="H96">
        <f xml:space="preserve"> H95+statek4[[#This Row],[kwota w obiegu]]</f>
        <v>512943</v>
      </c>
      <c r="I96">
        <f>IF(B97&lt;&gt;statek4[[#This Row],[port]], statek4[[#This Row],[kasa kapitana]],0)</f>
        <v>0</v>
      </c>
    </row>
    <row r="97" spans="1:9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>statek4[[#This Row],[ile ton]]*statek4[[#This Row],[cena za tone w talarach]]*IF(statek4[[#This Row],[Z/W]]="W",1, -1)</f>
        <v>4012</v>
      </c>
      <c r="H97">
        <f xml:space="preserve"> H96+statek4[[#This Row],[kwota w obiegu]]</f>
        <v>516955</v>
      </c>
      <c r="I97">
        <f>IF(B98&lt;&gt;statek4[[#This Row],[port]], statek4[[#This Row],[kasa kapitana]],0)</f>
        <v>0</v>
      </c>
    </row>
    <row r="98" spans="1:9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>statek4[[#This Row],[ile ton]]*statek4[[#This Row],[cena za tone w talarach]]*IF(statek4[[#This Row],[Z/W]]="W",1, -1)</f>
        <v>-2310</v>
      </c>
      <c r="H98">
        <f xml:space="preserve"> H97+statek4[[#This Row],[kwota w obiegu]]</f>
        <v>514645</v>
      </c>
      <c r="I98">
        <f>IF(B99&lt;&gt;statek4[[#This Row],[port]], statek4[[#This Row],[kasa kapitana]],0)</f>
        <v>0</v>
      </c>
    </row>
    <row r="99" spans="1:9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>statek4[[#This Row],[ile ton]]*statek4[[#This Row],[cena za tone w talarach]]*IF(statek4[[#This Row],[Z/W]]="W",1, -1)</f>
        <v>-525</v>
      </c>
      <c r="H99">
        <f xml:space="preserve"> H98+statek4[[#This Row],[kwota w obiegu]]</f>
        <v>514120</v>
      </c>
      <c r="I99">
        <f>IF(B100&lt;&gt;statek4[[#This Row],[port]], statek4[[#This Row],[kasa kapitana]],0)</f>
        <v>0</v>
      </c>
    </row>
    <row r="100" spans="1:9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>statek4[[#This Row],[ile ton]]*statek4[[#This Row],[cena za tone w talarach]]*IF(statek4[[#This Row],[Z/W]]="W",1, -1)</f>
        <v>-250</v>
      </c>
      <c r="H100">
        <f xml:space="preserve"> H99+statek4[[#This Row],[kwota w obiegu]]</f>
        <v>513870</v>
      </c>
      <c r="I100">
        <f>IF(B101&lt;&gt;statek4[[#This Row],[port]], statek4[[#This Row],[kasa kapitana]],0)</f>
        <v>513870</v>
      </c>
    </row>
    <row r="101" spans="1:9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>statek4[[#This Row],[ile ton]]*statek4[[#This Row],[cena za tone w talarach]]*IF(statek4[[#This Row],[Z/W]]="W",1, -1)</f>
        <v>1406</v>
      </c>
      <c r="H101">
        <f xml:space="preserve"> H100+statek4[[#This Row],[kwota w obiegu]]</f>
        <v>515276</v>
      </c>
      <c r="I101">
        <f>IF(B102&lt;&gt;statek4[[#This Row],[port]], statek4[[#This Row],[kasa kapitana]],0)</f>
        <v>0</v>
      </c>
    </row>
    <row r="102" spans="1:9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>statek4[[#This Row],[ile ton]]*statek4[[#This Row],[cena za tone w talarach]]*IF(statek4[[#This Row],[Z/W]]="W",1, -1)</f>
        <v>-176</v>
      </c>
      <c r="H102">
        <f xml:space="preserve"> H101+statek4[[#This Row],[kwota w obiegu]]</f>
        <v>515100</v>
      </c>
      <c r="I102">
        <f>IF(B103&lt;&gt;statek4[[#This Row],[port]], statek4[[#This Row],[kasa kapitana]],0)</f>
        <v>0</v>
      </c>
    </row>
    <row r="103" spans="1:9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>statek4[[#This Row],[ile ton]]*statek4[[#This Row],[cena za tone w talarach]]*IF(statek4[[#This Row],[Z/W]]="W",1, -1)</f>
        <v>-500</v>
      </c>
      <c r="H103">
        <f xml:space="preserve"> H102+statek4[[#This Row],[kwota w obiegu]]</f>
        <v>514600</v>
      </c>
      <c r="I103">
        <f>IF(B104&lt;&gt;statek4[[#This Row],[port]], statek4[[#This Row],[kasa kapitana]],0)</f>
        <v>0</v>
      </c>
    </row>
    <row r="104" spans="1:9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>statek4[[#This Row],[ile ton]]*statek4[[#This Row],[cena za tone w talarach]]*IF(statek4[[#This Row],[Z/W]]="W",1, -1)</f>
        <v>-312</v>
      </c>
      <c r="H104">
        <f xml:space="preserve"> H103+statek4[[#This Row],[kwota w obiegu]]</f>
        <v>514288</v>
      </c>
      <c r="I104">
        <f>IF(B105&lt;&gt;statek4[[#This Row],[port]], statek4[[#This Row],[kasa kapitana]],0)</f>
        <v>0</v>
      </c>
    </row>
    <row r="105" spans="1:9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>statek4[[#This Row],[ile ton]]*statek4[[#This Row],[cena za tone w talarach]]*IF(statek4[[#This Row],[Z/W]]="W",1, -1)</f>
        <v>-2790</v>
      </c>
      <c r="H105">
        <f xml:space="preserve"> H104+statek4[[#This Row],[kwota w obiegu]]</f>
        <v>511498</v>
      </c>
      <c r="I105">
        <f>IF(B106&lt;&gt;statek4[[#This Row],[port]], statek4[[#This Row],[kasa kapitana]],0)</f>
        <v>511498</v>
      </c>
    </row>
    <row r="106" spans="1:9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>statek4[[#This Row],[ile ton]]*statek4[[#This Row],[cena za tone w talarach]]*IF(statek4[[#This Row],[Z/W]]="W",1, -1)</f>
        <v>11600</v>
      </c>
      <c r="H106">
        <f xml:space="preserve"> H105+statek4[[#This Row],[kwota w obiegu]]</f>
        <v>523098</v>
      </c>
      <c r="I106">
        <f>IF(B107&lt;&gt;statek4[[#This Row],[port]], statek4[[#This Row],[kasa kapitana]],0)</f>
        <v>0</v>
      </c>
    </row>
    <row r="107" spans="1:9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>statek4[[#This Row],[ile ton]]*statek4[[#This Row],[cena za tone w talarach]]*IF(statek4[[#This Row],[Z/W]]="W",1, -1)</f>
        <v>-551</v>
      </c>
      <c r="H107">
        <f xml:space="preserve"> H106+statek4[[#This Row],[kwota w obiegu]]</f>
        <v>522547</v>
      </c>
      <c r="I107">
        <f>IF(B108&lt;&gt;statek4[[#This Row],[port]], statek4[[#This Row],[kasa kapitana]],0)</f>
        <v>522547</v>
      </c>
    </row>
    <row r="108" spans="1:9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>statek4[[#This Row],[ile ton]]*statek4[[#This Row],[cena za tone w talarach]]*IF(statek4[[#This Row],[Z/W]]="W",1, -1)</f>
        <v>170</v>
      </c>
      <c r="H108">
        <f xml:space="preserve"> H107+statek4[[#This Row],[kwota w obiegu]]</f>
        <v>522717</v>
      </c>
      <c r="I108">
        <f>IF(B109&lt;&gt;statek4[[#This Row],[port]], statek4[[#This Row],[kasa kapitana]],0)</f>
        <v>0</v>
      </c>
    </row>
    <row r="109" spans="1:9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>statek4[[#This Row],[ile ton]]*statek4[[#This Row],[cena za tone w talarach]]*IF(statek4[[#This Row],[Z/W]]="W",1, -1)</f>
        <v>242</v>
      </c>
      <c r="H109">
        <f xml:space="preserve"> H108+statek4[[#This Row],[kwota w obiegu]]</f>
        <v>522959</v>
      </c>
      <c r="I109">
        <f>IF(B110&lt;&gt;statek4[[#This Row],[port]], statek4[[#This Row],[kasa kapitana]],0)</f>
        <v>0</v>
      </c>
    </row>
    <row r="110" spans="1:9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>statek4[[#This Row],[ile ton]]*statek4[[#This Row],[cena za tone w talarach]]*IF(statek4[[#This Row],[Z/W]]="W",1, -1)</f>
        <v>-814</v>
      </c>
      <c r="H110">
        <f xml:space="preserve"> H109+statek4[[#This Row],[kwota w obiegu]]</f>
        <v>522145</v>
      </c>
      <c r="I110">
        <f>IF(B111&lt;&gt;statek4[[#This Row],[port]], statek4[[#This Row],[kasa kapitana]],0)</f>
        <v>0</v>
      </c>
    </row>
    <row r="111" spans="1:9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>statek4[[#This Row],[ile ton]]*statek4[[#This Row],[cena za tone w talarach]]*IF(statek4[[#This Row],[Z/W]]="W",1, -1)</f>
        <v>-700</v>
      </c>
      <c r="H111">
        <f xml:space="preserve"> H110+statek4[[#This Row],[kwota w obiegu]]</f>
        <v>521445</v>
      </c>
      <c r="I111">
        <f>IF(B112&lt;&gt;statek4[[#This Row],[port]], statek4[[#This Row],[kasa kapitana]],0)</f>
        <v>0</v>
      </c>
    </row>
    <row r="112" spans="1:9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>statek4[[#This Row],[ile ton]]*statek4[[#This Row],[cena za tone w talarach]]*IF(statek4[[#This Row],[Z/W]]="W",1, -1)</f>
        <v>-1848</v>
      </c>
      <c r="H112">
        <f xml:space="preserve"> H111+statek4[[#This Row],[kwota w obiegu]]</f>
        <v>519597</v>
      </c>
      <c r="I112">
        <f>IF(B113&lt;&gt;statek4[[#This Row],[port]], statek4[[#This Row],[kasa kapitana]],0)</f>
        <v>519597</v>
      </c>
    </row>
    <row r="113" spans="1:9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>statek4[[#This Row],[ile ton]]*statek4[[#This Row],[cena za tone w talarach]]*IF(statek4[[#This Row],[Z/W]]="W",1, -1)</f>
        <v>1034</v>
      </c>
      <c r="H113">
        <f xml:space="preserve"> H112+statek4[[#This Row],[kwota w obiegu]]</f>
        <v>520631</v>
      </c>
      <c r="I113">
        <f>IF(B114&lt;&gt;statek4[[#This Row],[port]], statek4[[#This Row],[kasa kapitana]],0)</f>
        <v>0</v>
      </c>
    </row>
    <row r="114" spans="1:9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>statek4[[#This Row],[ile ton]]*statek4[[#This Row],[cena za tone w talarach]]*IF(statek4[[#This Row],[Z/W]]="W",1, -1)</f>
        <v>2832</v>
      </c>
      <c r="H114">
        <f xml:space="preserve"> H113+statek4[[#This Row],[kwota w obiegu]]</f>
        <v>523463</v>
      </c>
      <c r="I114">
        <f>IF(B115&lt;&gt;statek4[[#This Row],[port]], statek4[[#This Row],[kasa kapitana]],0)</f>
        <v>0</v>
      </c>
    </row>
    <row r="115" spans="1:9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>statek4[[#This Row],[ile ton]]*statek4[[#This Row],[cena za tone w talarach]]*IF(statek4[[#This Row],[Z/W]]="W",1, -1)</f>
        <v>-420</v>
      </c>
      <c r="H115">
        <f xml:space="preserve"> H114+statek4[[#This Row],[kwota w obiegu]]</f>
        <v>523043</v>
      </c>
      <c r="I115">
        <f>IF(B116&lt;&gt;statek4[[#This Row],[port]], statek4[[#This Row],[kasa kapitana]],0)</f>
        <v>0</v>
      </c>
    </row>
    <row r="116" spans="1:9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>statek4[[#This Row],[ile ton]]*statek4[[#This Row],[cena za tone w talarach]]*IF(statek4[[#This Row],[Z/W]]="W",1, -1)</f>
        <v>-650</v>
      </c>
      <c r="H116">
        <f xml:space="preserve"> H115+statek4[[#This Row],[kwota w obiegu]]</f>
        <v>522393</v>
      </c>
      <c r="I116">
        <f>IF(B117&lt;&gt;statek4[[#This Row],[port]], statek4[[#This Row],[kasa kapitana]],0)</f>
        <v>522393</v>
      </c>
    </row>
    <row r="117" spans="1:9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>statek4[[#This Row],[ile ton]]*statek4[[#This Row],[cena za tone w talarach]]*IF(statek4[[#This Row],[Z/W]]="W",1, -1)</f>
        <v>-216</v>
      </c>
      <c r="H117">
        <f xml:space="preserve"> H116+statek4[[#This Row],[kwota w obiegu]]</f>
        <v>522177</v>
      </c>
      <c r="I117">
        <f>IF(B118&lt;&gt;statek4[[#This Row],[port]], statek4[[#This Row],[kasa kapitana]],0)</f>
        <v>0</v>
      </c>
    </row>
    <row r="118" spans="1:9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>statek4[[#This Row],[ile ton]]*statek4[[#This Row],[cena za tone w talarach]]*IF(statek4[[#This Row],[Z/W]]="W",1, -1)</f>
        <v>-2584</v>
      </c>
      <c r="H118">
        <f xml:space="preserve"> H117+statek4[[#This Row],[kwota w obiegu]]</f>
        <v>519593</v>
      </c>
      <c r="I118">
        <f>IF(B119&lt;&gt;statek4[[#This Row],[port]], statek4[[#This Row],[kasa kapitana]],0)</f>
        <v>0</v>
      </c>
    </row>
    <row r="119" spans="1:9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>statek4[[#This Row],[ile ton]]*statek4[[#This Row],[cena za tone w talarach]]*IF(statek4[[#This Row],[Z/W]]="W",1, -1)</f>
        <v>-294</v>
      </c>
      <c r="H119">
        <f xml:space="preserve"> H118+statek4[[#This Row],[kwota w obiegu]]</f>
        <v>519299</v>
      </c>
      <c r="I119">
        <f>IF(B120&lt;&gt;statek4[[#This Row],[port]], statek4[[#This Row],[kasa kapitana]],0)</f>
        <v>0</v>
      </c>
    </row>
    <row r="120" spans="1:9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>statek4[[#This Row],[ile ton]]*statek4[[#This Row],[cena za tone w talarach]]*IF(statek4[[#This Row],[Z/W]]="W",1, -1)</f>
        <v>-172</v>
      </c>
      <c r="H120">
        <f xml:space="preserve"> H119+statek4[[#This Row],[kwota w obiegu]]</f>
        <v>519127</v>
      </c>
      <c r="I120">
        <f>IF(B121&lt;&gt;statek4[[#This Row],[port]], statek4[[#This Row],[kasa kapitana]],0)</f>
        <v>519127</v>
      </c>
    </row>
    <row r="121" spans="1:9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>statek4[[#This Row],[ile ton]]*statek4[[#This Row],[cena za tone w talarach]]*IF(statek4[[#This Row],[Z/W]]="W",1, -1)</f>
        <v>684</v>
      </c>
      <c r="H121">
        <f xml:space="preserve"> H120+statek4[[#This Row],[kwota w obiegu]]</f>
        <v>519811</v>
      </c>
      <c r="I121">
        <f>IF(B122&lt;&gt;statek4[[#This Row],[port]], statek4[[#This Row],[kasa kapitana]],0)</f>
        <v>0</v>
      </c>
    </row>
    <row r="122" spans="1:9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>statek4[[#This Row],[ile ton]]*statek4[[#This Row],[cena za tone w talarach]]*IF(statek4[[#This Row],[Z/W]]="W",1, -1)</f>
        <v>-1950</v>
      </c>
      <c r="H122">
        <f xml:space="preserve"> H121+statek4[[#This Row],[kwota w obiegu]]</f>
        <v>517861</v>
      </c>
      <c r="I122">
        <f>IF(B123&lt;&gt;statek4[[#This Row],[port]], statek4[[#This Row],[kasa kapitana]],0)</f>
        <v>517861</v>
      </c>
    </row>
    <row r="123" spans="1:9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>statek4[[#This Row],[ile ton]]*statek4[[#This Row],[cena za tone w talarach]]*IF(statek4[[#This Row],[Z/W]]="W",1, -1)</f>
        <v>378</v>
      </c>
      <c r="H123">
        <f xml:space="preserve"> H122+statek4[[#This Row],[kwota w obiegu]]</f>
        <v>518239</v>
      </c>
      <c r="I123">
        <f>IF(B124&lt;&gt;statek4[[#This Row],[port]], statek4[[#This Row],[kasa kapitana]],0)</f>
        <v>0</v>
      </c>
    </row>
    <row r="124" spans="1:9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>statek4[[#This Row],[ile ton]]*statek4[[#This Row],[cena za tone w talarach]]*IF(statek4[[#This Row],[Z/W]]="W",1, -1)</f>
        <v>-2537</v>
      </c>
      <c r="H124">
        <f xml:space="preserve"> H123+statek4[[#This Row],[kwota w obiegu]]</f>
        <v>515702</v>
      </c>
      <c r="I124">
        <f>IF(B125&lt;&gt;statek4[[#This Row],[port]], statek4[[#This Row],[kasa kapitana]],0)</f>
        <v>515702</v>
      </c>
    </row>
    <row r="125" spans="1:9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>statek4[[#This Row],[ile ton]]*statek4[[#This Row],[cena za tone w talarach]]*IF(statek4[[#This Row],[Z/W]]="W",1, -1)</f>
        <v>61</v>
      </c>
      <c r="H125">
        <f xml:space="preserve"> H124+statek4[[#This Row],[kwota w obiegu]]</f>
        <v>515763</v>
      </c>
      <c r="I125">
        <f>IF(B126&lt;&gt;statek4[[#This Row],[port]], statek4[[#This Row],[kasa kapitana]],0)</f>
        <v>0</v>
      </c>
    </row>
    <row r="126" spans="1:9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>statek4[[#This Row],[ile ton]]*statek4[[#This Row],[cena za tone w talarach]]*IF(statek4[[#This Row],[Z/W]]="W",1, -1)</f>
        <v>4410</v>
      </c>
      <c r="H126">
        <f xml:space="preserve"> H125+statek4[[#This Row],[kwota w obiegu]]</f>
        <v>520173</v>
      </c>
      <c r="I126">
        <f>IF(B127&lt;&gt;statek4[[#This Row],[port]], statek4[[#This Row],[kasa kapitana]],0)</f>
        <v>0</v>
      </c>
    </row>
    <row r="127" spans="1:9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>statek4[[#This Row],[ile ton]]*statek4[[#This Row],[cena za tone w talarach]]*IF(statek4[[#This Row],[Z/W]]="W",1, -1)</f>
        <v>-120</v>
      </c>
      <c r="H127">
        <f xml:space="preserve"> H126+statek4[[#This Row],[kwota w obiegu]]</f>
        <v>520053</v>
      </c>
      <c r="I127">
        <f>IF(B128&lt;&gt;statek4[[#This Row],[port]], statek4[[#This Row],[kasa kapitana]],0)</f>
        <v>0</v>
      </c>
    </row>
    <row r="128" spans="1:9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>statek4[[#This Row],[ile ton]]*statek4[[#This Row],[cena za tone w talarach]]*IF(statek4[[#This Row],[Z/W]]="W",1, -1)</f>
        <v>-1512</v>
      </c>
      <c r="H128">
        <f xml:space="preserve"> H127+statek4[[#This Row],[kwota w obiegu]]</f>
        <v>518541</v>
      </c>
      <c r="I128">
        <f>IF(B129&lt;&gt;statek4[[#This Row],[port]], statek4[[#This Row],[kasa kapitana]],0)</f>
        <v>0</v>
      </c>
    </row>
    <row r="129" spans="1:9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>statek4[[#This Row],[ile ton]]*statek4[[#This Row],[cena za tone w talarach]]*IF(statek4[[#This Row],[Z/W]]="W",1, -1)</f>
        <v>-456</v>
      </c>
      <c r="H129">
        <f xml:space="preserve"> H128+statek4[[#This Row],[kwota w obiegu]]</f>
        <v>518085</v>
      </c>
      <c r="I129">
        <f>IF(B130&lt;&gt;statek4[[#This Row],[port]], statek4[[#This Row],[kasa kapitana]],0)</f>
        <v>518085</v>
      </c>
    </row>
    <row r="130" spans="1:9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>statek4[[#This Row],[ile ton]]*statek4[[#This Row],[cena za tone w talarach]]*IF(statek4[[#This Row],[Z/W]]="W",1, -1)</f>
        <v>13266</v>
      </c>
      <c r="H130">
        <f xml:space="preserve"> H129+statek4[[#This Row],[kwota w obiegu]]</f>
        <v>531351</v>
      </c>
      <c r="I130">
        <f>IF(B131&lt;&gt;statek4[[#This Row],[port]], statek4[[#This Row],[kasa kapitana]],0)</f>
        <v>0</v>
      </c>
    </row>
    <row r="131" spans="1:9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>statek4[[#This Row],[ile ton]]*statek4[[#This Row],[cena za tone w talarach]]*IF(statek4[[#This Row],[Z/W]]="W",1, -1)</f>
        <v>-456</v>
      </c>
      <c r="H131">
        <f xml:space="preserve"> H130+statek4[[#This Row],[kwota w obiegu]]</f>
        <v>530895</v>
      </c>
      <c r="I131">
        <f>IF(B132&lt;&gt;statek4[[#This Row],[port]], statek4[[#This Row],[kasa kapitana]],0)</f>
        <v>530895</v>
      </c>
    </row>
    <row r="132" spans="1:9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>statek4[[#This Row],[ile ton]]*statek4[[#This Row],[cena za tone w talarach]]*IF(statek4[[#This Row],[Z/W]]="W",1, -1)</f>
        <v>120</v>
      </c>
      <c r="H132">
        <f xml:space="preserve"> H131+statek4[[#This Row],[kwota w obiegu]]</f>
        <v>531015</v>
      </c>
      <c r="I132">
        <f>IF(B133&lt;&gt;statek4[[#This Row],[port]], statek4[[#This Row],[kasa kapitana]],0)</f>
        <v>0</v>
      </c>
    </row>
    <row r="133" spans="1:9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>statek4[[#This Row],[ile ton]]*statek4[[#This Row],[cena za tone w talarach]]*IF(statek4[[#This Row],[Z/W]]="W",1, -1)</f>
        <v>-208</v>
      </c>
      <c r="H133">
        <f xml:space="preserve"> H132+statek4[[#This Row],[kwota w obiegu]]</f>
        <v>530807</v>
      </c>
      <c r="I133">
        <f>IF(B134&lt;&gt;statek4[[#This Row],[port]], statek4[[#This Row],[kasa kapitana]],0)</f>
        <v>0</v>
      </c>
    </row>
    <row r="134" spans="1:9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>statek4[[#This Row],[ile ton]]*statek4[[#This Row],[cena za tone w talarach]]*IF(statek4[[#This Row],[Z/W]]="W",1, -1)</f>
        <v>-2508</v>
      </c>
      <c r="H134">
        <f xml:space="preserve"> H133+statek4[[#This Row],[kwota w obiegu]]</f>
        <v>528299</v>
      </c>
      <c r="I134">
        <f>IF(B135&lt;&gt;statek4[[#This Row],[port]], statek4[[#This Row],[kasa kapitana]],0)</f>
        <v>528299</v>
      </c>
    </row>
    <row r="135" spans="1:9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>statek4[[#This Row],[ile ton]]*statek4[[#This Row],[cena za tone w talarach]]*IF(statek4[[#This Row],[Z/W]]="W",1, -1)</f>
        <v>3724</v>
      </c>
      <c r="H135">
        <f xml:space="preserve"> H134+statek4[[#This Row],[kwota w obiegu]]</f>
        <v>532023</v>
      </c>
      <c r="I135">
        <f>IF(B136&lt;&gt;statek4[[#This Row],[port]], statek4[[#This Row],[kasa kapitana]],0)</f>
        <v>0</v>
      </c>
    </row>
    <row r="136" spans="1:9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>statek4[[#This Row],[ile ton]]*statek4[[#This Row],[cena za tone w talarach]]*IF(statek4[[#This Row],[Z/W]]="W",1, -1)</f>
        <v>1628</v>
      </c>
      <c r="H136">
        <f xml:space="preserve"> H135+statek4[[#This Row],[kwota w obiegu]]</f>
        <v>533651</v>
      </c>
      <c r="I136">
        <f>IF(B137&lt;&gt;statek4[[#This Row],[port]], statek4[[#This Row],[kasa kapitana]],0)</f>
        <v>0</v>
      </c>
    </row>
    <row r="137" spans="1:9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>statek4[[#This Row],[ile ton]]*statek4[[#This Row],[cena za tone w talarach]]*IF(statek4[[#This Row],[Z/W]]="W",1, -1)</f>
        <v>-168</v>
      </c>
      <c r="H137">
        <f xml:space="preserve"> H136+statek4[[#This Row],[kwota w obiegu]]</f>
        <v>533483</v>
      </c>
      <c r="I137">
        <f>IF(B138&lt;&gt;statek4[[#This Row],[port]], statek4[[#This Row],[kasa kapitana]],0)</f>
        <v>0</v>
      </c>
    </row>
    <row r="138" spans="1:9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>statek4[[#This Row],[ile ton]]*statek4[[#This Row],[cena za tone w talarach]]*IF(statek4[[#This Row],[Z/W]]="W",1, -1)</f>
        <v>-390</v>
      </c>
      <c r="H138">
        <f xml:space="preserve"> H137+statek4[[#This Row],[kwota w obiegu]]</f>
        <v>533093</v>
      </c>
      <c r="I138">
        <f>IF(B139&lt;&gt;statek4[[#This Row],[port]], statek4[[#This Row],[kasa kapitana]],0)</f>
        <v>533093</v>
      </c>
    </row>
    <row r="139" spans="1:9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>statek4[[#This Row],[ile ton]]*statek4[[#This Row],[cena za tone w talarach]]*IF(statek4[[#This Row],[Z/W]]="W",1, -1)</f>
        <v>570</v>
      </c>
      <c r="H139">
        <f xml:space="preserve"> H138+statek4[[#This Row],[kwota w obiegu]]</f>
        <v>533663</v>
      </c>
      <c r="I139">
        <f>IF(B140&lt;&gt;statek4[[#This Row],[port]], statek4[[#This Row],[kasa kapitana]],0)</f>
        <v>0</v>
      </c>
    </row>
    <row r="140" spans="1:9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>statek4[[#This Row],[ile ton]]*statek4[[#This Row],[cena za tone w talarach]]*IF(statek4[[#This Row],[Z/W]]="W",1, -1)</f>
        <v>1386</v>
      </c>
      <c r="H140">
        <f xml:space="preserve"> H139+statek4[[#This Row],[kwota w obiegu]]</f>
        <v>535049</v>
      </c>
      <c r="I140">
        <f>IF(B141&lt;&gt;statek4[[#This Row],[port]], statek4[[#This Row],[kasa kapitana]],0)</f>
        <v>0</v>
      </c>
    </row>
    <row r="141" spans="1:9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>statek4[[#This Row],[ile ton]]*statek4[[#This Row],[cena za tone w talarach]]*IF(statek4[[#This Row],[Z/W]]="W",1, -1)</f>
        <v>-540</v>
      </c>
      <c r="H141">
        <f xml:space="preserve"> H140+statek4[[#This Row],[kwota w obiegu]]</f>
        <v>534509</v>
      </c>
      <c r="I141">
        <f>IF(B142&lt;&gt;statek4[[#This Row],[port]], statek4[[#This Row],[kasa kapitana]],0)</f>
        <v>0</v>
      </c>
    </row>
    <row r="142" spans="1:9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>statek4[[#This Row],[ile ton]]*statek4[[#This Row],[cena za tone w talarach]]*IF(statek4[[#This Row],[Z/W]]="W",1, -1)</f>
        <v>-114</v>
      </c>
      <c r="H142">
        <f xml:space="preserve"> H141+statek4[[#This Row],[kwota w obiegu]]</f>
        <v>534395</v>
      </c>
      <c r="I142">
        <f>IF(B143&lt;&gt;statek4[[#This Row],[port]], statek4[[#This Row],[kasa kapitana]],0)</f>
        <v>0</v>
      </c>
    </row>
    <row r="143" spans="1:9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>statek4[[#This Row],[ile ton]]*statek4[[#This Row],[cena za tone w talarach]]*IF(statek4[[#This Row],[Z/W]]="W",1, -1)</f>
        <v>-32</v>
      </c>
      <c r="H143">
        <f xml:space="preserve"> H142+statek4[[#This Row],[kwota w obiegu]]</f>
        <v>534363</v>
      </c>
      <c r="I143">
        <f>IF(B144&lt;&gt;statek4[[#This Row],[port]], statek4[[#This Row],[kasa kapitana]],0)</f>
        <v>534363</v>
      </c>
    </row>
    <row r="144" spans="1:9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>statek4[[#This Row],[ile ton]]*statek4[[#This Row],[cena za tone w talarach]]*IF(statek4[[#This Row],[Z/W]]="W",1, -1)</f>
        <v>150</v>
      </c>
      <c r="H144">
        <f xml:space="preserve"> H143+statek4[[#This Row],[kwota w obiegu]]</f>
        <v>534513</v>
      </c>
      <c r="I144">
        <f>IF(B145&lt;&gt;statek4[[#This Row],[port]], statek4[[#This Row],[kasa kapitana]],0)</f>
        <v>0</v>
      </c>
    </row>
    <row r="145" spans="1:9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>statek4[[#This Row],[ile ton]]*statek4[[#This Row],[cena za tone w talarach]]*IF(statek4[[#This Row],[Z/W]]="W",1, -1)</f>
        <v>-3792</v>
      </c>
      <c r="H145">
        <f xml:space="preserve"> H144+statek4[[#This Row],[kwota w obiegu]]</f>
        <v>530721</v>
      </c>
      <c r="I145">
        <f>IF(B146&lt;&gt;statek4[[#This Row],[port]], statek4[[#This Row],[kasa kapitana]],0)</f>
        <v>530721</v>
      </c>
    </row>
    <row r="146" spans="1:9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>statek4[[#This Row],[ile ton]]*statek4[[#This Row],[cena za tone w talarach]]*IF(statek4[[#This Row],[Z/W]]="W",1, -1)</f>
        <v>-1428</v>
      </c>
      <c r="H146">
        <f xml:space="preserve"> H145+statek4[[#This Row],[kwota w obiegu]]</f>
        <v>529293</v>
      </c>
      <c r="I146">
        <f>IF(B147&lt;&gt;statek4[[#This Row],[port]], statek4[[#This Row],[kasa kapitana]],0)</f>
        <v>0</v>
      </c>
    </row>
    <row r="147" spans="1:9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>statek4[[#This Row],[ile ton]]*statek4[[#This Row],[cena za tone w talarach]]*IF(statek4[[#This Row],[Z/W]]="W",1, -1)</f>
        <v>1715</v>
      </c>
      <c r="H147">
        <f xml:space="preserve"> H146+statek4[[#This Row],[kwota w obiegu]]</f>
        <v>531008</v>
      </c>
      <c r="I147">
        <f>IF(B148&lt;&gt;statek4[[#This Row],[port]], statek4[[#This Row],[kasa kapitana]],0)</f>
        <v>0</v>
      </c>
    </row>
    <row r="148" spans="1:9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>statek4[[#This Row],[ile ton]]*statek4[[#This Row],[cena za tone w talarach]]*IF(statek4[[#This Row],[Z/W]]="W",1, -1)</f>
        <v>-80</v>
      </c>
      <c r="H148">
        <f xml:space="preserve"> H147+statek4[[#This Row],[kwota w obiegu]]</f>
        <v>530928</v>
      </c>
      <c r="I148">
        <f>IF(B149&lt;&gt;statek4[[#This Row],[port]], statek4[[#This Row],[kasa kapitana]],0)</f>
        <v>0</v>
      </c>
    </row>
    <row r="149" spans="1:9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>statek4[[#This Row],[ile ton]]*statek4[[#This Row],[cena za tone w talarach]]*IF(statek4[[#This Row],[Z/W]]="W",1, -1)</f>
        <v>-987</v>
      </c>
      <c r="H149">
        <f xml:space="preserve"> H148+statek4[[#This Row],[kwota w obiegu]]</f>
        <v>529941</v>
      </c>
      <c r="I149">
        <f>IF(B150&lt;&gt;statek4[[#This Row],[port]], statek4[[#This Row],[kasa kapitana]],0)</f>
        <v>0</v>
      </c>
    </row>
    <row r="150" spans="1:9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>statek4[[#This Row],[ile ton]]*statek4[[#This Row],[cena za tone w talarach]]*IF(statek4[[#This Row],[Z/W]]="W",1, -1)</f>
        <v>-3168</v>
      </c>
      <c r="H150">
        <f xml:space="preserve"> H149+statek4[[#This Row],[kwota w obiegu]]</f>
        <v>526773</v>
      </c>
      <c r="I150">
        <f>IF(B151&lt;&gt;statek4[[#This Row],[port]], statek4[[#This Row],[kasa kapitana]],0)</f>
        <v>526773</v>
      </c>
    </row>
    <row r="151" spans="1:9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>statek4[[#This Row],[ile ton]]*statek4[[#This Row],[cena za tone w talarach]]*IF(statek4[[#This Row],[Z/W]]="W",1, -1)</f>
        <v>1972</v>
      </c>
      <c r="H151">
        <f xml:space="preserve"> H150+statek4[[#This Row],[kwota w obiegu]]</f>
        <v>528745</v>
      </c>
      <c r="I151">
        <f>IF(B152&lt;&gt;statek4[[#This Row],[port]], statek4[[#This Row],[kasa kapitana]],0)</f>
        <v>0</v>
      </c>
    </row>
    <row r="152" spans="1:9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>statek4[[#This Row],[ile ton]]*statek4[[#This Row],[cena za tone w talarach]]*IF(statek4[[#This Row],[Z/W]]="W",1, -1)</f>
        <v>-45</v>
      </c>
      <c r="H152">
        <f xml:space="preserve"> H151+statek4[[#This Row],[kwota w obiegu]]</f>
        <v>528700</v>
      </c>
      <c r="I152">
        <f>IF(B153&lt;&gt;statek4[[#This Row],[port]], statek4[[#This Row],[kasa kapitana]],0)</f>
        <v>528700</v>
      </c>
    </row>
    <row r="153" spans="1:9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>statek4[[#This Row],[ile ton]]*statek4[[#This Row],[cena za tone w talarach]]*IF(statek4[[#This Row],[Z/W]]="W",1, -1)</f>
        <v>1380</v>
      </c>
      <c r="H153">
        <f xml:space="preserve"> H152+statek4[[#This Row],[kwota w obiegu]]</f>
        <v>530080</v>
      </c>
      <c r="I153">
        <f>IF(B154&lt;&gt;statek4[[#This Row],[port]], statek4[[#This Row],[kasa kapitana]],0)</f>
        <v>0</v>
      </c>
    </row>
    <row r="154" spans="1:9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>statek4[[#This Row],[ile ton]]*statek4[[#This Row],[cena za tone w talarach]]*IF(statek4[[#This Row],[Z/W]]="W",1, -1)</f>
        <v>-3185</v>
      </c>
      <c r="H154">
        <f xml:space="preserve"> H153+statek4[[#This Row],[kwota w obiegu]]</f>
        <v>526895</v>
      </c>
      <c r="I154">
        <f>IF(B155&lt;&gt;statek4[[#This Row],[port]], statek4[[#This Row],[kasa kapitana]],0)</f>
        <v>0</v>
      </c>
    </row>
    <row r="155" spans="1:9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>statek4[[#This Row],[ile ton]]*statek4[[#This Row],[cena za tone w talarach]]*IF(statek4[[#This Row],[Z/W]]="W",1, -1)</f>
        <v>-128</v>
      </c>
      <c r="H155">
        <f xml:space="preserve"> H154+statek4[[#This Row],[kwota w obiegu]]</f>
        <v>526767</v>
      </c>
      <c r="I155">
        <f>IF(B156&lt;&gt;statek4[[#This Row],[port]], statek4[[#This Row],[kasa kapitana]],0)</f>
        <v>526767</v>
      </c>
    </row>
    <row r="156" spans="1:9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>statek4[[#This Row],[ile ton]]*statek4[[#This Row],[cena za tone w talarach]]*IF(statek4[[#This Row],[Z/W]]="W",1, -1)</f>
        <v>-185</v>
      </c>
      <c r="H156">
        <f xml:space="preserve"> H155+statek4[[#This Row],[kwota w obiegu]]</f>
        <v>526582</v>
      </c>
      <c r="I156">
        <f>IF(B157&lt;&gt;statek4[[#This Row],[port]], statek4[[#This Row],[kasa kapitana]],0)</f>
        <v>0</v>
      </c>
    </row>
    <row r="157" spans="1:9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>statek4[[#This Row],[ile ton]]*statek4[[#This Row],[cena za tone w talarach]]*IF(statek4[[#This Row],[Z/W]]="W",1, -1)</f>
        <v>32</v>
      </c>
      <c r="H157">
        <f xml:space="preserve"> H156+statek4[[#This Row],[kwota w obiegu]]</f>
        <v>526614</v>
      </c>
      <c r="I157">
        <f>IF(B158&lt;&gt;statek4[[#This Row],[port]], statek4[[#This Row],[kasa kapitana]],0)</f>
        <v>0</v>
      </c>
    </row>
    <row r="158" spans="1:9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>statek4[[#This Row],[ile ton]]*statek4[[#This Row],[cena za tone w talarach]]*IF(statek4[[#This Row],[Z/W]]="W",1, -1)</f>
        <v>-238</v>
      </c>
      <c r="H158">
        <f xml:space="preserve"> H157+statek4[[#This Row],[kwota w obiegu]]</f>
        <v>526376</v>
      </c>
      <c r="I158">
        <f>IF(B159&lt;&gt;statek4[[#This Row],[port]], statek4[[#This Row],[kasa kapitana]],0)</f>
        <v>0</v>
      </c>
    </row>
    <row r="159" spans="1:9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>statek4[[#This Row],[ile ton]]*statek4[[#This Row],[cena za tone w talarach]]*IF(statek4[[#This Row],[Z/W]]="W",1, -1)</f>
        <v>-1711</v>
      </c>
      <c r="H159">
        <f xml:space="preserve"> H158+statek4[[#This Row],[kwota w obiegu]]</f>
        <v>524665</v>
      </c>
      <c r="I159">
        <f>IF(B160&lt;&gt;statek4[[#This Row],[port]], statek4[[#This Row],[kasa kapitana]],0)</f>
        <v>524665</v>
      </c>
    </row>
    <row r="160" spans="1:9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>statek4[[#This Row],[ile ton]]*statek4[[#This Row],[cena za tone w talarach]]*IF(statek4[[#This Row],[Z/W]]="W",1, -1)</f>
        <v>-816</v>
      </c>
      <c r="H160">
        <f xml:space="preserve"> H159+statek4[[#This Row],[kwota w obiegu]]</f>
        <v>523849</v>
      </c>
      <c r="I160">
        <f>IF(B161&lt;&gt;statek4[[#This Row],[port]], statek4[[#This Row],[kasa kapitana]],0)</f>
        <v>0</v>
      </c>
    </row>
    <row r="161" spans="1:9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>statek4[[#This Row],[ile ton]]*statek4[[#This Row],[cena za tone w talarach]]*IF(statek4[[#This Row],[Z/W]]="W",1, -1)</f>
        <v>-540</v>
      </c>
      <c r="H161">
        <f xml:space="preserve"> H160+statek4[[#This Row],[kwota w obiegu]]</f>
        <v>523309</v>
      </c>
      <c r="I161">
        <f>IF(B162&lt;&gt;statek4[[#This Row],[port]], statek4[[#This Row],[kasa kapitana]],0)</f>
        <v>0</v>
      </c>
    </row>
    <row r="162" spans="1:9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>statek4[[#This Row],[ile ton]]*statek4[[#This Row],[cena za tone w talarach]]*IF(statek4[[#This Row],[Z/W]]="W",1, -1)</f>
        <v>-320</v>
      </c>
      <c r="H162">
        <f xml:space="preserve"> H161+statek4[[#This Row],[kwota w obiegu]]</f>
        <v>522989</v>
      </c>
      <c r="I162">
        <f>IF(B163&lt;&gt;statek4[[#This Row],[port]], statek4[[#This Row],[kasa kapitana]],0)</f>
        <v>522989</v>
      </c>
    </row>
    <row r="163" spans="1:9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>statek4[[#This Row],[ile ton]]*statek4[[#This Row],[cena za tone w talarach]]*IF(statek4[[#This Row],[Z/W]]="W",1, -1)</f>
        <v>18216</v>
      </c>
      <c r="H163">
        <f xml:space="preserve"> H162+statek4[[#This Row],[kwota w obiegu]]</f>
        <v>541205</v>
      </c>
      <c r="I163">
        <f>IF(B164&lt;&gt;statek4[[#This Row],[port]], statek4[[#This Row],[kasa kapitana]],0)</f>
        <v>0</v>
      </c>
    </row>
    <row r="164" spans="1:9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>statek4[[#This Row],[ile ton]]*statek4[[#This Row],[cena za tone w talarach]]*IF(statek4[[#This Row],[Z/W]]="W",1, -1)</f>
        <v>-1824</v>
      </c>
      <c r="H164">
        <f xml:space="preserve"> H163+statek4[[#This Row],[kwota w obiegu]]</f>
        <v>539381</v>
      </c>
      <c r="I164">
        <f>IF(B165&lt;&gt;statek4[[#This Row],[port]], statek4[[#This Row],[kasa kapitana]],0)</f>
        <v>0</v>
      </c>
    </row>
    <row r="165" spans="1:9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>statek4[[#This Row],[ile ton]]*statek4[[#This Row],[cena za tone w talarach]]*IF(statek4[[#This Row],[Z/W]]="W",1, -1)</f>
        <v>-483</v>
      </c>
      <c r="H165">
        <f xml:space="preserve"> H164+statek4[[#This Row],[kwota w obiegu]]</f>
        <v>538898</v>
      </c>
      <c r="I165">
        <f>IF(B166&lt;&gt;statek4[[#This Row],[port]], statek4[[#This Row],[kasa kapitana]],0)</f>
        <v>538898</v>
      </c>
    </row>
    <row r="166" spans="1:9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>statek4[[#This Row],[ile ton]]*statek4[[#This Row],[cena za tone w talarach]]*IF(statek4[[#This Row],[Z/W]]="W",1, -1)</f>
        <v>-3102</v>
      </c>
      <c r="H166">
        <f xml:space="preserve"> H165+statek4[[#This Row],[kwota w obiegu]]</f>
        <v>535796</v>
      </c>
      <c r="I166">
        <f>IF(B167&lt;&gt;statek4[[#This Row],[port]], statek4[[#This Row],[kasa kapitana]],0)</f>
        <v>0</v>
      </c>
    </row>
    <row r="167" spans="1:9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>statek4[[#This Row],[ile ton]]*statek4[[#This Row],[cena za tone w talarach]]*IF(statek4[[#This Row],[Z/W]]="W",1, -1)</f>
        <v>-150</v>
      </c>
      <c r="H167">
        <f xml:space="preserve"> H166+statek4[[#This Row],[kwota w obiegu]]</f>
        <v>535646</v>
      </c>
      <c r="I167">
        <f>IF(B168&lt;&gt;statek4[[#This Row],[port]], statek4[[#This Row],[kasa kapitana]],0)</f>
        <v>0</v>
      </c>
    </row>
    <row r="168" spans="1:9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>statek4[[#This Row],[ile ton]]*statek4[[#This Row],[cena za tone w talarach]]*IF(statek4[[#This Row],[Z/W]]="W",1, -1)</f>
        <v>-1927</v>
      </c>
      <c r="H168">
        <f xml:space="preserve"> H167+statek4[[#This Row],[kwota w obiegu]]</f>
        <v>533719</v>
      </c>
      <c r="I168">
        <f>IF(B169&lt;&gt;statek4[[#This Row],[port]], statek4[[#This Row],[kasa kapitana]],0)</f>
        <v>533719</v>
      </c>
    </row>
    <row r="169" spans="1:9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>statek4[[#This Row],[ile ton]]*statek4[[#This Row],[cena za tone w talarach]]*IF(statek4[[#This Row],[Z/W]]="W",1, -1)</f>
        <v>2304</v>
      </c>
      <c r="H169">
        <f xml:space="preserve"> H168+statek4[[#This Row],[kwota w obiegu]]</f>
        <v>536023</v>
      </c>
      <c r="I169">
        <f>IF(B170&lt;&gt;statek4[[#This Row],[port]], statek4[[#This Row],[kasa kapitana]],0)</f>
        <v>0</v>
      </c>
    </row>
    <row r="170" spans="1:9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>statek4[[#This Row],[ile ton]]*statek4[[#This Row],[cena za tone w talarach]]*IF(statek4[[#This Row],[Z/W]]="W",1, -1)</f>
        <v>1776</v>
      </c>
      <c r="H170">
        <f xml:space="preserve"> H169+statek4[[#This Row],[kwota w obiegu]]</f>
        <v>537799</v>
      </c>
      <c r="I170">
        <f>IF(B171&lt;&gt;statek4[[#This Row],[port]], statek4[[#This Row],[kasa kapitana]],0)</f>
        <v>0</v>
      </c>
    </row>
    <row r="171" spans="1:9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>statek4[[#This Row],[ile ton]]*statek4[[#This Row],[cena za tone w talarach]]*IF(statek4[[#This Row],[Z/W]]="W",1, -1)</f>
        <v>-1116</v>
      </c>
      <c r="H171">
        <f xml:space="preserve"> H170+statek4[[#This Row],[kwota w obiegu]]</f>
        <v>536683</v>
      </c>
      <c r="I171">
        <f>IF(B172&lt;&gt;statek4[[#This Row],[port]], statek4[[#This Row],[kasa kapitana]],0)</f>
        <v>0</v>
      </c>
    </row>
    <row r="172" spans="1:9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>statek4[[#This Row],[ile ton]]*statek4[[#This Row],[cena za tone w talarach]]*IF(statek4[[#This Row],[Z/W]]="W",1, -1)</f>
        <v>-975</v>
      </c>
      <c r="H172">
        <f xml:space="preserve"> H171+statek4[[#This Row],[kwota w obiegu]]</f>
        <v>535708</v>
      </c>
      <c r="I172">
        <f>IF(B173&lt;&gt;statek4[[#This Row],[port]], statek4[[#This Row],[kasa kapitana]],0)</f>
        <v>0</v>
      </c>
    </row>
    <row r="173" spans="1:9" x14ac:dyDescent="0.2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>statek4[[#This Row],[ile ton]]*statek4[[#This Row],[cena za tone w talarach]]*IF(statek4[[#This Row],[Z/W]]="W",1, -1)</f>
        <v>-40</v>
      </c>
      <c r="H173">
        <f xml:space="preserve"> H172+statek4[[#This Row],[kwota w obiegu]]</f>
        <v>535668</v>
      </c>
      <c r="I173">
        <f>IF(B174&lt;&gt;statek4[[#This Row],[port]], statek4[[#This Row],[kasa kapitana]],0)</f>
        <v>535668</v>
      </c>
    </row>
    <row r="174" spans="1:9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>statek4[[#This Row],[ile ton]]*statek4[[#This Row],[cena za tone w talarach]]*IF(statek4[[#This Row],[Z/W]]="W",1, -1)</f>
        <v>494</v>
      </c>
      <c r="H174">
        <f xml:space="preserve"> H173+statek4[[#This Row],[kwota w obiegu]]</f>
        <v>536162</v>
      </c>
      <c r="I174">
        <f>IF(B175&lt;&gt;statek4[[#This Row],[port]], statek4[[#This Row],[kasa kapitana]],0)</f>
        <v>0</v>
      </c>
    </row>
    <row r="175" spans="1:9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>statek4[[#This Row],[ile ton]]*statek4[[#This Row],[cena za tone w talarach]]*IF(statek4[[#This Row],[Z/W]]="W",1, -1)</f>
        <v>7623</v>
      </c>
      <c r="H175">
        <f xml:space="preserve"> H174+statek4[[#This Row],[kwota w obiegu]]</f>
        <v>543785</v>
      </c>
      <c r="I175">
        <f>IF(B176&lt;&gt;statek4[[#This Row],[port]], statek4[[#This Row],[kasa kapitana]],0)</f>
        <v>0</v>
      </c>
    </row>
    <row r="176" spans="1:9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>statek4[[#This Row],[ile ton]]*statek4[[#This Row],[cena za tone w talarach]]*IF(statek4[[#This Row],[Z/W]]="W",1, -1)</f>
        <v>-570</v>
      </c>
      <c r="H176">
        <f xml:space="preserve"> H175+statek4[[#This Row],[kwota w obiegu]]</f>
        <v>543215</v>
      </c>
      <c r="I176">
        <f>IF(B177&lt;&gt;statek4[[#This Row],[port]], statek4[[#This Row],[kasa kapitana]],0)</f>
        <v>0</v>
      </c>
    </row>
    <row r="177" spans="1:9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>statek4[[#This Row],[ile ton]]*statek4[[#This Row],[cena za tone w talarach]]*IF(statek4[[#This Row],[Z/W]]="W",1, -1)</f>
        <v>-368</v>
      </c>
      <c r="H177">
        <f xml:space="preserve"> H176+statek4[[#This Row],[kwota w obiegu]]</f>
        <v>542847</v>
      </c>
      <c r="I177">
        <f>IF(B178&lt;&gt;statek4[[#This Row],[port]], statek4[[#This Row],[kasa kapitana]],0)</f>
        <v>542847</v>
      </c>
    </row>
    <row r="178" spans="1:9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>statek4[[#This Row],[ile ton]]*statek4[[#This Row],[cena za tone w talarach]]*IF(statek4[[#This Row],[Z/W]]="W",1, -1)</f>
        <v>539</v>
      </c>
      <c r="H178">
        <f xml:space="preserve"> H177+statek4[[#This Row],[kwota w obiegu]]</f>
        <v>543386</v>
      </c>
      <c r="I178">
        <f>IF(B179&lt;&gt;statek4[[#This Row],[port]], statek4[[#This Row],[kasa kapitana]],0)</f>
        <v>0</v>
      </c>
    </row>
    <row r="179" spans="1:9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>statek4[[#This Row],[ile ton]]*statek4[[#This Row],[cena za tone w talarach]]*IF(statek4[[#This Row],[Z/W]]="W",1, -1)</f>
        <v>5490</v>
      </c>
      <c r="H179">
        <f xml:space="preserve"> H178+statek4[[#This Row],[kwota w obiegu]]</f>
        <v>548876</v>
      </c>
      <c r="I179">
        <f>IF(B180&lt;&gt;statek4[[#This Row],[port]], statek4[[#This Row],[kasa kapitana]],0)</f>
        <v>0</v>
      </c>
    </row>
    <row r="180" spans="1:9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>statek4[[#This Row],[ile ton]]*statek4[[#This Row],[cena za tone w talarach]]*IF(statek4[[#This Row],[Z/W]]="W",1, -1)</f>
        <v>-418</v>
      </c>
      <c r="H180">
        <f xml:space="preserve"> H179+statek4[[#This Row],[kwota w obiegu]]</f>
        <v>548458</v>
      </c>
      <c r="I180">
        <f>IF(B181&lt;&gt;statek4[[#This Row],[port]], statek4[[#This Row],[kasa kapitana]],0)</f>
        <v>0</v>
      </c>
    </row>
    <row r="181" spans="1:9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>statek4[[#This Row],[ile ton]]*statek4[[#This Row],[cena za tone w talarach]]*IF(statek4[[#This Row],[Z/W]]="W",1, -1)</f>
        <v>-968</v>
      </c>
      <c r="H181">
        <f xml:space="preserve"> H180+statek4[[#This Row],[kwota w obiegu]]</f>
        <v>547490</v>
      </c>
      <c r="I181">
        <f>IF(B182&lt;&gt;statek4[[#This Row],[port]], statek4[[#This Row],[kasa kapitana]],0)</f>
        <v>547490</v>
      </c>
    </row>
    <row r="182" spans="1:9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>statek4[[#This Row],[ile ton]]*statek4[[#This Row],[cena za tone w talarach]]*IF(statek4[[#This Row],[Z/W]]="W",1, -1)</f>
        <v>-225</v>
      </c>
      <c r="H182">
        <f xml:space="preserve"> H181+statek4[[#This Row],[kwota w obiegu]]</f>
        <v>547265</v>
      </c>
      <c r="I182">
        <f>IF(B183&lt;&gt;statek4[[#This Row],[port]], statek4[[#This Row],[kasa kapitana]],0)</f>
        <v>0</v>
      </c>
    </row>
    <row r="183" spans="1:9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>statek4[[#This Row],[ile ton]]*statek4[[#This Row],[cena za tone w talarach]]*IF(statek4[[#This Row],[Z/W]]="W",1, -1)</f>
        <v>376</v>
      </c>
      <c r="H183">
        <f xml:space="preserve"> H182+statek4[[#This Row],[kwota w obiegu]]</f>
        <v>547641</v>
      </c>
      <c r="I183">
        <f>IF(B184&lt;&gt;statek4[[#This Row],[port]], statek4[[#This Row],[kasa kapitana]],0)</f>
        <v>0</v>
      </c>
    </row>
    <row r="184" spans="1:9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>statek4[[#This Row],[ile ton]]*statek4[[#This Row],[cena za tone w talarach]]*IF(statek4[[#This Row],[Z/W]]="W",1, -1)</f>
        <v>-168</v>
      </c>
      <c r="H184">
        <f xml:space="preserve"> H183+statek4[[#This Row],[kwota w obiegu]]</f>
        <v>547473</v>
      </c>
      <c r="I184">
        <f>IF(B185&lt;&gt;statek4[[#This Row],[port]], statek4[[#This Row],[kasa kapitana]],0)</f>
        <v>0</v>
      </c>
    </row>
    <row r="185" spans="1:9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>statek4[[#This Row],[ile ton]]*statek4[[#This Row],[cena za tone w talarach]]*IF(statek4[[#This Row],[Z/W]]="W",1, -1)</f>
        <v>-376</v>
      </c>
      <c r="H185">
        <f xml:space="preserve"> H184+statek4[[#This Row],[kwota w obiegu]]</f>
        <v>547097</v>
      </c>
      <c r="I185">
        <f>IF(B186&lt;&gt;statek4[[#This Row],[port]], statek4[[#This Row],[kasa kapitana]],0)</f>
        <v>547097</v>
      </c>
    </row>
    <row r="186" spans="1:9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>statek4[[#This Row],[ile ton]]*statek4[[#This Row],[cena za tone w talarach]]*IF(statek4[[#This Row],[Z/W]]="W",1, -1)</f>
        <v>2378</v>
      </c>
      <c r="H186">
        <f xml:space="preserve"> H185+statek4[[#This Row],[kwota w obiegu]]</f>
        <v>549475</v>
      </c>
      <c r="I186">
        <f>IF(B187&lt;&gt;statek4[[#This Row],[port]], statek4[[#This Row],[kasa kapitana]],0)</f>
        <v>0</v>
      </c>
    </row>
    <row r="187" spans="1:9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>statek4[[#This Row],[ile ton]]*statek4[[#This Row],[cena za tone w talarach]]*IF(statek4[[#This Row],[Z/W]]="W",1, -1)</f>
        <v>1508</v>
      </c>
      <c r="H187">
        <f xml:space="preserve"> H186+statek4[[#This Row],[kwota w obiegu]]</f>
        <v>550983</v>
      </c>
      <c r="I187">
        <f>IF(B188&lt;&gt;statek4[[#This Row],[port]], statek4[[#This Row],[kasa kapitana]],0)</f>
        <v>0</v>
      </c>
    </row>
    <row r="188" spans="1:9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>statek4[[#This Row],[ile ton]]*statek4[[#This Row],[cena za tone w talarach]]*IF(statek4[[#This Row],[Z/W]]="W",1, -1)</f>
        <v>-216</v>
      </c>
      <c r="H188">
        <f xml:space="preserve"> H187+statek4[[#This Row],[kwota w obiegu]]</f>
        <v>550767</v>
      </c>
      <c r="I188">
        <f>IF(B189&lt;&gt;statek4[[#This Row],[port]], statek4[[#This Row],[kasa kapitana]],0)</f>
        <v>0</v>
      </c>
    </row>
    <row r="189" spans="1:9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>statek4[[#This Row],[ile ton]]*statek4[[#This Row],[cena za tone w talarach]]*IF(statek4[[#This Row],[Z/W]]="W",1, -1)</f>
        <v>-936</v>
      </c>
      <c r="H189">
        <f xml:space="preserve"> H188+statek4[[#This Row],[kwota w obiegu]]</f>
        <v>549831</v>
      </c>
      <c r="I189">
        <f>IF(B190&lt;&gt;statek4[[#This Row],[port]], statek4[[#This Row],[kasa kapitana]],0)</f>
        <v>0</v>
      </c>
    </row>
    <row r="190" spans="1:9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>statek4[[#This Row],[ile ton]]*statek4[[#This Row],[cena za tone w talarach]]*IF(statek4[[#This Row],[Z/W]]="W",1, -1)</f>
        <v>-408</v>
      </c>
      <c r="H190">
        <f xml:space="preserve"> H189+statek4[[#This Row],[kwota w obiegu]]</f>
        <v>549423</v>
      </c>
      <c r="I190">
        <f>IF(B191&lt;&gt;statek4[[#This Row],[port]], statek4[[#This Row],[kasa kapitana]],0)</f>
        <v>549423</v>
      </c>
    </row>
    <row r="191" spans="1:9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>statek4[[#This Row],[ile ton]]*statek4[[#This Row],[cena za tone w talarach]]*IF(statek4[[#This Row],[Z/W]]="W",1, -1)</f>
        <v>1620</v>
      </c>
      <c r="H191">
        <f xml:space="preserve"> H190+statek4[[#This Row],[kwota w obiegu]]</f>
        <v>551043</v>
      </c>
      <c r="I191">
        <f>IF(B192&lt;&gt;statek4[[#This Row],[port]], statek4[[#This Row],[kasa kapitana]],0)</f>
        <v>0</v>
      </c>
    </row>
    <row r="192" spans="1:9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>statek4[[#This Row],[ile ton]]*statek4[[#This Row],[cena za tone w talarach]]*IF(statek4[[#This Row],[Z/W]]="W",1, -1)</f>
        <v>-144</v>
      </c>
      <c r="H192">
        <f xml:space="preserve"> H191+statek4[[#This Row],[kwota w obiegu]]</f>
        <v>550899</v>
      </c>
      <c r="I192">
        <f>IF(B193&lt;&gt;statek4[[#This Row],[port]], statek4[[#This Row],[kasa kapitana]],0)</f>
        <v>0</v>
      </c>
    </row>
    <row r="193" spans="1:9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>statek4[[#This Row],[ile ton]]*statek4[[#This Row],[cena za tone w talarach]]*IF(statek4[[#This Row],[Z/W]]="W",1, -1)</f>
        <v>-820</v>
      </c>
      <c r="H193">
        <f xml:space="preserve"> H192+statek4[[#This Row],[kwota w obiegu]]</f>
        <v>550079</v>
      </c>
      <c r="I193">
        <f>IF(B194&lt;&gt;statek4[[#This Row],[port]], statek4[[#This Row],[kasa kapitana]],0)</f>
        <v>550079</v>
      </c>
    </row>
    <row r="194" spans="1:9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>statek4[[#This Row],[ile ton]]*statek4[[#This Row],[cena za tone w talarach]]*IF(statek4[[#This Row],[Z/W]]="W",1, -1)</f>
        <v>128</v>
      </c>
      <c r="H194">
        <f xml:space="preserve"> H193+statek4[[#This Row],[kwota w obiegu]]</f>
        <v>550207</v>
      </c>
      <c r="I194">
        <f>IF(B195&lt;&gt;statek4[[#This Row],[port]], statek4[[#This Row],[kasa kapitana]],0)</f>
        <v>0</v>
      </c>
    </row>
    <row r="195" spans="1:9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>statek4[[#This Row],[ile ton]]*statek4[[#This Row],[cena za tone w talarach]]*IF(statek4[[#This Row],[Z/W]]="W",1, -1)</f>
        <v>-1776</v>
      </c>
      <c r="H195">
        <f xml:space="preserve"> H194+statek4[[#This Row],[kwota w obiegu]]</f>
        <v>548431</v>
      </c>
      <c r="I195">
        <f>IF(B196&lt;&gt;statek4[[#This Row],[port]], statek4[[#This Row],[kasa kapitana]],0)</f>
        <v>548431</v>
      </c>
    </row>
    <row r="196" spans="1:9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>statek4[[#This Row],[ile ton]]*statek4[[#This Row],[cena za tone w talarach]]*IF(statek4[[#This Row],[Z/W]]="W",1, -1)</f>
        <v>3904</v>
      </c>
      <c r="H196">
        <f xml:space="preserve"> H195+statek4[[#This Row],[kwota w obiegu]]</f>
        <v>552335</v>
      </c>
      <c r="I196">
        <f>IF(B197&lt;&gt;statek4[[#This Row],[port]], statek4[[#This Row],[kasa kapitana]],0)</f>
        <v>0</v>
      </c>
    </row>
    <row r="197" spans="1:9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>statek4[[#This Row],[ile ton]]*statek4[[#This Row],[cena za tone w talarach]]*IF(statek4[[#This Row],[Z/W]]="W",1, -1)</f>
        <v>-2709</v>
      </c>
      <c r="H197">
        <f xml:space="preserve"> H196+statek4[[#This Row],[kwota w obiegu]]</f>
        <v>549626</v>
      </c>
      <c r="I197">
        <f>IF(B198&lt;&gt;statek4[[#This Row],[port]], statek4[[#This Row],[kasa kapitana]],0)</f>
        <v>0</v>
      </c>
    </row>
    <row r="198" spans="1:9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>statek4[[#This Row],[ile ton]]*statek4[[#This Row],[cena za tone w talarach]]*IF(statek4[[#This Row],[Z/W]]="W",1, -1)</f>
        <v>-576</v>
      </c>
      <c r="H198">
        <f xml:space="preserve"> H197+statek4[[#This Row],[kwota w obiegu]]</f>
        <v>549050</v>
      </c>
      <c r="I198">
        <f>IF(B199&lt;&gt;statek4[[#This Row],[port]], statek4[[#This Row],[kasa kapitana]],0)</f>
        <v>549050</v>
      </c>
    </row>
    <row r="199" spans="1:9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>statek4[[#This Row],[ile ton]]*statek4[[#This Row],[cena za tone w talarach]]*IF(statek4[[#This Row],[Z/W]]="W",1, -1)</f>
        <v>248</v>
      </c>
      <c r="H199">
        <f xml:space="preserve"> H198+statek4[[#This Row],[kwota w obiegu]]</f>
        <v>549298</v>
      </c>
      <c r="I199">
        <f>IF(B200&lt;&gt;statek4[[#This Row],[port]], statek4[[#This Row],[kasa kapitana]],0)</f>
        <v>0</v>
      </c>
    </row>
    <row r="200" spans="1:9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>statek4[[#This Row],[ile ton]]*statek4[[#This Row],[cena za tone w talarach]]*IF(statek4[[#This Row],[Z/W]]="W",1, -1)</f>
        <v>-665</v>
      </c>
      <c r="H200">
        <f xml:space="preserve"> H199+statek4[[#This Row],[kwota w obiegu]]</f>
        <v>548633</v>
      </c>
      <c r="I200">
        <f>IF(B201&lt;&gt;statek4[[#This Row],[port]], statek4[[#This Row],[kasa kapitana]],0)</f>
        <v>0</v>
      </c>
    </row>
    <row r="201" spans="1:9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>statek4[[#This Row],[ile ton]]*statek4[[#This Row],[cena za tone w talarach]]*IF(statek4[[#This Row],[Z/W]]="W",1, -1)</f>
        <v>-328</v>
      </c>
      <c r="H201">
        <f xml:space="preserve"> H200+statek4[[#This Row],[kwota w obiegu]]</f>
        <v>548305</v>
      </c>
      <c r="I201">
        <f>IF(B202&lt;&gt;statek4[[#This Row],[port]], statek4[[#This Row],[kasa kapitana]],0)</f>
        <v>0</v>
      </c>
    </row>
    <row r="202" spans="1:9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>statek4[[#This Row],[ile ton]]*statek4[[#This Row],[cena za tone w talarach]]*IF(statek4[[#This Row],[Z/W]]="W",1, -1)</f>
        <v>-1403</v>
      </c>
      <c r="H202">
        <f xml:space="preserve"> H201+statek4[[#This Row],[kwota w obiegu]]</f>
        <v>546902</v>
      </c>
      <c r="I202">
        <f>IF(B203&lt;&gt;statek4[[#This Row],[port]], statek4[[#This Row],[kasa kapitana]],0)</f>
        <v>0</v>
      </c>
    </row>
    <row r="203" spans="1:9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>statek4[[#This Row],[ile ton]]*statek4[[#This Row],[cena za tone w talarach]]*IF(statek4[[#This Row],[Z/W]]="W",1, -1)</f>
        <v>-1058</v>
      </c>
      <c r="H203">
        <f xml:space="preserve"> H202+statek4[[#This Row],[kwota w obiegu]]</f>
        <v>545844</v>
      </c>
      <c r="I203">
        <f>IF(B204&lt;&gt;statek4[[#This Row],[port]], statek4[[#This Row],[kasa kapitana]],0)</f>
        <v>545844</v>
      </c>
    </row>
  </sheetData>
  <mergeCells count="1">
    <mergeCell ref="J3:M3"/>
  </mergeCells>
  <conditionalFormatting sqref="I3:I203">
    <cfRule type="top10" dxfId="2" priority="1" rank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A8FF5-623F-4864-85E5-9E3DD61B02E4}">
  <dimension ref="A1:N203"/>
  <sheetViews>
    <sheetView zoomScale="85" zoomScaleNormal="85" workbookViewId="0">
      <selection activeCell="F46" sqref="F46"/>
    </sheetView>
  </sheetViews>
  <sheetFormatPr defaultRowHeight="15" x14ac:dyDescent="0.25"/>
  <cols>
    <col min="1" max="1" width="10.140625" bestFit="1" customWidth="1"/>
    <col min="6" max="6" width="24.140625" bestFit="1" customWidth="1"/>
    <col min="7" max="7" width="24.140625" customWidth="1"/>
    <col min="8" max="8" width="15.140625" bestFit="1" customWidth="1"/>
    <col min="14" max="14" width="11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</v>
      </c>
      <c r="H1" t="s">
        <v>37</v>
      </c>
      <c r="I1" t="s">
        <v>39</v>
      </c>
    </row>
    <row r="2" spans="1:14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f>statek45[[#This Row],[ile ton]]*statek45[[#This Row],[cena za tone w talarach]]*IF(statek45[[#This Row],[Z/W]]="W",1, -1)</f>
        <v>-240</v>
      </c>
      <c r="H2" s="5">
        <f>N3+statek45[[#This Row],[kwota w obiegu]]</f>
        <v>6159</v>
      </c>
      <c r="I2">
        <f>I3+statek45[[#This Row],[kwota w obiegu]]</f>
        <v>45844</v>
      </c>
    </row>
    <row r="3" spans="1:14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>statek45[[#This Row],[ile ton]]*statek45[[#This Row],[cena za tone w talarach]]*IF(statek45[[#This Row],[Z/W]]="W",1, -1)</f>
        <v>-1600</v>
      </c>
      <c r="H3">
        <f xml:space="preserve"> H2+statek45[[#This Row],[kwota w obiegu]]</f>
        <v>4559</v>
      </c>
      <c r="I3">
        <f>I4+statek45[[#This Row],[kwota w obiegu]]</f>
        <v>46084</v>
      </c>
      <c r="J3" s="22" t="s">
        <v>38</v>
      </c>
      <c r="K3" s="22"/>
      <c r="L3" s="22"/>
      <c r="M3" s="22"/>
      <c r="N3" s="5">
        <f>5196+1100+103</f>
        <v>6399</v>
      </c>
    </row>
    <row r="4" spans="1:14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>statek45[[#This Row],[ile ton]]*statek45[[#This Row],[cena za tone w talarach]]*IF(statek45[[#This Row],[Z/W]]="W",1, -1)</f>
        <v>-380</v>
      </c>
      <c r="H4">
        <f xml:space="preserve"> H3+statek45[[#This Row],[kwota w obiegu]]</f>
        <v>4179</v>
      </c>
      <c r="I4">
        <f>I5+statek45[[#This Row],[kwota w obiegu]]</f>
        <v>47684</v>
      </c>
    </row>
    <row r="5" spans="1:14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>statek45[[#This Row],[ile ton]]*statek45[[#This Row],[cena za tone w talarach]]*IF(statek45[[#This Row],[Z/W]]="W",1, -1)</f>
        <v>-990</v>
      </c>
      <c r="H5">
        <f xml:space="preserve"> H4+statek45[[#This Row],[kwota w obiegu]]</f>
        <v>3189</v>
      </c>
      <c r="I5">
        <f>I6+statek45[[#This Row],[kwota w obiegu]]</f>
        <v>48064</v>
      </c>
    </row>
    <row r="6" spans="1:14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>statek45[[#This Row],[ile ton]]*statek45[[#This Row],[cena za tone w talarach]]*IF(statek45[[#This Row],[Z/W]]="W",1, -1)</f>
        <v>-1075</v>
      </c>
      <c r="H6">
        <f xml:space="preserve"> H5+statek45[[#This Row],[kwota w obiegu]]</f>
        <v>2114</v>
      </c>
      <c r="I6">
        <f>I7+statek45[[#This Row],[kwota w obiegu]]</f>
        <v>49054</v>
      </c>
    </row>
    <row r="7" spans="1:14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>statek45[[#This Row],[ile ton]]*statek45[[#This Row],[cena za tone w talarach]]*IF(statek45[[#This Row],[Z/W]]="W",1, -1)</f>
        <v>1856</v>
      </c>
      <c r="H7">
        <f xml:space="preserve"> H6+statek45[[#This Row],[kwota w obiegu]]</f>
        <v>3970</v>
      </c>
      <c r="I7">
        <f>I8+statek45[[#This Row],[kwota w obiegu]]</f>
        <v>50129</v>
      </c>
    </row>
    <row r="8" spans="1:14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>statek45[[#This Row],[ile ton]]*statek45[[#This Row],[cena za tone w talarach]]*IF(statek45[[#This Row],[Z/W]]="W",1, -1)</f>
        <v>-364</v>
      </c>
      <c r="H8">
        <f xml:space="preserve"> H7+statek45[[#This Row],[kwota w obiegu]]</f>
        <v>3606</v>
      </c>
      <c r="I8">
        <f>I9+statek45[[#This Row],[kwota w obiegu]]</f>
        <v>48273</v>
      </c>
    </row>
    <row r="9" spans="1:14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>statek45[[#This Row],[ile ton]]*statek45[[#This Row],[cena za tone w talarach]]*IF(statek45[[#This Row],[Z/W]]="W",1, -1)</f>
        <v>-2024</v>
      </c>
      <c r="H9">
        <f xml:space="preserve"> H8+statek45[[#This Row],[kwota w obiegu]]</f>
        <v>1582</v>
      </c>
      <c r="I9">
        <f>I10+statek45[[#This Row],[kwota w obiegu]]</f>
        <v>48637</v>
      </c>
    </row>
    <row r="10" spans="1:14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>statek45[[#This Row],[ile ton]]*statek45[[#This Row],[cena za tone w talarach]]*IF(statek45[[#This Row],[Z/W]]="W",1, -1)</f>
        <v>-28</v>
      </c>
      <c r="H10">
        <f xml:space="preserve"> H9+statek45[[#This Row],[kwota w obiegu]]</f>
        <v>1554</v>
      </c>
      <c r="I10">
        <f>I11+statek45[[#This Row],[kwota w obiegu]]</f>
        <v>50661</v>
      </c>
    </row>
    <row r="11" spans="1:14" x14ac:dyDescent="0.2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>statek45[[#This Row],[ile ton]]*statek45[[#This Row],[cena za tone w talarach]]*IF(statek45[[#This Row],[Z/W]]="W",1, -1)</f>
        <v>-1554</v>
      </c>
      <c r="H11">
        <f xml:space="preserve"> H10+statek45[[#This Row],[kwota w obiegu]]</f>
        <v>0</v>
      </c>
      <c r="I11">
        <f>I12+statek45[[#This Row],[kwota w obiegu]]</f>
        <v>50689</v>
      </c>
    </row>
    <row r="12" spans="1:14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>statek45[[#This Row],[ile ton]]*statek45[[#This Row],[cena za tone w talarach]]*IF(statek45[[#This Row],[Z/W]]="W",1, -1)</f>
        <v>1376</v>
      </c>
      <c r="H12">
        <f xml:space="preserve"> H11+statek45[[#This Row],[kwota w obiegu]]</f>
        <v>1376</v>
      </c>
      <c r="I12">
        <f>I13+statek45[[#This Row],[kwota w obiegu]]</f>
        <v>52243</v>
      </c>
    </row>
    <row r="13" spans="1:14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>statek45[[#This Row],[ile ton]]*statek45[[#This Row],[cena za tone w talarach]]*IF(statek45[[#This Row],[Z/W]]="W",1, -1)</f>
        <v>494</v>
      </c>
      <c r="H13">
        <f xml:space="preserve"> H12+statek45[[#This Row],[kwota w obiegu]]</f>
        <v>1870</v>
      </c>
      <c r="I13">
        <f>I14+statek45[[#This Row],[kwota w obiegu]]</f>
        <v>50867</v>
      </c>
    </row>
    <row r="14" spans="1:14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>statek45[[#This Row],[ile ton]]*statek45[[#This Row],[cena za tone w talarach]]*IF(statek45[[#This Row],[Z/W]]="W",1, -1)</f>
        <v>-531</v>
      </c>
      <c r="H14">
        <f xml:space="preserve"> H13+statek45[[#This Row],[kwota w obiegu]]</f>
        <v>1339</v>
      </c>
      <c r="I14">
        <f>I15+statek45[[#This Row],[kwota w obiegu]]</f>
        <v>50373</v>
      </c>
    </row>
    <row r="15" spans="1:14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>statek45[[#This Row],[ile ton]]*statek45[[#This Row],[cena za tone w talarach]]*IF(statek45[[#This Row],[Z/W]]="W",1, -1)</f>
        <v>-296</v>
      </c>
      <c r="H15">
        <f xml:space="preserve"> H14+statek45[[#This Row],[kwota w obiegu]]</f>
        <v>1043</v>
      </c>
      <c r="I15">
        <f>I16+statek45[[#This Row],[kwota w obiegu]]</f>
        <v>50904</v>
      </c>
    </row>
    <row r="16" spans="1:14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>statek45[[#This Row],[ile ton]]*statek45[[#This Row],[cena za tone w talarach]]*IF(statek45[[#This Row],[Z/W]]="W",1, -1)</f>
        <v>3050</v>
      </c>
      <c r="H16">
        <f xml:space="preserve"> H15+statek45[[#This Row],[kwota w obiegu]]</f>
        <v>4093</v>
      </c>
      <c r="I16">
        <f>I17+statek45[[#This Row],[kwota w obiegu]]</f>
        <v>51200</v>
      </c>
    </row>
    <row r="17" spans="1:9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>statek45[[#This Row],[ile ton]]*statek45[[#This Row],[cena za tone w talarach]]*IF(statek45[[#This Row],[Z/W]]="W",1, -1)</f>
        <v>-640</v>
      </c>
      <c r="H17">
        <f xml:space="preserve"> H16+statek45[[#This Row],[kwota w obiegu]]</f>
        <v>3453</v>
      </c>
      <c r="I17">
        <f>I18+statek45[[#This Row],[kwota w obiegu]]</f>
        <v>48150</v>
      </c>
    </row>
    <row r="18" spans="1:9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>statek45[[#This Row],[ile ton]]*statek45[[#This Row],[cena za tone w talarach]]*IF(statek45[[#This Row],[Z/W]]="W",1, -1)</f>
        <v>-56</v>
      </c>
      <c r="H18">
        <f xml:space="preserve"> H17+statek45[[#This Row],[kwota w obiegu]]</f>
        <v>3397</v>
      </c>
      <c r="I18">
        <f>I19+statek45[[#This Row],[kwota w obiegu]]</f>
        <v>48790</v>
      </c>
    </row>
    <row r="19" spans="1:9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>statek45[[#This Row],[ile ton]]*statek45[[#This Row],[cena za tone w talarach]]*IF(statek45[[#This Row],[Z/W]]="W",1, -1)</f>
        <v>-240</v>
      </c>
      <c r="H19">
        <f xml:space="preserve"> H18+statek45[[#This Row],[kwota w obiegu]]</f>
        <v>3157</v>
      </c>
      <c r="I19">
        <f>I20+statek45[[#This Row],[kwota w obiegu]]</f>
        <v>48846</v>
      </c>
    </row>
    <row r="20" spans="1:9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>statek45[[#This Row],[ile ton]]*statek45[[#This Row],[cena za tone w talarach]]*IF(statek45[[#This Row],[Z/W]]="W",1, -1)</f>
        <v>84</v>
      </c>
      <c r="H20">
        <f xml:space="preserve"> H19+statek45[[#This Row],[kwota w obiegu]]</f>
        <v>3241</v>
      </c>
      <c r="I20">
        <f>I21+statek45[[#This Row],[kwota w obiegu]]</f>
        <v>49086</v>
      </c>
    </row>
    <row r="21" spans="1:9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>statek45[[#This Row],[ile ton]]*statek45[[#This Row],[cena za tone w talarach]]*IF(statek45[[#This Row],[Z/W]]="W",1, -1)</f>
        <v>-475</v>
      </c>
      <c r="H21">
        <f xml:space="preserve"> H20+statek45[[#This Row],[kwota w obiegu]]</f>
        <v>2766</v>
      </c>
      <c r="I21">
        <f>I22+statek45[[#This Row],[kwota w obiegu]]</f>
        <v>49002</v>
      </c>
    </row>
    <row r="22" spans="1:9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>statek45[[#This Row],[ile ton]]*statek45[[#This Row],[cena za tone w talarach]]*IF(statek45[[#This Row],[Z/W]]="W",1, -1)</f>
        <v>-1254</v>
      </c>
      <c r="H22">
        <f xml:space="preserve"> H21+statek45[[#This Row],[kwota w obiegu]]</f>
        <v>1512</v>
      </c>
      <c r="I22">
        <f>I23+statek45[[#This Row],[kwota w obiegu]]</f>
        <v>49477</v>
      </c>
    </row>
    <row r="23" spans="1:9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>statek45[[#This Row],[ile ton]]*statek45[[#This Row],[cena za tone w talarach]]*IF(statek45[[#This Row],[Z/W]]="W",1, -1)</f>
        <v>1260</v>
      </c>
      <c r="H23">
        <f xml:space="preserve"> H22+statek45[[#This Row],[kwota w obiegu]]</f>
        <v>2772</v>
      </c>
      <c r="I23">
        <f>I24+statek45[[#This Row],[kwota w obiegu]]</f>
        <v>50731</v>
      </c>
    </row>
    <row r="24" spans="1:9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>statek45[[#This Row],[ile ton]]*statek45[[#This Row],[cena za tone w talarach]]*IF(statek45[[#This Row],[Z/W]]="W",1, -1)</f>
        <v>-330</v>
      </c>
      <c r="H24">
        <f xml:space="preserve"> H23+statek45[[#This Row],[kwota w obiegu]]</f>
        <v>2442</v>
      </c>
      <c r="I24">
        <f>I25+statek45[[#This Row],[kwota w obiegu]]</f>
        <v>49471</v>
      </c>
    </row>
    <row r="25" spans="1:9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>statek45[[#This Row],[ile ton]]*statek45[[#This Row],[cena za tone w talarach]]*IF(statek45[[#This Row],[Z/W]]="W",1, -1)</f>
        <v>-1435</v>
      </c>
      <c r="H25">
        <f xml:space="preserve"> H24+statek45[[#This Row],[kwota w obiegu]]</f>
        <v>1007</v>
      </c>
      <c r="I25">
        <f>I26+statek45[[#This Row],[kwota w obiegu]]</f>
        <v>49801</v>
      </c>
    </row>
    <row r="26" spans="1:9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>statek45[[#This Row],[ile ton]]*statek45[[#This Row],[cena za tone w talarach]]*IF(statek45[[#This Row],[Z/W]]="W",1, -1)</f>
        <v>3724</v>
      </c>
      <c r="H26">
        <f xml:space="preserve"> H25+statek45[[#This Row],[kwota w obiegu]]</f>
        <v>4731</v>
      </c>
      <c r="I26">
        <f>I27+statek45[[#This Row],[kwota w obiegu]]</f>
        <v>51236</v>
      </c>
    </row>
    <row r="27" spans="1:9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>statek45[[#This Row],[ile ton]]*statek45[[#This Row],[cena za tone w talarach]]*IF(statek45[[#This Row],[Z/W]]="W",1, -1)</f>
        <v>-230</v>
      </c>
      <c r="H27">
        <f xml:space="preserve"> H26+statek45[[#This Row],[kwota w obiegu]]</f>
        <v>4501</v>
      </c>
      <c r="I27">
        <f>I28+statek45[[#This Row],[kwota w obiegu]]</f>
        <v>47512</v>
      </c>
    </row>
    <row r="28" spans="1:9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>statek45[[#This Row],[ile ton]]*statek45[[#This Row],[cena za tone w talarach]]*IF(statek45[[#This Row],[Z/W]]="W",1, -1)</f>
        <v>152</v>
      </c>
      <c r="H28">
        <f xml:space="preserve"> H27+statek45[[#This Row],[kwota w obiegu]]</f>
        <v>4653</v>
      </c>
      <c r="I28">
        <f>I29+statek45[[#This Row],[kwota w obiegu]]</f>
        <v>47742</v>
      </c>
    </row>
    <row r="29" spans="1:9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>statek45[[#This Row],[ile ton]]*statek45[[#This Row],[cena za tone w talarach]]*IF(statek45[[#This Row],[Z/W]]="W",1, -1)</f>
        <v>-2520</v>
      </c>
      <c r="H29">
        <f xml:space="preserve"> H28+statek45[[#This Row],[kwota w obiegu]]</f>
        <v>2133</v>
      </c>
      <c r="I29">
        <f>I30+statek45[[#This Row],[kwota w obiegu]]</f>
        <v>47590</v>
      </c>
    </row>
    <row r="30" spans="1:9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>statek45[[#This Row],[ile ton]]*statek45[[#This Row],[cena za tone w talarach]]*IF(statek45[[#This Row],[Z/W]]="W",1, -1)</f>
        <v>-224</v>
      </c>
      <c r="H30">
        <f xml:space="preserve"> H29+statek45[[#This Row],[kwota w obiegu]]</f>
        <v>1909</v>
      </c>
      <c r="I30">
        <f>I31+statek45[[#This Row],[kwota w obiegu]]</f>
        <v>50110</v>
      </c>
    </row>
    <row r="31" spans="1:9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>statek45[[#This Row],[ile ton]]*statek45[[#This Row],[cena za tone w talarach]]*IF(statek45[[#This Row],[Z/W]]="W",1, -1)</f>
        <v>-361</v>
      </c>
      <c r="H31">
        <f xml:space="preserve"> H30+statek45[[#This Row],[kwota w obiegu]]</f>
        <v>1548</v>
      </c>
      <c r="I31">
        <f>I32+statek45[[#This Row],[kwota w obiegu]]</f>
        <v>50334</v>
      </c>
    </row>
    <row r="32" spans="1:9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>statek45[[#This Row],[ile ton]]*statek45[[#This Row],[cena za tone w talarach]]*IF(statek45[[#This Row],[Z/W]]="W",1, -1)</f>
        <v>2016</v>
      </c>
      <c r="H32">
        <f xml:space="preserve"> H31+statek45[[#This Row],[kwota w obiegu]]</f>
        <v>3564</v>
      </c>
      <c r="I32">
        <f>I33+statek45[[#This Row],[kwota w obiegu]]</f>
        <v>50695</v>
      </c>
    </row>
    <row r="33" spans="1:9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>statek45[[#This Row],[ile ton]]*statek45[[#This Row],[cena za tone w talarach]]*IF(statek45[[#This Row],[Z/W]]="W",1, -1)</f>
        <v>3780</v>
      </c>
      <c r="H33">
        <f xml:space="preserve"> H32+statek45[[#This Row],[kwota w obiegu]]</f>
        <v>7344</v>
      </c>
      <c r="I33">
        <f>I34+statek45[[#This Row],[kwota w obiegu]]</f>
        <v>48679</v>
      </c>
    </row>
    <row r="34" spans="1:9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>statek45[[#This Row],[ile ton]]*statek45[[#This Row],[cena za tone w talarach]]*IF(statek45[[#This Row],[Z/W]]="W",1, -1)</f>
        <v>-1848</v>
      </c>
      <c r="H34">
        <f xml:space="preserve"> H33+statek45[[#This Row],[kwota w obiegu]]</f>
        <v>5496</v>
      </c>
      <c r="I34">
        <f>I35+statek45[[#This Row],[kwota w obiegu]]</f>
        <v>44899</v>
      </c>
    </row>
    <row r="35" spans="1:9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>statek45[[#This Row],[ile ton]]*statek45[[#This Row],[cena za tone w talarach]]*IF(statek45[[#This Row],[Z/W]]="W",1, -1)</f>
        <v>-858</v>
      </c>
      <c r="H35">
        <f xml:space="preserve"> H34+statek45[[#This Row],[kwota w obiegu]]</f>
        <v>4638</v>
      </c>
      <c r="I35">
        <f>I36+statek45[[#This Row],[kwota w obiegu]]</f>
        <v>46747</v>
      </c>
    </row>
    <row r="36" spans="1:9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>statek45[[#This Row],[ile ton]]*statek45[[#This Row],[cena za tone w talarach]]*IF(statek45[[#This Row],[Z/W]]="W",1, -1)</f>
        <v>-81</v>
      </c>
      <c r="H36">
        <f xml:space="preserve"> H35+statek45[[#This Row],[kwota w obiegu]]</f>
        <v>4557</v>
      </c>
      <c r="I36">
        <f>I37+statek45[[#This Row],[kwota w obiegu]]</f>
        <v>47605</v>
      </c>
    </row>
    <row r="37" spans="1:9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>statek45[[#This Row],[ile ton]]*statek45[[#This Row],[cena za tone w talarach]]*IF(statek45[[#This Row],[Z/W]]="W",1, -1)</f>
        <v>116</v>
      </c>
      <c r="H37">
        <f xml:space="preserve"> H36+statek45[[#This Row],[kwota w obiegu]]</f>
        <v>4673</v>
      </c>
      <c r="I37">
        <f>I38+statek45[[#This Row],[kwota w obiegu]]</f>
        <v>47686</v>
      </c>
    </row>
    <row r="38" spans="1:9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>statek45[[#This Row],[ile ton]]*statek45[[#This Row],[cena za tone w talarach]]*IF(statek45[[#This Row],[Z/W]]="W",1, -1)</f>
        <v>444</v>
      </c>
      <c r="H38">
        <f xml:space="preserve"> H37+statek45[[#This Row],[kwota w obiegu]]</f>
        <v>5117</v>
      </c>
      <c r="I38">
        <f>I39+statek45[[#This Row],[kwota w obiegu]]</f>
        <v>47570</v>
      </c>
    </row>
    <row r="39" spans="1:9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>statek45[[#This Row],[ile ton]]*statek45[[#This Row],[cena za tone w talarach]]*IF(statek45[[#This Row],[Z/W]]="W",1, -1)</f>
        <v>-1470</v>
      </c>
      <c r="H39">
        <f xml:space="preserve"> H38+statek45[[#This Row],[kwota w obiegu]]</f>
        <v>3647</v>
      </c>
      <c r="I39">
        <f>I40+statek45[[#This Row],[kwota w obiegu]]</f>
        <v>47126</v>
      </c>
    </row>
    <row r="40" spans="1:9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>statek45[[#This Row],[ile ton]]*statek45[[#This Row],[cena za tone w talarach]]*IF(statek45[[#This Row],[Z/W]]="W",1, -1)</f>
        <v>-2112</v>
      </c>
      <c r="H40">
        <f xml:space="preserve"> H39+statek45[[#This Row],[kwota w obiegu]]</f>
        <v>1535</v>
      </c>
      <c r="I40">
        <f>I41+statek45[[#This Row],[kwota w obiegu]]</f>
        <v>48596</v>
      </c>
    </row>
    <row r="41" spans="1:9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>statek45[[#This Row],[ile ton]]*statek45[[#This Row],[cena za tone w talarach]]*IF(statek45[[#This Row],[Z/W]]="W",1, -1)</f>
        <v>2944</v>
      </c>
      <c r="H41">
        <f xml:space="preserve"> H40+statek45[[#This Row],[kwota w obiegu]]</f>
        <v>4479</v>
      </c>
      <c r="I41">
        <f>I42+statek45[[#This Row],[kwota w obiegu]]</f>
        <v>50708</v>
      </c>
    </row>
    <row r="42" spans="1:9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>statek45[[#This Row],[ile ton]]*statek45[[#This Row],[cena za tone w talarach]]*IF(statek45[[#This Row],[Z/W]]="W",1, -1)</f>
        <v>-2064</v>
      </c>
      <c r="H42">
        <f xml:space="preserve"> H41+statek45[[#This Row],[kwota w obiegu]]</f>
        <v>2415</v>
      </c>
      <c r="I42">
        <f>I43+statek45[[#This Row],[kwota w obiegu]]</f>
        <v>47764</v>
      </c>
    </row>
    <row r="43" spans="1:9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>statek45[[#This Row],[ile ton]]*statek45[[#This Row],[cena za tone w talarach]]*IF(statek45[[#This Row],[Z/W]]="W",1, -1)</f>
        <v>11460</v>
      </c>
      <c r="H43">
        <f xml:space="preserve"> H42+statek45[[#This Row],[kwota w obiegu]]</f>
        <v>13875</v>
      </c>
      <c r="I43">
        <f>I44+statek45[[#This Row],[kwota w obiegu]]</f>
        <v>49828</v>
      </c>
    </row>
    <row r="44" spans="1:9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>statek45[[#This Row],[ile ton]]*statek45[[#This Row],[cena za tone w talarach]]*IF(statek45[[#This Row],[Z/W]]="W",1, -1)</f>
        <v>-216</v>
      </c>
      <c r="H44">
        <f xml:space="preserve"> H43+statek45[[#This Row],[kwota w obiegu]]</f>
        <v>13659</v>
      </c>
      <c r="I44">
        <f>I45+statek45[[#This Row],[kwota w obiegu]]</f>
        <v>38368</v>
      </c>
    </row>
    <row r="45" spans="1:9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>statek45[[#This Row],[ile ton]]*statek45[[#This Row],[cena za tone w talarach]]*IF(statek45[[#This Row],[Z/W]]="W",1, -1)</f>
        <v>-2340</v>
      </c>
      <c r="H45">
        <f xml:space="preserve"> H44+statek45[[#This Row],[kwota w obiegu]]</f>
        <v>11319</v>
      </c>
      <c r="I45">
        <f>I46+statek45[[#This Row],[kwota w obiegu]]</f>
        <v>38584</v>
      </c>
    </row>
    <row r="46" spans="1:9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>statek45[[#This Row],[ile ton]]*statek45[[#This Row],[cena za tone w talarach]]*IF(statek45[[#This Row],[Z/W]]="W",1, -1)</f>
        <v>-329</v>
      </c>
      <c r="H46">
        <f xml:space="preserve"> H45+statek45[[#This Row],[kwota w obiegu]]</f>
        <v>10990</v>
      </c>
      <c r="I46">
        <f>I47+statek45[[#This Row],[kwota w obiegu]]</f>
        <v>40924</v>
      </c>
    </row>
    <row r="47" spans="1:9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>statek45[[#This Row],[ile ton]]*statek45[[#This Row],[cena za tone w talarach]]*IF(statek45[[#This Row],[Z/W]]="W",1, -1)</f>
        <v>252</v>
      </c>
      <c r="H47">
        <f xml:space="preserve"> H46+statek45[[#This Row],[kwota w obiegu]]</f>
        <v>11242</v>
      </c>
      <c r="I47">
        <f>I48+statek45[[#This Row],[kwota w obiegu]]</f>
        <v>41253</v>
      </c>
    </row>
    <row r="48" spans="1:9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>statek45[[#This Row],[ile ton]]*statek45[[#This Row],[cena za tone w talarach]]*IF(statek45[[#This Row],[Z/W]]="W",1, -1)</f>
        <v>-152</v>
      </c>
      <c r="H48">
        <f xml:space="preserve"> H47+statek45[[#This Row],[kwota w obiegu]]</f>
        <v>11090</v>
      </c>
      <c r="I48">
        <f>I49+statek45[[#This Row],[kwota w obiegu]]</f>
        <v>41001</v>
      </c>
    </row>
    <row r="49" spans="1:9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>statek45[[#This Row],[ile ton]]*statek45[[#This Row],[cena za tone w talarach]]*IF(statek45[[#This Row],[Z/W]]="W",1, -1)</f>
        <v>-66</v>
      </c>
      <c r="H49">
        <f xml:space="preserve"> H48+statek45[[#This Row],[kwota w obiegu]]</f>
        <v>11024</v>
      </c>
      <c r="I49">
        <f>I50+statek45[[#This Row],[kwota w obiegu]]</f>
        <v>41153</v>
      </c>
    </row>
    <row r="50" spans="1:9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>statek45[[#This Row],[ile ton]]*statek45[[#This Row],[cena za tone w talarach]]*IF(statek45[[#This Row],[Z/W]]="W",1, -1)</f>
        <v>-2419</v>
      </c>
      <c r="H50">
        <f xml:space="preserve"> H49+statek45[[#This Row],[kwota w obiegu]]</f>
        <v>8605</v>
      </c>
      <c r="I50">
        <f>I51+statek45[[#This Row],[kwota w obiegu]]</f>
        <v>41219</v>
      </c>
    </row>
    <row r="51" spans="1:9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>statek45[[#This Row],[ile ton]]*statek45[[#This Row],[cena za tone w talarach]]*IF(statek45[[#This Row],[Z/W]]="W",1, -1)</f>
        <v>-1760</v>
      </c>
      <c r="H51">
        <f xml:space="preserve"> H50+statek45[[#This Row],[kwota w obiegu]]</f>
        <v>6845</v>
      </c>
      <c r="I51">
        <f>I52+statek45[[#This Row],[kwota w obiegu]]</f>
        <v>43638</v>
      </c>
    </row>
    <row r="52" spans="1:9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>statek45[[#This Row],[ile ton]]*statek45[[#This Row],[cena za tone w talarach]]*IF(statek45[[#This Row],[Z/W]]="W",1, -1)</f>
        <v>540</v>
      </c>
      <c r="H52">
        <f xml:space="preserve"> H51+statek45[[#This Row],[kwota w obiegu]]</f>
        <v>7385</v>
      </c>
      <c r="I52">
        <f>I53+statek45[[#This Row],[kwota w obiegu]]</f>
        <v>45398</v>
      </c>
    </row>
    <row r="53" spans="1:9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>statek45[[#This Row],[ile ton]]*statek45[[#This Row],[cena za tone w talarach]]*IF(statek45[[#This Row],[Z/W]]="W",1, -1)</f>
        <v>-800</v>
      </c>
      <c r="H53">
        <f xml:space="preserve"> H52+statek45[[#This Row],[kwota w obiegu]]</f>
        <v>6585</v>
      </c>
      <c r="I53">
        <f>I54+statek45[[#This Row],[kwota w obiegu]]</f>
        <v>44858</v>
      </c>
    </row>
    <row r="54" spans="1:9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>statek45[[#This Row],[ile ton]]*statek45[[#This Row],[cena za tone w talarach]]*IF(statek45[[#This Row],[Z/W]]="W",1, -1)</f>
        <v>-189</v>
      </c>
      <c r="H54">
        <f xml:space="preserve"> H53+statek45[[#This Row],[kwota w obiegu]]</f>
        <v>6396</v>
      </c>
      <c r="I54">
        <f>I55+statek45[[#This Row],[kwota w obiegu]]</f>
        <v>45658</v>
      </c>
    </row>
    <row r="55" spans="1:9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>statek45[[#This Row],[ile ton]]*statek45[[#This Row],[cena za tone w talarach]]*IF(statek45[[#This Row],[Z/W]]="W",1, -1)</f>
        <v>-408</v>
      </c>
      <c r="H55">
        <f xml:space="preserve"> H54+statek45[[#This Row],[kwota w obiegu]]</f>
        <v>5988</v>
      </c>
      <c r="I55">
        <f>I56+statek45[[#This Row],[kwota w obiegu]]</f>
        <v>45847</v>
      </c>
    </row>
    <row r="56" spans="1:9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>statek45[[#This Row],[ile ton]]*statek45[[#This Row],[cena za tone w talarach]]*IF(statek45[[#This Row],[Z/W]]="W",1, -1)</f>
        <v>24</v>
      </c>
      <c r="H56">
        <f xml:space="preserve"> H55+statek45[[#This Row],[kwota w obiegu]]</f>
        <v>6012</v>
      </c>
      <c r="I56">
        <f>I57+statek45[[#This Row],[kwota w obiegu]]</f>
        <v>46255</v>
      </c>
    </row>
    <row r="57" spans="1:9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>statek45[[#This Row],[ile ton]]*statek45[[#This Row],[cena za tone w talarach]]*IF(statek45[[#This Row],[Z/W]]="W",1, -1)</f>
        <v>-266</v>
      </c>
      <c r="H57">
        <f xml:space="preserve"> H56+statek45[[#This Row],[kwota w obiegu]]</f>
        <v>5746</v>
      </c>
      <c r="I57">
        <f>I58+statek45[[#This Row],[kwota w obiegu]]</f>
        <v>46231</v>
      </c>
    </row>
    <row r="58" spans="1:9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>statek45[[#This Row],[ile ton]]*statek45[[#This Row],[cena za tone w talarach]]*IF(statek45[[#This Row],[Z/W]]="W",1, -1)</f>
        <v>-529</v>
      </c>
      <c r="H58">
        <f xml:space="preserve"> H57+statek45[[#This Row],[kwota w obiegu]]</f>
        <v>5217</v>
      </c>
      <c r="I58">
        <f>I59+statek45[[#This Row],[kwota w obiegu]]</f>
        <v>46497</v>
      </c>
    </row>
    <row r="59" spans="1:9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>statek45[[#This Row],[ile ton]]*statek45[[#This Row],[cena za tone w talarach]]*IF(statek45[[#This Row],[Z/W]]="W",1, -1)</f>
        <v>-88</v>
      </c>
      <c r="H59">
        <f xml:space="preserve"> H58+statek45[[#This Row],[kwota w obiegu]]</f>
        <v>5129</v>
      </c>
      <c r="I59">
        <f>I60+statek45[[#This Row],[kwota w obiegu]]</f>
        <v>47026</v>
      </c>
    </row>
    <row r="60" spans="1:9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>statek45[[#This Row],[ile ton]]*statek45[[#This Row],[cena za tone w talarach]]*IF(statek45[[#This Row],[Z/W]]="W",1, -1)</f>
        <v>-1122</v>
      </c>
      <c r="H60">
        <f xml:space="preserve"> H59+statek45[[#This Row],[kwota w obiegu]]</f>
        <v>4007</v>
      </c>
      <c r="I60">
        <f>I61+statek45[[#This Row],[kwota w obiegu]]</f>
        <v>47114</v>
      </c>
    </row>
    <row r="61" spans="1:9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>statek45[[#This Row],[ile ton]]*statek45[[#This Row],[cena za tone w talarach]]*IF(statek45[[#This Row],[Z/W]]="W",1, -1)</f>
        <v>-1230</v>
      </c>
      <c r="H61">
        <f xml:space="preserve"> H60+statek45[[#This Row],[kwota w obiegu]]</f>
        <v>2777</v>
      </c>
      <c r="I61">
        <f>I62+statek45[[#This Row],[kwota w obiegu]]</f>
        <v>48236</v>
      </c>
    </row>
    <row r="62" spans="1:9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>statek45[[#This Row],[ile ton]]*statek45[[#This Row],[cena za tone w talarach]]*IF(statek45[[#This Row],[Z/W]]="W",1, -1)</f>
        <v>9506</v>
      </c>
      <c r="H62">
        <f xml:space="preserve"> H61+statek45[[#This Row],[kwota w obiegu]]</f>
        <v>12283</v>
      </c>
      <c r="I62">
        <f>I63+statek45[[#This Row],[kwota w obiegu]]</f>
        <v>49466</v>
      </c>
    </row>
    <row r="63" spans="1:9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>statek45[[#This Row],[ile ton]]*statek45[[#This Row],[cena za tone w talarach]]*IF(statek45[[#This Row],[Z/W]]="W",1, -1)</f>
        <v>132</v>
      </c>
      <c r="H63">
        <f xml:space="preserve"> H62+statek45[[#This Row],[kwota w obiegu]]</f>
        <v>12415</v>
      </c>
      <c r="I63">
        <f>I64+statek45[[#This Row],[kwota w obiegu]]</f>
        <v>39960</v>
      </c>
    </row>
    <row r="64" spans="1:9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>statek45[[#This Row],[ile ton]]*statek45[[#This Row],[cena za tone w talarach]]*IF(statek45[[#This Row],[Z/W]]="W",1, -1)</f>
        <v>-340</v>
      </c>
      <c r="H64">
        <f xml:space="preserve"> H63+statek45[[#This Row],[kwota w obiegu]]</f>
        <v>12075</v>
      </c>
      <c r="I64">
        <f>I65+statek45[[#This Row],[kwota w obiegu]]</f>
        <v>39828</v>
      </c>
    </row>
    <row r="65" spans="1:9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>statek45[[#This Row],[ile ton]]*statek45[[#This Row],[cena za tone w talarach]]*IF(statek45[[#This Row],[Z/W]]="W",1, -1)</f>
        <v>-92</v>
      </c>
      <c r="H65">
        <f xml:space="preserve"> H64+statek45[[#This Row],[kwota w obiegu]]</f>
        <v>11983</v>
      </c>
      <c r="I65">
        <f>I66+statek45[[#This Row],[kwota w obiegu]]</f>
        <v>40168</v>
      </c>
    </row>
    <row r="66" spans="1:9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>statek45[[#This Row],[ile ton]]*statek45[[#This Row],[cena za tone w talarach]]*IF(statek45[[#This Row],[Z/W]]="W",1, -1)</f>
        <v>2449</v>
      </c>
      <c r="H66">
        <f xml:space="preserve"> H65+statek45[[#This Row],[kwota w obiegu]]</f>
        <v>14432</v>
      </c>
      <c r="I66">
        <f>I67+statek45[[#This Row],[kwota w obiegu]]</f>
        <v>40260</v>
      </c>
    </row>
    <row r="67" spans="1:9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>statek45[[#This Row],[ile ton]]*statek45[[#This Row],[cena za tone w talarach]]*IF(statek45[[#This Row],[Z/W]]="W",1, -1)</f>
        <v>-1980</v>
      </c>
      <c r="H67">
        <f xml:space="preserve"> H66+statek45[[#This Row],[kwota w obiegu]]</f>
        <v>12452</v>
      </c>
      <c r="I67">
        <f>I68+statek45[[#This Row],[kwota w obiegu]]</f>
        <v>37811</v>
      </c>
    </row>
    <row r="68" spans="1:9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>statek45[[#This Row],[ile ton]]*statek45[[#This Row],[cena za tone w talarach]]*IF(statek45[[#This Row],[Z/W]]="W",1, -1)</f>
        <v>-598</v>
      </c>
      <c r="H68">
        <f xml:space="preserve"> H67+statek45[[#This Row],[kwota w obiegu]]</f>
        <v>11854</v>
      </c>
      <c r="I68">
        <f>I69+statek45[[#This Row],[kwota w obiegu]]</f>
        <v>39791</v>
      </c>
    </row>
    <row r="69" spans="1:9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>statek45[[#This Row],[ile ton]]*statek45[[#This Row],[cena za tone w talarach]]*IF(statek45[[#This Row],[Z/W]]="W",1, -1)</f>
        <v>-880</v>
      </c>
      <c r="H69">
        <f xml:space="preserve"> H68+statek45[[#This Row],[kwota w obiegu]]</f>
        <v>10974</v>
      </c>
      <c r="I69">
        <f>I70+statek45[[#This Row],[kwota w obiegu]]</f>
        <v>40389</v>
      </c>
    </row>
    <row r="70" spans="1:9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>statek45[[#This Row],[ile ton]]*statek45[[#This Row],[cena za tone w talarach]]*IF(statek45[[#This Row],[Z/W]]="W",1, -1)</f>
        <v>-378</v>
      </c>
      <c r="H70">
        <f xml:space="preserve"> H69+statek45[[#This Row],[kwota w obiegu]]</f>
        <v>10596</v>
      </c>
      <c r="I70">
        <f>I71+statek45[[#This Row],[kwota w obiegu]]</f>
        <v>41269</v>
      </c>
    </row>
    <row r="71" spans="1:9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>statek45[[#This Row],[ile ton]]*statek45[[#This Row],[cena za tone w talarach]]*IF(statek45[[#This Row],[Z/W]]="W",1, -1)</f>
        <v>-1092</v>
      </c>
      <c r="H71">
        <f xml:space="preserve"> H70+statek45[[#This Row],[kwota w obiegu]]</f>
        <v>9504</v>
      </c>
      <c r="I71">
        <f>I72+statek45[[#This Row],[kwota w obiegu]]</f>
        <v>41647</v>
      </c>
    </row>
    <row r="72" spans="1:9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>statek45[[#This Row],[ile ton]]*statek45[[#This Row],[cena za tone w talarach]]*IF(statek45[[#This Row],[Z/W]]="W",1, -1)</f>
        <v>-630</v>
      </c>
      <c r="H72">
        <f xml:space="preserve"> H71+statek45[[#This Row],[kwota w obiegu]]</f>
        <v>8874</v>
      </c>
      <c r="I72">
        <f>I73+statek45[[#This Row],[kwota w obiegu]]</f>
        <v>42739</v>
      </c>
    </row>
    <row r="73" spans="1:9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>statek45[[#This Row],[ile ton]]*statek45[[#This Row],[cena za tone w talarach]]*IF(statek45[[#This Row],[Z/W]]="W",1, -1)</f>
        <v>-1716</v>
      </c>
      <c r="H73">
        <f xml:space="preserve"> H72+statek45[[#This Row],[kwota w obiegu]]</f>
        <v>7158</v>
      </c>
      <c r="I73">
        <f>I74+statek45[[#This Row],[kwota w obiegu]]</f>
        <v>43369</v>
      </c>
    </row>
    <row r="74" spans="1:9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>statek45[[#This Row],[ile ton]]*statek45[[#This Row],[cena za tone w talarach]]*IF(statek45[[#This Row],[Z/W]]="W",1, -1)</f>
        <v>6608</v>
      </c>
      <c r="H74">
        <f xml:space="preserve"> H73+statek45[[#This Row],[kwota w obiegu]]</f>
        <v>13766</v>
      </c>
      <c r="I74">
        <f>I75+statek45[[#This Row],[kwota w obiegu]]</f>
        <v>45085</v>
      </c>
    </row>
    <row r="75" spans="1:9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>statek45[[#This Row],[ile ton]]*statek45[[#This Row],[cena za tone w talarach]]*IF(statek45[[#This Row],[Z/W]]="W",1, -1)</f>
        <v>-2244</v>
      </c>
      <c r="H75">
        <f xml:space="preserve"> H74+statek45[[#This Row],[kwota w obiegu]]</f>
        <v>11522</v>
      </c>
      <c r="I75">
        <f>I76+statek45[[#This Row],[kwota w obiegu]]</f>
        <v>38477</v>
      </c>
    </row>
    <row r="76" spans="1:9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>statek45[[#This Row],[ile ton]]*statek45[[#This Row],[cena za tone w talarach]]*IF(statek45[[#This Row],[Z/W]]="W",1, -1)</f>
        <v>-105</v>
      </c>
      <c r="H76">
        <f xml:space="preserve"> H75+statek45[[#This Row],[kwota w obiegu]]</f>
        <v>11417</v>
      </c>
      <c r="I76">
        <f>I77+statek45[[#This Row],[kwota w obiegu]]</f>
        <v>40721</v>
      </c>
    </row>
    <row r="77" spans="1:9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>statek45[[#This Row],[ile ton]]*statek45[[#This Row],[cena za tone w talarach]]*IF(statek45[[#This Row],[Z/W]]="W",1, -1)</f>
        <v>6808</v>
      </c>
      <c r="H77">
        <f xml:space="preserve"> H76+statek45[[#This Row],[kwota w obiegu]]</f>
        <v>18225</v>
      </c>
      <c r="I77">
        <f>I78+statek45[[#This Row],[kwota w obiegu]]</f>
        <v>40826</v>
      </c>
    </row>
    <row r="78" spans="1:9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>statek45[[#This Row],[ile ton]]*statek45[[#This Row],[cena za tone w talarach]]*IF(statek45[[#This Row],[Z/W]]="W",1, -1)</f>
        <v>-364</v>
      </c>
      <c r="H78">
        <f xml:space="preserve"> H77+statek45[[#This Row],[kwota w obiegu]]</f>
        <v>17861</v>
      </c>
      <c r="I78">
        <f>I79+statek45[[#This Row],[kwota w obiegu]]</f>
        <v>34018</v>
      </c>
    </row>
    <row r="79" spans="1:9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>statek45[[#This Row],[ile ton]]*statek45[[#This Row],[cena za tone w talarach]]*IF(statek45[[#This Row],[Z/W]]="W",1, -1)</f>
        <v>60</v>
      </c>
      <c r="H79">
        <f xml:space="preserve"> H78+statek45[[#This Row],[kwota w obiegu]]</f>
        <v>17921</v>
      </c>
      <c r="I79">
        <f>I80+statek45[[#This Row],[kwota w obiegu]]</f>
        <v>34382</v>
      </c>
    </row>
    <row r="80" spans="1:9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>statek45[[#This Row],[ile ton]]*statek45[[#This Row],[cena za tone w talarach]]*IF(statek45[[#This Row],[Z/W]]="W",1, -1)</f>
        <v>1548</v>
      </c>
      <c r="H80">
        <f xml:space="preserve"> H79+statek45[[#This Row],[kwota w obiegu]]</f>
        <v>19469</v>
      </c>
      <c r="I80">
        <f>I81+statek45[[#This Row],[kwota w obiegu]]</f>
        <v>34322</v>
      </c>
    </row>
    <row r="81" spans="1:9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>statek45[[#This Row],[ile ton]]*statek45[[#This Row],[cena za tone w talarach]]*IF(statek45[[#This Row],[Z/W]]="W",1, -1)</f>
        <v>-240</v>
      </c>
      <c r="H81">
        <f xml:space="preserve"> H80+statek45[[#This Row],[kwota w obiegu]]</f>
        <v>19229</v>
      </c>
      <c r="I81">
        <f>I82+statek45[[#This Row],[kwota w obiegu]]</f>
        <v>32774</v>
      </c>
    </row>
    <row r="82" spans="1:9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>statek45[[#This Row],[ile ton]]*statek45[[#This Row],[cena za tone w talarach]]*IF(statek45[[#This Row],[Z/W]]="W",1, -1)</f>
        <v>-280</v>
      </c>
      <c r="H82">
        <f xml:space="preserve"> H81+statek45[[#This Row],[kwota w obiegu]]</f>
        <v>18949</v>
      </c>
      <c r="I82">
        <f>I83+statek45[[#This Row],[kwota w obiegu]]</f>
        <v>33014</v>
      </c>
    </row>
    <row r="83" spans="1:9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>statek45[[#This Row],[ile ton]]*statek45[[#This Row],[cena za tone w talarach]]*IF(statek45[[#This Row],[Z/W]]="W",1, -1)</f>
        <v>1254</v>
      </c>
      <c r="H83">
        <f xml:space="preserve"> H82+statek45[[#This Row],[kwota w obiegu]]</f>
        <v>20203</v>
      </c>
      <c r="I83">
        <f>I84+statek45[[#This Row],[kwota w obiegu]]</f>
        <v>33294</v>
      </c>
    </row>
    <row r="84" spans="1:9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>statek45[[#This Row],[ile ton]]*statek45[[#This Row],[cena za tone w talarach]]*IF(statek45[[#This Row],[Z/W]]="W",1, -1)</f>
        <v>-1295</v>
      </c>
      <c r="H84">
        <f xml:space="preserve"> H83+statek45[[#This Row],[kwota w obiegu]]</f>
        <v>18908</v>
      </c>
      <c r="I84">
        <f>I85+statek45[[#This Row],[kwota w obiegu]]</f>
        <v>32040</v>
      </c>
    </row>
    <row r="85" spans="1:9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>statek45[[#This Row],[ile ton]]*statek45[[#This Row],[cena za tone w talarach]]*IF(statek45[[#This Row],[Z/W]]="W",1, -1)</f>
        <v>-760</v>
      </c>
      <c r="H85">
        <f xml:space="preserve"> H84+statek45[[#This Row],[kwota w obiegu]]</f>
        <v>18148</v>
      </c>
      <c r="I85">
        <f>I86+statek45[[#This Row],[kwota w obiegu]]</f>
        <v>33335</v>
      </c>
    </row>
    <row r="86" spans="1:9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>statek45[[#This Row],[ile ton]]*statek45[[#This Row],[cena za tone w talarach]]*IF(statek45[[#This Row],[Z/W]]="W",1, -1)</f>
        <v>756</v>
      </c>
      <c r="H86">
        <f xml:space="preserve"> H85+statek45[[#This Row],[kwota w obiegu]]</f>
        <v>18904</v>
      </c>
      <c r="I86">
        <f>I87+statek45[[#This Row],[kwota w obiegu]]</f>
        <v>34095</v>
      </c>
    </row>
    <row r="87" spans="1:9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>statek45[[#This Row],[ile ton]]*statek45[[#This Row],[cena za tone w talarach]]*IF(statek45[[#This Row],[Z/W]]="W",1, -1)</f>
        <v>194</v>
      </c>
      <c r="H87">
        <f xml:space="preserve"> H86+statek45[[#This Row],[kwota w obiegu]]</f>
        <v>19098</v>
      </c>
      <c r="I87">
        <f>I88+statek45[[#This Row],[kwota w obiegu]]</f>
        <v>33339</v>
      </c>
    </row>
    <row r="88" spans="1:9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>statek45[[#This Row],[ile ton]]*statek45[[#This Row],[cena za tone w talarach]]*IF(statek45[[#This Row],[Z/W]]="W",1, -1)</f>
        <v>-240</v>
      </c>
      <c r="H88">
        <f xml:space="preserve"> H87+statek45[[#This Row],[kwota w obiegu]]</f>
        <v>18858</v>
      </c>
      <c r="I88">
        <f>I89+statek45[[#This Row],[kwota w obiegu]]</f>
        <v>33145</v>
      </c>
    </row>
    <row r="89" spans="1:9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>statek45[[#This Row],[ile ton]]*statek45[[#This Row],[cena za tone w talarach]]*IF(statek45[[#This Row],[Z/W]]="W",1, -1)</f>
        <v>-120</v>
      </c>
      <c r="H89">
        <f xml:space="preserve"> H88+statek45[[#This Row],[kwota w obiegu]]</f>
        <v>18738</v>
      </c>
      <c r="I89">
        <f>I90+statek45[[#This Row],[kwota w obiegu]]</f>
        <v>33385</v>
      </c>
    </row>
    <row r="90" spans="1:9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>statek45[[#This Row],[ile ton]]*statek45[[#This Row],[cena za tone w talarach]]*IF(statek45[[#This Row],[Z/W]]="W",1, -1)</f>
        <v>-40</v>
      </c>
      <c r="H90">
        <f xml:space="preserve"> H89+statek45[[#This Row],[kwota w obiegu]]</f>
        <v>18698</v>
      </c>
      <c r="I90">
        <f>I91+statek45[[#This Row],[kwota w obiegu]]</f>
        <v>33505</v>
      </c>
    </row>
    <row r="91" spans="1:9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>statek45[[#This Row],[ile ton]]*statek45[[#This Row],[cena za tone w talarach]]*IF(statek45[[#This Row],[Z/W]]="W",1, -1)</f>
        <v>1032</v>
      </c>
      <c r="H91">
        <f xml:space="preserve"> H90+statek45[[#This Row],[kwota w obiegu]]</f>
        <v>19730</v>
      </c>
      <c r="I91">
        <f>I92+statek45[[#This Row],[kwota w obiegu]]</f>
        <v>33545</v>
      </c>
    </row>
    <row r="92" spans="1:9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>statek45[[#This Row],[ile ton]]*statek45[[#This Row],[cena za tone w talarach]]*IF(statek45[[#This Row],[Z/W]]="W",1, -1)</f>
        <v>3410</v>
      </c>
      <c r="H92">
        <f xml:space="preserve"> H91+statek45[[#This Row],[kwota w obiegu]]</f>
        <v>23140</v>
      </c>
      <c r="I92">
        <f>I93+statek45[[#This Row],[kwota w obiegu]]</f>
        <v>32513</v>
      </c>
    </row>
    <row r="93" spans="1:9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>statek45[[#This Row],[ile ton]]*statek45[[#This Row],[cena za tone w talarach]]*IF(statek45[[#This Row],[Z/W]]="W",1, -1)</f>
        <v>-1254</v>
      </c>
      <c r="H93">
        <f xml:space="preserve"> H92+statek45[[#This Row],[kwota w obiegu]]</f>
        <v>21886</v>
      </c>
      <c r="I93">
        <f>I94+statek45[[#This Row],[kwota w obiegu]]</f>
        <v>29103</v>
      </c>
    </row>
    <row r="94" spans="1:9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>statek45[[#This Row],[ile ton]]*statek45[[#This Row],[cena za tone w talarach]]*IF(statek45[[#This Row],[Z/W]]="W",1, -1)</f>
        <v>-299</v>
      </c>
      <c r="H94">
        <f xml:space="preserve"> H93+statek45[[#This Row],[kwota w obiegu]]</f>
        <v>21587</v>
      </c>
      <c r="I94">
        <f>I95+statek45[[#This Row],[kwota w obiegu]]</f>
        <v>30357</v>
      </c>
    </row>
    <row r="95" spans="1:9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>statek45[[#This Row],[ile ton]]*statek45[[#This Row],[cena za tone w talarach]]*IF(statek45[[#This Row],[Z/W]]="W",1, -1)</f>
        <v>-2257</v>
      </c>
      <c r="H95">
        <f xml:space="preserve"> H94+statek45[[#This Row],[kwota w obiegu]]</f>
        <v>19330</v>
      </c>
      <c r="I95">
        <f>I96+statek45[[#This Row],[kwota w obiegu]]</f>
        <v>30656</v>
      </c>
    </row>
    <row r="96" spans="1:9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>statek45[[#This Row],[ile ton]]*statek45[[#This Row],[cena za tone w talarach]]*IF(statek45[[#This Row],[Z/W]]="W",1, -1)</f>
        <v>12</v>
      </c>
      <c r="H96">
        <f xml:space="preserve"> H95+statek45[[#This Row],[kwota w obiegu]]</f>
        <v>19342</v>
      </c>
      <c r="I96">
        <f>I97+statek45[[#This Row],[kwota w obiegu]]</f>
        <v>32913</v>
      </c>
    </row>
    <row r="97" spans="1:9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>statek45[[#This Row],[ile ton]]*statek45[[#This Row],[cena za tone w talarach]]*IF(statek45[[#This Row],[Z/W]]="W",1, -1)</f>
        <v>4012</v>
      </c>
      <c r="H97">
        <f xml:space="preserve"> H96+statek45[[#This Row],[kwota w obiegu]]</f>
        <v>23354</v>
      </c>
      <c r="I97">
        <f>I98+statek45[[#This Row],[kwota w obiegu]]</f>
        <v>32901</v>
      </c>
    </row>
    <row r="98" spans="1:9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>statek45[[#This Row],[ile ton]]*statek45[[#This Row],[cena za tone w talarach]]*IF(statek45[[#This Row],[Z/W]]="W",1, -1)</f>
        <v>-2310</v>
      </c>
      <c r="H98">
        <f xml:space="preserve"> H97+statek45[[#This Row],[kwota w obiegu]]</f>
        <v>21044</v>
      </c>
      <c r="I98">
        <f>I99+statek45[[#This Row],[kwota w obiegu]]</f>
        <v>28889</v>
      </c>
    </row>
    <row r="99" spans="1:9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>statek45[[#This Row],[ile ton]]*statek45[[#This Row],[cena za tone w talarach]]*IF(statek45[[#This Row],[Z/W]]="W",1, -1)</f>
        <v>-525</v>
      </c>
      <c r="H99">
        <f xml:space="preserve"> H98+statek45[[#This Row],[kwota w obiegu]]</f>
        <v>20519</v>
      </c>
      <c r="I99">
        <f>I100+statek45[[#This Row],[kwota w obiegu]]</f>
        <v>31199</v>
      </c>
    </row>
    <row r="100" spans="1:9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>statek45[[#This Row],[ile ton]]*statek45[[#This Row],[cena za tone w talarach]]*IF(statek45[[#This Row],[Z/W]]="W",1, -1)</f>
        <v>-250</v>
      </c>
      <c r="H100">
        <f xml:space="preserve"> H99+statek45[[#This Row],[kwota w obiegu]]</f>
        <v>20269</v>
      </c>
      <c r="I100">
        <f>I101+statek45[[#This Row],[kwota w obiegu]]</f>
        <v>31724</v>
      </c>
    </row>
    <row r="101" spans="1:9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>statek45[[#This Row],[ile ton]]*statek45[[#This Row],[cena za tone w talarach]]*IF(statek45[[#This Row],[Z/W]]="W",1, -1)</f>
        <v>1406</v>
      </c>
      <c r="H101">
        <f xml:space="preserve"> H100+statek45[[#This Row],[kwota w obiegu]]</f>
        <v>21675</v>
      </c>
      <c r="I101">
        <f>I102+statek45[[#This Row],[kwota w obiegu]]</f>
        <v>31974</v>
      </c>
    </row>
    <row r="102" spans="1:9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>statek45[[#This Row],[ile ton]]*statek45[[#This Row],[cena za tone w talarach]]*IF(statek45[[#This Row],[Z/W]]="W",1, -1)</f>
        <v>-176</v>
      </c>
      <c r="H102">
        <f xml:space="preserve"> H101+statek45[[#This Row],[kwota w obiegu]]</f>
        <v>21499</v>
      </c>
      <c r="I102">
        <f>I103+statek45[[#This Row],[kwota w obiegu]]</f>
        <v>30568</v>
      </c>
    </row>
    <row r="103" spans="1:9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>statek45[[#This Row],[ile ton]]*statek45[[#This Row],[cena za tone w talarach]]*IF(statek45[[#This Row],[Z/W]]="W",1, -1)</f>
        <v>-500</v>
      </c>
      <c r="H103">
        <f xml:space="preserve"> H102+statek45[[#This Row],[kwota w obiegu]]</f>
        <v>20999</v>
      </c>
      <c r="I103">
        <f>I104+statek45[[#This Row],[kwota w obiegu]]</f>
        <v>30744</v>
      </c>
    </row>
    <row r="104" spans="1:9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>statek45[[#This Row],[ile ton]]*statek45[[#This Row],[cena za tone w talarach]]*IF(statek45[[#This Row],[Z/W]]="W",1, -1)</f>
        <v>-312</v>
      </c>
      <c r="H104">
        <f xml:space="preserve"> H103+statek45[[#This Row],[kwota w obiegu]]</f>
        <v>20687</v>
      </c>
      <c r="I104">
        <f>I105+statek45[[#This Row],[kwota w obiegu]]</f>
        <v>31244</v>
      </c>
    </row>
    <row r="105" spans="1:9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>statek45[[#This Row],[ile ton]]*statek45[[#This Row],[cena za tone w talarach]]*IF(statek45[[#This Row],[Z/W]]="W",1, -1)</f>
        <v>-2790</v>
      </c>
      <c r="H105">
        <f xml:space="preserve"> H104+statek45[[#This Row],[kwota w obiegu]]</f>
        <v>17897</v>
      </c>
      <c r="I105">
        <f>I106+statek45[[#This Row],[kwota w obiegu]]</f>
        <v>31556</v>
      </c>
    </row>
    <row r="106" spans="1:9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>statek45[[#This Row],[ile ton]]*statek45[[#This Row],[cena za tone w talarach]]*IF(statek45[[#This Row],[Z/W]]="W",1, -1)</f>
        <v>11600</v>
      </c>
      <c r="H106">
        <f xml:space="preserve"> H105+statek45[[#This Row],[kwota w obiegu]]</f>
        <v>29497</v>
      </c>
      <c r="I106">
        <f>I107+statek45[[#This Row],[kwota w obiegu]]</f>
        <v>34346</v>
      </c>
    </row>
    <row r="107" spans="1:9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>statek45[[#This Row],[ile ton]]*statek45[[#This Row],[cena za tone w talarach]]*IF(statek45[[#This Row],[Z/W]]="W",1, -1)</f>
        <v>-551</v>
      </c>
      <c r="H107">
        <f xml:space="preserve"> H106+statek45[[#This Row],[kwota w obiegu]]</f>
        <v>28946</v>
      </c>
      <c r="I107">
        <f>I108+statek45[[#This Row],[kwota w obiegu]]</f>
        <v>22746</v>
      </c>
    </row>
    <row r="108" spans="1:9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>statek45[[#This Row],[ile ton]]*statek45[[#This Row],[cena za tone w talarach]]*IF(statek45[[#This Row],[Z/W]]="W",1, -1)</f>
        <v>170</v>
      </c>
      <c r="H108">
        <f xml:space="preserve"> H107+statek45[[#This Row],[kwota w obiegu]]</f>
        <v>29116</v>
      </c>
      <c r="I108">
        <f>I109+statek45[[#This Row],[kwota w obiegu]]</f>
        <v>23297</v>
      </c>
    </row>
    <row r="109" spans="1:9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>statek45[[#This Row],[ile ton]]*statek45[[#This Row],[cena za tone w talarach]]*IF(statek45[[#This Row],[Z/W]]="W",1, -1)</f>
        <v>242</v>
      </c>
      <c r="H109">
        <f xml:space="preserve"> H108+statek45[[#This Row],[kwota w obiegu]]</f>
        <v>29358</v>
      </c>
      <c r="I109">
        <f>I110+statek45[[#This Row],[kwota w obiegu]]</f>
        <v>23127</v>
      </c>
    </row>
    <row r="110" spans="1:9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>statek45[[#This Row],[ile ton]]*statek45[[#This Row],[cena za tone w talarach]]*IF(statek45[[#This Row],[Z/W]]="W",1, -1)</f>
        <v>-814</v>
      </c>
      <c r="H110">
        <f xml:space="preserve"> H109+statek45[[#This Row],[kwota w obiegu]]</f>
        <v>28544</v>
      </c>
      <c r="I110">
        <f>I111+statek45[[#This Row],[kwota w obiegu]]</f>
        <v>22885</v>
      </c>
    </row>
    <row r="111" spans="1:9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>statek45[[#This Row],[ile ton]]*statek45[[#This Row],[cena za tone w talarach]]*IF(statek45[[#This Row],[Z/W]]="W",1, -1)</f>
        <v>-700</v>
      </c>
      <c r="H111">
        <f xml:space="preserve"> H110+statek45[[#This Row],[kwota w obiegu]]</f>
        <v>27844</v>
      </c>
      <c r="I111">
        <f>I112+statek45[[#This Row],[kwota w obiegu]]</f>
        <v>23699</v>
      </c>
    </row>
    <row r="112" spans="1:9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>statek45[[#This Row],[ile ton]]*statek45[[#This Row],[cena za tone w talarach]]*IF(statek45[[#This Row],[Z/W]]="W",1, -1)</f>
        <v>-1848</v>
      </c>
      <c r="H112">
        <f xml:space="preserve"> H111+statek45[[#This Row],[kwota w obiegu]]</f>
        <v>25996</v>
      </c>
      <c r="I112">
        <f>I113+statek45[[#This Row],[kwota w obiegu]]</f>
        <v>24399</v>
      </c>
    </row>
    <row r="113" spans="1:9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>statek45[[#This Row],[ile ton]]*statek45[[#This Row],[cena za tone w talarach]]*IF(statek45[[#This Row],[Z/W]]="W",1, -1)</f>
        <v>1034</v>
      </c>
      <c r="H113">
        <f xml:space="preserve"> H112+statek45[[#This Row],[kwota w obiegu]]</f>
        <v>27030</v>
      </c>
      <c r="I113">
        <f>I114+statek45[[#This Row],[kwota w obiegu]]</f>
        <v>26247</v>
      </c>
    </row>
    <row r="114" spans="1:9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>statek45[[#This Row],[ile ton]]*statek45[[#This Row],[cena za tone w talarach]]*IF(statek45[[#This Row],[Z/W]]="W",1, -1)</f>
        <v>2832</v>
      </c>
      <c r="H114">
        <f xml:space="preserve"> H113+statek45[[#This Row],[kwota w obiegu]]</f>
        <v>29862</v>
      </c>
      <c r="I114">
        <f>I115+statek45[[#This Row],[kwota w obiegu]]</f>
        <v>25213</v>
      </c>
    </row>
    <row r="115" spans="1:9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>statek45[[#This Row],[ile ton]]*statek45[[#This Row],[cena za tone w talarach]]*IF(statek45[[#This Row],[Z/W]]="W",1, -1)</f>
        <v>-420</v>
      </c>
      <c r="H115">
        <f xml:space="preserve"> H114+statek45[[#This Row],[kwota w obiegu]]</f>
        <v>29442</v>
      </c>
      <c r="I115">
        <f>I116+statek45[[#This Row],[kwota w obiegu]]</f>
        <v>22381</v>
      </c>
    </row>
    <row r="116" spans="1:9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>statek45[[#This Row],[ile ton]]*statek45[[#This Row],[cena za tone w talarach]]*IF(statek45[[#This Row],[Z/W]]="W",1, -1)</f>
        <v>-650</v>
      </c>
      <c r="H116">
        <f xml:space="preserve"> H115+statek45[[#This Row],[kwota w obiegu]]</f>
        <v>28792</v>
      </c>
      <c r="I116">
        <f>I117+statek45[[#This Row],[kwota w obiegu]]</f>
        <v>22801</v>
      </c>
    </row>
    <row r="117" spans="1:9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>statek45[[#This Row],[ile ton]]*statek45[[#This Row],[cena za tone w talarach]]*IF(statek45[[#This Row],[Z/W]]="W",1, -1)</f>
        <v>-216</v>
      </c>
      <c r="H117">
        <f xml:space="preserve"> H116+statek45[[#This Row],[kwota w obiegu]]</f>
        <v>28576</v>
      </c>
      <c r="I117">
        <f>I118+statek45[[#This Row],[kwota w obiegu]]</f>
        <v>23451</v>
      </c>
    </row>
    <row r="118" spans="1:9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>statek45[[#This Row],[ile ton]]*statek45[[#This Row],[cena za tone w talarach]]*IF(statek45[[#This Row],[Z/W]]="W",1, -1)</f>
        <v>-2584</v>
      </c>
      <c r="H118">
        <f xml:space="preserve"> H117+statek45[[#This Row],[kwota w obiegu]]</f>
        <v>25992</v>
      </c>
      <c r="I118">
        <f>I119+statek45[[#This Row],[kwota w obiegu]]</f>
        <v>23667</v>
      </c>
    </row>
    <row r="119" spans="1:9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>statek45[[#This Row],[ile ton]]*statek45[[#This Row],[cena za tone w talarach]]*IF(statek45[[#This Row],[Z/W]]="W",1, -1)</f>
        <v>-294</v>
      </c>
      <c r="H119">
        <f xml:space="preserve"> H118+statek45[[#This Row],[kwota w obiegu]]</f>
        <v>25698</v>
      </c>
      <c r="I119">
        <f>I120+statek45[[#This Row],[kwota w obiegu]]</f>
        <v>26251</v>
      </c>
    </row>
    <row r="120" spans="1:9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>statek45[[#This Row],[ile ton]]*statek45[[#This Row],[cena za tone w talarach]]*IF(statek45[[#This Row],[Z/W]]="W",1, -1)</f>
        <v>-172</v>
      </c>
      <c r="H120">
        <f xml:space="preserve"> H119+statek45[[#This Row],[kwota w obiegu]]</f>
        <v>25526</v>
      </c>
      <c r="I120">
        <f>I121+statek45[[#This Row],[kwota w obiegu]]</f>
        <v>26545</v>
      </c>
    </row>
    <row r="121" spans="1:9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>statek45[[#This Row],[ile ton]]*statek45[[#This Row],[cena za tone w talarach]]*IF(statek45[[#This Row],[Z/W]]="W",1, -1)</f>
        <v>684</v>
      </c>
      <c r="H121">
        <f xml:space="preserve"> H120+statek45[[#This Row],[kwota w obiegu]]</f>
        <v>26210</v>
      </c>
      <c r="I121">
        <f>I122+statek45[[#This Row],[kwota w obiegu]]</f>
        <v>26717</v>
      </c>
    </row>
    <row r="122" spans="1:9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>statek45[[#This Row],[ile ton]]*statek45[[#This Row],[cena za tone w talarach]]*IF(statek45[[#This Row],[Z/W]]="W",1, -1)</f>
        <v>-1950</v>
      </c>
      <c r="H122">
        <f xml:space="preserve"> H121+statek45[[#This Row],[kwota w obiegu]]</f>
        <v>24260</v>
      </c>
      <c r="I122">
        <f>I123+statek45[[#This Row],[kwota w obiegu]]</f>
        <v>26033</v>
      </c>
    </row>
    <row r="123" spans="1:9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>statek45[[#This Row],[ile ton]]*statek45[[#This Row],[cena za tone w talarach]]*IF(statek45[[#This Row],[Z/W]]="W",1, -1)</f>
        <v>378</v>
      </c>
      <c r="H123">
        <f xml:space="preserve"> H122+statek45[[#This Row],[kwota w obiegu]]</f>
        <v>24638</v>
      </c>
      <c r="I123">
        <f>I124+statek45[[#This Row],[kwota w obiegu]]</f>
        <v>27983</v>
      </c>
    </row>
    <row r="124" spans="1:9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>statek45[[#This Row],[ile ton]]*statek45[[#This Row],[cena za tone w talarach]]*IF(statek45[[#This Row],[Z/W]]="W",1, -1)</f>
        <v>-2537</v>
      </c>
      <c r="H124">
        <f xml:space="preserve"> H123+statek45[[#This Row],[kwota w obiegu]]</f>
        <v>22101</v>
      </c>
      <c r="I124">
        <f>I125+statek45[[#This Row],[kwota w obiegu]]</f>
        <v>27605</v>
      </c>
    </row>
    <row r="125" spans="1:9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>statek45[[#This Row],[ile ton]]*statek45[[#This Row],[cena za tone w talarach]]*IF(statek45[[#This Row],[Z/W]]="W",1, -1)</f>
        <v>61</v>
      </c>
      <c r="H125">
        <f xml:space="preserve"> H124+statek45[[#This Row],[kwota w obiegu]]</f>
        <v>22162</v>
      </c>
      <c r="I125">
        <f>I126+statek45[[#This Row],[kwota w obiegu]]</f>
        <v>30142</v>
      </c>
    </row>
    <row r="126" spans="1:9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>statek45[[#This Row],[ile ton]]*statek45[[#This Row],[cena za tone w talarach]]*IF(statek45[[#This Row],[Z/W]]="W",1, -1)</f>
        <v>4410</v>
      </c>
      <c r="H126">
        <f xml:space="preserve"> H125+statek45[[#This Row],[kwota w obiegu]]</f>
        <v>26572</v>
      </c>
      <c r="I126">
        <f>I127+statek45[[#This Row],[kwota w obiegu]]</f>
        <v>30081</v>
      </c>
    </row>
    <row r="127" spans="1:9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>statek45[[#This Row],[ile ton]]*statek45[[#This Row],[cena za tone w talarach]]*IF(statek45[[#This Row],[Z/W]]="W",1, -1)</f>
        <v>-120</v>
      </c>
      <c r="H127">
        <f xml:space="preserve"> H126+statek45[[#This Row],[kwota w obiegu]]</f>
        <v>26452</v>
      </c>
      <c r="I127">
        <f>I128+statek45[[#This Row],[kwota w obiegu]]</f>
        <v>25671</v>
      </c>
    </row>
    <row r="128" spans="1:9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>statek45[[#This Row],[ile ton]]*statek45[[#This Row],[cena za tone w talarach]]*IF(statek45[[#This Row],[Z/W]]="W",1, -1)</f>
        <v>-1512</v>
      </c>
      <c r="H128">
        <f xml:space="preserve"> H127+statek45[[#This Row],[kwota w obiegu]]</f>
        <v>24940</v>
      </c>
      <c r="I128">
        <f>I129+statek45[[#This Row],[kwota w obiegu]]</f>
        <v>25791</v>
      </c>
    </row>
    <row r="129" spans="1:9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>statek45[[#This Row],[ile ton]]*statek45[[#This Row],[cena za tone w talarach]]*IF(statek45[[#This Row],[Z/W]]="W",1, -1)</f>
        <v>-456</v>
      </c>
      <c r="H129">
        <f xml:space="preserve"> H128+statek45[[#This Row],[kwota w obiegu]]</f>
        <v>24484</v>
      </c>
      <c r="I129">
        <f>I130+statek45[[#This Row],[kwota w obiegu]]</f>
        <v>27303</v>
      </c>
    </row>
    <row r="130" spans="1:9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>statek45[[#This Row],[ile ton]]*statek45[[#This Row],[cena za tone w talarach]]*IF(statek45[[#This Row],[Z/W]]="W",1, -1)</f>
        <v>13266</v>
      </c>
      <c r="H130">
        <f xml:space="preserve"> H129+statek45[[#This Row],[kwota w obiegu]]</f>
        <v>37750</v>
      </c>
      <c r="I130">
        <f>I131+statek45[[#This Row],[kwota w obiegu]]</f>
        <v>27759</v>
      </c>
    </row>
    <row r="131" spans="1:9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>statek45[[#This Row],[ile ton]]*statek45[[#This Row],[cena za tone w talarach]]*IF(statek45[[#This Row],[Z/W]]="W",1, -1)</f>
        <v>-456</v>
      </c>
      <c r="H131">
        <f xml:space="preserve"> H130+statek45[[#This Row],[kwota w obiegu]]</f>
        <v>37294</v>
      </c>
      <c r="I131">
        <f>I132+statek45[[#This Row],[kwota w obiegu]]</f>
        <v>14493</v>
      </c>
    </row>
    <row r="132" spans="1:9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>statek45[[#This Row],[ile ton]]*statek45[[#This Row],[cena za tone w talarach]]*IF(statek45[[#This Row],[Z/W]]="W",1, -1)</f>
        <v>120</v>
      </c>
      <c r="H132">
        <f xml:space="preserve"> H131+statek45[[#This Row],[kwota w obiegu]]</f>
        <v>37414</v>
      </c>
      <c r="I132">
        <f>I133+statek45[[#This Row],[kwota w obiegu]]</f>
        <v>14949</v>
      </c>
    </row>
    <row r="133" spans="1:9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>statek45[[#This Row],[ile ton]]*statek45[[#This Row],[cena za tone w talarach]]*IF(statek45[[#This Row],[Z/W]]="W",1, -1)</f>
        <v>-208</v>
      </c>
      <c r="H133">
        <f xml:space="preserve"> H132+statek45[[#This Row],[kwota w obiegu]]</f>
        <v>37206</v>
      </c>
      <c r="I133">
        <f>I134+statek45[[#This Row],[kwota w obiegu]]</f>
        <v>14829</v>
      </c>
    </row>
    <row r="134" spans="1:9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>statek45[[#This Row],[ile ton]]*statek45[[#This Row],[cena za tone w talarach]]*IF(statek45[[#This Row],[Z/W]]="W",1, -1)</f>
        <v>-2508</v>
      </c>
      <c r="H134">
        <f xml:space="preserve"> H133+statek45[[#This Row],[kwota w obiegu]]</f>
        <v>34698</v>
      </c>
      <c r="I134">
        <f>I135+statek45[[#This Row],[kwota w obiegu]]</f>
        <v>15037</v>
      </c>
    </row>
    <row r="135" spans="1:9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>statek45[[#This Row],[ile ton]]*statek45[[#This Row],[cena za tone w talarach]]*IF(statek45[[#This Row],[Z/W]]="W",1, -1)</f>
        <v>3724</v>
      </c>
      <c r="H135">
        <f xml:space="preserve"> H134+statek45[[#This Row],[kwota w obiegu]]</f>
        <v>38422</v>
      </c>
      <c r="I135">
        <f>I136+statek45[[#This Row],[kwota w obiegu]]</f>
        <v>17545</v>
      </c>
    </row>
    <row r="136" spans="1:9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>statek45[[#This Row],[ile ton]]*statek45[[#This Row],[cena za tone w talarach]]*IF(statek45[[#This Row],[Z/W]]="W",1, -1)</f>
        <v>1628</v>
      </c>
      <c r="H136">
        <f xml:space="preserve"> H135+statek45[[#This Row],[kwota w obiegu]]</f>
        <v>40050</v>
      </c>
      <c r="I136">
        <f>I137+statek45[[#This Row],[kwota w obiegu]]</f>
        <v>13821</v>
      </c>
    </row>
    <row r="137" spans="1:9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>statek45[[#This Row],[ile ton]]*statek45[[#This Row],[cena za tone w talarach]]*IF(statek45[[#This Row],[Z/W]]="W",1, -1)</f>
        <v>-168</v>
      </c>
      <c r="H137">
        <f xml:space="preserve"> H136+statek45[[#This Row],[kwota w obiegu]]</f>
        <v>39882</v>
      </c>
      <c r="I137">
        <f>I138+statek45[[#This Row],[kwota w obiegu]]</f>
        <v>12193</v>
      </c>
    </row>
    <row r="138" spans="1:9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>statek45[[#This Row],[ile ton]]*statek45[[#This Row],[cena za tone w talarach]]*IF(statek45[[#This Row],[Z/W]]="W",1, -1)</f>
        <v>-390</v>
      </c>
      <c r="H138">
        <f xml:space="preserve"> H137+statek45[[#This Row],[kwota w obiegu]]</f>
        <v>39492</v>
      </c>
      <c r="I138">
        <f>I139+statek45[[#This Row],[kwota w obiegu]]</f>
        <v>12361</v>
      </c>
    </row>
    <row r="139" spans="1:9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>statek45[[#This Row],[ile ton]]*statek45[[#This Row],[cena za tone w talarach]]*IF(statek45[[#This Row],[Z/W]]="W",1, -1)</f>
        <v>570</v>
      </c>
      <c r="H139">
        <f xml:space="preserve"> H138+statek45[[#This Row],[kwota w obiegu]]</f>
        <v>40062</v>
      </c>
      <c r="I139">
        <f>I140+statek45[[#This Row],[kwota w obiegu]]</f>
        <v>12751</v>
      </c>
    </row>
    <row r="140" spans="1:9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>statek45[[#This Row],[ile ton]]*statek45[[#This Row],[cena za tone w talarach]]*IF(statek45[[#This Row],[Z/W]]="W",1, -1)</f>
        <v>1386</v>
      </c>
      <c r="H140">
        <f xml:space="preserve"> H139+statek45[[#This Row],[kwota w obiegu]]</f>
        <v>41448</v>
      </c>
      <c r="I140">
        <f>I141+statek45[[#This Row],[kwota w obiegu]]</f>
        <v>12181</v>
      </c>
    </row>
    <row r="141" spans="1:9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>statek45[[#This Row],[ile ton]]*statek45[[#This Row],[cena za tone w talarach]]*IF(statek45[[#This Row],[Z/W]]="W",1, -1)</f>
        <v>-540</v>
      </c>
      <c r="H141">
        <f xml:space="preserve"> H140+statek45[[#This Row],[kwota w obiegu]]</f>
        <v>40908</v>
      </c>
      <c r="I141">
        <f>I142+statek45[[#This Row],[kwota w obiegu]]</f>
        <v>10795</v>
      </c>
    </row>
    <row r="142" spans="1:9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>statek45[[#This Row],[ile ton]]*statek45[[#This Row],[cena za tone w talarach]]*IF(statek45[[#This Row],[Z/W]]="W",1, -1)</f>
        <v>-114</v>
      </c>
      <c r="H142">
        <f xml:space="preserve"> H141+statek45[[#This Row],[kwota w obiegu]]</f>
        <v>40794</v>
      </c>
      <c r="I142">
        <f>I143+statek45[[#This Row],[kwota w obiegu]]</f>
        <v>11335</v>
      </c>
    </row>
    <row r="143" spans="1:9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>statek45[[#This Row],[ile ton]]*statek45[[#This Row],[cena za tone w talarach]]*IF(statek45[[#This Row],[Z/W]]="W",1, -1)</f>
        <v>-32</v>
      </c>
      <c r="H143">
        <f xml:space="preserve"> H142+statek45[[#This Row],[kwota w obiegu]]</f>
        <v>40762</v>
      </c>
      <c r="I143">
        <f>I144+statek45[[#This Row],[kwota w obiegu]]</f>
        <v>11449</v>
      </c>
    </row>
    <row r="144" spans="1:9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>statek45[[#This Row],[ile ton]]*statek45[[#This Row],[cena za tone w talarach]]*IF(statek45[[#This Row],[Z/W]]="W",1, -1)</f>
        <v>150</v>
      </c>
      <c r="H144">
        <f xml:space="preserve"> H143+statek45[[#This Row],[kwota w obiegu]]</f>
        <v>40912</v>
      </c>
      <c r="I144">
        <f>I145+statek45[[#This Row],[kwota w obiegu]]</f>
        <v>11481</v>
      </c>
    </row>
    <row r="145" spans="1:9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>statek45[[#This Row],[ile ton]]*statek45[[#This Row],[cena za tone w talarach]]*IF(statek45[[#This Row],[Z/W]]="W",1, -1)</f>
        <v>-3792</v>
      </c>
      <c r="H145">
        <f xml:space="preserve"> H144+statek45[[#This Row],[kwota w obiegu]]</f>
        <v>37120</v>
      </c>
      <c r="I145">
        <f>I146+statek45[[#This Row],[kwota w obiegu]]</f>
        <v>11331</v>
      </c>
    </row>
    <row r="146" spans="1:9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>statek45[[#This Row],[ile ton]]*statek45[[#This Row],[cena za tone w talarach]]*IF(statek45[[#This Row],[Z/W]]="W",1, -1)</f>
        <v>-1428</v>
      </c>
      <c r="H146">
        <f xml:space="preserve"> H145+statek45[[#This Row],[kwota w obiegu]]</f>
        <v>35692</v>
      </c>
      <c r="I146">
        <f>I147+statek45[[#This Row],[kwota w obiegu]]</f>
        <v>15123</v>
      </c>
    </row>
    <row r="147" spans="1:9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>statek45[[#This Row],[ile ton]]*statek45[[#This Row],[cena za tone w talarach]]*IF(statek45[[#This Row],[Z/W]]="W",1, -1)</f>
        <v>1715</v>
      </c>
      <c r="H147">
        <f xml:space="preserve"> H146+statek45[[#This Row],[kwota w obiegu]]</f>
        <v>37407</v>
      </c>
      <c r="I147">
        <f>I148+statek45[[#This Row],[kwota w obiegu]]</f>
        <v>16551</v>
      </c>
    </row>
    <row r="148" spans="1:9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>statek45[[#This Row],[ile ton]]*statek45[[#This Row],[cena za tone w talarach]]*IF(statek45[[#This Row],[Z/W]]="W",1, -1)</f>
        <v>-80</v>
      </c>
      <c r="H148">
        <f xml:space="preserve"> H147+statek45[[#This Row],[kwota w obiegu]]</f>
        <v>37327</v>
      </c>
      <c r="I148">
        <f>I149+statek45[[#This Row],[kwota w obiegu]]</f>
        <v>14836</v>
      </c>
    </row>
    <row r="149" spans="1:9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>statek45[[#This Row],[ile ton]]*statek45[[#This Row],[cena za tone w talarach]]*IF(statek45[[#This Row],[Z/W]]="W",1, -1)</f>
        <v>-987</v>
      </c>
      <c r="H149">
        <f xml:space="preserve"> H148+statek45[[#This Row],[kwota w obiegu]]</f>
        <v>36340</v>
      </c>
      <c r="I149">
        <f>I150+statek45[[#This Row],[kwota w obiegu]]</f>
        <v>14916</v>
      </c>
    </row>
    <row r="150" spans="1:9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>statek45[[#This Row],[ile ton]]*statek45[[#This Row],[cena za tone w talarach]]*IF(statek45[[#This Row],[Z/W]]="W",1, -1)</f>
        <v>-3168</v>
      </c>
      <c r="H150">
        <f xml:space="preserve"> H149+statek45[[#This Row],[kwota w obiegu]]</f>
        <v>33172</v>
      </c>
      <c r="I150">
        <f>I151+statek45[[#This Row],[kwota w obiegu]]</f>
        <v>15903</v>
      </c>
    </row>
    <row r="151" spans="1:9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>statek45[[#This Row],[ile ton]]*statek45[[#This Row],[cena za tone w talarach]]*IF(statek45[[#This Row],[Z/W]]="W",1, -1)</f>
        <v>1972</v>
      </c>
      <c r="H151">
        <f xml:space="preserve"> H150+statek45[[#This Row],[kwota w obiegu]]</f>
        <v>35144</v>
      </c>
      <c r="I151">
        <f>I152+statek45[[#This Row],[kwota w obiegu]]</f>
        <v>19071</v>
      </c>
    </row>
    <row r="152" spans="1:9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>statek45[[#This Row],[ile ton]]*statek45[[#This Row],[cena za tone w talarach]]*IF(statek45[[#This Row],[Z/W]]="W",1, -1)</f>
        <v>-45</v>
      </c>
      <c r="H152">
        <f xml:space="preserve"> H151+statek45[[#This Row],[kwota w obiegu]]</f>
        <v>35099</v>
      </c>
      <c r="I152">
        <f>I153+statek45[[#This Row],[kwota w obiegu]]</f>
        <v>17099</v>
      </c>
    </row>
    <row r="153" spans="1:9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>statek45[[#This Row],[ile ton]]*statek45[[#This Row],[cena za tone w talarach]]*IF(statek45[[#This Row],[Z/W]]="W",1, -1)</f>
        <v>1380</v>
      </c>
      <c r="H153">
        <f xml:space="preserve"> H152+statek45[[#This Row],[kwota w obiegu]]</f>
        <v>36479</v>
      </c>
      <c r="I153">
        <f>I154+statek45[[#This Row],[kwota w obiegu]]</f>
        <v>17144</v>
      </c>
    </row>
    <row r="154" spans="1:9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>statek45[[#This Row],[ile ton]]*statek45[[#This Row],[cena za tone w talarach]]*IF(statek45[[#This Row],[Z/W]]="W",1, -1)</f>
        <v>-3185</v>
      </c>
      <c r="H154">
        <f xml:space="preserve"> H153+statek45[[#This Row],[kwota w obiegu]]</f>
        <v>33294</v>
      </c>
      <c r="I154">
        <f>I155+statek45[[#This Row],[kwota w obiegu]]</f>
        <v>15764</v>
      </c>
    </row>
    <row r="155" spans="1:9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>statek45[[#This Row],[ile ton]]*statek45[[#This Row],[cena za tone w talarach]]*IF(statek45[[#This Row],[Z/W]]="W",1, -1)</f>
        <v>-128</v>
      </c>
      <c r="H155">
        <f xml:space="preserve"> H154+statek45[[#This Row],[kwota w obiegu]]</f>
        <v>33166</v>
      </c>
      <c r="I155">
        <f>I156+statek45[[#This Row],[kwota w obiegu]]</f>
        <v>18949</v>
      </c>
    </row>
    <row r="156" spans="1:9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>statek45[[#This Row],[ile ton]]*statek45[[#This Row],[cena za tone w talarach]]*IF(statek45[[#This Row],[Z/W]]="W",1, -1)</f>
        <v>-185</v>
      </c>
      <c r="H156">
        <f xml:space="preserve"> H155+statek45[[#This Row],[kwota w obiegu]]</f>
        <v>32981</v>
      </c>
      <c r="I156">
        <f>I157+statek45[[#This Row],[kwota w obiegu]]</f>
        <v>19077</v>
      </c>
    </row>
    <row r="157" spans="1:9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>statek45[[#This Row],[ile ton]]*statek45[[#This Row],[cena za tone w talarach]]*IF(statek45[[#This Row],[Z/W]]="W",1, -1)</f>
        <v>32</v>
      </c>
      <c r="H157">
        <f xml:space="preserve"> H156+statek45[[#This Row],[kwota w obiegu]]</f>
        <v>33013</v>
      </c>
      <c r="I157">
        <f>I158+statek45[[#This Row],[kwota w obiegu]]</f>
        <v>19262</v>
      </c>
    </row>
    <row r="158" spans="1:9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>statek45[[#This Row],[ile ton]]*statek45[[#This Row],[cena za tone w talarach]]*IF(statek45[[#This Row],[Z/W]]="W",1, -1)</f>
        <v>-238</v>
      </c>
      <c r="H158">
        <f xml:space="preserve"> H157+statek45[[#This Row],[kwota w obiegu]]</f>
        <v>32775</v>
      </c>
      <c r="I158">
        <f>I159+statek45[[#This Row],[kwota w obiegu]]</f>
        <v>19230</v>
      </c>
    </row>
    <row r="159" spans="1:9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>statek45[[#This Row],[ile ton]]*statek45[[#This Row],[cena za tone w talarach]]*IF(statek45[[#This Row],[Z/W]]="W",1, -1)</f>
        <v>-1711</v>
      </c>
      <c r="H159">
        <f xml:space="preserve"> H158+statek45[[#This Row],[kwota w obiegu]]</f>
        <v>31064</v>
      </c>
      <c r="I159">
        <f>I160+statek45[[#This Row],[kwota w obiegu]]</f>
        <v>19468</v>
      </c>
    </row>
    <row r="160" spans="1:9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>statek45[[#This Row],[ile ton]]*statek45[[#This Row],[cena za tone w talarach]]*IF(statek45[[#This Row],[Z/W]]="W",1, -1)</f>
        <v>-816</v>
      </c>
      <c r="H160">
        <f xml:space="preserve"> H159+statek45[[#This Row],[kwota w obiegu]]</f>
        <v>30248</v>
      </c>
      <c r="I160">
        <f>I161+statek45[[#This Row],[kwota w obiegu]]</f>
        <v>21179</v>
      </c>
    </row>
    <row r="161" spans="1:9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>statek45[[#This Row],[ile ton]]*statek45[[#This Row],[cena za tone w talarach]]*IF(statek45[[#This Row],[Z/W]]="W",1, -1)</f>
        <v>-540</v>
      </c>
      <c r="H161">
        <f xml:space="preserve"> H160+statek45[[#This Row],[kwota w obiegu]]</f>
        <v>29708</v>
      </c>
      <c r="I161">
        <f>I162+statek45[[#This Row],[kwota w obiegu]]</f>
        <v>21995</v>
      </c>
    </row>
    <row r="162" spans="1:9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>statek45[[#This Row],[ile ton]]*statek45[[#This Row],[cena za tone w talarach]]*IF(statek45[[#This Row],[Z/W]]="W",1, -1)</f>
        <v>-320</v>
      </c>
      <c r="H162">
        <f xml:space="preserve"> H161+statek45[[#This Row],[kwota w obiegu]]</f>
        <v>29388</v>
      </c>
      <c r="I162">
        <f>I163+statek45[[#This Row],[kwota w obiegu]]</f>
        <v>22535</v>
      </c>
    </row>
    <row r="163" spans="1:9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>statek45[[#This Row],[ile ton]]*statek45[[#This Row],[cena za tone w talarach]]*IF(statek45[[#This Row],[Z/W]]="W",1, -1)</f>
        <v>18216</v>
      </c>
      <c r="H163">
        <f xml:space="preserve"> H162+statek45[[#This Row],[kwota w obiegu]]</f>
        <v>47604</v>
      </c>
      <c r="I163">
        <f>I164+statek45[[#This Row],[kwota w obiegu]]</f>
        <v>22855</v>
      </c>
    </row>
    <row r="164" spans="1:9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>statek45[[#This Row],[ile ton]]*statek45[[#This Row],[cena za tone w talarach]]*IF(statek45[[#This Row],[Z/W]]="W",1, -1)</f>
        <v>-1824</v>
      </c>
      <c r="H164">
        <f xml:space="preserve"> H163+statek45[[#This Row],[kwota w obiegu]]</f>
        <v>45780</v>
      </c>
      <c r="I164">
        <f>I165+statek45[[#This Row],[kwota w obiegu]]</f>
        <v>4639</v>
      </c>
    </row>
    <row r="165" spans="1:9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>statek45[[#This Row],[ile ton]]*statek45[[#This Row],[cena za tone w talarach]]*IF(statek45[[#This Row],[Z/W]]="W",1, -1)</f>
        <v>-483</v>
      </c>
      <c r="H165">
        <f xml:space="preserve"> H164+statek45[[#This Row],[kwota w obiegu]]</f>
        <v>45297</v>
      </c>
      <c r="I165">
        <f>I166+statek45[[#This Row],[kwota w obiegu]]</f>
        <v>6463</v>
      </c>
    </row>
    <row r="166" spans="1:9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>statek45[[#This Row],[ile ton]]*statek45[[#This Row],[cena za tone w talarach]]*IF(statek45[[#This Row],[Z/W]]="W",1, -1)</f>
        <v>-3102</v>
      </c>
      <c r="H166">
        <f xml:space="preserve"> H165+statek45[[#This Row],[kwota w obiegu]]</f>
        <v>42195</v>
      </c>
      <c r="I166">
        <f>I167+statek45[[#This Row],[kwota w obiegu]]</f>
        <v>6946</v>
      </c>
    </row>
    <row r="167" spans="1:9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>statek45[[#This Row],[ile ton]]*statek45[[#This Row],[cena za tone w talarach]]*IF(statek45[[#This Row],[Z/W]]="W",1, -1)</f>
        <v>-150</v>
      </c>
      <c r="H167">
        <f xml:space="preserve"> H166+statek45[[#This Row],[kwota w obiegu]]</f>
        <v>42045</v>
      </c>
      <c r="I167">
        <f>I168+statek45[[#This Row],[kwota w obiegu]]</f>
        <v>10048</v>
      </c>
    </row>
    <row r="168" spans="1:9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>statek45[[#This Row],[ile ton]]*statek45[[#This Row],[cena za tone w talarach]]*IF(statek45[[#This Row],[Z/W]]="W",1, -1)</f>
        <v>-1927</v>
      </c>
      <c r="H168">
        <f xml:space="preserve"> H167+statek45[[#This Row],[kwota w obiegu]]</f>
        <v>40118</v>
      </c>
      <c r="I168">
        <f>I169+statek45[[#This Row],[kwota w obiegu]]</f>
        <v>10198</v>
      </c>
    </row>
    <row r="169" spans="1:9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>statek45[[#This Row],[ile ton]]*statek45[[#This Row],[cena za tone w talarach]]*IF(statek45[[#This Row],[Z/W]]="W",1, -1)</f>
        <v>2304</v>
      </c>
      <c r="H169">
        <f xml:space="preserve"> H168+statek45[[#This Row],[kwota w obiegu]]</f>
        <v>42422</v>
      </c>
      <c r="I169">
        <f>I170+statek45[[#This Row],[kwota w obiegu]]</f>
        <v>12125</v>
      </c>
    </row>
    <row r="170" spans="1:9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>statek45[[#This Row],[ile ton]]*statek45[[#This Row],[cena za tone w talarach]]*IF(statek45[[#This Row],[Z/W]]="W",1, -1)</f>
        <v>1776</v>
      </c>
      <c r="H170">
        <f xml:space="preserve"> H169+statek45[[#This Row],[kwota w obiegu]]</f>
        <v>44198</v>
      </c>
      <c r="I170">
        <f>I171+statek45[[#This Row],[kwota w obiegu]]</f>
        <v>9821</v>
      </c>
    </row>
    <row r="171" spans="1:9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>statek45[[#This Row],[ile ton]]*statek45[[#This Row],[cena za tone w talarach]]*IF(statek45[[#This Row],[Z/W]]="W",1, -1)</f>
        <v>-1116</v>
      </c>
      <c r="H171">
        <f xml:space="preserve"> H170+statek45[[#This Row],[kwota w obiegu]]</f>
        <v>43082</v>
      </c>
      <c r="I171">
        <f>I172+statek45[[#This Row],[kwota w obiegu]]</f>
        <v>8045</v>
      </c>
    </row>
    <row r="172" spans="1:9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>statek45[[#This Row],[ile ton]]*statek45[[#This Row],[cena za tone w talarach]]*IF(statek45[[#This Row],[Z/W]]="W",1, -1)</f>
        <v>-975</v>
      </c>
      <c r="H172">
        <f xml:space="preserve"> H171+statek45[[#This Row],[kwota w obiegu]]</f>
        <v>42107</v>
      </c>
      <c r="I172">
        <f>I173+statek45[[#This Row],[kwota w obiegu]]</f>
        <v>9161</v>
      </c>
    </row>
    <row r="173" spans="1:9" x14ac:dyDescent="0.2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>statek45[[#This Row],[ile ton]]*statek45[[#This Row],[cena za tone w talarach]]*IF(statek45[[#This Row],[Z/W]]="W",1, -1)</f>
        <v>-40</v>
      </c>
      <c r="H173">
        <f xml:space="preserve"> H172+statek45[[#This Row],[kwota w obiegu]]</f>
        <v>42067</v>
      </c>
      <c r="I173">
        <f>I174+statek45[[#This Row],[kwota w obiegu]]</f>
        <v>10136</v>
      </c>
    </row>
    <row r="174" spans="1:9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>statek45[[#This Row],[ile ton]]*statek45[[#This Row],[cena za tone w talarach]]*IF(statek45[[#This Row],[Z/W]]="W",1, -1)</f>
        <v>494</v>
      </c>
      <c r="H174">
        <f xml:space="preserve"> H173+statek45[[#This Row],[kwota w obiegu]]</f>
        <v>42561</v>
      </c>
      <c r="I174">
        <f>I175+statek45[[#This Row],[kwota w obiegu]]</f>
        <v>10176</v>
      </c>
    </row>
    <row r="175" spans="1:9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>statek45[[#This Row],[ile ton]]*statek45[[#This Row],[cena za tone w talarach]]*IF(statek45[[#This Row],[Z/W]]="W",1, -1)</f>
        <v>7623</v>
      </c>
      <c r="H175">
        <f xml:space="preserve"> H174+statek45[[#This Row],[kwota w obiegu]]</f>
        <v>50184</v>
      </c>
      <c r="I175">
        <f>I176+statek45[[#This Row],[kwota w obiegu]]</f>
        <v>9682</v>
      </c>
    </row>
    <row r="176" spans="1:9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>statek45[[#This Row],[ile ton]]*statek45[[#This Row],[cena za tone w talarach]]*IF(statek45[[#This Row],[Z/W]]="W",1, -1)</f>
        <v>-570</v>
      </c>
      <c r="H176">
        <f xml:space="preserve"> H175+statek45[[#This Row],[kwota w obiegu]]</f>
        <v>49614</v>
      </c>
      <c r="I176">
        <f>I177+statek45[[#This Row],[kwota w obiegu]]</f>
        <v>2059</v>
      </c>
    </row>
    <row r="177" spans="1:9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>statek45[[#This Row],[ile ton]]*statek45[[#This Row],[cena za tone w talarach]]*IF(statek45[[#This Row],[Z/W]]="W",1, -1)</f>
        <v>-368</v>
      </c>
      <c r="H177">
        <f xml:space="preserve"> H176+statek45[[#This Row],[kwota w obiegu]]</f>
        <v>49246</v>
      </c>
      <c r="I177">
        <f>I178+statek45[[#This Row],[kwota w obiegu]]</f>
        <v>2629</v>
      </c>
    </row>
    <row r="178" spans="1:9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>statek45[[#This Row],[ile ton]]*statek45[[#This Row],[cena za tone w talarach]]*IF(statek45[[#This Row],[Z/W]]="W",1, -1)</f>
        <v>539</v>
      </c>
      <c r="H178">
        <f xml:space="preserve"> H177+statek45[[#This Row],[kwota w obiegu]]</f>
        <v>49785</v>
      </c>
      <c r="I178">
        <f>I179+statek45[[#This Row],[kwota w obiegu]]</f>
        <v>2997</v>
      </c>
    </row>
    <row r="179" spans="1:9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>statek45[[#This Row],[ile ton]]*statek45[[#This Row],[cena za tone w talarach]]*IF(statek45[[#This Row],[Z/W]]="W",1, -1)</f>
        <v>5490</v>
      </c>
      <c r="H179">
        <f xml:space="preserve"> H178+statek45[[#This Row],[kwota w obiegu]]</f>
        <v>55275</v>
      </c>
      <c r="I179">
        <f>I180+statek45[[#This Row],[kwota w obiegu]]</f>
        <v>2458</v>
      </c>
    </row>
    <row r="180" spans="1:9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>statek45[[#This Row],[ile ton]]*statek45[[#This Row],[cena za tone w talarach]]*IF(statek45[[#This Row],[Z/W]]="W",1, -1)</f>
        <v>-418</v>
      </c>
      <c r="H180">
        <f xml:space="preserve"> H179+statek45[[#This Row],[kwota w obiegu]]</f>
        <v>54857</v>
      </c>
      <c r="I180">
        <f>I181+statek45[[#This Row],[kwota w obiegu]]</f>
        <v>-3032</v>
      </c>
    </row>
    <row r="181" spans="1:9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>statek45[[#This Row],[ile ton]]*statek45[[#This Row],[cena za tone w talarach]]*IF(statek45[[#This Row],[Z/W]]="W",1, -1)</f>
        <v>-968</v>
      </c>
      <c r="H181">
        <f xml:space="preserve"> H180+statek45[[#This Row],[kwota w obiegu]]</f>
        <v>53889</v>
      </c>
      <c r="I181">
        <f>I182+statek45[[#This Row],[kwota w obiegu]]</f>
        <v>-2614</v>
      </c>
    </row>
    <row r="182" spans="1:9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>statek45[[#This Row],[ile ton]]*statek45[[#This Row],[cena za tone w talarach]]*IF(statek45[[#This Row],[Z/W]]="W",1, -1)</f>
        <v>-225</v>
      </c>
      <c r="H182">
        <f xml:space="preserve"> H181+statek45[[#This Row],[kwota w obiegu]]</f>
        <v>53664</v>
      </c>
      <c r="I182">
        <f>I183+statek45[[#This Row],[kwota w obiegu]]</f>
        <v>-1646</v>
      </c>
    </row>
    <row r="183" spans="1:9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>statek45[[#This Row],[ile ton]]*statek45[[#This Row],[cena za tone w talarach]]*IF(statek45[[#This Row],[Z/W]]="W",1, -1)</f>
        <v>376</v>
      </c>
      <c r="H183">
        <f xml:space="preserve"> H182+statek45[[#This Row],[kwota w obiegu]]</f>
        <v>54040</v>
      </c>
      <c r="I183">
        <f>I184+statek45[[#This Row],[kwota w obiegu]]</f>
        <v>-1421</v>
      </c>
    </row>
    <row r="184" spans="1:9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>statek45[[#This Row],[ile ton]]*statek45[[#This Row],[cena za tone w talarach]]*IF(statek45[[#This Row],[Z/W]]="W",1, -1)</f>
        <v>-168</v>
      </c>
      <c r="H184">
        <f xml:space="preserve"> H183+statek45[[#This Row],[kwota w obiegu]]</f>
        <v>53872</v>
      </c>
      <c r="I184">
        <f>I185+statek45[[#This Row],[kwota w obiegu]]</f>
        <v>-1797</v>
      </c>
    </row>
    <row r="185" spans="1:9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>statek45[[#This Row],[ile ton]]*statek45[[#This Row],[cena za tone w talarach]]*IF(statek45[[#This Row],[Z/W]]="W",1, -1)</f>
        <v>-376</v>
      </c>
      <c r="H185">
        <f xml:space="preserve"> H184+statek45[[#This Row],[kwota w obiegu]]</f>
        <v>53496</v>
      </c>
      <c r="I185">
        <f>I186+statek45[[#This Row],[kwota w obiegu]]</f>
        <v>-1629</v>
      </c>
    </row>
    <row r="186" spans="1:9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>statek45[[#This Row],[ile ton]]*statek45[[#This Row],[cena za tone w talarach]]*IF(statek45[[#This Row],[Z/W]]="W",1, -1)</f>
        <v>2378</v>
      </c>
      <c r="H186">
        <f xml:space="preserve"> H185+statek45[[#This Row],[kwota w obiegu]]</f>
        <v>55874</v>
      </c>
      <c r="I186">
        <f>I187+statek45[[#This Row],[kwota w obiegu]]</f>
        <v>-1253</v>
      </c>
    </row>
    <row r="187" spans="1:9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>statek45[[#This Row],[ile ton]]*statek45[[#This Row],[cena za tone w talarach]]*IF(statek45[[#This Row],[Z/W]]="W",1, -1)</f>
        <v>1508</v>
      </c>
      <c r="H187">
        <f xml:space="preserve"> H186+statek45[[#This Row],[kwota w obiegu]]</f>
        <v>57382</v>
      </c>
      <c r="I187">
        <f>I188+statek45[[#This Row],[kwota w obiegu]]</f>
        <v>-3631</v>
      </c>
    </row>
    <row r="188" spans="1:9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>statek45[[#This Row],[ile ton]]*statek45[[#This Row],[cena za tone w talarach]]*IF(statek45[[#This Row],[Z/W]]="W",1, -1)</f>
        <v>-216</v>
      </c>
      <c r="H188">
        <f xml:space="preserve"> H187+statek45[[#This Row],[kwota w obiegu]]</f>
        <v>57166</v>
      </c>
      <c r="I188">
        <f>I189+statek45[[#This Row],[kwota w obiegu]]</f>
        <v>-5139</v>
      </c>
    </row>
    <row r="189" spans="1:9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>statek45[[#This Row],[ile ton]]*statek45[[#This Row],[cena za tone w talarach]]*IF(statek45[[#This Row],[Z/W]]="W",1, -1)</f>
        <v>-936</v>
      </c>
      <c r="H189">
        <f xml:space="preserve"> H188+statek45[[#This Row],[kwota w obiegu]]</f>
        <v>56230</v>
      </c>
      <c r="I189">
        <f>I190+statek45[[#This Row],[kwota w obiegu]]</f>
        <v>-4923</v>
      </c>
    </row>
    <row r="190" spans="1:9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>statek45[[#This Row],[ile ton]]*statek45[[#This Row],[cena za tone w talarach]]*IF(statek45[[#This Row],[Z/W]]="W",1, -1)</f>
        <v>-408</v>
      </c>
      <c r="H190">
        <f xml:space="preserve"> H189+statek45[[#This Row],[kwota w obiegu]]</f>
        <v>55822</v>
      </c>
      <c r="I190">
        <f>I191+statek45[[#This Row],[kwota w obiegu]]</f>
        <v>-3987</v>
      </c>
    </row>
    <row r="191" spans="1:9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>statek45[[#This Row],[ile ton]]*statek45[[#This Row],[cena za tone w talarach]]*IF(statek45[[#This Row],[Z/W]]="W",1, -1)</f>
        <v>1620</v>
      </c>
      <c r="H191">
        <f xml:space="preserve"> H190+statek45[[#This Row],[kwota w obiegu]]</f>
        <v>57442</v>
      </c>
      <c r="I191">
        <f>I192+statek45[[#This Row],[kwota w obiegu]]</f>
        <v>-3579</v>
      </c>
    </row>
    <row r="192" spans="1:9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>statek45[[#This Row],[ile ton]]*statek45[[#This Row],[cena za tone w talarach]]*IF(statek45[[#This Row],[Z/W]]="W",1, -1)</f>
        <v>-144</v>
      </c>
      <c r="H192">
        <f xml:space="preserve"> H191+statek45[[#This Row],[kwota w obiegu]]</f>
        <v>57298</v>
      </c>
      <c r="I192">
        <f>I193+statek45[[#This Row],[kwota w obiegu]]</f>
        <v>-5199</v>
      </c>
    </row>
    <row r="193" spans="1:9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>statek45[[#This Row],[ile ton]]*statek45[[#This Row],[cena za tone w talarach]]*IF(statek45[[#This Row],[Z/W]]="W",1, -1)</f>
        <v>-820</v>
      </c>
      <c r="H193">
        <f xml:space="preserve"> H192+statek45[[#This Row],[kwota w obiegu]]</f>
        <v>56478</v>
      </c>
      <c r="I193">
        <f>I194+statek45[[#This Row],[kwota w obiegu]]</f>
        <v>-5055</v>
      </c>
    </row>
    <row r="194" spans="1:9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>statek45[[#This Row],[ile ton]]*statek45[[#This Row],[cena za tone w talarach]]*IF(statek45[[#This Row],[Z/W]]="W",1, -1)</f>
        <v>128</v>
      </c>
      <c r="H194">
        <f xml:space="preserve"> H193+statek45[[#This Row],[kwota w obiegu]]</f>
        <v>56606</v>
      </c>
      <c r="I194">
        <f>I195+statek45[[#This Row],[kwota w obiegu]]</f>
        <v>-4235</v>
      </c>
    </row>
    <row r="195" spans="1:9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>statek45[[#This Row],[ile ton]]*statek45[[#This Row],[cena za tone w talarach]]*IF(statek45[[#This Row],[Z/W]]="W",1, -1)</f>
        <v>-1776</v>
      </c>
      <c r="H195">
        <f xml:space="preserve"> H194+statek45[[#This Row],[kwota w obiegu]]</f>
        <v>54830</v>
      </c>
      <c r="I195">
        <f>I196+statek45[[#This Row],[kwota w obiegu]]</f>
        <v>-4363</v>
      </c>
    </row>
    <row r="196" spans="1:9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>statek45[[#This Row],[ile ton]]*statek45[[#This Row],[cena za tone w talarach]]*IF(statek45[[#This Row],[Z/W]]="W",1, -1)</f>
        <v>3904</v>
      </c>
      <c r="H196">
        <f xml:space="preserve"> H195+statek45[[#This Row],[kwota w obiegu]]</f>
        <v>58734</v>
      </c>
      <c r="I196">
        <f>I197+statek45[[#This Row],[kwota w obiegu]]</f>
        <v>-2587</v>
      </c>
    </row>
    <row r="197" spans="1:9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>statek45[[#This Row],[ile ton]]*statek45[[#This Row],[cena za tone w talarach]]*IF(statek45[[#This Row],[Z/W]]="W",1, -1)</f>
        <v>-2709</v>
      </c>
      <c r="H197">
        <f xml:space="preserve"> H196+statek45[[#This Row],[kwota w obiegu]]</f>
        <v>56025</v>
      </c>
      <c r="I197">
        <f>I198+statek45[[#This Row],[kwota w obiegu]]</f>
        <v>-6491</v>
      </c>
    </row>
    <row r="198" spans="1:9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>statek45[[#This Row],[ile ton]]*statek45[[#This Row],[cena za tone w talarach]]*IF(statek45[[#This Row],[Z/W]]="W",1, -1)</f>
        <v>-576</v>
      </c>
      <c r="H198">
        <f xml:space="preserve"> H197+statek45[[#This Row],[kwota w obiegu]]</f>
        <v>55449</v>
      </c>
      <c r="I198">
        <f>I199+statek45[[#This Row],[kwota w obiegu]]</f>
        <v>-3782</v>
      </c>
    </row>
    <row r="199" spans="1:9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>statek45[[#This Row],[ile ton]]*statek45[[#This Row],[cena za tone w talarach]]*IF(statek45[[#This Row],[Z/W]]="W",1, -1)</f>
        <v>248</v>
      </c>
      <c r="H199">
        <f xml:space="preserve"> H198+statek45[[#This Row],[kwota w obiegu]]</f>
        <v>55697</v>
      </c>
      <c r="I199">
        <f>I200+statek45[[#This Row],[kwota w obiegu]]</f>
        <v>-3206</v>
      </c>
    </row>
    <row r="200" spans="1:9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>statek45[[#This Row],[ile ton]]*statek45[[#This Row],[cena za tone w talarach]]*IF(statek45[[#This Row],[Z/W]]="W",1, -1)</f>
        <v>-665</v>
      </c>
      <c r="H200">
        <f xml:space="preserve"> H199+statek45[[#This Row],[kwota w obiegu]]</f>
        <v>55032</v>
      </c>
      <c r="I200">
        <f>I201+statek45[[#This Row],[kwota w obiegu]]</f>
        <v>-3454</v>
      </c>
    </row>
    <row r="201" spans="1:9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>statek45[[#This Row],[ile ton]]*statek45[[#This Row],[cena za tone w talarach]]*IF(statek45[[#This Row],[Z/W]]="W",1, -1)</f>
        <v>-328</v>
      </c>
      <c r="H201">
        <f xml:space="preserve"> H200+statek45[[#This Row],[kwota w obiegu]]</f>
        <v>54704</v>
      </c>
      <c r="I201">
        <f>I202+statek45[[#This Row],[kwota w obiegu]]</f>
        <v>-2789</v>
      </c>
    </row>
    <row r="202" spans="1:9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>statek45[[#This Row],[ile ton]]*statek45[[#This Row],[cena za tone w talarach]]*IF(statek45[[#This Row],[Z/W]]="W",1, -1)</f>
        <v>-1403</v>
      </c>
      <c r="H202">
        <f xml:space="preserve"> H201+statek45[[#This Row],[kwota w obiegu]]</f>
        <v>53301</v>
      </c>
      <c r="I202">
        <f>I203+statek45[[#This Row],[kwota w obiegu]]</f>
        <v>-2461</v>
      </c>
    </row>
    <row r="203" spans="1:9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>statek45[[#This Row],[ile ton]]*statek45[[#This Row],[cena za tone w talarach]]*IF(statek45[[#This Row],[Z/W]]="W",1, -1)</f>
        <v>-1058</v>
      </c>
      <c r="H203">
        <f xml:space="preserve"> H202+statek45[[#This Row],[kwota w obiegu]]</f>
        <v>52243</v>
      </c>
      <c r="I203">
        <f>I204+statek45[[#This Row],[kwota w obiegu]]</f>
        <v>-1058</v>
      </c>
    </row>
  </sheetData>
  <mergeCells count="1">
    <mergeCell ref="J3:M3"/>
  </mergeCells>
  <conditionalFormatting sqref="H2:H203">
    <cfRule type="cellIs" dxfId="1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7 K C L V T c Z Y x K k A A A A 9 g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D K 8 p x x T I A q E w 9 i v w e e + z / Y G w H R s / D l r 0 T V z m Q J Y I 5 P 1 B P A B Q S w M E F A A C A A g A 7 K C L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g i 1 W x I b a 9 k g E A A N w G A A A T A B w A R m 9 y b X V s Y X M v U 2 V j d G l v b j E u b S C i G A A o o B Q A A A A A A A A A A A A A A A A A A A A A A A A A A A D t U k 1 v 0 0 A Q P R M p / 2 G 0 v T i S Z U i h O V D 5 E K W t q B A B 6 i B E a w 6 D P b S r 2 D v R 7 q S p H f W S v 9 R T J W 6 V / x e b p J 8 q B x D X 7 G V n 3 u y + m b f 7 H G W i 2 U C y 3 r u 7 7 V a 7 5 c 7 Q U g 5 O U G g M M R Q k 7 R b 4 1 V z b m 6 u 8 W b A H B + 4 8 2 u N s W p K R 4 E A X F A 3 Y i E 9 c o P b f p k k 9 5 m a B 6 Y f + 6 M t R P z 0 c H n w 8 8 v G 3 9 / 2 0 x h y N x r T b g 2 T V I l 1 3 i u R C V C c 8 2 a N C l 1 r I x u q F C m H A x b Q 0 L u 6 F s G 8 y z r U 5 j b v b O 6 9 C + D x l o U S q g u K H M B q y o e + d c D 3 x l h r i a b O 4 u Z q N N T B M O J 9 V z S 9 X s 6 l K n 9 W a S 0 3 K y x n h D 3 / 3 k + X S E 7 0 j z M m 6 4 F 5 v C C e 3 p X 5 R J B k W a F 0 s d v q 4 0 b F n M v 4 N G a S a P F C O L B r 3 k 2 2 5 1 j G q J u S C v x s r n M 9 V j o L + E T w l g Y / p M o S 5 m r C V O 1 D o Q l a g 8 A z t M / T 4 5 d d n m P 8 s E D Y e P z T S e x M t Z 1 o V M j I I N S 6 L B D O Q p U 7 M z p 4 e v O y 0 W 9 r 8 W f V j + 2 y p W w M F 2 x 2 1 c d H G R f / p o t c b F 2 1 c 9 C 8 u + g 1 Q S w E C L Q A U A A I A C A D s o I t V N x l j E q Q A A A D 2 A A A A E g A A A A A A A A A A A A A A A A A A A A A A Q 2 9 u Z m l n L 1 B h Y 2 t h Z 2 U u e G 1 s U E s B A i 0 A F A A C A A g A 7 K C L V Q / K 6 a u k A A A A 6 Q A A A B M A A A A A A A A A A A A A A A A A 8 A A A A F t D b 2 5 0 Z W 5 0 X 1 R 5 c G V z X S 5 4 b W x Q S w E C L Q A U A A I A C A D s o I t V s S G 2 v Z I B A A D c B g A A E w A A A A A A A A A A A A A A A A D h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H w A A A A A A A B 4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d G V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F Q w O T o y M D o 0 N i 4 3 O T k 3 N T I w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l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V r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A 5 O j I w O j Q 2 L j c 5 O T c 1 M j B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F N 0 Y X R 1 c y I g V m F s d W U 9 I n N D b 2 1 w b G V 0 Z S I g L z 4 8 R W 5 0 c n k g V H l w Z T 0 i R m l s b E N v d W 5 0 I i B W Y W x 1 Z T 0 i b D I w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z d G F 0 Z W s 0 N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i 0 x M i 0 w O F Q w O T o y M D o 0 N i 4 3 O T k 3 N T I w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k Z p b G x D b 3 V u d C I g V m F s d W U 9 I m w y M D I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3 R h d G V r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N + 5 4 E w G G U W q n h q M c Y K W m Q A A A A A C A A A A A A A Q Z g A A A A E A A C A A A A B 2 y C V a e X 0 F O A W 3 7 P e x X + S S m 3 Y d 1 S o G Q g e c y T 4 G N q p i r A A A A A A O g A A A A A I A A C A A A A B + V u i X H q H K p h Q a x E T 0 r h W + 2 M s W f n H x y q K 2 J I Z U Q o M 2 4 V A A A A A c t f W J y H p F 4 a X B b k 3 N a X P B K L Z X + C 1 T J y 1 p u 8 6 K Y x H S q R e v / u c p z v O m o c 2 K O Y c I G s h p k + S 3 p f C N r o O E Z 3 n S / H s G p y W j V L H M B M Z u U d L Z S G 1 f Y k A A A A A i X X O e k i z r h L k d Z Y A D g 2 2 s 1 g m u k K b T 7 G G 5 X 7 n 0 + / a V z a l U 7 p i + M F P X s + / S W n q q w D g w A T 7 v x M M y 8 6 V h D K R x H D D P < / D a t a M a s h u p > 
</file>

<file path=customXml/itemProps1.xml><?xml version="1.0" encoding="utf-8"?>
<ds:datastoreItem xmlns:ds="http://schemas.openxmlformats.org/officeDocument/2006/customXml" ds:itemID="{E3EF9A4C-31E0-4B0D-BF60-C23EFAAF52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3</vt:i4>
      </vt:variant>
    </vt:vector>
  </HeadingPairs>
  <TitlesOfParts>
    <vt:vector size="9" baseType="lpstr">
      <vt:lpstr>statek</vt:lpstr>
      <vt:lpstr>ładowane</vt:lpstr>
      <vt:lpstr>zad 3</vt:lpstr>
      <vt:lpstr>zad 4</vt:lpstr>
      <vt:lpstr>zad 5</vt:lpstr>
      <vt:lpstr>zad 5 (2)</vt:lpstr>
      <vt:lpstr>'zad 4'!Kryteria</vt:lpstr>
      <vt:lpstr>ładowane!Wybieranie</vt:lpstr>
      <vt:lpstr>'zad 4'!Wybieranie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barenciak</dc:creator>
  <cp:lastModifiedBy>Bartosz Larenta</cp:lastModifiedBy>
  <dcterms:created xsi:type="dcterms:W3CDTF">2015-06-05T18:19:34Z</dcterms:created>
  <dcterms:modified xsi:type="dcterms:W3CDTF">2022-12-11T19:42:21Z</dcterms:modified>
</cp:coreProperties>
</file>