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zkoła\MATURA\INFORMATYKA\zadania\8 biblioteka\"/>
    </mc:Choice>
  </mc:AlternateContent>
  <xr:revisionPtr revIDLastSave="0" documentId="13_ncr:1_{DA4C9C33-E747-4EC6-ACC2-EAC88D92942A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tudenci" sheetId="3" r:id="rId1"/>
    <sheet name="wypozyczenia" sheetId="4" r:id="rId2"/>
    <sheet name="meldunek" sheetId="2" r:id="rId3"/>
    <sheet name="zad1" sheetId="1" r:id="rId4"/>
    <sheet name="zad2" sheetId="5" r:id="rId5"/>
    <sheet name="zad3" sheetId="6" r:id="rId6"/>
    <sheet name="zad4" sheetId="7" r:id="rId7"/>
    <sheet name="zad5" sheetId="8" r:id="rId8"/>
  </sheets>
  <definedNames>
    <definedName name="_xlnm._FilterDatabase" localSheetId="0" hidden="1">studenci!$A$1:$E$331</definedName>
    <definedName name="_xlnm._FilterDatabase" localSheetId="1" hidden="1">wypozyczenia!$A$1:$C$331</definedName>
    <definedName name="_xlnm._FilterDatabase" localSheetId="3" hidden="1">zad1!$A$1:$C$331</definedName>
    <definedName name="_xlnm._FilterDatabase" localSheetId="6" hidden="1">zad4!$A$1:$E$331</definedName>
    <definedName name="ExternalData_1" localSheetId="2" hidden="1">meldunek!$A$1:$B$326</definedName>
    <definedName name="ExternalData_1" localSheetId="4" hidden="1">zad2!$A$1:$B$326</definedName>
    <definedName name="ExternalData_2" localSheetId="0" hidden="1">studenci!$A$1:$C$331</definedName>
    <definedName name="ExternalData_2" localSheetId="6" hidden="1">zad4!$A$1:$C$331</definedName>
    <definedName name="ExternalData_3" localSheetId="1" hidden="1">wypozyczenia!$A$1:$C$331</definedName>
    <definedName name="ExternalData_3" localSheetId="7" hidden="1">zad5!$A$1:$C$331</definedName>
    <definedName name="ExternalData_4" localSheetId="3" hidden="1">zad1!$A$1:$C$331</definedName>
    <definedName name="_xlnm.Criteria" localSheetId="3">zad1!$F$1:$F$2</definedName>
    <definedName name="_xlnm.Criteria" localSheetId="6">zad4!$I$1:$M$2</definedName>
    <definedName name="_xlnm.Extract" localSheetId="3">zad1!$F$5:$H$5</definedName>
    <definedName name="_xlnm.Extract" localSheetId="6">zad4!$I$6:$M$6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D3" i="8"/>
  <c r="D4" i="8"/>
  <c r="D5" i="8"/>
  <c r="D2" i="8"/>
  <c r="D9" i="8"/>
  <c r="D6" i="8"/>
  <c r="D8" i="8"/>
  <c r="D10" i="8"/>
  <c r="D7" i="8"/>
  <c r="D11" i="8"/>
  <c r="D14" i="8"/>
  <c r="D15" i="8"/>
  <c r="D16" i="8"/>
  <c r="D12" i="8"/>
  <c r="D13" i="8"/>
  <c r="D17" i="8"/>
  <c r="D18" i="8"/>
  <c r="D21" i="8"/>
  <c r="D20" i="8"/>
  <c r="D22" i="8"/>
  <c r="D19" i="8"/>
  <c r="D23" i="8"/>
  <c r="D24" i="8"/>
  <c r="D25" i="8"/>
  <c r="D26" i="8"/>
  <c r="D27" i="8"/>
  <c r="D29" i="8"/>
  <c r="D28" i="8"/>
  <c r="D30" i="8"/>
  <c r="D34" i="8"/>
  <c r="D31" i="8"/>
  <c r="D32" i="8"/>
  <c r="D33" i="8"/>
  <c r="D39" i="8"/>
  <c r="D37" i="8"/>
  <c r="D36" i="8"/>
  <c r="D41" i="8"/>
  <c r="D35" i="8"/>
  <c r="D38" i="8"/>
  <c r="D40" i="8"/>
  <c r="D43" i="8"/>
  <c r="D44" i="8"/>
  <c r="D45" i="8"/>
  <c r="D42" i="8"/>
  <c r="D51" i="8"/>
  <c r="D50" i="8"/>
  <c r="D46" i="8"/>
  <c r="D52" i="8"/>
  <c r="D47" i="8"/>
  <c r="D55" i="8"/>
  <c r="D48" i="8"/>
  <c r="D49" i="8"/>
  <c r="D54" i="8"/>
  <c r="D53" i="8"/>
  <c r="D60" i="8"/>
  <c r="D57" i="8"/>
  <c r="D59" i="8"/>
  <c r="D58" i="8"/>
  <c r="D56" i="8"/>
  <c r="D65" i="8"/>
  <c r="D61" i="8"/>
  <c r="D64" i="8"/>
  <c r="D63" i="8"/>
  <c r="D62" i="8"/>
  <c r="D68" i="8"/>
  <c r="D66" i="8"/>
  <c r="D73" i="8"/>
  <c r="D72" i="8"/>
  <c r="D67" i="8"/>
  <c r="D71" i="8"/>
  <c r="D70" i="8"/>
  <c r="D69" i="8"/>
  <c r="D74" i="8"/>
  <c r="D75" i="8"/>
  <c r="D76" i="8"/>
  <c r="D81" i="8"/>
  <c r="D82" i="8"/>
  <c r="D78" i="8"/>
  <c r="D77" i="8"/>
  <c r="D80" i="8"/>
  <c r="D79" i="8"/>
  <c r="D86" i="8"/>
  <c r="D85" i="8"/>
  <c r="D83" i="8"/>
  <c r="D84" i="8"/>
  <c r="D87" i="8"/>
  <c r="D89" i="8"/>
  <c r="D88" i="8"/>
  <c r="D90" i="8"/>
  <c r="D93" i="8"/>
  <c r="D92" i="8"/>
  <c r="D91" i="8"/>
  <c r="D98" i="8"/>
  <c r="D96" i="8"/>
  <c r="D94" i="8"/>
  <c r="D97" i="8"/>
  <c r="D95" i="8"/>
  <c r="D100" i="8"/>
  <c r="D99" i="8"/>
  <c r="D101" i="8"/>
  <c r="D106" i="8"/>
  <c r="D105" i="8"/>
  <c r="D102" i="8"/>
  <c r="D103" i="8"/>
  <c r="D104" i="8"/>
  <c r="D108" i="8"/>
  <c r="D109" i="8"/>
  <c r="D107" i="8"/>
  <c r="D110" i="8"/>
  <c r="D112" i="8"/>
  <c r="D113" i="8"/>
  <c r="D114" i="8"/>
  <c r="D111" i="8"/>
  <c r="D116" i="8"/>
  <c r="D117" i="8"/>
  <c r="D115" i="8"/>
  <c r="D118" i="8"/>
  <c r="D119" i="8"/>
  <c r="D124" i="8"/>
  <c r="D122" i="8"/>
  <c r="D123" i="8"/>
  <c r="D121" i="8"/>
  <c r="D120" i="8"/>
  <c r="D125" i="8"/>
  <c r="D129" i="8"/>
  <c r="D127" i="8"/>
  <c r="D126" i="8"/>
  <c r="D128" i="8"/>
  <c r="D131" i="8"/>
  <c r="D130" i="8"/>
  <c r="D133" i="8"/>
  <c r="D135" i="8"/>
  <c r="D134" i="8"/>
  <c r="D132" i="8"/>
  <c r="D137" i="8"/>
  <c r="D138" i="8"/>
  <c r="D136" i="8"/>
  <c r="D139" i="8"/>
  <c r="D140" i="8"/>
  <c r="D143" i="8"/>
  <c r="D144" i="8"/>
  <c r="D145" i="8"/>
  <c r="D141" i="8"/>
  <c r="D142" i="8"/>
  <c r="D148" i="8"/>
  <c r="D146" i="8"/>
  <c r="D147" i="8"/>
  <c r="D150" i="8"/>
  <c r="D151" i="8"/>
  <c r="D149" i="8"/>
  <c r="D153" i="8"/>
  <c r="D155" i="8"/>
  <c r="D154" i="8"/>
  <c r="D152" i="8"/>
  <c r="D156" i="8"/>
  <c r="D157" i="8"/>
  <c r="D160" i="8"/>
  <c r="D158" i="8"/>
  <c r="D159" i="8"/>
  <c r="D161" i="8"/>
  <c r="D162" i="8"/>
  <c r="D165" i="8"/>
  <c r="D164" i="8"/>
  <c r="D163" i="8"/>
  <c r="D166" i="8"/>
  <c r="D167" i="8"/>
  <c r="D169" i="8"/>
  <c r="D168" i="8"/>
  <c r="D170" i="8"/>
  <c r="D171" i="8"/>
  <c r="D172" i="8"/>
  <c r="D175" i="8"/>
  <c r="D173" i="8"/>
  <c r="D178" i="8"/>
  <c r="D177" i="8"/>
  <c r="D176" i="8"/>
  <c r="D174" i="8"/>
  <c r="D181" i="8"/>
  <c r="D180" i="8"/>
  <c r="D179" i="8"/>
  <c r="D182" i="8"/>
  <c r="D183" i="8"/>
  <c r="D184" i="8"/>
  <c r="D185" i="8"/>
  <c r="D189" i="8"/>
  <c r="D186" i="8"/>
  <c r="D187" i="8"/>
  <c r="D190" i="8"/>
  <c r="D188" i="8"/>
  <c r="D191" i="8"/>
  <c r="D192" i="8"/>
  <c r="D193" i="8"/>
  <c r="D195" i="8"/>
  <c r="D194" i="8"/>
  <c r="D199" i="8"/>
  <c r="D201" i="8"/>
  <c r="D197" i="8"/>
  <c r="D196" i="8"/>
  <c r="D200" i="8"/>
  <c r="D198" i="8"/>
  <c r="D202" i="8"/>
  <c r="D203" i="8"/>
  <c r="D204" i="8"/>
  <c r="D206" i="8"/>
  <c r="D205" i="8"/>
  <c r="D207" i="8"/>
  <c r="D208" i="8"/>
  <c r="D213" i="8"/>
  <c r="D211" i="8"/>
  <c r="D209" i="8"/>
  <c r="D212" i="8"/>
  <c r="D210" i="8"/>
  <c r="D215" i="8"/>
  <c r="D214" i="8"/>
  <c r="D216" i="8"/>
  <c r="D220" i="8"/>
  <c r="D221" i="8"/>
  <c r="D222" i="8"/>
  <c r="D223" i="8"/>
  <c r="D217" i="8"/>
  <c r="D219" i="8"/>
  <c r="D218" i="8"/>
  <c r="D227" i="8"/>
  <c r="D225" i="8"/>
  <c r="D224" i="8"/>
  <c r="D226" i="8"/>
  <c r="D228" i="8"/>
  <c r="D229" i="8"/>
  <c r="D230" i="8"/>
  <c r="D231" i="8"/>
  <c r="D233" i="8"/>
  <c r="D237" i="8"/>
  <c r="D235" i="8"/>
  <c r="D232" i="8"/>
  <c r="D234" i="8"/>
  <c r="D236" i="8"/>
  <c r="D239" i="8"/>
  <c r="D240" i="8"/>
  <c r="D238" i="8"/>
  <c r="D242" i="8"/>
  <c r="D243" i="8"/>
  <c r="D241" i="8"/>
  <c r="D244" i="8"/>
  <c r="D246" i="8"/>
  <c r="D245" i="8"/>
  <c r="D248" i="8"/>
  <c r="D247" i="8"/>
  <c r="D249" i="8"/>
  <c r="D250" i="8"/>
  <c r="D254" i="8"/>
  <c r="D253" i="8"/>
  <c r="D252" i="8"/>
  <c r="D251" i="8"/>
  <c r="D257" i="8"/>
  <c r="D255" i="8"/>
  <c r="D256" i="8"/>
  <c r="D258" i="8"/>
  <c r="D259" i="8"/>
  <c r="D261" i="8"/>
  <c r="D260" i="8"/>
  <c r="D263" i="8"/>
  <c r="D262" i="8"/>
  <c r="D264" i="8"/>
  <c r="D266" i="8"/>
  <c r="D265" i="8"/>
  <c r="D273" i="8"/>
  <c r="D268" i="8"/>
  <c r="D271" i="8"/>
  <c r="D270" i="8"/>
  <c r="D272" i="8"/>
  <c r="D269" i="8"/>
  <c r="D267" i="8"/>
  <c r="D274" i="8"/>
  <c r="D275" i="8"/>
  <c r="D278" i="8"/>
  <c r="D276" i="8"/>
  <c r="D277" i="8"/>
  <c r="D279" i="8"/>
  <c r="D280" i="8"/>
  <c r="D284" i="8"/>
  <c r="D282" i="8"/>
  <c r="D283" i="8"/>
  <c r="D281" i="8"/>
  <c r="D288" i="8"/>
  <c r="D286" i="8"/>
  <c r="D285" i="8"/>
  <c r="D289" i="8"/>
  <c r="D287" i="8"/>
  <c r="D291" i="8"/>
  <c r="D290" i="8"/>
  <c r="D292" i="8"/>
  <c r="D297" i="8"/>
  <c r="D295" i="8"/>
  <c r="D296" i="8"/>
  <c r="D293" i="8"/>
  <c r="D294" i="8"/>
  <c r="D302" i="8"/>
  <c r="D303" i="8"/>
  <c r="D300" i="8"/>
  <c r="D299" i="8"/>
  <c r="D298" i="8"/>
  <c r="D301" i="8"/>
  <c r="D312" i="8"/>
  <c r="D307" i="8"/>
  <c r="D308" i="8"/>
  <c r="D304" i="8"/>
  <c r="D309" i="8"/>
  <c r="D306" i="8"/>
  <c r="D305" i="8"/>
  <c r="D315" i="8"/>
  <c r="D310" i="8"/>
  <c r="D314" i="8"/>
  <c r="D313" i="8"/>
  <c r="D311" i="8"/>
  <c r="D317" i="8"/>
  <c r="D316" i="8"/>
  <c r="D318" i="8"/>
  <c r="D319" i="8"/>
  <c r="D321" i="8"/>
  <c r="D322" i="8"/>
  <c r="D320" i="8"/>
  <c r="D325" i="8"/>
  <c r="D323" i="8"/>
  <c r="D326" i="8"/>
  <c r="D324" i="8"/>
  <c r="D328" i="8"/>
  <c r="D327" i="8"/>
  <c r="D329" i="8"/>
  <c r="D330" i="8"/>
  <c r="D331" i="8"/>
  <c r="F29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E331" i="7"/>
  <c r="D331" i="7"/>
  <c r="E330" i="7"/>
  <c r="D330" i="7"/>
  <c r="E329" i="7"/>
  <c r="D329" i="7"/>
  <c r="E328" i="7"/>
  <c r="D328" i="7"/>
  <c r="E327" i="7"/>
  <c r="D327" i="7"/>
  <c r="E326" i="7"/>
  <c r="D326" i="7"/>
  <c r="E325" i="7"/>
  <c r="D325" i="7"/>
  <c r="E324" i="7"/>
  <c r="D324" i="7"/>
  <c r="E323" i="7"/>
  <c r="D323" i="7"/>
  <c r="E322" i="7"/>
  <c r="D322" i="7"/>
  <c r="E321" i="7"/>
  <c r="D321" i="7"/>
  <c r="E320" i="7"/>
  <c r="D320" i="7"/>
  <c r="E319" i="7"/>
  <c r="D319" i="7"/>
  <c r="E318" i="7"/>
  <c r="D318" i="7"/>
  <c r="E317" i="7"/>
  <c r="D317" i="7"/>
  <c r="E316" i="7"/>
  <c r="D316" i="7"/>
  <c r="E315" i="7"/>
  <c r="D315" i="7"/>
  <c r="E314" i="7"/>
  <c r="D314" i="7"/>
  <c r="E313" i="7"/>
  <c r="D313" i="7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D295" i="7"/>
  <c r="E294" i="7"/>
  <c r="D294" i="7"/>
  <c r="E293" i="7"/>
  <c r="D293" i="7"/>
  <c r="E292" i="7"/>
  <c r="D292" i="7"/>
  <c r="E291" i="7"/>
  <c r="D291" i="7"/>
  <c r="E290" i="7"/>
  <c r="D290" i="7"/>
  <c r="E289" i="7"/>
  <c r="D289" i="7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D271" i="7"/>
  <c r="E270" i="7"/>
  <c r="D270" i="7"/>
  <c r="E269" i="7"/>
  <c r="D269" i="7"/>
  <c r="E268" i="7"/>
  <c r="D268" i="7"/>
  <c r="E267" i="7"/>
  <c r="D267" i="7"/>
  <c r="E266" i="7"/>
  <c r="D266" i="7"/>
  <c r="E265" i="7"/>
  <c r="D265" i="7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D247" i="7"/>
  <c r="E246" i="7"/>
  <c r="D246" i="7"/>
  <c r="E245" i="7"/>
  <c r="D245" i="7"/>
  <c r="E244" i="7"/>
  <c r="D244" i="7"/>
  <c r="E243" i="7"/>
  <c r="D243" i="7"/>
  <c r="E242" i="7"/>
  <c r="D242" i="7"/>
  <c r="E241" i="7"/>
  <c r="D241" i="7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D223" i="7"/>
  <c r="E222" i="7"/>
  <c r="D222" i="7"/>
  <c r="E221" i="7"/>
  <c r="D221" i="7"/>
  <c r="E220" i="7"/>
  <c r="D220" i="7"/>
  <c r="E219" i="7"/>
  <c r="D219" i="7"/>
  <c r="E218" i="7"/>
  <c r="D218" i="7"/>
  <c r="E217" i="7"/>
  <c r="D217" i="7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D199" i="7"/>
  <c r="E198" i="7"/>
  <c r="D198" i="7"/>
  <c r="E197" i="7"/>
  <c r="D197" i="7"/>
  <c r="E196" i="7"/>
  <c r="D196" i="7"/>
  <c r="E195" i="7"/>
  <c r="D195" i="7"/>
  <c r="E194" i="7"/>
  <c r="D194" i="7"/>
  <c r="E193" i="7"/>
  <c r="D193" i="7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E176" i="7"/>
  <c r="D176" i="7"/>
  <c r="E175" i="7"/>
  <c r="D175" i="7"/>
  <c r="E174" i="7"/>
  <c r="D174" i="7"/>
  <c r="E173" i="7"/>
  <c r="D173" i="7"/>
  <c r="E172" i="7"/>
  <c r="D172" i="7"/>
  <c r="E171" i="7"/>
  <c r="D171" i="7"/>
  <c r="E170" i="7"/>
  <c r="D170" i="7"/>
  <c r="E169" i="7"/>
  <c r="D169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D151" i="7"/>
  <c r="E150" i="7"/>
  <c r="D150" i="7"/>
  <c r="E149" i="7"/>
  <c r="D149" i="7"/>
  <c r="E148" i="7"/>
  <c r="D148" i="7"/>
  <c r="E147" i="7"/>
  <c r="D147" i="7"/>
  <c r="E146" i="7"/>
  <c r="D146" i="7"/>
  <c r="E145" i="7"/>
  <c r="D145" i="7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D127" i="7"/>
  <c r="E126" i="7"/>
  <c r="D126" i="7"/>
  <c r="E125" i="7"/>
  <c r="D125" i="7"/>
  <c r="E124" i="7"/>
  <c r="D124" i="7"/>
  <c r="E123" i="7"/>
  <c r="D123" i="7"/>
  <c r="E122" i="7"/>
  <c r="D122" i="7"/>
  <c r="E121" i="7"/>
  <c r="D121" i="7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E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L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2" i="5"/>
  <c r="E2" i="5" a="1"/>
  <c r="E2" i="5" s="1"/>
  <c r="H2" i="1"/>
  <c r="G2" i="1"/>
  <c r="F2" i="1"/>
  <c r="J3" i="7" l="1"/>
  <c r="B2" i="6"/>
  <c r="B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213F9-A287-4484-9EE9-117736873FC5}" keepAlive="1" name="Zapytanie — meldunek" description="Połączenie z zapytaniem „meldunek” w skoroszycie." type="5" refreshedVersion="8" background="1" saveData="1">
    <dbPr connection="Provider=Microsoft.Mashup.OleDb.1;Data Source=$Workbook$;Location=meldunek;Extended Properties=&quot;&quot;" command="SELECT * FROM [meldunek]"/>
  </connection>
  <connection id="2" xr16:uid="{452E66FB-12F1-48CE-9867-0F5DDCC85E71}" keepAlive="1" name="Zapytanie — studenci" description="Połączenie z zapytaniem „studenci” w skoroszycie." type="5" refreshedVersion="8" background="1" saveData="1">
    <dbPr connection="Provider=Microsoft.Mashup.OleDb.1;Data Source=$Workbook$;Location=studenci;Extended Properties=&quot;&quot;" command="SELECT * FROM [studenci]"/>
  </connection>
  <connection id="3" xr16:uid="{56BCBB56-F671-4899-A1F2-63EBAB8148C9}" keepAlive="1" name="Zapytanie — studenci (2)" description="Połączenie z zapytaniem „studenci (2)” w skoroszycie." type="5" refreshedVersion="8" background="1" saveData="1">
    <dbPr connection="Provider=Microsoft.Mashup.OleDb.1;Data Source=$Workbook$;Location=&quot;studenci (2)&quot;;Extended Properties=&quot;&quot;" command="SELECT * FROM [studenci (2)]"/>
  </connection>
  <connection id="4" xr16:uid="{F3777BF8-5F17-46DD-9FFA-413063F6D383}" keepAlive="1" name="Zapytanie — wypozyczenia" description="Połączenie z zapytaniem „wypozyczenia” w skoroszycie." type="5" refreshedVersion="8" background="1" saveData="1">
    <dbPr connection="Provider=Microsoft.Mashup.OleDb.1;Data Source=$Workbook$;Location=wypozyczenia;Extended Properties=&quot;&quot;" command="SELECT * FROM [wypozyczenia]"/>
  </connection>
  <connection id="5" xr16:uid="{38E5F285-7DFA-481E-91E6-A8BD5DACC39C}" keepAlive="1" name="Zapytanie — wypozyczenia (2)" description="Połączenie z zapytaniem „wypozyczenia (2)” w skoroszycie." type="5" refreshedVersion="8" background="1" saveData="1">
    <dbPr connection="Provider=Microsoft.Mashup.OleDb.1;Data Source=$Workbook$;Location=&quot;wypozyczenia (2)&quot;;Extended Properties=&quot;&quot;" command="SELECT * FROM [wypozyczenia (2)]"/>
  </connection>
  <connection id="6" xr16:uid="{AD81F39D-0EA8-4878-91FD-96992AB5D9B2}" keepAlive="1" name="Zapytanie — zad 1" description="Połączenie z zapytaniem „zad 1” w skoroszycie." type="5" refreshedVersion="8" background="1" saveData="1">
    <dbPr connection="Provider=Microsoft.Mashup.OleDb.1;Data Source=$Workbook$;Location=&quot;zad 1&quot;;Extended Properties=&quot;&quot;" command="SELECT * FROM [zad 1]"/>
  </connection>
  <connection id="7" xr16:uid="{3D426B93-296E-4B3D-AF17-10342A955B5F}" keepAlive="1" name="Zapytanie — zad 2" description="Połączenie z zapytaniem „zad 2” w skoroszycie." type="5" refreshedVersion="8" background="1" saveData="1">
    <dbPr connection="Provider=Microsoft.Mashup.OleDb.1;Data Source=$Workbook$;Location=&quot;zad 2&quot;;Extended Properties=&quot;&quot;" command="SELECT * FROM [zad 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<sst xmlns="http://schemas.openxmlformats.org/spreadsheetml/2006/main" count="2384" uniqueCount="539">
  <si>
    <t>pesel</t>
  </si>
  <si>
    <t>id_pok</t>
  </si>
  <si>
    <t>nazwisko</t>
  </si>
  <si>
    <t>imie</t>
  </si>
  <si>
    <t>BAJOREK</t>
  </si>
  <si>
    <t>JAKUB</t>
  </si>
  <si>
    <t>SLOTARZ</t>
  </si>
  <si>
    <t>MARIANNA</t>
  </si>
  <si>
    <t>WNUK</t>
  </si>
  <si>
    <t>SZYMON</t>
  </si>
  <si>
    <t>LESKO</t>
  </si>
  <si>
    <t>WOJCIECH</t>
  </si>
  <si>
    <t>WACHOWIAK</t>
  </si>
  <si>
    <t>ANNA</t>
  </si>
  <si>
    <t>JASTRZEBSKI</t>
  </si>
  <si>
    <t>IGNACY</t>
  </si>
  <si>
    <t>CICHON</t>
  </si>
  <si>
    <t>ADRIAN</t>
  </si>
  <si>
    <t>LUKASZEWICZ</t>
  </si>
  <si>
    <t>PAULA</t>
  </si>
  <si>
    <t>RATAJCZAK</t>
  </si>
  <si>
    <t>OLIWIER</t>
  </si>
  <si>
    <t>PLISZKA</t>
  </si>
  <si>
    <t>ADAM</t>
  </si>
  <si>
    <t>KASZUBOWSKA</t>
  </si>
  <si>
    <t>ANTONINA</t>
  </si>
  <si>
    <t>MORAWIEC</t>
  </si>
  <si>
    <t>DAWID</t>
  </si>
  <si>
    <t>OGONOWSKA</t>
  </si>
  <si>
    <t>JULIUSZ</t>
  </si>
  <si>
    <t>SZYMONIAK</t>
  </si>
  <si>
    <t>JAN</t>
  </si>
  <si>
    <t>SIUDYM</t>
  </si>
  <si>
    <t>KATARZYNA</t>
  </si>
  <si>
    <t>SASOR</t>
  </si>
  <si>
    <t>AMELIA</t>
  </si>
  <si>
    <t>KLOC</t>
  </si>
  <si>
    <t>SMOLEN</t>
  </si>
  <si>
    <t>JACEK</t>
  </si>
  <si>
    <t>STOLARZ</t>
  </si>
  <si>
    <t>SALA</t>
  </si>
  <si>
    <t>MODZELEWSKA</t>
  </si>
  <si>
    <t>MARTYNA</t>
  </si>
  <si>
    <t>WOROBIJ</t>
  </si>
  <si>
    <t>STANISLAWA</t>
  </si>
  <si>
    <t>NAPORA</t>
  </si>
  <si>
    <t>MAREK</t>
  </si>
  <si>
    <t>SLADOWSKI</t>
  </si>
  <si>
    <t>MICHAL</t>
  </si>
  <si>
    <t>LIZON</t>
  </si>
  <si>
    <t>NATANAEL</t>
  </si>
  <si>
    <t>SANKALA</t>
  </si>
  <si>
    <t>JOZEF</t>
  </si>
  <si>
    <t>GRZEGOREK</t>
  </si>
  <si>
    <t>ZALESKA</t>
  </si>
  <si>
    <t>JULIA</t>
  </si>
  <si>
    <t>CIBOROWSKI</t>
  </si>
  <si>
    <t>EDWARD</t>
  </si>
  <si>
    <t>PIATKOWSKA</t>
  </si>
  <si>
    <t>EWA</t>
  </si>
  <si>
    <t>CWIKLA</t>
  </si>
  <si>
    <t>MARIAN</t>
  </si>
  <si>
    <t>BLASZCZYK</t>
  </si>
  <si>
    <t>MONIKA</t>
  </si>
  <si>
    <t>SIERON</t>
  </si>
  <si>
    <t>LECH</t>
  </si>
  <si>
    <t>TUCHOLSKI</t>
  </si>
  <si>
    <t>MENDRELA</t>
  </si>
  <si>
    <t>ARTUR</t>
  </si>
  <si>
    <t>ANTOLAK</t>
  </si>
  <si>
    <t>MALGORZATA</t>
  </si>
  <si>
    <t>SPIEWAK</t>
  </si>
  <si>
    <t>RAFAL</t>
  </si>
  <si>
    <t>CIECHANOWICZ</t>
  </si>
  <si>
    <t>PIEKUT</t>
  </si>
  <si>
    <t>NEUMANN</t>
  </si>
  <si>
    <t>MALESA</t>
  </si>
  <si>
    <t>GABRIELA</t>
  </si>
  <si>
    <t>SWIERCZYNSKI</t>
  </si>
  <si>
    <t>JANUSZ</t>
  </si>
  <si>
    <t>KORCZAK</t>
  </si>
  <si>
    <t>PIWKOWSKI</t>
  </si>
  <si>
    <t>EUGENIUSZ</t>
  </si>
  <si>
    <t>CIESLA</t>
  </si>
  <si>
    <t>KRZYSZTOF</t>
  </si>
  <si>
    <t>WOLANIN</t>
  </si>
  <si>
    <t>BARTOSZ</t>
  </si>
  <si>
    <t>RZYMANECKA</t>
  </si>
  <si>
    <t>SONIA</t>
  </si>
  <si>
    <t>BORYS</t>
  </si>
  <si>
    <t>DANIELAK</t>
  </si>
  <si>
    <t>FRANCISZEK</t>
  </si>
  <si>
    <t>KEPARA</t>
  </si>
  <si>
    <t>PATER</t>
  </si>
  <si>
    <t>ZOFIA</t>
  </si>
  <si>
    <t>PEPLIN</t>
  </si>
  <si>
    <t>ALICJA</t>
  </si>
  <si>
    <t>BIALEK</t>
  </si>
  <si>
    <t>KIES</t>
  </si>
  <si>
    <t>MARCINKIEWICZ</t>
  </si>
  <si>
    <t>GRYJGIER</t>
  </si>
  <si>
    <t>KUKIELKA</t>
  </si>
  <si>
    <t>BARBARA</t>
  </si>
  <si>
    <t>NIEDZIOLKA</t>
  </si>
  <si>
    <t>PLACHTA</t>
  </si>
  <si>
    <t>MATRAS</t>
  </si>
  <si>
    <t>KLAUDIA</t>
  </si>
  <si>
    <t>ANTOSIEWICZ</t>
  </si>
  <si>
    <t>MARCELINA</t>
  </si>
  <si>
    <t>DEKA</t>
  </si>
  <si>
    <t>KLICH</t>
  </si>
  <si>
    <t>EMILIA</t>
  </si>
  <si>
    <t>CEGLAREK</t>
  </si>
  <si>
    <t>TOMASZ</t>
  </si>
  <si>
    <t>BARTOSIEWICZ</t>
  </si>
  <si>
    <t>ALEKSANDRA</t>
  </si>
  <si>
    <t>MROZOWSKI</t>
  </si>
  <si>
    <t>PYZIK</t>
  </si>
  <si>
    <t>LENA</t>
  </si>
  <si>
    <t>GAWRYS</t>
  </si>
  <si>
    <t>PIOTR</t>
  </si>
  <si>
    <t>KUCZYNSKA</t>
  </si>
  <si>
    <t>OLIWIA</t>
  </si>
  <si>
    <t>JOPKIEWICZ</t>
  </si>
  <si>
    <t>ZBIGNIEW</t>
  </si>
  <si>
    <t>WAJAND</t>
  </si>
  <si>
    <t>MATEUSZ</t>
  </si>
  <si>
    <t>KULAK</t>
  </si>
  <si>
    <t>ZANETA</t>
  </si>
  <si>
    <t>IWINSKI</t>
  </si>
  <si>
    <t>CZAJA</t>
  </si>
  <si>
    <t>JAROCKA</t>
  </si>
  <si>
    <t>URSZULA</t>
  </si>
  <si>
    <t>JACKOWSKI</t>
  </si>
  <si>
    <t>ADAMCZAK</t>
  </si>
  <si>
    <t>MIECZNIKOWSKI</t>
  </si>
  <si>
    <t>SOJDA</t>
  </si>
  <si>
    <t>MALECKI</t>
  </si>
  <si>
    <t>ALEKSANDER</t>
  </si>
  <si>
    <t>LUCZYK</t>
  </si>
  <si>
    <t>SIEKIERKOWSKI</t>
  </si>
  <si>
    <t>GARBOWSKI</t>
  </si>
  <si>
    <t>SZCZEPANCZYK</t>
  </si>
  <si>
    <t>PAWEL</t>
  </si>
  <si>
    <t>RACZEK</t>
  </si>
  <si>
    <t>PALYS</t>
  </si>
  <si>
    <t>LUKASZ</t>
  </si>
  <si>
    <t>CIOSEK</t>
  </si>
  <si>
    <t>NEJMAN</t>
  </si>
  <si>
    <t>NIEMYJSKA</t>
  </si>
  <si>
    <t>PACANOWSKI</t>
  </si>
  <si>
    <t>MACIEJ</t>
  </si>
  <si>
    <t>ZYCHOWICZ</t>
  </si>
  <si>
    <t>MARZENA</t>
  </si>
  <si>
    <t>NIECKARZ</t>
  </si>
  <si>
    <t>SZWED</t>
  </si>
  <si>
    <t>WIKTOR</t>
  </si>
  <si>
    <t>SZNAJDER</t>
  </si>
  <si>
    <t>MIKOLAJ</t>
  </si>
  <si>
    <t>PORADA</t>
  </si>
  <si>
    <t>MARKOLINO</t>
  </si>
  <si>
    <t>STEFAN</t>
  </si>
  <si>
    <t>MROZINSKI</t>
  </si>
  <si>
    <t>ROBERT</t>
  </si>
  <si>
    <t>UKLEJA</t>
  </si>
  <si>
    <t>KRYSTYNA</t>
  </si>
  <si>
    <t>KUCHARSKI</t>
  </si>
  <si>
    <t>SKOREK</t>
  </si>
  <si>
    <t>ZUROWSKI</t>
  </si>
  <si>
    <t>WIERZBINSKA</t>
  </si>
  <si>
    <t>SANDRA</t>
  </si>
  <si>
    <t>RODAK</t>
  </si>
  <si>
    <t>MARCIN</t>
  </si>
  <si>
    <t>KRZYZANOWSKI</t>
  </si>
  <si>
    <t>FILIP</t>
  </si>
  <si>
    <t>REK</t>
  </si>
  <si>
    <t>PODGORSKA</t>
  </si>
  <si>
    <t>JABLONCZYK</t>
  </si>
  <si>
    <t>ANTONI</t>
  </si>
  <si>
    <t>BIENIAS</t>
  </si>
  <si>
    <t>MASTALERZ</t>
  </si>
  <si>
    <t>NATALIA</t>
  </si>
  <si>
    <t>KOLODZIEJ</t>
  </si>
  <si>
    <t>KACPERSKA</t>
  </si>
  <si>
    <t>ZIETEK</t>
  </si>
  <si>
    <t>EDYTA</t>
  </si>
  <si>
    <t>LISZEWSKA</t>
  </si>
  <si>
    <t>LIGOROWSKI</t>
  </si>
  <si>
    <t>BADURA</t>
  </si>
  <si>
    <t>FRACKIEWICZ</t>
  </si>
  <si>
    <t>BRODZIL</t>
  </si>
  <si>
    <t>MACHOWSKA</t>
  </si>
  <si>
    <t>CABAN</t>
  </si>
  <si>
    <t>KACPER</t>
  </si>
  <si>
    <t>JASKULSKI</t>
  </si>
  <si>
    <t>KALICKI</t>
  </si>
  <si>
    <t>SZABLOWSKI</t>
  </si>
  <si>
    <t>PATRYK</t>
  </si>
  <si>
    <t>WROBEL</t>
  </si>
  <si>
    <t>SIERADZKI</t>
  </si>
  <si>
    <t>BIELAK</t>
  </si>
  <si>
    <t>DUDEK</t>
  </si>
  <si>
    <t>WADOLOWSKA</t>
  </si>
  <si>
    <t>HANNA</t>
  </si>
  <si>
    <t>GRALAK</t>
  </si>
  <si>
    <t>IGOR</t>
  </si>
  <si>
    <t>PILISZCZUK</t>
  </si>
  <si>
    <t>SZCZERBOWSKI</t>
  </si>
  <si>
    <t>STASKIEWICZ</t>
  </si>
  <si>
    <t>MALWINA</t>
  </si>
  <si>
    <t>JAMROZ</t>
  </si>
  <si>
    <t>KRAWCZYNSKI</t>
  </si>
  <si>
    <t>BEBENEK</t>
  </si>
  <si>
    <t>KINGA</t>
  </si>
  <si>
    <t>IWAN</t>
  </si>
  <si>
    <t>GRZEGORZ</t>
  </si>
  <si>
    <t>LOZOWSKI</t>
  </si>
  <si>
    <t>TOMASZCZYK</t>
  </si>
  <si>
    <t>MANJURA</t>
  </si>
  <si>
    <t>EWELINA</t>
  </si>
  <si>
    <t>PLACZEK</t>
  </si>
  <si>
    <t>KAMAN</t>
  </si>
  <si>
    <t>KOTULA</t>
  </si>
  <si>
    <t>GALECKI</t>
  </si>
  <si>
    <t>MIELNICZUK</t>
  </si>
  <si>
    <t>PIETRZYKOWSKI</t>
  </si>
  <si>
    <t>CZARNIK</t>
  </si>
  <si>
    <t>SIEMINSKI</t>
  </si>
  <si>
    <t>KULAS</t>
  </si>
  <si>
    <t>SCHMIDT</t>
  </si>
  <si>
    <t>GOLEC</t>
  </si>
  <si>
    <t>KUBAK</t>
  </si>
  <si>
    <t>PUCHALSKA</t>
  </si>
  <si>
    <t>NIKOLA</t>
  </si>
  <si>
    <t>KRASOWSKA</t>
  </si>
  <si>
    <t>KONOPKA</t>
  </si>
  <si>
    <t>ZDZISLAWA</t>
  </si>
  <si>
    <t>LANGEROWICZ</t>
  </si>
  <si>
    <t>MARCELI</t>
  </si>
  <si>
    <t>CZYZEWSKA</t>
  </si>
  <si>
    <t>KUZNIAR</t>
  </si>
  <si>
    <t>NAJDA</t>
  </si>
  <si>
    <t>CIESLEWICZ</t>
  </si>
  <si>
    <t>MARIA</t>
  </si>
  <si>
    <t>GOMOLKA</t>
  </si>
  <si>
    <t>KONKOL</t>
  </si>
  <si>
    <t>ZIOLKOWSKA</t>
  </si>
  <si>
    <t>KLIMKOWSKA</t>
  </si>
  <si>
    <t>MAGDALENA</t>
  </si>
  <si>
    <t>SEKOWSKI</t>
  </si>
  <si>
    <t>DWORACZEK</t>
  </si>
  <si>
    <t>NOWAK</t>
  </si>
  <si>
    <t>KRAJEWSKI</t>
  </si>
  <si>
    <t>JANDA</t>
  </si>
  <si>
    <t>FRANKOWSKI</t>
  </si>
  <si>
    <t>BEDKOWSKI</t>
  </si>
  <si>
    <t>DOLINSKA</t>
  </si>
  <si>
    <t>WOZNIAK</t>
  </si>
  <si>
    <t>SLAWOMIR</t>
  </si>
  <si>
    <t>MALINOWSKA</t>
  </si>
  <si>
    <t>SZEWCZAK</t>
  </si>
  <si>
    <t>ADRIANNA</t>
  </si>
  <si>
    <t>SKULIMOWSKI</t>
  </si>
  <si>
    <t>OSINSKI</t>
  </si>
  <si>
    <t>JANICKI</t>
  </si>
  <si>
    <t>MIROSLAW</t>
  </si>
  <si>
    <t>RAJCA</t>
  </si>
  <si>
    <t>WITOLD</t>
  </si>
  <si>
    <t>PAC</t>
  </si>
  <si>
    <t>WILCZAK</t>
  </si>
  <si>
    <t>DARIUSZ</t>
  </si>
  <si>
    <t>LAKOMY</t>
  </si>
  <si>
    <t>SALWA</t>
  </si>
  <si>
    <t>WIECZOREK</t>
  </si>
  <si>
    <t>BORON</t>
  </si>
  <si>
    <t>SZATAN</t>
  </si>
  <si>
    <t>BIERNACKI</t>
  </si>
  <si>
    <t>BANACH</t>
  </si>
  <si>
    <t>RESZKA</t>
  </si>
  <si>
    <t>MORISON</t>
  </si>
  <si>
    <t>GRUSZECKI</t>
  </si>
  <si>
    <t>ZBIGNIEWICZ</t>
  </si>
  <si>
    <t>KOPICZYNSKI</t>
  </si>
  <si>
    <t>DRAGAN</t>
  </si>
  <si>
    <t>BUDNIK</t>
  </si>
  <si>
    <t>STANISLAWSKA</t>
  </si>
  <si>
    <t>WACHOWICZ</t>
  </si>
  <si>
    <t>JOZEFOWICZ</t>
  </si>
  <si>
    <t>LEWKOWICZ</t>
  </si>
  <si>
    <t>SZCZERBA</t>
  </si>
  <si>
    <t>KEDZIOR</t>
  </si>
  <si>
    <t>GORNIAK</t>
  </si>
  <si>
    <t>GOLAB</t>
  </si>
  <si>
    <t>BUTKIEWICZ</t>
  </si>
  <si>
    <t>BEREZA</t>
  </si>
  <si>
    <t>DUDZIC</t>
  </si>
  <si>
    <t>KLAUDIUSZ</t>
  </si>
  <si>
    <t>PALENTA</t>
  </si>
  <si>
    <t>KUBICKI</t>
  </si>
  <si>
    <t>CISOW</t>
  </si>
  <si>
    <t>ZAWISTOWSKI</t>
  </si>
  <si>
    <t>AGNIESZKA</t>
  </si>
  <si>
    <t>NIEZDAR</t>
  </si>
  <si>
    <t>CHMIELOWIEC</t>
  </si>
  <si>
    <t>WANDA</t>
  </si>
  <si>
    <t>KOMINEK</t>
  </si>
  <si>
    <t>FABIAN</t>
  </si>
  <si>
    <t>ADAMCZYK</t>
  </si>
  <si>
    <t>KRASUSKA</t>
  </si>
  <si>
    <t>PLODOWSKI</t>
  </si>
  <si>
    <t>MARIUSZ</t>
  </si>
  <si>
    <t>LANGOWSKI</t>
  </si>
  <si>
    <t>KAMIL</t>
  </si>
  <si>
    <t>OSOWIECKA</t>
  </si>
  <si>
    <t>SZCZYPKA</t>
  </si>
  <si>
    <t>SEBASTIAN</t>
  </si>
  <si>
    <t>SKORKA</t>
  </si>
  <si>
    <t>SZUSTAK</t>
  </si>
  <si>
    <t>BARCIKOWSKI</t>
  </si>
  <si>
    <t>PIETRASZEWSKI</t>
  </si>
  <si>
    <t>SERAFIN</t>
  </si>
  <si>
    <t>KAROL</t>
  </si>
  <si>
    <t>PLACEK</t>
  </si>
  <si>
    <t>JOANNA</t>
  </si>
  <si>
    <t>TERMIN</t>
  </si>
  <si>
    <t>SZYCHOWSKI</t>
  </si>
  <si>
    <t>RADOSLAW</t>
  </si>
  <si>
    <t>CHUDZINSKI</t>
  </si>
  <si>
    <t>ZEBALOWSKI</t>
  </si>
  <si>
    <t>GREN</t>
  </si>
  <si>
    <t>POPIEL</t>
  </si>
  <si>
    <t>ADAMIEC</t>
  </si>
  <si>
    <t>ZWIERZYNSKI</t>
  </si>
  <si>
    <t>ORLIKOWSKI</t>
  </si>
  <si>
    <t>CHOLEWA</t>
  </si>
  <si>
    <t>MAJA</t>
  </si>
  <si>
    <t>KISIEL</t>
  </si>
  <si>
    <t>PRZEMYSLAW</t>
  </si>
  <si>
    <t>SZABAT</t>
  </si>
  <si>
    <t>MALKOWSKA</t>
  </si>
  <si>
    <t>BODNAR</t>
  </si>
  <si>
    <t>TARKOWSKA</t>
  </si>
  <si>
    <t>KORCZ</t>
  </si>
  <si>
    <t>NADIA</t>
  </si>
  <si>
    <t>DOBRZYNSKI</t>
  </si>
  <si>
    <t>WOJCICKA</t>
  </si>
  <si>
    <t>PACZYNSKI</t>
  </si>
  <si>
    <t>LUKASIK</t>
  </si>
  <si>
    <t>DUMA</t>
  </si>
  <si>
    <t>LECHOWICZ</t>
  </si>
  <si>
    <t>PLONSKA</t>
  </si>
  <si>
    <t>MILENA</t>
  </si>
  <si>
    <t>NIEZGODA</t>
  </si>
  <si>
    <t>SZCZEPANSKI</t>
  </si>
  <si>
    <t>DUSZYNSKA</t>
  </si>
  <si>
    <t>ZIENTEK</t>
  </si>
  <si>
    <t>BOGUSLAWA</t>
  </si>
  <si>
    <t>BUCZAK</t>
  </si>
  <si>
    <t>JAWORSKA</t>
  </si>
  <si>
    <t>BRYS</t>
  </si>
  <si>
    <t>MORAWIN</t>
  </si>
  <si>
    <t>JANOTA</t>
  </si>
  <si>
    <t>CZARNIECKA</t>
  </si>
  <si>
    <t>ROZBICKA</t>
  </si>
  <si>
    <t>SIECZKOWSKI</t>
  </si>
  <si>
    <t>SIELSKA</t>
  </si>
  <si>
    <t>PROKOP</t>
  </si>
  <si>
    <t>SKOLIMOWSKI</t>
  </si>
  <si>
    <t>SKRZYNIARZ</t>
  </si>
  <si>
    <t>WIECKOWSKA</t>
  </si>
  <si>
    <t>PAULINA</t>
  </si>
  <si>
    <t>PLUCIENNIK</t>
  </si>
  <si>
    <t>BARNAS</t>
  </si>
  <si>
    <t>PAWLIK</t>
  </si>
  <si>
    <t>PODLEWSKI</t>
  </si>
  <si>
    <t>CIUPAGA</t>
  </si>
  <si>
    <t>SZAFRAN</t>
  </si>
  <si>
    <t>FOLTYN</t>
  </si>
  <si>
    <t>KWASNIK</t>
  </si>
  <si>
    <t>SROKA</t>
  </si>
  <si>
    <t>FRANCZYK</t>
  </si>
  <si>
    <t>BOROWY</t>
  </si>
  <si>
    <t>GRZANKA</t>
  </si>
  <si>
    <t>BISKUP</t>
  </si>
  <si>
    <t>SOWA</t>
  </si>
  <si>
    <t>KAROLINA</t>
  </si>
  <si>
    <t>KOZLOWSKA</t>
  </si>
  <si>
    <t>MADEJA</t>
  </si>
  <si>
    <t>SOLTYSIAK</t>
  </si>
  <si>
    <t>LUCJA</t>
  </si>
  <si>
    <t>PETRYKOWSKI</t>
  </si>
  <si>
    <t>WESOLOWSKI</t>
  </si>
  <si>
    <t>FURMANIAK</t>
  </si>
  <si>
    <t>WIKTORIA</t>
  </si>
  <si>
    <t>ANDRUSZKIEWICZ</t>
  </si>
  <si>
    <t>LIS</t>
  </si>
  <si>
    <t>STRUZIK</t>
  </si>
  <si>
    <t>LISZAJ</t>
  </si>
  <si>
    <t>MAZUR</t>
  </si>
  <si>
    <t>ZDANOWICZ</t>
  </si>
  <si>
    <t>KAROLCZAK</t>
  </si>
  <si>
    <t>ROGOWSKA</t>
  </si>
  <si>
    <t>WOJDAK</t>
  </si>
  <si>
    <t>BARANOWSKA</t>
  </si>
  <si>
    <t>SWIDERSKI</t>
  </si>
  <si>
    <t>KURPANIK</t>
  </si>
  <si>
    <t>DYLAG</t>
  </si>
  <si>
    <t>SIUDA</t>
  </si>
  <si>
    <t>KOPROWSKI</t>
  </si>
  <si>
    <t>MIELCZAREK</t>
  </si>
  <si>
    <t>GALENEK</t>
  </si>
  <si>
    <t>DEMBEK</t>
  </si>
  <si>
    <t>PIECYK</t>
  </si>
  <si>
    <t>GOCYLOWICZ</t>
  </si>
  <si>
    <t>STACHANCZYK</t>
  </si>
  <si>
    <t>FILIPCZUK</t>
  </si>
  <si>
    <t>BAGIERSKI</t>
  </si>
  <si>
    <t>MARZEC</t>
  </si>
  <si>
    <t>JANAS</t>
  </si>
  <si>
    <t>SOLTYSIK</t>
  </si>
  <si>
    <t>PIECH</t>
  </si>
  <si>
    <t>OSUSZEK</t>
  </si>
  <si>
    <t>ROMANOWICZ</t>
  </si>
  <si>
    <t>MADEJSKI</t>
  </si>
  <si>
    <t>KARWECKA</t>
  </si>
  <si>
    <t>KRUPA</t>
  </si>
  <si>
    <t>KULKOWSKA</t>
  </si>
  <si>
    <t>PRUSAK</t>
  </si>
  <si>
    <t>GRELA</t>
  </si>
  <si>
    <t>CIECIERSKA</t>
  </si>
  <si>
    <t>JANICKA</t>
  </si>
  <si>
    <t>PACZKOWSKI</t>
  </si>
  <si>
    <t>BAJDA</t>
  </si>
  <si>
    <t>LEWANDOWSKI</t>
  </si>
  <si>
    <t>SMILGININ</t>
  </si>
  <si>
    <t>STROZYNSKA</t>
  </si>
  <si>
    <t>LESZCZYNSKI</t>
  </si>
  <si>
    <t>lp</t>
  </si>
  <si>
    <t>tytul</t>
  </si>
  <si>
    <t>FIZYKA TECHNICZNA I</t>
  </si>
  <si>
    <t>PROGRAMOWANIE MIKROKONTROLEROW I</t>
  </si>
  <si>
    <t>ANALIZA MATEMATYCZNA I</t>
  </si>
  <si>
    <t>AUTOMATYKA II</t>
  </si>
  <si>
    <t>TESTY PENETRACYJNE SIECI WIFI</t>
  </si>
  <si>
    <t>WSTEP DO CSS3 I HTML5</t>
  </si>
  <si>
    <t>AUDYT BEZPIECZENSTWA SIECI</t>
  </si>
  <si>
    <t>OPTYMALIZACJA ALGORYTMOW II</t>
  </si>
  <si>
    <t>FIZYKA CIALA STALEGO II</t>
  </si>
  <si>
    <t>AUTOCAD DOBRE PRAKTYKI</t>
  </si>
  <si>
    <t>TECHNOLOGIA LITOGRAFII 20NM</t>
  </si>
  <si>
    <t>ALGERBA II</t>
  </si>
  <si>
    <t>ALGERBA I</t>
  </si>
  <si>
    <t>JAK DZIALA LINUX</t>
  </si>
  <si>
    <t>RELACYJNE BAZY DANYCH I</t>
  </si>
  <si>
    <t>ANALIZA MATEMATYCZNA II</t>
  </si>
  <si>
    <t>ELEKTRONIKA CYFROWA I</t>
  </si>
  <si>
    <t>GRAFIKA KOMPUTEROWA II</t>
  </si>
  <si>
    <t>AUTOMATYKA I</t>
  </si>
  <si>
    <t>ALGORYTMY BEZ TAJEMNIC</t>
  </si>
  <si>
    <t>GRAFIKA KOMPUTEROWA I</t>
  </si>
  <si>
    <t>LINUX KSIEGA ADMINISTRATORA I</t>
  </si>
  <si>
    <t>WSTEP DO TEORII LICZB</t>
  </si>
  <si>
    <t>TEORIA GRAFOW</t>
  </si>
  <si>
    <t>STEROWNIKI PRZEMYSLOWE II</t>
  </si>
  <si>
    <t>FIZYKA CIALA STALEGO III</t>
  </si>
  <si>
    <t>PODSTAWY KRYPTOGRAFII II</t>
  </si>
  <si>
    <t>MERNICTWO ELEKTRYCZNE II</t>
  </si>
  <si>
    <t>TRANSMISJA DVB-T DVB-C I DVB-S</t>
  </si>
  <si>
    <t>FLASH I PHP</t>
  </si>
  <si>
    <t>OPTYMALIZACJA ALGORYTMOW I</t>
  </si>
  <si>
    <t>CHEMIA KWANTOWA I</t>
  </si>
  <si>
    <t>ELEKTRONIKA CYFROWA II</t>
  </si>
  <si>
    <t>PROGRAMOWANIE MIKROKONTROLEROW II</t>
  </si>
  <si>
    <t>ALGORYTMY GENETYCZNE</t>
  </si>
  <si>
    <t>HACKING SZTUKA PENETRACJI</t>
  </si>
  <si>
    <t>RELACYJNE BAZY DANYCH II</t>
  </si>
  <si>
    <t>METODY NUMERYCZNE II</t>
  </si>
  <si>
    <t>GRAFIKA KOMPUTEROWA III</t>
  </si>
  <si>
    <t>KOMPUTEROWA ANALIZA OBRAZOWANIA MEDYCZNEGO I</t>
  </si>
  <si>
    <t>TESTOWANIE UKLADOW VLSI</t>
  </si>
  <si>
    <t>STEROWNIKI PRZEMYSLOWE I</t>
  </si>
  <si>
    <t>KANONY WIEDZY PROGRAMISTYCZNEJ</t>
  </si>
  <si>
    <t>ALGERBA III</t>
  </si>
  <si>
    <t>KATALOG CYFROWYCH UKLADOW SCALONYCH</t>
  </si>
  <si>
    <t>APARATURA POMIAROWA</t>
  </si>
  <si>
    <t>101 ZABEZPIECZEN PRZED ATAKAMI W SIECI KOMPUTEROWEJ</t>
  </si>
  <si>
    <t>ZLACZA ELEKTRYCZNE I ELEKTRONICZNE</t>
  </si>
  <si>
    <t>AUTOMATYKA III</t>
  </si>
  <si>
    <t>TEORIA GIER</t>
  </si>
  <si>
    <t>ANSI C</t>
  </si>
  <si>
    <t>SYSTEMY OPERACYJNE</t>
  </si>
  <si>
    <t>SIECI NEURONOWE</t>
  </si>
  <si>
    <t>MATEMATYKA DYSKRETNA II</t>
  </si>
  <si>
    <t>JEZYKI PROGRAMOWANIA II</t>
  </si>
  <si>
    <t>BIBLIA ASSEMBLERA II</t>
  </si>
  <si>
    <t>CHEMIA KWANTOWA II</t>
  </si>
  <si>
    <t>PHP I MYSQL</t>
  </si>
  <si>
    <t>ROBOTYKA II</t>
  </si>
  <si>
    <t>ELEKTRONIKA ANALOGOWA I</t>
  </si>
  <si>
    <t>JEZYKI PROGRAMOWANIA I</t>
  </si>
  <si>
    <t>METODY NUMERYCZNE I</t>
  </si>
  <si>
    <t>C# I .NET</t>
  </si>
  <si>
    <t>RELACYJNE BAZY DANYCH III</t>
  </si>
  <si>
    <t>CHEMIA FIZYCZNA</t>
  </si>
  <si>
    <t>ROBOTYKA I</t>
  </si>
  <si>
    <t>BIBLIA ASSEMBLERA I</t>
  </si>
  <si>
    <t>PODSTAWY KRYPTOGRAFII I</t>
  </si>
  <si>
    <t>MIKROKONTROLERY AVR</t>
  </si>
  <si>
    <t>MATEMATYKA DYSKRETNA I</t>
  </si>
  <si>
    <t>PROGRAMOWANIE WSPOLBIEZNE</t>
  </si>
  <si>
    <t>ANALIZA I KOREKCJA BLEDOW</t>
  </si>
  <si>
    <t>PROGRAMOWANIE URZADZEN MOBILNYCH</t>
  </si>
  <si>
    <t>KOMPUTEROWA ANALIZA OBRAZOWANIA MEDYCZNEGO II</t>
  </si>
  <si>
    <t>ANALIZA ZLOZONYCH PROCESOW TECHNOLOGICZNYCH</t>
  </si>
  <si>
    <t>FIZYKA TECHNICZNA II</t>
  </si>
  <si>
    <t>FIZYKA TECHNICZNA III</t>
  </si>
  <si>
    <t>WSTEP DO INFORMATYKI</t>
  </si>
  <si>
    <t>JEZYKI PROGRAMOWANIA III</t>
  </si>
  <si>
    <t>OSCYLOSKOP W ZASTOSOWANIACH</t>
  </si>
  <si>
    <t>FIZYKA CIALA STALEGO I</t>
  </si>
  <si>
    <t>ALGORYTMY KOMPRESJI STRATNEJ I BEZSTRATNEJ</t>
  </si>
  <si>
    <t>MERNICTWO ELEKTRYCZNE I</t>
  </si>
  <si>
    <t>ELEKTRONIKA ANALOGOWA II</t>
  </si>
  <si>
    <t>LINUX KSIEGA ADMINISTRATORA II</t>
  </si>
  <si>
    <t>VHDL</t>
  </si>
  <si>
    <t>ilość osób w pokoju</t>
  </si>
  <si>
    <t>Średnia ilość osób w pokoju:</t>
  </si>
  <si>
    <t>plec</t>
  </si>
  <si>
    <t>liczba mężczyzn:</t>
  </si>
  <si>
    <t>liczba kobiet:</t>
  </si>
  <si>
    <t>Mieszka w akademiku</t>
  </si>
  <si>
    <t>ile osob:</t>
  </si>
  <si>
    <t>nie</t>
  </si>
  <si>
    <t>K</t>
  </si>
  <si>
    <t>M</t>
  </si>
  <si>
    <t>kontrola</t>
  </si>
  <si>
    <t>nr pokoju</t>
  </si>
  <si>
    <t>odp:</t>
  </si>
  <si>
    <t>czy jest w pokoju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</si>
</sst>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2" xfId="0" applyFill="1" applyBorder="1"/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ny" xfId="0" builtinId="0"/>
  </cellStyles>
  <dxfs count="1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3EA8B3E-9C44-44AF-917B-DD0F8DC489BB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esel" tableColumnId="1"/>
      <queryTableField id="2" name="nazwisko" tableColumnId="2"/>
      <queryTableField id="3" name="imie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3CE5218-7BFB-4010-B1F1-4AB219DFE9C0}" autoFormatId="16" applyNumberFormats="0" applyBorderFormats="0" applyFontFormats="0" applyPatternFormats="0" applyAlignmentFormats="0" applyWidthHeightFormats="0">
  <queryTableRefresh nextId="4">
    <queryTableFields count="3">
      <queryTableField id="1" name="lp" tableColumnId="1"/>
      <queryTableField id="2" name="pesel" tableColumnId="2"/>
      <queryTableField id="3" name="tytu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FCC2F9-3C7C-4404-9D95-06218008269A}" autoFormatId="16" applyNumberFormats="0" applyBorderFormats="0" applyFontFormats="0" applyPatternFormats="0" applyAlignmentFormats="0" applyWidthHeightFormats="0">
  <queryTableRefresh nextId="3">
    <queryTableFields count="2">
      <queryTableField id="1" name="pesel" tableColumnId="1"/>
      <queryTableField id="2" name="id_pok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5E964F5C-23E2-401A-B7A3-BC2214F15E3A}" autoFormatId="16" applyNumberFormats="0" applyBorderFormats="0" applyFontFormats="0" applyPatternFormats="0" applyAlignmentFormats="0" applyWidthHeightFormats="0">
  <queryTableRefresh nextId="4">
    <queryTableFields count="3">
      <queryTableField id="1" name="lp" tableColumnId="1"/>
      <queryTableField id="2" name="pesel" tableColumnId="2"/>
      <queryTableField id="3" name="tytu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02782D1-41D0-4716-9F3D-6E5E7E897E1B}" autoFormatId="16" applyNumberFormats="0" applyBorderFormats="0" applyFontFormats="0" applyPatternFormats="0" applyAlignmentFormats="0" applyWidthHeightFormats="0">
  <queryTableRefresh nextId="3">
    <queryTableFields count="2">
      <queryTableField id="1" name="pesel" tableColumnId="1"/>
      <queryTableField id="2" name="id_pok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9C681A-DC72-4149-9ED3-0CCB643EFD6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pesel" tableColumnId="1"/>
      <queryTableField id="2" name="nazwisko" tableColumnId="2"/>
      <queryTableField id="3" name="imie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DA455C8-38ED-4BC1-B4F8-18F204F61125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p" tableColumnId="1"/>
      <queryTableField id="2" name="pesel" tableColumnId="2"/>
      <queryTableField id="3" name="tytul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9467C-3DA1-4431-9016-FE5C9AC7D264}" name="studenci" displayName="studenci" ref="A1:F331" tableType="queryTable" totalsRowShown="0">
  <tableColumns count="6">
    <tableColumn id="1" xr3:uid="{F14A8B70-11C0-4231-94C8-C88C39B26C31}" uniqueName="1" name="pesel" queryTableFieldId="1"/>
    <tableColumn id="2" xr3:uid="{22F4D89F-42DD-4F0A-8A7D-A9557F3E020E}" uniqueName="2" name="nazwisko" queryTableFieldId="2" dataDxfId="13"/>
    <tableColumn id="3" xr3:uid="{46296DC1-F6D0-45CE-80CD-2F3F0CF9E9A1}" uniqueName="3" name="imie" queryTableFieldId="3" dataDxfId="12"/>
    <tableColumn id="4" xr3:uid="{C56FDC87-4489-4279-9AFB-B7E3D7A72018}" uniqueName="4" name="plec" queryTableFieldId="4" dataDxfId="11">
      <calculatedColumnFormula>IF(MOD(INT(studenci[[#This Row],[pesel]]/10), 2)=1, "M", "K")</calculatedColumnFormula>
    </tableColumn>
    <tableColumn id="5" xr3:uid="{8D4548A1-C890-47AA-BB5B-5295D3E721EE}" uniqueName="5" name="Mieszka w akademiku" queryTableFieldId="5" dataDxfId="10">
      <calculatedColumnFormula>IF(VLOOKUP(studenci[[#This Row],[pesel]], meldunek[], 1)=studenci[[#This Row],[pesel]], "tak", "nie")</calculatedColumnFormula>
    </tableColumn>
    <tableColumn id="6" xr3:uid="{6E070492-0A4B-4BDB-B60B-F8FD7EBEF83B}" uniqueName="6" name="kontrola" queryTableFieldId="6" dataDxfId="9">
      <calculatedColumnFormula>VLOOKUP(studenci[[#This Row],[pesel]], meldunek[], 1)=studenci[[#This Row],[pesel]]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99F208-2E6A-4926-BD79-0F7F79ECBD40}" name="wypozyczenia" displayName="wypozyczenia" ref="A1:C331" tableType="queryTable" totalsRowShown="0">
  <sortState xmlns:xlrd2="http://schemas.microsoft.com/office/spreadsheetml/2017/richdata2" ref="A2:C331">
    <sortCondition ref="C2:C331"/>
  </sortState>
  <tableColumns count="3">
    <tableColumn id="1" xr3:uid="{4E553DC2-6056-494B-8F54-D263C79AA36B}" uniqueName="1" name="lp" queryTableFieldId="1"/>
    <tableColumn id="2" xr3:uid="{4353190F-7BE9-41FF-B38A-D129A2D7A902}" uniqueName="2" name="pesel" queryTableFieldId="2"/>
    <tableColumn id="3" xr3:uid="{690471A3-688A-43E5-AC59-353B7851F3A3}" uniqueName="3" name="tytul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ABABC-27FD-4CE3-A568-A7F1BD4E58E0}" name="meldunek" displayName="meldunek" ref="A1:B326" tableType="queryTable" totalsRowShown="0">
  <autoFilter ref="A1:B326" xr:uid="{92AABABC-27FD-4CE3-A568-A7F1BD4E58E0}"/>
  <tableColumns count="2">
    <tableColumn id="1" xr3:uid="{B50B7F19-12DF-477E-8916-69CAF1947142}" uniqueName="1" name="pesel" queryTableFieldId="1"/>
    <tableColumn id="2" xr3:uid="{E0476BE7-8F9E-4D83-93F7-D9EC18720DEE}" uniqueName="2" name="id_pok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F43335-808F-464E-9468-E1F3D63909F5}" name="zad_1" displayName="zad_1" ref="A1:C331" tableType="queryTable" totalsRowShown="0">
  <tableColumns count="3">
    <tableColumn id="1" xr3:uid="{50F5093F-6E50-4651-B204-3B95E90ECE42}" uniqueName="1" name="lp" queryTableFieldId="1"/>
    <tableColumn id="2" xr3:uid="{FE26F582-A234-41A2-BEAF-B65C3404AABB}" uniqueName="2" name="pesel" queryTableFieldId="2"/>
    <tableColumn id="3" xr3:uid="{70DDA7B0-B12A-4E1F-8B6F-277971E0F1AD}" uniqueName="3" name="tytul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43136E-F8C1-485D-B952-5127851B56FB}" name="zad_2" displayName="zad_2" ref="A1:B326" tableType="queryTable" totalsRowShown="0">
  <autoFilter ref="A1:B326" xr:uid="{0843136E-F8C1-485D-B952-5127851B56FB}"/>
  <tableColumns count="2">
    <tableColumn id="1" xr3:uid="{A5DF901D-1F81-4A27-AF58-3AF6627A70B6}" uniqueName="1" name="pesel" queryTableFieldId="1"/>
    <tableColumn id="2" xr3:uid="{C4AF4016-C89C-48F0-BF3D-8DC6F1B28D24}" uniqueName="2" name="id_pok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54D931-492C-443A-AB17-97EF8E0AAC84}" name="studenci8" displayName="studenci8" ref="A1:E331" tableType="queryTable" totalsRowShown="0">
  <tableColumns count="5">
    <tableColumn id="1" xr3:uid="{05EF50BD-5464-488F-ADFE-142DF091C3EB}" uniqueName="1" name="pesel" queryTableFieldId="1"/>
    <tableColumn id="2" xr3:uid="{DAD956C8-9D86-4B87-95CE-8B4455C3CA3E}" uniqueName="2" name="nazwisko" queryTableFieldId="2" dataDxfId="6"/>
    <tableColumn id="3" xr3:uid="{6F9ECC32-D4C4-436A-98E9-1A6A7503FD42}" uniqueName="3" name="imie" queryTableFieldId="3" dataDxfId="5"/>
    <tableColumn id="4" xr3:uid="{4987B8EA-CBA9-44C2-94F1-5576916F4294}" uniqueName="4" name="plec" queryTableFieldId="4" dataDxfId="4">
      <calculatedColumnFormula>IF(MOD(INT(studenci8[[#This Row],[pesel]]/10), 2)=1, "M", "K")</calculatedColumnFormula>
    </tableColumn>
    <tableColumn id="5" xr3:uid="{DD0C39FF-3D09-47D1-B2F1-B09FC173EAFB}" uniqueName="5" name="Mieszka w akademiku" queryTableFieldId="5" dataDxfId="3">
      <calculatedColumnFormula>IF(VLOOKUP(studenci8[[#This Row],[pesel]], meldunek[], 1)=studenci8[[#This Row],[pesel]], "tak", "nie")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3286AF-BFCB-44B5-9E2E-56BEFFEE72E5}" name="Tabela8" displayName="Tabela8" ref="I6:M11" totalsRowShown="0" headerRowCellStyle="Normalny" dataCellStyle="Normalny">
  <autoFilter ref="I6:M11" xr:uid="{B13286AF-BFCB-44B5-9E2E-56BEFFEE72E5}"/>
  <sortState xmlns:xlrd2="http://schemas.microsoft.com/office/spreadsheetml/2017/richdata2" ref="I7:M11">
    <sortCondition ref="J6:J11"/>
  </sortState>
  <tableColumns count="5">
    <tableColumn id="1" xr3:uid="{BE508A55-1AC3-4EBA-806C-D235E0FCCB8A}" name="pesel" dataCellStyle="Normalny"/>
    <tableColumn id="2" xr3:uid="{1D5E3AB3-78AD-435A-87F3-3FC692EE5B25}" name="nazwisko" dataCellStyle="Normalny"/>
    <tableColumn id="3" xr3:uid="{58BEF115-23F7-405D-BB88-45DAD59965C7}" name="imie" dataCellStyle="Normalny"/>
    <tableColumn id="4" xr3:uid="{000C30DC-67F4-4627-89BD-6E432C8662BF}" name="plec" dataCellStyle="Normalny"/>
    <tableColumn id="5" xr3:uid="{1A21DCD7-066A-461B-8F75-32550E476648}" name="Mieszka w akademiku" dataCellStyle="Normalny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E3E1D-DD4A-48A9-90FA-03BCB8455810}" name="wypozyczenia10" displayName="wypozyczenia10" ref="A1:E331" tableType="queryTable" totalsRowShown="0">
  <sortState xmlns:xlrd2="http://schemas.microsoft.com/office/spreadsheetml/2017/richdata2" ref="A2:E331">
    <sortCondition ref="C2:C331"/>
    <sortCondition ref="D2:D331"/>
  </sortState>
  <tableColumns count="5">
    <tableColumn id="1" xr3:uid="{01D88E3E-FE14-42B9-BF91-3B3E501159DD}" uniqueName="1" name="lp" queryTableFieldId="1"/>
    <tableColumn id="2" xr3:uid="{E6CB337C-4962-476C-8529-C69596F27CBE}" uniqueName="2" name="pesel" queryTableFieldId="2"/>
    <tableColumn id="3" xr3:uid="{13C3628A-388D-41F1-8DDA-4E5D577E3D49}" uniqueName="3" name="tytul" queryTableFieldId="3" dataDxfId="2"/>
    <tableColumn id="4" xr3:uid="{08F8D589-2DC3-4492-86A9-568F38B1DBA7}" uniqueName="4" name="nr pokoju" queryTableFieldId="4" dataDxfId="1">
      <calculatedColumnFormula>IF(VLOOKUP(wypozyczenia10[[#This Row],[pesel]], studenci[], 5)="tak", VLOOKUP(wypozyczenia10[[#This Row],[pesel]], meldunek[], 2), "-")</calculatedColumnFormula>
    </tableColumn>
    <tableColumn id="5" xr3:uid="{768BF244-B141-4BCC-9828-ED55ECE525D1}" uniqueName="5" name="czy jest w pokoju" queryTableFieldId="5" dataDxfId="0">
      <calculatedColumnFormula>IF(AND(C1=wypozyczenia10[[#This Row],[tytul]], D1=wypozyczenia10[[#This Row],[nr pokoju]]), "tak",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82C-B2D9-42C1-BA49-A444D5DF8963}">
  <dimension ref="A1:F331"/>
  <sheetViews>
    <sheetView topLeftCell="A180" workbookViewId="0">
      <selection activeCell="A262" sqref="A262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13.42578125" bestFit="1" customWidth="1"/>
    <col min="5" max="5" width="23" bestFit="1" customWidth="1"/>
    <col min="7" max="7" width="12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527</v>
      </c>
      <c r="E1" t="s">
        <v>530</v>
      </c>
      <c r="F1" t="s">
        <v>535</v>
      </c>
    </row>
    <row r="2" spans="1:6" x14ac:dyDescent="0.25">
      <c r="A2">
        <v>92051048757</v>
      </c>
      <c r="B2" t="s">
        <v>4</v>
      </c>
      <c r="C2" t="s">
        <v>5</v>
      </c>
      <c r="D2" t="str">
        <f>IF(MOD(INT(studenci[[#This Row],[pesel]]/10), 2)=1, "M", "K")</f>
        <v>M</v>
      </c>
      <c r="E2" t="str">
        <f>IF(VLOOKUP(studenci[[#This Row],[pesel]], meldunek[], 1)=studenci[[#This Row],[pesel]], "tak", "nie")</f>
        <v>tak</v>
      </c>
      <c r="F2" t="b">
        <f>VLOOKUP(studenci[[#This Row],[pesel]], meldunek[], 1)=studenci[[#This Row],[pesel]]</f>
        <v>1</v>
      </c>
    </row>
    <row r="3" spans="1:6" x14ac:dyDescent="0.25">
      <c r="A3">
        <v>92051861424</v>
      </c>
      <c r="B3" t="s">
        <v>6</v>
      </c>
      <c r="C3" t="s">
        <v>7</v>
      </c>
      <c r="D3" t="str">
        <f>IF(MOD(INT(studenci[[#This Row],[pesel]]/10), 2)=1, "M", "K")</f>
        <v>K</v>
      </c>
      <c r="E3" t="str">
        <f>IF(VLOOKUP(studenci[[#This Row],[pesel]], meldunek[], 1)=studenci[[#This Row],[pesel]], "tak", "nie")</f>
        <v>tak</v>
      </c>
      <c r="F3" t="b">
        <f>VLOOKUP(studenci[[#This Row],[pesel]], meldunek[], 1)=studenci[[#This Row],[pesel]]</f>
        <v>1</v>
      </c>
    </row>
    <row r="4" spans="1:6" x14ac:dyDescent="0.25">
      <c r="A4">
        <v>92052033215</v>
      </c>
      <c r="B4" t="s">
        <v>8</v>
      </c>
      <c r="C4" t="s">
        <v>9</v>
      </c>
      <c r="D4" t="str">
        <f>IF(MOD(INT(studenci[[#This Row],[pesel]]/10), 2)=1, "M", "K")</f>
        <v>M</v>
      </c>
      <c r="E4" t="str">
        <f>IF(VLOOKUP(studenci[[#This Row],[pesel]], meldunek[], 1)=studenci[[#This Row],[pesel]], "tak", "nie")</f>
        <v>tak</v>
      </c>
      <c r="F4" t="b">
        <f>VLOOKUP(studenci[[#This Row],[pesel]], meldunek[], 1)=studenci[[#This Row],[pesel]]</f>
        <v>1</v>
      </c>
    </row>
    <row r="5" spans="1:6" x14ac:dyDescent="0.25">
      <c r="A5">
        <v>92052877491</v>
      </c>
      <c r="B5" t="s">
        <v>10</v>
      </c>
      <c r="C5" t="s">
        <v>11</v>
      </c>
      <c r="D5" t="str">
        <f>IF(MOD(INT(studenci[[#This Row],[pesel]]/10), 2)=1, "M", "K")</f>
        <v>M</v>
      </c>
      <c r="E5" t="str">
        <f>IF(VLOOKUP(studenci[[#This Row],[pesel]], meldunek[], 1)=studenci[[#This Row],[pesel]], "tak", "nie")</f>
        <v>tak</v>
      </c>
      <c r="F5" t="b">
        <f>VLOOKUP(studenci[[#This Row],[pesel]], meldunek[], 1)=studenci[[#This Row],[pesel]]</f>
        <v>1</v>
      </c>
    </row>
    <row r="6" spans="1:6" x14ac:dyDescent="0.25">
      <c r="A6">
        <v>92052999663</v>
      </c>
      <c r="B6" t="s">
        <v>12</v>
      </c>
      <c r="C6" t="s">
        <v>13</v>
      </c>
      <c r="D6" t="str">
        <f>IF(MOD(INT(studenci[[#This Row],[pesel]]/10), 2)=1, "M", "K")</f>
        <v>K</v>
      </c>
      <c r="E6" t="str">
        <f>IF(VLOOKUP(studenci[[#This Row],[pesel]], meldunek[], 1)=studenci[[#This Row],[pesel]], "tak", "nie")</f>
        <v>tak</v>
      </c>
      <c r="F6" t="b">
        <f>VLOOKUP(studenci[[#This Row],[pesel]], meldunek[], 1)=studenci[[#This Row],[pesel]]</f>
        <v>1</v>
      </c>
    </row>
    <row r="7" spans="1:6" x14ac:dyDescent="0.25">
      <c r="A7">
        <v>92060349478</v>
      </c>
      <c r="B7" t="s">
        <v>14</v>
      </c>
      <c r="C7" t="s">
        <v>15</v>
      </c>
      <c r="D7" t="str">
        <f>IF(MOD(INT(studenci[[#This Row],[pesel]]/10), 2)=1, "M", "K")</f>
        <v>M</v>
      </c>
      <c r="E7" t="str">
        <f>IF(VLOOKUP(studenci[[#This Row],[pesel]], meldunek[], 1)=studenci[[#This Row],[pesel]], "tak", "nie")</f>
        <v>tak</v>
      </c>
      <c r="F7" t="b">
        <f>VLOOKUP(studenci[[#This Row],[pesel]], meldunek[], 1)=studenci[[#This Row],[pesel]]</f>
        <v>1</v>
      </c>
    </row>
    <row r="8" spans="1:6" x14ac:dyDescent="0.25">
      <c r="A8">
        <v>92060618813</v>
      </c>
      <c r="B8" t="s">
        <v>16</v>
      </c>
      <c r="C8" t="s">
        <v>17</v>
      </c>
      <c r="D8" t="str">
        <f>IF(MOD(INT(studenci[[#This Row],[pesel]]/10), 2)=1, "M", "K")</f>
        <v>M</v>
      </c>
      <c r="E8" t="str">
        <f>IF(VLOOKUP(studenci[[#This Row],[pesel]], meldunek[], 1)=studenci[[#This Row],[pesel]], "tak", "nie")</f>
        <v>tak</v>
      </c>
      <c r="F8" t="b">
        <f>VLOOKUP(studenci[[#This Row],[pesel]], meldunek[], 1)=studenci[[#This Row],[pesel]]</f>
        <v>1</v>
      </c>
    </row>
    <row r="9" spans="1:6" x14ac:dyDescent="0.25">
      <c r="A9">
        <v>92060816563</v>
      </c>
      <c r="B9" t="s">
        <v>18</v>
      </c>
      <c r="C9" t="s">
        <v>19</v>
      </c>
      <c r="D9" t="str">
        <f>IF(MOD(INT(studenci[[#This Row],[pesel]]/10), 2)=1, "M", "K")</f>
        <v>K</v>
      </c>
      <c r="E9" t="str">
        <f>IF(VLOOKUP(studenci[[#This Row],[pesel]], meldunek[], 1)=studenci[[#This Row],[pesel]], "tak", "nie")</f>
        <v>tak</v>
      </c>
      <c r="F9" t="b">
        <f>VLOOKUP(studenci[[#This Row],[pesel]], meldunek[], 1)=studenci[[#This Row],[pesel]]</f>
        <v>1</v>
      </c>
    </row>
    <row r="10" spans="1:6" x14ac:dyDescent="0.25">
      <c r="A10">
        <v>92060863855</v>
      </c>
      <c r="B10" t="s">
        <v>20</v>
      </c>
      <c r="C10" t="s">
        <v>21</v>
      </c>
      <c r="D10" t="str">
        <f>IF(MOD(INT(studenci[[#This Row],[pesel]]/10), 2)=1, "M", "K")</f>
        <v>M</v>
      </c>
      <c r="E10" t="str">
        <f>IF(VLOOKUP(studenci[[#This Row],[pesel]], meldunek[], 1)=studenci[[#This Row],[pesel]], "tak", "nie")</f>
        <v>tak</v>
      </c>
      <c r="F10" t="b">
        <f>VLOOKUP(studenci[[#This Row],[pesel]], meldunek[], 1)=studenci[[#This Row],[pesel]]</f>
        <v>1</v>
      </c>
    </row>
    <row r="11" spans="1:6" x14ac:dyDescent="0.25">
      <c r="A11">
        <v>92061083359</v>
      </c>
      <c r="B11" t="s">
        <v>22</v>
      </c>
      <c r="C11" t="s">
        <v>23</v>
      </c>
      <c r="D11" t="str">
        <f>IF(MOD(INT(studenci[[#This Row],[pesel]]/10), 2)=1, "M", "K")</f>
        <v>M</v>
      </c>
      <c r="E11" t="str">
        <f>IF(VLOOKUP(studenci[[#This Row],[pesel]], meldunek[], 1)=studenci[[#This Row],[pesel]], "tak", "nie")</f>
        <v>tak</v>
      </c>
      <c r="F11" t="b">
        <f>VLOOKUP(studenci[[#This Row],[pesel]], meldunek[], 1)=studenci[[#This Row],[pesel]]</f>
        <v>1</v>
      </c>
    </row>
    <row r="12" spans="1:6" x14ac:dyDescent="0.25">
      <c r="A12">
        <v>92061754985</v>
      </c>
      <c r="B12" t="s">
        <v>24</v>
      </c>
      <c r="C12" t="s">
        <v>25</v>
      </c>
      <c r="D12" t="str">
        <f>IF(MOD(INT(studenci[[#This Row],[pesel]]/10), 2)=1, "M", "K")</f>
        <v>K</v>
      </c>
      <c r="E12" t="str">
        <f>IF(VLOOKUP(studenci[[#This Row],[pesel]], meldunek[], 1)=studenci[[#This Row],[pesel]], "tak", "nie")</f>
        <v>tak</v>
      </c>
      <c r="F12" t="b">
        <f>VLOOKUP(studenci[[#This Row],[pesel]], meldunek[], 1)=studenci[[#This Row],[pesel]]</f>
        <v>1</v>
      </c>
    </row>
    <row r="13" spans="1:6" x14ac:dyDescent="0.25">
      <c r="A13">
        <v>92061937214</v>
      </c>
      <c r="B13" t="s">
        <v>26</v>
      </c>
      <c r="C13" t="s">
        <v>27</v>
      </c>
      <c r="D13" t="str">
        <f>IF(MOD(INT(studenci[[#This Row],[pesel]]/10), 2)=1, "M", "K")</f>
        <v>M</v>
      </c>
      <c r="E13" t="str">
        <f>IF(VLOOKUP(studenci[[#This Row],[pesel]], meldunek[], 1)=studenci[[#This Row],[pesel]], "tak", "nie")</f>
        <v>tak</v>
      </c>
      <c r="F13" t="b">
        <f>VLOOKUP(studenci[[#This Row],[pesel]], meldunek[], 1)=studenci[[#This Row],[pesel]]</f>
        <v>1</v>
      </c>
    </row>
    <row r="14" spans="1:6" x14ac:dyDescent="0.25">
      <c r="A14">
        <v>92062548936</v>
      </c>
      <c r="B14" t="s">
        <v>28</v>
      </c>
      <c r="C14" t="s">
        <v>29</v>
      </c>
      <c r="D14" t="str">
        <f>IF(MOD(INT(studenci[[#This Row],[pesel]]/10), 2)=1, "M", "K")</f>
        <v>M</v>
      </c>
      <c r="E14" t="str">
        <f>IF(VLOOKUP(studenci[[#This Row],[pesel]], meldunek[], 1)=studenci[[#This Row],[pesel]], "tak", "nie")</f>
        <v>tak</v>
      </c>
      <c r="F14" t="b">
        <f>VLOOKUP(studenci[[#This Row],[pesel]], meldunek[], 1)=studenci[[#This Row],[pesel]]</f>
        <v>1</v>
      </c>
    </row>
    <row r="15" spans="1:6" x14ac:dyDescent="0.25">
      <c r="A15">
        <v>92062762152</v>
      </c>
      <c r="B15" t="s">
        <v>30</v>
      </c>
      <c r="C15" t="s">
        <v>31</v>
      </c>
      <c r="D15" t="str">
        <f>IF(MOD(INT(studenci[[#This Row],[pesel]]/10), 2)=1, "M", "K")</f>
        <v>M</v>
      </c>
      <c r="E15" t="str">
        <f>IF(VLOOKUP(studenci[[#This Row],[pesel]], meldunek[], 1)=studenci[[#This Row],[pesel]], "tak", "nie")</f>
        <v>tak</v>
      </c>
      <c r="F15" t="b">
        <f>VLOOKUP(studenci[[#This Row],[pesel]], meldunek[], 1)=studenci[[#This Row],[pesel]]</f>
        <v>1</v>
      </c>
    </row>
    <row r="16" spans="1:6" x14ac:dyDescent="0.25">
      <c r="A16">
        <v>92062962545</v>
      </c>
      <c r="B16" t="s">
        <v>32</v>
      </c>
      <c r="C16" t="s">
        <v>33</v>
      </c>
      <c r="D16" t="str">
        <f>IF(MOD(INT(studenci[[#This Row],[pesel]]/10), 2)=1, "M", "K")</f>
        <v>K</v>
      </c>
      <c r="E16" t="str">
        <f>IF(VLOOKUP(studenci[[#This Row],[pesel]], meldunek[], 1)=studenci[[#This Row],[pesel]], "tak", "nie")</f>
        <v>tak</v>
      </c>
      <c r="F16" t="b">
        <f>VLOOKUP(studenci[[#This Row],[pesel]], meldunek[], 1)=studenci[[#This Row],[pesel]]</f>
        <v>1</v>
      </c>
    </row>
    <row r="17" spans="1:6" x14ac:dyDescent="0.25">
      <c r="A17">
        <v>92070111188</v>
      </c>
      <c r="B17" t="s">
        <v>34</v>
      </c>
      <c r="C17" t="s">
        <v>35</v>
      </c>
      <c r="D17" t="str">
        <f>IF(MOD(INT(studenci[[#This Row],[pesel]]/10), 2)=1, "M", "K")</f>
        <v>K</v>
      </c>
      <c r="E17" t="str">
        <f>IF(VLOOKUP(studenci[[#This Row],[pesel]], meldunek[], 1)=studenci[[#This Row],[pesel]], "tak", "nie")</f>
        <v>tak</v>
      </c>
      <c r="F17" t="b">
        <f>VLOOKUP(studenci[[#This Row],[pesel]], meldunek[], 1)=studenci[[#This Row],[pesel]]</f>
        <v>1</v>
      </c>
    </row>
    <row r="18" spans="1:6" x14ac:dyDescent="0.25">
      <c r="A18">
        <v>92070336152</v>
      </c>
      <c r="B18" t="s">
        <v>36</v>
      </c>
      <c r="C18" t="s">
        <v>27</v>
      </c>
      <c r="D18" t="str">
        <f>IF(MOD(INT(studenci[[#This Row],[pesel]]/10), 2)=1, "M", "K")</f>
        <v>M</v>
      </c>
      <c r="E18" t="str">
        <f>IF(VLOOKUP(studenci[[#This Row],[pesel]], meldunek[], 1)=studenci[[#This Row],[pesel]], "tak", "nie")</f>
        <v>tak</v>
      </c>
      <c r="F18" t="b">
        <f>VLOOKUP(studenci[[#This Row],[pesel]], meldunek[], 1)=studenci[[#This Row],[pesel]]</f>
        <v>1</v>
      </c>
    </row>
    <row r="19" spans="1:6" x14ac:dyDescent="0.25">
      <c r="A19">
        <v>92070952712</v>
      </c>
      <c r="B19" t="s">
        <v>37</v>
      </c>
      <c r="C19" t="s">
        <v>38</v>
      </c>
      <c r="D19" t="str">
        <f>IF(MOD(INT(studenci[[#This Row],[pesel]]/10), 2)=1, "M", "K")</f>
        <v>M</v>
      </c>
      <c r="E19" t="str">
        <f>IF(VLOOKUP(studenci[[#This Row],[pesel]], meldunek[], 1)=studenci[[#This Row],[pesel]], "tak", "nie")</f>
        <v>tak</v>
      </c>
      <c r="F19" t="b">
        <f>VLOOKUP(studenci[[#This Row],[pesel]], meldunek[], 1)=studenci[[#This Row],[pesel]]</f>
        <v>1</v>
      </c>
    </row>
    <row r="20" spans="1:6" x14ac:dyDescent="0.25">
      <c r="A20">
        <v>92071176944</v>
      </c>
      <c r="B20" t="s">
        <v>39</v>
      </c>
      <c r="C20" t="s">
        <v>33</v>
      </c>
      <c r="D20" t="str">
        <f>IF(MOD(INT(studenci[[#This Row],[pesel]]/10), 2)=1, "M", "K")</f>
        <v>K</v>
      </c>
      <c r="E20" t="str">
        <f>IF(VLOOKUP(studenci[[#This Row],[pesel]], meldunek[], 1)=studenci[[#This Row],[pesel]], "tak", "nie")</f>
        <v>tak</v>
      </c>
      <c r="F20" t="b">
        <f>VLOOKUP(studenci[[#This Row],[pesel]], meldunek[], 1)=studenci[[#This Row],[pesel]]</f>
        <v>1</v>
      </c>
    </row>
    <row r="21" spans="1:6" x14ac:dyDescent="0.25">
      <c r="A21">
        <v>92072355391</v>
      </c>
      <c r="B21" t="s">
        <v>40</v>
      </c>
      <c r="C21" t="s">
        <v>38</v>
      </c>
      <c r="D21" t="str">
        <f>IF(MOD(INT(studenci[[#This Row],[pesel]]/10), 2)=1, "M", "K")</f>
        <v>M</v>
      </c>
      <c r="E21" t="str">
        <f>IF(VLOOKUP(studenci[[#This Row],[pesel]], meldunek[], 1)=studenci[[#This Row],[pesel]], "tak", "nie")</f>
        <v>tak</v>
      </c>
      <c r="F21" t="b">
        <f>VLOOKUP(studenci[[#This Row],[pesel]], meldunek[], 1)=studenci[[#This Row],[pesel]]</f>
        <v>1</v>
      </c>
    </row>
    <row r="22" spans="1:6" x14ac:dyDescent="0.25">
      <c r="A22">
        <v>92072589329</v>
      </c>
      <c r="B22" t="s">
        <v>41</v>
      </c>
      <c r="C22" t="s">
        <v>42</v>
      </c>
      <c r="D22" t="str">
        <f>IF(MOD(INT(studenci[[#This Row],[pesel]]/10), 2)=1, "M", "K")</f>
        <v>K</v>
      </c>
      <c r="E22" t="str">
        <f>IF(VLOOKUP(studenci[[#This Row],[pesel]], meldunek[], 1)=studenci[[#This Row],[pesel]], "tak", "nie")</f>
        <v>tak</v>
      </c>
      <c r="F22" t="b">
        <f>VLOOKUP(studenci[[#This Row],[pesel]], meldunek[], 1)=studenci[[#This Row],[pesel]]</f>
        <v>1</v>
      </c>
    </row>
    <row r="23" spans="1:6" x14ac:dyDescent="0.25">
      <c r="A23">
        <v>92080361249</v>
      </c>
      <c r="B23" t="s">
        <v>43</v>
      </c>
      <c r="C23" t="s">
        <v>44</v>
      </c>
      <c r="D23" t="str">
        <f>IF(MOD(INT(studenci[[#This Row],[pesel]]/10), 2)=1, "M", "K")</f>
        <v>K</v>
      </c>
      <c r="E23" t="str">
        <f>IF(VLOOKUP(studenci[[#This Row],[pesel]], meldunek[], 1)=studenci[[#This Row],[pesel]], "tak", "nie")</f>
        <v>tak</v>
      </c>
      <c r="F23" t="b">
        <f>VLOOKUP(studenci[[#This Row],[pesel]], meldunek[], 1)=studenci[[#This Row],[pesel]]</f>
        <v>1</v>
      </c>
    </row>
    <row r="24" spans="1:6" x14ac:dyDescent="0.25">
      <c r="A24">
        <v>92080864292</v>
      </c>
      <c r="B24" t="s">
        <v>45</v>
      </c>
      <c r="C24" t="s">
        <v>46</v>
      </c>
      <c r="D24" t="str">
        <f>IF(MOD(INT(studenci[[#This Row],[pesel]]/10), 2)=1, "M", "K")</f>
        <v>M</v>
      </c>
      <c r="E24" t="str">
        <f>IF(VLOOKUP(studenci[[#This Row],[pesel]], meldunek[], 1)=studenci[[#This Row],[pesel]], "tak", "nie")</f>
        <v>tak</v>
      </c>
      <c r="F24" t="b">
        <f>VLOOKUP(studenci[[#This Row],[pesel]], meldunek[], 1)=studenci[[#This Row],[pesel]]</f>
        <v>1</v>
      </c>
    </row>
    <row r="25" spans="1:6" x14ac:dyDescent="0.25">
      <c r="A25">
        <v>92081076313</v>
      </c>
      <c r="B25" t="s">
        <v>47</v>
      </c>
      <c r="C25" t="s">
        <v>48</v>
      </c>
      <c r="D25" t="str">
        <f>IF(MOD(INT(studenci[[#This Row],[pesel]]/10), 2)=1, "M", "K")</f>
        <v>M</v>
      </c>
      <c r="E25" t="str">
        <f>IF(VLOOKUP(studenci[[#This Row],[pesel]], meldunek[], 1)=studenci[[#This Row],[pesel]], "tak", "nie")</f>
        <v>tak</v>
      </c>
      <c r="F25" t="b">
        <f>VLOOKUP(studenci[[#This Row],[pesel]], meldunek[], 1)=studenci[[#This Row],[pesel]]</f>
        <v>1</v>
      </c>
    </row>
    <row r="26" spans="1:6" x14ac:dyDescent="0.25">
      <c r="A26">
        <v>92081119933</v>
      </c>
      <c r="B26" t="s">
        <v>49</v>
      </c>
      <c r="C26" t="s">
        <v>50</v>
      </c>
      <c r="D26" t="str">
        <f>IF(MOD(INT(studenci[[#This Row],[pesel]]/10), 2)=1, "M", "K")</f>
        <v>M</v>
      </c>
      <c r="E26" t="str">
        <f>IF(VLOOKUP(studenci[[#This Row],[pesel]], meldunek[], 1)=studenci[[#This Row],[pesel]], "tak", "nie")</f>
        <v>tak</v>
      </c>
      <c r="F26" t="b">
        <f>VLOOKUP(studenci[[#This Row],[pesel]], meldunek[], 1)=studenci[[#This Row],[pesel]]</f>
        <v>1</v>
      </c>
    </row>
    <row r="27" spans="1:6" x14ac:dyDescent="0.25">
      <c r="A27">
        <v>92081817558</v>
      </c>
      <c r="B27" t="s">
        <v>51</v>
      </c>
      <c r="C27" t="s">
        <v>52</v>
      </c>
      <c r="D27" t="str">
        <f>IF(MOD(INT(studenci[[#This Row],[pesel]]/10), 2)=1, "M", "K")</f>
        <v>M</v>
      </c>
      <c r="E27" t="str">
        <f>IF(VLOOKUP(studenci[[#This Row],[pesel]], meldunek[], 1)=studenci[[#This Row],[pesel]], "tak", "nie")</f>
        <v>tak</v>
      </c>
      <c r="F27" t="b">
        <f>VLOOKUP(studenci[[#This Row],[pesel]], meldunek[], 1)=studenci[[#This Row],[pesel]]</f>
        <v>1</v>
      </c>
    </row>
    <row r="28" spans="1:6" x14ac:dyDescent="0.25">
      <c r="A28">
        <v>92081982469</v>
      </c>
      <c r="B28" t="s">
        <v>53</v>
      </c>
      <c r="C28" t="s">
        <v>13</v>
      </c>
      <c r="D28" t="str">
        <f>IF(MOD(INT(studenci[[#This Row],[pesel]]/10), 2)=1, "M", "K")</f>
        <v>K</v>
      </c>
      <c r="E28" t="str">
        <f>IF(VLOOKUP(studenci[[#This Row],[pesel]], meldunek[], 1)=studenci[[#This Row],[pesel]], "tak", "nie")</f>
        <v>tak</v>
      </c>
      <c r="F28" t="b">
        <f>VLOOKUP(studenci[[#This Row],[pesel]], meldunek[], 1)=studenci[[#This Row],[pesel]]</f>
        <v>1</v>
      </c>
    </row>
    <row r="29" spans="1:6" x14ac:dyDescent="0.25">
      <c r="A29">
        <v>92082477625</v>
      </c>
      <c r="B29" t="s">
        <v>54</v>
      </c>
      <c r="C29" t="s">
        <v>55</v>
      </c>
      <c r="D29" t="str">
        <f>IF(MOD(INT(studenci[[#This Row],[pesel]]/10), 2)=1, "M", "K")</f>
        <v>K</v>
      </c>
      <c r="E29" t="str">
        <f>IF(VLOOKUP(studenci[[#This Row],[pesel]], meldunek[], 1)=studenci[[#This Row],[pesel]], "tak", "nie")</f>
        <v>nie</v>
      </c>
      <c r="F29" t="b">
        <f>VLOOKUP(studenci[[#This Row],[pesel]], meldunek[], 1)=studenci[[#This Row],[pesel]]</f>
        <v>0</v>
      </c>
    </row>
    <row r="30" spans="1:6" x14ac:dyDescent="0.25">
      <c r="A30">
        <v>92090349976</v>
      </c>
      <c r="B30" t="s">
        <v>56</v>
      </c>
      <c r="C30" t="s">
        <v>57</v>
      </c>
      <c r="D30" t="str">
        <f>IF(MOD(INT(studenci[[#This Row],[pesel]]/10), 2)=1, "M", "K")</f>
        <v>M</v>
      </c>
      <c r="E30" t="str">
        <f>IF(VLOOKUP(studenci[[#This Row],[pesel]], meldunek[], 1)=studenci[[#This Row],[pesel]], "tak", "nie")</f>
        <v>tak</v>
      </c>
      <c r="F30" t="b">
        <f>VLOOKUP(studenci[[#This Row],[pesel]], meldunek[], 1)=studenci[[#This Row],[pesel]]</f>
        <v>1</v>
      </c>
    </row>
    <row r="31" spans="1:6" x14ac:dyDescent="0.25">
      <c r="A31">
        <v>92100661849</v>
      </c>
      <c r="B31" t="s">
        <v>58</v>
      </c>
      <c r="C31" t="s">
        <v>59</v>
      </c>
      <c r="D31" t="str">
        <f>IF(MOD(INT(studenci[[#This Row],[pesel]]/10), 2)=1, "M", "K")</f>
        <v>K</v>
      </c>
      <c r="E31" t="str">
        <f>IF(VLOOKUP(studenci[[#This Row],[pesel]], meldunek[], 1)=studenci[[#This Row],[pesel]], "tak", "nie")</f>
        <v>tak</v>
      </c>
      <c r="F31" t="b">
        <f>VLOOKUP(studenci[[#This Row],[pesel]], meldunek[], 1)=studenci[[#This Row],[pesel]]</f>
        <v>1</v>
      </c>
    </row>
    <row r="32" spans="1:6" x14ac:dyDescent="0.25">
      <c r="A32">
        <v>92101543816</v>
      </c>
      <c r="B32" t="s">
        <v>60</v>
      </c>
      <c r="C32" t="s">
        <v>61</v>
      </c>
      <c r="D32" t="str">
        <f>IF(MOD(INT(studenci[[#This Row],[pesel]]/10), 2)=1, "M", "K")</f>
        <v>M</v>
      </c>
      <c r="E32" t="str">
        <f>IF(VLOOKUP(studenci[[#This Row],[pesel]], meldunek[], 1)=studenci[[#This Row],[pesel]], "tak", "nie")</f>
        <v>tak</v>
      </c>
      <c r="F32" t="b">
        <f>VLOOKUP(studenci[[#This Row],[pesel]], meldunek[], 1)=studenci[[#This Row],[pesel]]</f>
        <v>1</v>
      </c>
    </row>
    <row r="33" spans="1:6" x14ac:dyDescent="0.25">
      <c r="A33">
        <v>92103163461</v>
      </c>
      <c r="B33" t="s">
        <v>62</v>
      </c>
      <c r="C33" t="s">
        <v>63</v>
      </c>
      <c r="D33" t="str">
        <f>IF(MOD(INT(studenci[[#This Row],[pesel]]/10), 2)=1, "M", "K")</f>
        <v>K</v>
      </c>
      <c r="E33" t="str">
        <f>IF(VLOOKUP(studenci[[#This Row],[pesel]], meldunek[], 1)=studenci[[#This Row],[pesel]], "tak", "nie")</f>
        <v>tak</v>
      </c>
      <c r="F33" t="b">
        <f>VLOOKUP(studenci[[#This Row],[pesel]], meldunek[], 1)=studenci[[#This Row],[pesel]]</f>
        <v>1</v>
      </c>
    </row>
    <row r="34" spans="1:6" x14ac:dyDescent="0.25">
      <c r="A34">
        <v>92111027117</v>
      </c>
      <c r="B34" t="s">
        <v>64</v>
      </c>
      <c r="C34" t="s">
        <v>65</v>
      </c>
      <c r="D34" t="str">
        <f>IF(MOD(INT(studenci[[#This Row],[pesel]]/10), 2)=1, "M", "K")</f>
        <v>M</v>
      </c>
      <c r="E34" t="str">
        <f>IF(VLOOKUP(studenci[[#This Row],[pesel]], meldunek[], 1)=studenci[[#This Row],[pesel]], "tak", "nie")</f>
        <v>tak</v>
      </c>
      <c r="F34" t="b">
        <f>VLOOKUP(studenci[[#This Row],[pesel]], meldunek[], 1)=studenci[[#This Row],[pesel]]</f>
        <v>1</v>
      </c>
    </row>
    <row r="35" spans="1:6" x14ac:dyDescent="0.25">
      <c r="A35">
        <v>92111479877</v>
      </c>
      <c r="B35" t="s">
        <v>66</v>
      </c>
      <c r="C35" t="s">
        <v>27</v>
      </c>
      <c r="D35" t="str">
        <f>IF(MOD(INT(studenci[[#This Row],[pesel]]/10), 2)=1, "M", "K")</f>
        <v>M</v>
      </c>
      <c r="E35" t="str">
        <f>IF(VLOOKUP(studenci[[#This Row],[pesel]], meldunek[], 1)=studenci[[#This Row],[pesel]], "tak", "nie")</f>
        <v>tak</v>
      </c>
      <c r="F35" t="b">
        <f>VLOOKUP(studenci[[#This Row],[pesel]], meldunek[], 1)=studenci[[#This Row],[pesel]]</f>
        <v>1</v>
      </c>
    </row>
    <row r="36" spans="1:6" x14ac:dyDescent="0.25">
      <c r="A36">
        <v>92112571134</v>
      </c>
      <c r="B36" t="s">
        <v>67</v>
      </c>
      <c r="C36" t="s">
        <v>68</v>
      </c>
      <c r="D36" t="str">
        <f>IF(MOD(INT(studenci[[#This Row],[pesel]]/10), 2)=1, "M", "K")</f>
        <v>M</v>
      </c>
      <c r="E36" t="str">
        <f>IF(VLOOKUP(studenci[[#This Row],[pesel]], meldunek[], 1)=studenci[[#This Row],[pesel]], "tak", "nie")</f>
        <v>tak</v>
      </c>
      <c r="F36" t="b">
        <f>VLOOKUP(studenci[[#This Row],[pesel]], meldunek[], 1)=studenci[[#This Row],[pesel]]</f>
        <v>1</v>
      </c>
    </row>
    <row r="37" spans="1:6" x14ac:dyDescent="0.25">
      <c r="A37">
        <v>92112635683</v>
      </c>
      <c r="B37" t="s">
        <v>69</v>
      </c>
      <c r="C37" t="s">
        <v>70</v>
      </c>
      <c r="D37" t="str">
        <f>IF(MOD(INT(studenci[[#This Row],[pesel]]/10), 2)=1, "M", "K")</f>
        <v>K</v>
      </c>
      <c r="E37" t="str">
        <f>IF(VLOOKUP(studenci[[#This Row],[pesel]], meldunek[], 1)=studenci[[#This Row],[pesel]], "tak", "nie")</f>
        <v>tak</v>
      </c>
      <c r="F37" t="b">
        <f>VLOOKUP(studenci[[#This Row],[pesel]], meldunek[], 1)=studenci[[#This Row],[pesel]]</f>
        <v>1</v>
      </c>
    </row>
    <row r="38" spans="1:6" x14ac:dyDescent="0.25">
      <c r="A38">
        <v>92121027392</v>
      </c>
      <c r="B38" t="s">
        <v>71</v>
      </c>
      <c r="C38" t="s">
        <v>72</v>
      </c>
      <c r="D38" t="str">
        <f>IF(MOD(INT(studenci[[#This Row],[pesel]]/10), 2)=1, "M", "K")</f>
        <v>M</v>
      </c>
      <c r="E38" t="str">
        <f>IF(VLOOKUP(studenci[[#This Row],[pesel]], meldunek[], 1)=studenci[[#This Row],[pesel]], "tak", "nie")</f>
        <v>tak</v>
      </c>
      <c r="F38" t="b">
        <f>VLOOKUP(studenci[[#This Row],[pesel]], meldunek[], 1)=studenci[[#This Row],[pesel]]</f>
        <v>1</v>
      </c>
    </row>
    <row r="39" spans="1:6" x14ac:dyDescent="0.25">
      <c r="A39">
        <v>92121586455</v>
      </c>
      <c r="B39" t="s">
        <v>73</v>
      </c>
      <c r="C39" t="s">
        <v>11</v>
      </c>
      <c r="D39" t="str">
        <f>IF(MOD(INT(studenci[[#This Row],[pesel]]/10), 2)=1, "M", "K")</f>
        <v>M</v>
      </c>
      <c r="E39" t="str">
        <f>IF(VLOOKUP(studenci[[#This Row],[pesel]], meldunek[], 1)=studenci[[#This Row],[pesel]], "tak", "nie")</f>
        <v>tak</v>
      </c>
      <c r="F39" t="b">
        <f>VLOOKUP(studenci[[#This Row],[pesel]], meldunek[], 1)=studenci[[#This Row],[pesel]]</f>
        <v>1</v>
      </c>
    </row>
    <row r="40" spans="1:6" x14ac:dyDescent="0.25">
      <c r="A40">
        <v>92122718336</v>
      </c>
      <c r="B40" t="s">
        <v>74</v>
      </c>
      <c r="C40" t="s">
        <v>9</v>
      </c>
      <c r="D40" t="str">
        <f>IF(MOD(INT(studenci[[#This Row],[pesel]]/10), 2)=1, "M", "K")</f>
        <v>M</v>
      </c>
      <c r="E40" t="str">
        <f>IF(VLOOKUP(studenci[[#This Row],[pesel]], meldunek[], 1)=studenci[[#This Row],[pesel]], "tak", "nie")</f>
        <v>tak</v>
      </c>
      <c r="F40" t="b">
        <f>VLOOKUP(studenci[[#This Row],[pesel]], meldunek[], 1)=studenci[[#This Row],[pesel]]</f>
        <v>1</v>
      </c>
    </row>
    <row r="41" spans="1:6" x14ac:dyDescent="0.25">
      <c r="A41">
        <v>92122755816</v>
      </c>
      <c r="B41" t="s">
        <v>75</v>
      </c>
      <c r="C41" t="s">
        <v>46</v>
      </c>
      <c r="D41" t="str">
        <f>IF(MOD(INT(studenci[[#This Row],[pesel]]/10), 2)=1, "M", "K")</f>
        <v>M</v>
      </c>
      <c r="E41" t="str">
        <f>IF(VLOOKUP(studenci[[#This Row],[pesel]], meldunek[], 1)=studenci[[#This Row],[pesel]], "tak", "nie")</f>
        <v>tak</v>
      </c>
      <c r="F41" t="b">
        <f>VLOOKUP(studenci[[#This Row],[pesel]], meldunek[], 1)=studenci[[#This Row],[pesel]]</f>
        <v>1</v>
      </c>
    </row>
    <row r="42" spans="1:6" x14ac:dyDescent="0.25">
      <c r="A42">
        <v>92122899246</v>
      </c>
      <c r="B42" t="s">
        <v>76</v>
      </c>
      <c r="C42" t="s">
        <v>77</v>
      </c>
      <c r="D42" t="str">
        <f>IF(MOD(INT(studenci[[#This Row],[pesel]]/10), 2)=1, "M", "K")</f>
        <v>K</v>
      </c>
      <c r="E42" t="str">
        <f>IF(VLOOKUP(studenci[[#This Row],[pesel]], meldunek[], 1)=studenci[[#This Row],[pesel]], "tak", "nie")</f>
        <v>tak</v>
      </c>
      <c r="F42" t="b">
        <f>VLOOKUP(studenci[[#This Row],[pesel]], meldunek[], 1)=studenci[[#This Row],[pesel]]</f>
        <v>1</v>
      </c>
    </row>
    <row r="43" spans="1:6" x14ac:dyDescent="0.25">
      <c r="A43">
        <v>93010287374</v>
      </c>
      <c r="B43" t="s">
        <v>78</v>
      </c>
      <c r="C43" t="s">
        <v>79</v>
      </c>
      <c r="D43" t="str">
        <f>IF(MOD(INT(studenci[[#This Row],[pesel]]/10), 2)=1, "M", "K")</f>
        <v>M</v>
      </c>
      <c r="E43" t="str">
        <f>IF(VLOOKUP(studenci[[#This Row],[pesel]], meldunek[], 1)=studenci[[#This Row],[pesel]], "tak", "nie")</f>
        <v>tak</v>
      </c>
      <c r="F43" t="b">
        <f>VLOOKUP(studenci[[#This Row],[pesel]], meldunek[], 1)=studenci[[#This Row],[pesel]]</f>
        <v>1</v>
      </c>
    </row>
    <row r="44" spans="1:6" x14ac:dyDescent="0.25">
      <c r="A44">
        <v>93011731988</v>
      </c>
      <c r="B44" t="s">
        <v>80</v>
      </c>
      <c r="C44" t="s">
        <v>35</v>
      </c>
      <c r="D44" t="str">
        <f>IF(MOD(INT(studenci[[#This Row],[pesel]]/10), 2)=1, "M", "K")</f>
        <v>K</v>
      </c>
      <c r="E44" t="str">
        <f>IF(VLOOKUP(studenci[[#This Row],[pesel]], meldunek[], 1)=studenci[[#This Row],[pesel]], "tak", "nie")</f>
        <v>tak</v>
      </c>
      <c r="F44" t="b">
        <f>VLOOKUP(studenci[[#This Row],[pesel]], meldunek[], 1)=studenci[[#This Row],[pesel]]</f>
        <v>1</v>
      </c>
    </row>
    <row r="45" spans="1:6" x14ac:dyDescent="0.25">
      <c r="A45">
        <v>93012248937</v>
      </c>
      <c r="B45" t="s">
        <v>81</v>
      </c>
      <c r="C45" t="s">
        <v>82</v>
      </c>
      <c r="D45" t="str">
        <f>IF(MOD(INT(studenci[[#This Row],[pesel]]/10), 2)=1, "M", "K")</f>
        <v>M</v>
      </c>
      <c r="E45" t="str">
        <f>IF(VLOOKUP(studenci[[#This Row],[pesel]], meldunek[], 1)=studenci[[#This Row],[pesel]], "tak", "nie")</f>
        <v>tak</v>
      </c>
      <c r="F45" t="b">
        <f>VLOOKUP(studenci[[#This Row],[pesel]], meldunek[], 1)=studenci[[#This Row],[pesel]]</f>
        <v>1</v>
      </c>
    </row>
    <row r="46" spans="1:6" x14ac:dyDescent="0.25">
      <c r="A46">
        <v>93012423916</v>
      </c>
      <c r="B46" t="s">
        <v>83</v>
      </c>
      <c r="C46" t="s">
        <v>84</v>
      </c>
      <c r="D46" t="str">
        <f>IF(MOD(INT(studenci[[#This Row],[pesel]]/10), 2)=1, "M", "K")</f>
        <v>M</v>
      </c>
      <c r="E46" t="str">
        <f>IF(VLOOKUP(studenci[[#This Row],[pesel]], meldunek[], 1)=studenci[[#This Row],[pesel]], "tak", "nie")</f>
        <v>tak</v>
      </c>
      <c r="F46" t="b">
        <f>VLOOKUP(studenci[[#This Row],[pesel]], meldunek[], 1)=studenci[[#This Row],[pesel]]</f>
        <v>1</v>
      </c>
    </row>
    <row r="47" spans="1:6" x14ac:dyDescent="0.25">
      <c r="A47">
        <v>93013078979</v>
      </c>
      <c r="B47" t="s">
        <v>85</v>
      </c>
      <c r="C47" t="s">
        <v>86</v>
      </c>
      <c r="D47" t="str">
        <f>IF(MOD(INT(studenci[[#This Row],[pesel]]/10), 2)=1, "M", "K")</f>
        <v>M</v>
      </c>
      <c r="E47" t="str">
        <f>IF(VLOOKUP(studenci[[#This Row],[pesel]], meldunek[], 1)=studenci[[#This Row],[pesel]], "tak", "nie")</f>
        <v>tak</v>
      </c>
      <c r="F47" t="b">
        <f>VLOOKUP(studenci[[#This Row],[pesel]], meldunek[], 1)=studenci[[#This Row],[pesel]]</f>
        <v>1</v>
      </c>
    </row>
    <row r="48" spans="1:6" x14ac:dyDescent="0.25">
      <c r="A48">
        <v>93020294887</v>
      </c>
      <c r="B48" t="s">
        <v>87</v>
      </c>
      <c r="C48" t="s">
        <v>88</v>
      </c>
      <c r="D48" t="str">
        <f>IF(MOD(INT(studenci[[#This Row],[pesel]]/10), 2)=1, "M", "K")</f>
        <v>K</v>
      </c>
      <c r="E48" t="str">
        <f>IF(VLOOKUP(studenci[[#This Row],[pesel]], meldunek[], 1)=studenci[[#This Row],[pesel]], "tak", "nie")</f>
        <v>tak</v>
      </c>
      <c r="F48" t="b">
        <f>VLOOKUP(studenci[[#This Row],[pesel]], meldunek[], 1)=studenci[[#This Row],[pesel]]</f>
        <v>1</v>
      </c>
    </row>
    <row r="49" spans="1:6" x14ac:dyDescent="0.25">
      <c r="A49">
        <v>93020344452</v>
      </c>
      <c r="B49" t="s">
        <v>89</v>
      </c>
      <c r="C49" t="s">
        <v>46</v>
      </c>
      <c r="D49" t="str">
        <f>IF(MOD(INT(studenci[[#This Row],[pesel]]/10), 2)=1, "M", "K")</f>
        <v>M</v>
      </c>
      <c r="E49" t="str">
        <f>IF(VLOOKUP(studenci[[#This Row],[pesel]], meldunek[], 1)=studenci[[#This Row],[pesel]], "tak", "nie")</f>
        <v>tak</v>
      </c>
      <c r="F49" t="b">
        <f>VLOOKUP(studenci[[#This Row],[pesel]], meldunek[], 1)=studenci[[#This Row],[pesel]]</f>
        <v>1</v>
      </c>
    </row>
    <row r="50" spans="1:6" x14ac:dyDescent="0.25">
      <c r="A50">
        <v>93020492353</v>
      </c>
      <c r="B50" t="s">
        <v>90</v>
      </c>
      <c r="C50" t="s">
        <v>91</v>
      </c>
      <c r="D50" t="str">
        <f>IF(MOD(INT(studenci[[#This Row],[pesel]]/10), 2)=1, "M", "K")</f>
        <v>M</v>
      </c>
      <c r="E50" t="str">
        <f>IF(VLOOKUP(studenci[[#This Row],[pesel]], meldunek[], 1)=studenci[[#This Row],[pesel]], "tak", "nie")</f>
        <v>tak</v>
      </c>
      <c r="F50" t="b">
        <f>VLOOKUP(studenci[[#This Row],[pesel]], meldunek[], 1)=studenci[[#This Row],[pesel]]</f>
        <v>1</v>
      </c>
    </row>
    <row r="51" spans="1:6" x14ac:dyDescent="0.25">
      <c r="A51">
        <v>93020984197</v>
      </c>
      <c r="B51" t="s">
        <v>92</v>
      </c>
      <c r="C51" t="s">
        <v>48</v>
      </c>
      <c r="D51" t="str">
        <f>IF(MOD(INT(studenci[[#This Row],[pesel]]/10), 2)=1, "M", "K")</f>
        <v>M</v>
      </c>
      <c r="E51" t="str">
        <f>IF(VLOOKUP(studenci[[#This Row],[pesel]], meldunek[], 1)=studenci[[#This Row],[pesel]], "tak", "nie")</f>
        <v>tak</v>
      </c>
      <c r="F51" t="b">
        <f>VLOOKUP(studenci[[#This Row],[pesel]], meldunek[], 1)=studenci[[#This Row],[pesel]]</f>
        <v>1</v>
      </c>
    </row>
    <row r="52" spans="1:6" x14ac:dyDescent="0.25">
      <c r="A52">
        <v>93021324462</v>
      </c>
      <c r="B52" t="s">
        <v>93</v>
      </c>
      <c r="C52" t="s">
        <v>94</v>
      </c>
      <c r="D52" t="str">
        <f>IF(MOD(INT(studenci[[#This Row],[pesel]]/10), 2)=1, "M", "K")</f>
        <v>K</v>
      </c>
      <c r="E52" t="str">
        <f>IF(VLOOKUP(studenci[[#This Row],[pesel]], meldunek[], 1)=studenci[[#This Row],[pesel]], "tak", "nie")</f>
        <v>tak</v>
      </c>
      <c r="F52" t="b">
        <f>VLOOKUP(studenci[[#This Row],[pesel]], meldunek[], 1)=studenci[[#This Row],[pesel]]</f>
        <v>1</v>
      </c>
    </row>
    <row r="53" spans="1:6" x14ac:dyDescent="0.25">
      <c r="A53">
        <v>93021966581</v>
      </c>
      <c r="B53" t="s">
        <v>95</v>
      </c>
      <c r="C53" t="s">
        <v>96</v>
      </c>
      <c r="D53" t="str">
        <f>IF(MOD(INT(studenci[[#This Row],[pesel]]/10), 2)=1, "M", "K")</f>
        <v>K</v>
      </c>
      <c r="E53" t="str">
        <f>IF(VLOOKUP(studenci[[#This Row],[pesel]], meldunek[], 1)=studenci[[#This Row],[pesel]], "tak", "nie")</f>
        <v>tak</v>
      </c>
      <c r="F53" t="b">
        <f>VLOOKUP(studenci[[#This Row],[pesel]], meldunek[], 1)=studenci[[#This Row],[pesel]]</f>
        <v>1</v>
      </c>
    </row>
    <row r="54" spans="1:6" x14ac:dyDescent="0.25">
      <c r="A54">
        <v>93022138167</v>
      </c>
      <c r="B54" t="s">
        <v>97</v>
      </c>
      <c r="C54" t="s">
        <v>94</v>
      </c>
      <c r="D54" t="str">
        <f>IF(MOD(INT(studenci[[#This Row],[pesel]]/10), 2)=1, "M", "K")</f>
        <v>K</v>
      </c>
      <c r="E54" t="str">
        <f>IF(VLOOKUP(studenci[[#This Row],[pesel]], meldunek[], 1)=studenci[[#This Row],[pesel]], "tak", "nie")</f>
        <v>tak</v>
      </c>
      <c r="F54" t="b">
        <f>VLOOKUP(studenci[[#This Row],[pesel]], meldunek[], 1)=studenci[[#This Row],[pesel]]</f>
        <v>1</v>
      </c>
    </row>
    <row r="55" spans="1:6" x14ac:dyDescent="0.25">
      <c r="A55">
        <v>93031176282</v>
      </c>
      <c r="B55" t="s">
        <v>98</v>
      </c>
      <c r="C55" t="s">
        <v>33</v>
      </c>
      <c r="D55" t="str">
        <f>IF(MOD(INT(studenci[[#This Row],[pesel]]/10), 2)=1, "M", "K")</f>
        <v>K</v>
      </c>
      <c r="E55" t="str">
        <f>IF(VLOOKUP(studenci[[#This Row],[pesel]], meldunek[], 1)=studenci[[#This Row],[pesel]], "tak", "nie")</f>
        <v>tak</v>
      </c>
      <c r="F55" t="b">
        <f>VLOOKUP(studenci[[#This Row],[pesel]], meldunek[], 1)=studenci[[#This Row],[pesel]]</f>
        <v>1</v>
      </c>
    </row>
    <row r="56" spans="1:6" x14ac:dyDescent="0.25">
      <c r="A56">
        <v>93031426752</v>
      </c>
      <c r="B56" t="s">
        <v>99</v>
      </c>
      <c r="C56" t="s">
        <v>23</v>
      </c>
      <c r="D56" t="str">
        <f>IF(MOD(INT(studenci[[#This Row],[pesel]]/10), 2)=1, "M", "K")</f>
        <v>M</v>
      </c>
      <c r="E56" t="str">
        <f>IF(VLOOKUP(studenci[[#This Row],[pesel]], meldunek[], 1)=studenci[[#This Row],[pesel]], "tak", "nie")</f>
        <v>tak</v>
      </c>
      <c r="F56" t="b">
        <f>VLOOKUP(studenci[[#This Row],[pesel]], meldunek[], 1)=studenci[[#This Row],[pesel]]</f>
        <v>1</v>
      </c>
    </row>
    <row r="57" spans="1:6" x14ac:dyDescent="0.25">
      <c r="A57">
        <v>93031439697</v>
      </c>
      <c r="B57" t="s">
        <v>100</v>
      </c>
      <c r="C57" t="s">
        <v>72</v>
      </c>
      <c r="D57" t="str">
        <f>IF(MOD(INT(studenci[[#This Row],[pesel]]/10), 2)=1, "M", "K")</f>
        <v>M</v>
      </c>
      <c r="E57" t="str">
        <f>IF(VLOOKUP(studenci[[#This Row],[pesel]], meldunek[], 1)=studenci[[#This Row],[pesel]], "tak", "nie")</f>
        <v>tak</v>
      </c>
      <c r="F57" t="b">
        <f>VLOOKUP(studenci[[#This Row],[pesel]], meldunek[], 1)=studenci[[#This Row],[pesel]]</f>
        <v>1</v>
      </c>
    </row>
    <row r="58" spans="1:6" x14ac:dyDescent="0.25">
      <c r="A58">
        <v>93031562344</v>
      </c>
      <c r="B58" t="s">
        <v>101</v>
      </c>
      <c r="C58" t="s">
        <v>102</v>
      </c>
      <c r="D58" t="str">
        <f>IF(MOD(INT(studenci[[#This Row],[pesel]]/10), 2)=1, "M", "K")</f>
        <v>K</v>
      </c>
      <c r="E58" t="str">
        <f>IF(VLOOKUP(studenci[[#This Row],[pesel]], meldunek[], 1)=studenci[[#This Row],[pesel]], "tak", "nie")</f>
        <v>tak</v>
      </c>
      <c r="F58" t="b">
        <f>VLOOKUP(studenci[[#This Row],[pesel]], meldunek[], 1)=studenci[[#This Row],[pesel]]</f>
        <v>1</v>
      </c>
    </row>
    <row r="59" spans="1:6" x14ac:dyDescent="0.25">
      <c r="A59">
        <v>93031853565</v>
      </c>
      <c r="B59" t="s">
        <v>103</v>
      </c>
      <c r="C59" t="s">
        <v>102</v>
      </c>
      <c r="D59" t="str">
        <f>IF(MOD(INT(studenci[[#This Row],[pesel]]/10), 2)=1, "M", "K")</f>
        <v>K</v>
      </c>
      <c r="E59" t="str">
        <f>IF(VLOOKUP(studenci[[#This Row],[pesel]], meldunek[], 1)=studenci[[#This Row],[pesel]], "tak", "nie")</f>
        <v>tak</v>
      </c>
      <c r="F59" t="b">
        <f>VLOOKUP(studenci[[#This Row],[pesel]], meldunek[], 1)=studenci[[#This Row],[pesel]]</f>
        <v>1</v>
      </c>
    </row>
    <row r="60" spans="1:6" x14ac:dyDescent="0.25">
      <c r="A60">
        <v>93031922166</v>
      </c>
      <c r="B60" t="s">
        <v>104</v>
      </c>
      <c r="C60" t="s">
        <v>59</v>
      </c>
      <c r="D60" t="str">
        <f>IF(MOD(INT(studenci[[#This Row],[pesel]]/10), 2)=1, "M", "K")</f>
        <v>K</v>
      </c>
      <c r="E60" t="str">
        <f>IF(VLOOKUP(studenci[[#This Row],[pesel]], meldunek[], 1)=studenci[[#This Row],[pesel]], "tak", "nie")</f>
        <v>tak</v>
      </c>
      <c r="F60" t="b">
        <f>VLOOKUP(studenci[[#This Row],[pesel]], meldunek[], 1)=studenci[[#This Row],[pesel]]</f>
        <v>1</v>
      </c>
    </row>
    <row r="61" spans="1:6" x14ac:dyDescent="0.25">
      <c r="A61">
        <v>93032549924</v>
      </c>
      <c r="B61" t="s">
        <v>105</v>
      </c>
      <c r="C61" t="s">
        <v>106</v>
      </c>
      <c r="D61" t="str">
        <f>IF(MOD(INT(studenci[[#This Row],[pesel]]/10), 2)=1, "M", "K")</f>
        <v>K</v>
      </c>
      <c r="E61" t="str">
        <f>IF(VLOOKUP(studenci[[#This Row],[pesel]], meldunek[], 1)=studenci[[#This Row],[pesel]], "tak", "nie")</f>
        <v>tak</v>
      </c>
      <c r="F61" t="b">
        <f>VLOOKUP(studenci[[#This Row],[pesel]], meldunek[], 1)=studenci[[#This Row],[pesel]]</f>
        <v>1</v>
      </c>
    </row>
    <row r="62" spans="1:6" x14ac:dyDescent="0.25">
      <c r="A62">
        <v>93041061585</v>
      </c>
      <c r="B62" t="s">
        <v>107</v>
      </c>
      <c r="C62" t="s">
        <v>108</v>
      </c>
      <c r="D62" t="str">
        <f>IF(MOD(INT(studenci[[#This Row],[pesel]]/10), 2)=1, "M", "K")</f>
        <v>K</v>
      </c>
      <c r="E62" t="str">
        <f>IF(VLOOKUP(studenci[[#This Row],[pesel]], meldunek[], 1)=studenci[[#This Row],[pesel]], "tak", "nie")</f>
        <v>tak</v>
      </c>
      <c r="F62" t="b">
        <f>VLOOKUP(studenci[[#This Row],[pesel]], meldunek[], 1)=studenci[[#This Row],[pesel]]</f>
        <v>1</v>
      </c>
    </row>
    <row r="63" spans="1:6" x14ac:dyDescent="0.25">
      <c r="A63">
        <v>93041252815</v>
      </c>
      <c r="B63" t="s">
        <v>109</v>
      </c>
      <c r="C63" t="s">
        <v>38</v>
      </c>
      <c r="D63" t="str">
        <f>IF(MOD(INT(studenci[[#This Row],[pesel]]/10), 2)=1, "M", "K")</f>
        <v>M</v>
      </c>
      <c r="E63" t="str">
        <f>IF(VLOOKUP(studenci[[#This Row],[pesel]], meldunek[], 1)=studenci[[#This Row],[pesel]], "tak", "nie")</f>
        <v>tak</v>
      </c>
      <c r="F63" t="b">
        <f>VLOOKUP(studenci[[#This Row],[pesel]], meldunek[], 1)=studenci[[#This Row],[pesel]]</f>
        <v>1</v>
      </c>
    </row>
    <row r="64" spans="1:6" x14ac:dyDescent="0.25">
      <c r="A64">
        <v>93041271841</v>
      </c>
      <c r="B64" t="s">
        <v>110</v>
      </c>
      <c r="C64" t="s">
        <v>111</v>
      </c>
      <c r="D64" t="str">
        <f>IF(MOD(INT(studenci[[#This Row],[pesel]]/10), 2)=1, "M", "K")</f>
        <v>K</v>
      </c>
      <c r="E64" t="str">
        <f>IF(VLOOKUP(studenci[[#This Row],[pesel]], meldunek[], 1)=studenci[[#This Row],[pesel]], "tak", "nie")</f>
        <v>tak</v>
      </c>
      <c r="F64" t="b">
        <f>VLOOKUP(studenci[[#This Row],[pesel]], meldunek[], 1)=studenci[[#This Row],[pesel]]</f>
        <v>1</v>
      </c>
    </row>
    <row r="65" spans="1:6" x14ac:dyDescent="0.25">
      <c r="A65">
        <v>93041329773</v>
      </c>
      <c r="B65" t="s">
        <v>112</v>
      </c>
      <c r="C65" t="s">
        <v>113</v>
      </c>
      <c r="D65" t="str">
        <f>IF(MOD(INT(studenci[[#This Row],[pesel]]/10), 2)=1, "M", "K")</f>
        <v>M</v>
      </c>
      <c r="E65" t="str">
        <f>IF(VLOOKUP(studenci[[#This Row],[pesel]], meldunek[], 1)=studenci[[#This Row],[pesel]], "tak", "nie")</f>
        <v>tak</v>
      </c>
      <c r="F65" t="b">
        <f>VLOOKUP(studenci[[#This Row],[pesel]], meldunek[], 1)=studenci[[#This Row],[pesel]]</f>
        <v>1</v>
      </c>
    </row>
    <row r="66" spans="1:6" x14ac:dyDescent="0.25">
      <c r="A66">
        <v>93041967867</v>
      </c>
      <c r="B66" t="s">
        <v>114</v>
      </c>
      <c r="C66" t="s">
        <v>115</v>
      </c>
      <c r="D66" t="str">
        <f>IF(MOD(INT(studenci[[#This Row],[pesel]]/10), 2)=1, "M", "K")</f>
        <v>K</v>
      </c>
      <c r="E66" t="str">
        <f>IF(VLOOKUP(studenci[[#This Row],[pesel]], meldunek[], 1)=studenci[[#This Row],[pesel]], "tak", "nie")</f>
        <v>tak</v>
      </c>
      <c r="F66" t="b">
        <f>VLOOKUP(studenci[[#This Row],[pesel]], meldunek[], 1)=studenci[[#This Row],[pesel]]</f>
        <v>1</v>
      </c>
    </row>
    <row r="67" spans="1:6" x14ac:dyDescent="0.25">
      <c r="A67">
        <v>93042094111</v>
      </c>
      <c r="B67" t="s">
        <v>116</v>
      </c>
      <c r="C67" t="s">
        <v>27</v>
      </c>
      <c r="D67" t="str">
        <f>IF(MOD(INT(studenci[[#This Row],[pesel]]/10), 2)=1, "M", "K")</f>
        <v>M</v>
      </c>
      <c r="E67" t="str">
        <f>IF(VLOOKUP(studenci[[#This Row],[pesel]], meldunek[], 1)=studenci[[#This Row],[pesel]], "tak", "nie")</f>
        <v>tak</v>
      </c>
      <c r="F67" t="b">
        <f>VLOOKUP(studenci[[#This Row],[pesel]], meldunek[], 1)=studenci[[#This Row],[pesel]]</f>
        <v>1</v>
      </c>
    </row>
    <row r="68" spans="1:6" x14ac:dyDescent="0.25">
      <c r="A68">
        <v>93042372947</v>
      </c>
      <c r="B68" t="s">
        <v>117</v>
      </c>
      <c r="C68" t="s">
        <v>118</v>
      </c>
      <c r="D68" t="str">
        <f>IF(MOD(INT(studenci[[#This Row],[pesel]]/10), 2)=1, "M", "K")</f>
        <v>K</v>
      </c>
      <c r="E68" t="str">
        <f>IF(VLOOKUP(studenci[[#This Row],[pesel]], meldunek[], 1)=studenci[[#This Row],[pesel]], "tak", "nie")</f>
        <v>tak</v>
      </c>
      <c r="F68" t="b">
        <f>VLOOKUP(studenci[[#This Row],[pesel]], meldunek[], 1)=studenci[[#This Row],[pesel]]</f>
        <v>1</v>
      </c>
    </row>
    <row r="69" spans="1:6" x14ac:dyDescent="0.25">
      <c r="A69">
        <v>93042594253</v>
      </c>
      <c r="B69" t="s">
        <v>119</v>
      </c>
      <c r="C69" t="s">
        <v>120</v>
      </c>
      <c r="D69" t="str">
        <f>IF(MOD(INT(studenci[[#This Row],[pesel]]/10), 2)=1, "M", "K")</f>
        <v>M</v>
      </c>
      <c r="E69" t="str">
        <f>IF(VLOOKUP(studenci[[#This Row],[pesel]], meldunek[], 1)=studenci[[#This Row],[pesel]], "tak", "nie")</f>
        <v>tak</v>
      </c>
      <c r="F69" t="b">
        <f>VLOOKUP(studenci[[#This Row],[pesel]], meldunek[], 1)=studenci[[#This Row],[pesel]]</f>
        <v>1</v>
      </c>
    </row>
    <row r="70" spans="1:6" x14ac:dyDescent="0.25">
      <c r="A70">
        <v>93051494722</v>
      </c>
      <c r="B70" t="s">
        <v>121</v>
      </c>
      <c r="C70" t="s">
        <v>122</v>
      </c>
      <c r="D70" t="str">
        <f>IF(MOD(INT(studenci[[#This Row],[pesel]]/10), 2)=1, "M", "K")</f>
        <v>K</v>
      </c>
      <c r="E70" t="str">
        <f>IF(VLOOKUP(studenci[[#This Row],[pesel]], meldunek[], 1)=studenci[[#This Row],[pesel]], "tak", "nie")</f>
        <v>tak</v>
      </c>
      <c r="F70" t="b">
        <f>VLOOKUP(studenci[[#This Row],[pesel]], meldunek[], 1)=studenci[[#This Row],[pesel]]</f>
        <v>1</v>
      </c>
    </row>
    <row r="71" spans="1:6" x14ac:dyDescent="0.25">
      <c r="A71">
        <v>93052164592</v>
      </c>
      <c r="B71" t="s">
        <v>123</v>
      </c>
      <c r="C71" t="s">
        <v>124</v>
      </c>
      <c r="D71" t="str">
        <f>IF(MOD(INT(studenci[[#This Row],[pesel]]/10), 2)=1, "M", "K")</f>
        <v>M</v>
      </c>
      <c r="E71" t="str">
        <f>IF(VLOOKUP(studenci[[#This Row],[pesel]], meldunek[], 1)=studenci[[#This Row],[pesel]], "tak", "nie")</f>
        <v>tak</v>
      </c>
      <c r="F71" t="b">
        <f>VLOOKUP(studenci[[#This Row],[pesel]], meldunek[], 1)=studenci[[#This Row],[pesel]]</f>
        <v>1</v>
      </c>
    </row>
    <row r="72" spans="1:6" x14ac:dyDescent="0.25">
      <c r="A72">
        <v>93052321317</v>
      </c>
      <c r="B72" t="s">
        <v>125</v>
      </c>
      <c r="C72" t="s">
        <v>126</v>
      </c>
      <c r="D72" t="str">
        <f>IF(MOD(INT(studenci[[#This Row],[pesel]]/10), 2)=1, "M", "K")</f>
        <v>M</v>
      </c>
      <c r="E72" t="str">
        <f>IF(VLOOKUP(studenci[[#This Row],[pesel]], meldunek[], 1)=studenci[[#This Row],[pesel]], "tak", "nie")</f>
        <v>tak</v>
      </c>
      <c r="F72" t="b">
        <f>VLOOKUP(studenci[[#This Row],[pesel]], meldunek[], 1)=studenci[[#This Row],[pesel]]</f>
        <v>1</v>
      </c>
    </row>
    <row r="73" spans="1:6" x14ac:dyDescent="0.25">
      <c r="A73">
        <v>93052712924</v>
      </c>
      <c r="B73" t="s">
        <v>127</v>
      </c>
      <c r="C73" t="s">
        <v>128</v>
      </c>
      <c r="D73" t="str">
        <f>IF(MOD(INT(studenci[[#This Row],[pesel]]/10), 2)=1, "M", "K")</f>
        <v>K</v>
      </c>
      <c r="E73" t="str">
        <f>IF(VLOOKUP(studenci[[#This Row],[pesel]], meldunek[], 1)=studenci[[#This Row],[pesel]], "tak", "nie")</f>
        <v>tak</v>
      </c>
      <c r="F73" t="b">
        <f>VLOOKUP(studenci[[#This Row],[pesel]], meldunek[], 1)=studenci[[#This Row],[pesel]]</f>
        <v>1</v>
      </c>
    </row>
    <row r="74" spans="1:6" x14ac:dyDescent="0.25">
      <c r="A74">
        <v>93052759398</v>
      </c>
      <c r="B74" t="s">
        <v>129</v>
      </c>
      <c r="C74" t="s">
        <v>84</v>
      </c>
      <c r="D74" t="str">
        <f>IF(MOD(INT(studenci[[#This Row],[pesel]]/10), 2)=1, "M", "K")</f>
        <v>M</v>
      </c>
      <c r="E74" t="str">
        <f>IF(VLOOKUP(studenci[[#This Row],[pesel]], meldunek[], 1)=studenci[[#This Row],[pesel]], "tak", "nie")</f>
        <v>tak</v>
      </c>
      <c r="F74" t="b">
        <f>VLOOKUP(studenci[[#This Row],[pesel]], meldunek[], 1)=studenci[[#This Row],[pesel]]</f>
        <v>1</v>
      </c>
    </row>
    <row r="75" spans="1:6" x14ac:dyDescent="0.25">
      <c r="A75">
        <v>93060314174</v>
      </c>
      <c r="B75" t="s">
        <v>130</v>
      </c>
      <c r="C75" t="s">
        <v>11</v>
      </c>
      <c r="D75" t="str">
        <f>IF(MOD(INT(studenci[[#This Row],[pesel]]/10), 2)=1, "M", "K")</f>
        <v>M</v>
      </c>
      <c r="E75" t="str">
        <f>IF(VLOOKUP(studenci[[#This Row],[pesel]], meldunek[], 1)=studenci[[#This Row],[pesel]], "tak", "nie")</f>
        <v>tak</v>
      </c>
      <c r="F75" t="b">
        <f>VLOOKUP(studenci[[#This Row],[pesel]], meldunek[], 1)=studenci[[#This Row],[pesel]]</f>
        <v>1</v>
      </c>
    </row>
    <row r="76" spans="1:6" x14ac:dyDescent="0.25">
      <c r="A76">
        <v>93060626866</v>
      </c>
      <c r="B76" t="s">
        <v>131</v>
      </c>
      <c r="C76" t="s">
        <v>132</v>
      </c>
      <c r="D76" t="str">
        <f>IF(MOD(INT(studenci[[#This Row],[pesel]]/10), 2)=1, "M", "K")</f>
        <v>K</v>
      </c>
      <c r="E76" t="str">
        <f>IF(VLOOKUP(studenci[[#This Row],[pesel]], meldunek[], 1)=studenci[[#This Row],[pesel]], "tak", "nie")</f>
        <v>tak</v>
      </c>
      <c r="F76" t="b">
        <f>VLOOKUP(studenci[[#This Row],[pesel]], meldunek[], 1)=studenci[[#This Row],[pesel]]</f>
        <v>1</v>
      </c>
    </row>
    <row r="77" spans="1:6" x14ac:dyDescent="0.25">
      <c r="A77">
        <v>93060757559</v>
      </c>
      <c r="B77" t="s">
        <v>133</v>
      </c>
      <c r="C77" t="s">
        <v>23</v>
      </c>
      <c r="D77" t="str">
        <f>IF(MOD(INT(studenci[[#This Row],[pesel]]/10), 2)=1, "M", "K")</f>
        <v>M</v>
      </c>
      <c r="E77" t="str">
        <f>IF(VLOOKUP(studenci[[#This Row],[pesel]], meldunek[], 1)=studenci[[#This Row],[pesel]], "tak", "nie")</f>
        <v>tak</v>
      </c>
      <c r="F77" t="b">
        <f>VLOOKUP(studenci[[#This Row],[pesel]], meldunek[], 1)=studenci[[#This Row],[pesel]]</f>
        <v>1</v>
      </c>
    </row>
    <row r="78" spans="1:6" x14ac:dyDescent="0.25">
      <c r="A78">
        <v>93061087466</v>
      </c>
      <c r="B78" t="s">
        <v>134</v>
      </c>
      <c r="C78" t="s">
        <v>122</v>
      </c>
      <c r="D78" t="str">
        <f>IF(MOD(INT(studenci[[#This Row],[pesel]]/10), 2)=1, "M", "K")</f>
        <v>K</v>
      </c>
      <c r="E78" t="str">
        <f>IF(VLOOKUP(studenci[[#This Row],[pesel]], meldunek[], 1)=studenci[[#This Row],[pesel]], "tak", "nie")</f>
        <v>tak</v>
      </c>
      <c r="F78" t="b">
        <f>VLOOKUP(studenci[[#This Row],[pesel]], meldunek[], 1)=studenci[[#This Row],[pesel]]</f>
        <v>1</v>
      </c>
    </row>
    <row r="79" spans="1:6" x14ac:dyDescent="0.25">
      <c r="A79">
        <v>93061243679</v>
      </c>
      <c r="B79" t="s">
        <v>135</v>
      </c>
      <c r="C79" t="s">
        <v>57</v>
      </c>
      <c r="D79" t="str">
        <f>IF(MOD(INT(studenci[[#This Row],[pesel]]/10), 2)=1, "M", "K")</f>
        <v>M</v>
      </c>
      <c r="E79" t="str">
        <f>IF(VLOOKUP(studenci[[#This Row],[pesel]], meldunek[], 1)=studenci[[#This Row],[pesel]], "tak", "nie")</f>
        <v>tak</v>
      </c>
      <c r="F79" t="b">
        <f>VLOOKUP(studenci[[#This Row],[pesel]], meldunek[], 1)=studenci[[#This Row],[pesel]]</f>
        <v>1</v>
      </c>
    </row>
    <row r="80" spans="1:6" x14ac:dyDescent="0.25">
      <c r="A80">
        <v>93061564929</v>
      </c>
      <c r="B80" t="s">
        <v>136</v>
      </c>
      <c r="C80" t="s">
        <v>102</v>
      </c>
      <c r="D80" t="str">
        <f>IF(MOD(INT(studenci[[#This Row],[pesel]]/10), 2)=1, "M", "K")</f>
        <v>K</v>
      </c>
      <c r="E80" t="str">
        <f>IF(VLOOKUP(studenci[[#This Row],[pesel]], meldunek[], 1)=studenci[[#This Row],[pesel]], "tak", "nie")</f>
        <v>tak</v>
      </c>
      <c r="F80" t="b">
        <f>VLOOKUP(studenci[[#This Row],[pesel]], meldunek[], 1)=studenci[[#This Row],[pesel]]</f>
        <v>1</v>
      </c>
    </row>
    <row r="81" spans="1:6" x14ac:dyDescent="0.25">
      <c r="A81">
        <v>93062061135</v>
      </c>
      <c r="B81" t="s">
        <v>137</v>
      </c>
      <c r="C81" t="s">
        <v>138</v>
      </c>
      <c r="D81" t="str">
        <f>IF(MOD(INT(studenci[[#This Row],[pesel]]/10), 2)=1, "M", "K")</f>
        <v>M</v>
      </c>
      <c r="E81" t="str">
        <f>IF(VLOOKUP(studenci[[#This Row],[pesel]], meldunek[], 1)=studenci[[#This Row],[pesel]], "tak", "nie")</f>
        <v>tak</v>
      </c>
      <c r="F81" t="b">
        <f>VLOOKUP(studenci[[#This Row],[pesel]], meldunek[], 1)=studenci[[#This Row],[pesel]]</f>
        <v>1</v>
      </c>
    </row>
    <row r="82" spans="1:6" x14ac:dyDescent="0.25">
      <c r="A82">
        <v>93070995479</v>
      </c>
      <c r="B82" t="s">
        <v>139</v>
      </c>
      <c r="C82" t="s">
        <v>138</v>
      </c>
      <c r="D82" t="str">
        <f>IF(MOD(INT(studenci[[#This Row],[pesel]]/10), 2)=1, "M", "K")</f>
        <v>M</v>
      </c>
      <c r="E82" t="str">
        <f>IF(VLOOKUP(studenci[[#This Row],[pesel]], meldunek[], 1)=studenci[[#This Row],[pesel]], "tak", "nie")</f>
        <v>tak</v>
      </c>
      <c r="F82" t="b">
        <f>VLOOKUP(studenci[[#This Row],[pesel]], meldunek[], 1)=studenci[[#This Row],[pesel]]</f>
        <v>1</v>
      </c>
    </row>
    <row r="83" spans="1:6" x14ac:dyDescent="0.25">
      <c r="A83">
        <v>93071912839</v>
      </c>
      <c r="B83" t="s">
        <v>140</v>
      </c>
      <c r="C83" t="s">
        <v>79</v>
      </c>
      <c r="D83" t="str">
        <f>IF(MOD(INT(studenci[[#This Row],[pesel]]/10), 2)=1, "M", "K")</f>
        <v>M</v>
      </c>
      <c r="E83" t="str">
        <f>IF(VLOOKUP(studenci[[#This Row],[pesel]], meldunek[], 1)=studenci[[#This Row],[pesel]], "tak", "nie")</f>
        <v>tak</v>
      </c>
      <c r="F83" t="b">
        <f>VLOOKUP(studenci[[#This Row],[pesel]], meldunek[], 1)=studenci[[#This Row],[pesel]]</f>
        <v>1</v>
      </c>
    </row>
    <row r="84" spans="1:6" x14ac:dyDescent="0.25">
      <c r="A84">
        <v>93072382295</v>
      </c>
      <c r="B84" t="s">
        <v>141</v>
      </c>
      <c r="C84" t="s">
        <v>27</v>
      </c>
      <c r="D84" t="str">
        <f>IF(MOD(INT(studenci[[#This Row],[pesel]]/10), 2)=1, "M", "K")</f>
        <v>M</v>
      </c>
      <c r="E84" t="str">
        <f>IF(VLOOKUP(studenci[[#This Row],[pesel]], meldunek[], 1)=studenci[[#This Row],[pesel]], "tak", "nie")</f>
        <v>tak</v>
      </c>
      <c r="F84" t="b">
        <f>VLOOKUP(studenci[[#This Row],[pesel]], meldunek[], 1)=studenci[[#This Row],[pesel]]</f>
        <v>1</v>
      </c>
    </row>
    <row r="85" spans="1:6" x14ac:dyDescent="0.25">
      <c r="A85">
        <v>93080133818</v>
      </c>
      <c r="B85" t="s">
        <v>142</v>
      </c>
      <c r="C85" t="s">
        <v>143</v>
      </c>
      <c r="D85" t="str">
        <f>IF(MOD(INT(studenci[[#This Row],[pesel]]/10), 2)=1, "M", "K")</f>
        <v>M</v>
      </c>
      <c r="E85" t="str">
        <f>IF(VLOOKUP(studenci[[#This Row],[pesel]], meldunek[], 1)=studenci[[#This Row],[pesel]], "tak", "nie")</f>
        <v>tak</v>
      </c>
      <c r="F85" t="b">
        <f>VLOOKUP(studenci[[#This Row],[pesel]], meldunek[], 1)=studenci[[#This Row],[pesel]]</f>
        <v>1</v>
      </c>
    </row>
    <row r="86" spans="1:6" x14ac:dyDescent="0.25">
      <c r="A86">
        <v>93080136224</v>
      </c>
      <c r="B86" t="s">
        <v>144</v>
      </c>
      <c r="C86" t="s">
        <v>63</v>
      </c>
      <c r="D86" t="str">
        <f>IF(MOD(INT(studenci[[#This Row],[pesel]]/10), 2)=1, "M", "K")</f>
        <v>K</v>
      </c>
      <c r="E86" t="str">
        <f>IF(VLOOKUP(studenci[[#This Row],[pesel]], meldunek[], 1)=studenci[[#This Row],[pesel]], "tak", "nie")</f>
        <v>tak</v>
      </c>
      <c r="F86" t="b">
        <f>VLOOKUP(studenci[[#This Row],[pesel]], meldunek[], 1)=studenci[[#This Row],[pesel]]</f>
        <v>1</v>
      </c>
    </row>
    <row r="87" spans="1:6" x14ac:dyDescent="0.25">
      <c r="A87">
        <v>93080261416</v>
      </c>
      <c r="B87" t="s">
        <v>145</v>
      </c>
      <c r="C87" t="s">
        <v>146</v>
      </c>
      <c r="D87" t="str">
        <f>IF(MOD(INT(studenci[[#This Row],[pesel]]/10), 2)=1, "M", "K")</f>
        <v>M</v>
      </c>
      <c r="E87" t="str">
        <f>IF(VLOOKUP(studenci[[#This Row],[pesel]], meldunek[], 1)=studenci[[#This Row],[pesel]], "tak", "nie")</f>
        <v>tak</v>
      </c>
      <c r="F87" t="b">
        <f>VLOOKUP(studenci[[#This Row],[pesel]], meldunek[], 1)=studenci[[#This Row],[pesel]]</f>
        <v>1</v>
      </c>
    </row>
    <row r="88" spans="1:6" x14ac:dyDescent="0.25">
      <c r="A88">
        <v>93080464147</v>
      </c>
      <c r="B88" t="s">
        <v>147</v>
      </c>
      <c r="C88" t="s">
        <v>13</v>
      </c>
      <c r="D88" t="str">
        <f>IF(MOD(INT(studenci[[#This Row],[pesel]]/10), 2)=1, "M", "K")</f>
        <v>K</v>
      </c>
      <c r="E88" t="str">
        <f>IF(VLOOKUP(studenci[[#This Row],[pesel]], meldunek[], 1)=studenci[[#This Row],[pesel]], "tak", "nie")</f>
        <v>tak</v>
      </c>
      <c r="F88" t="b">
        <f>VLOOKUP(studenci[[#This Row],[pesel]], meldunek[], 1)=studenci[[#This Row],[pesel]]</f>
        <v>1</v>
      </c>
    </row>
    <row r="89" spans="1:6" x14ac:dyDescent="0.25">
      <c r="A89">
        <v>93081269666</v>
      </c>
      <c r="B89" t="s">
        <v>148</v>
      </c>
      <c r="C89" t="s">
        <v>63</v>
      </c>
      <c r="D89" t="str">
        <f>IF(MOD(INT(studenci[[#This Row],[pesel]]/10), 2)=1, "M", "K")</f>
        <v>K</v>
      </c>
      <c r="E89" t="str">
        <f>IF(VLOOKUP(studenci[[#This Row],[pesel]], meldunek[], 1)=studenci[[#This Row],[pesel]], "tak", "nie")</f>
        <v>tak</v>
      </c>
      <c r="F89" t="b">
        <f>VLOOKUP(studenci[[#This Row],[pesel]], meldunek[], 1)=studenci[[#This Row],[pesel]]</f>
        <v>1</v>
      </c>
    </row>
    <row r="90" spans="1:6" x14ac:dyDescent="0.25">
      <c r="A90">
        <v>93081336463</v>
      </c>
      <c r="B90" t="s">
        <v>149</v>
      </c>
      <c r="C90" t="s">
        <v>33</v>
      </c>
      <c r="D90" t="str">
        <f>IF(MOD(INT(studenci[[#This Row],[pesel]]/10), 2)=1, "M", "K")</f>
        <v>K</v>
      </c>
      <c r="E90" t="str">
        <f>IF(VLOOKUP(studenci[[#This Row],[pesel]], meldunek[], 1)=studenci[[#This Row],[pesel]], "tak", "nie")</f>
        <v>tak</v>
      </c>
      <c r="F90" t="b">
        <f>VLOOKUP(studenci[[#This Row],[pesel]], meldunek[], 1)=studenci[[#This Row],[pesel]]</f>
        <v>1</v>
      </c>
    </row>
    <row r="91" spans="1:6" x14ac:dyDescent="0.25">
      <c r="A91">
        <v>93081892851</v>
      </c>
      <c r="B91" t="s">
        <v>150</v>
      </c>
      <c r="C91" t="s">
        <v>151</v>
      </c>
      <c r="D91" t="str">
        <f>IF(MOD(INT(studenci[[#This Row],[pesel]]/10), 2)=1, "M", "K")</f>
        <v>M</v>
      </c>
      <c r="E91" t="str">
        <f>IF(VLOOKUP(studenci[[#This Row],[pesel]], meldunek[], 1)=studenci[[#This Row],[pesel]], "tak", "nie")</f>
        <v>tak</v>
      </c>
      <c r="F91" t="b">
        <f>VLOOKUP(studenci[[#This Row],[pesel]], meldunek[], 1)=studenci[[#This Row],[pesel]]</f>
        <v>1</v>
      </c>
    </row>
    <row r="92" spans="1:6" x14ac:dyDescent="0.25">
      <c r="A92">
        <v>93082456168</v>
      </c>
      <c r="B92" t="s">
        <v>152</v>
      </c>
      <c r="C92" t="s">
        <v>153</v>
      </c>
      <c r="D92" t="str">
        <f>IF(MOD(INT(studenci[[#This Row],[pesel]]/10), 2)=1, "M", "K")</f>
        <v>K</v>
      </c>
      <c r="E92" t="str">
        <f>IF(VLOOKUP(studenci[[#This Row],[pesel]], meldunek[], 1)=studenci[[#This Row],[pesel]], "tak", "nie")</f>
        <v>tak</v>
      </c>
      <c r="F92" t="b">
        <f>VLOOKUP(studenci[[#This Row],[pesel]], meldunek[], 1)=studenci[[#This Row],[pesel]]</f>
        <v>1</v>
      </c>
    </row>
    <row r="93" spans="1:6" x14ac:dyDescent="0.25">
      <c r="A93">
        <v>93090575941</v>
      </c>
      <c r="B93" t="s">
        <v>154</v>
      </c>
      <c r="C93" t="s">
        <v>111</v>
      </c>
      <c r="D93" t="str">
        <f>IF(MOD(INT(studenci[[#This Row],[pesel]]/10), 2)=1, "M", "K")</f>
        <v>K</v>
      </c>
      <c r="E93" t="str">
        <f>IF(VLOOKUP(studenci[[#This Row],[pesel]], meldunek[], 1)=studenci[[#This Row],[pesel]], "tak", "nie")</f>
        <v>tak</v>
      </c>
      <c r="F93" t="b">
        <f>VLOOKUP(studenci[[#This Row],[pesel]], meldunek[], 1)=studenci[[#This Row],[pesel]]</f>
        <v>1</v>
      </c>
    </row>
    <row r="94" spans="1:6" x14ac:dyDescent="0.25">
      <c r="A94">
        <v>93090925753</v>
      </c>
      <c r="B94" t="s">
        <v>155</v>
      </c>
      <c r="C94" t="s">
        <v>156</v>
      </c>
      <c r="D94" t="str">
        <f>IF(MOD(INT(studenci[[#This Row],[pesel]]/10), 2)=1, "M", "K")</f>
        <v>M</v>
      </c>
      <c r="E94" t="str">
        <f>IF(VLOOKUP(studenci[[#This Row],[pesel]], meldunek[], 1)=studenci[[#This Row],[pesel]], "tak", "nie")</f>
        <v>tak</v>
      </c>
      <c r="F94" t="b">
        <f>VLOOKUP(studenci[[#This Row],[pesel]], meldunek[], 1)=studenci[[#This Row],[pesel]]</f>
        <v>1</v>
      </c>
    </row>
    <row r="95" spans="1:6" x14ac:dyDescent="0.25">
      <c r="A95">
        <v>93091115319</v>
      </c>
      <c r="B95" t="s">
        <v>157</v>
      </c>
      <c r="C95" t="s">
        <v>158</v>
      </c>
      <c r="D95" t="str">
        <f>IF(MOD(INT(studenci[[#This Row],[pesel]]/10), 2)=1, "M", "K")</f>
        <v>M</v>
      </c>
      <c r="E95" t="str">
        <f>IF(VLOOKUP(studenci[[#This Row],[pesel]], meldunek[], 1)=studenci[[#This Row],[pesel]], "tak", "nie")</f>
        <v>tak</v>
      </c>
      <c r="F95" t="b">
        <f>VLOOKUP(studenci[[#This Row],[pesel]], meldunek[], 1)=studenci[[#This Row],[pesel]]</f>
        <v>1</v>
      </c>
    </row>
    <row r="96" spans="1:6" x14ac:dyDescent="0.25">
      <c r="A96">
        <v>93091278935</v>
      </c>
      <c r="B96" t="s">
        <v>159</v>
      </c>
      <c r="C96" t="s">
        <v>57</v>
      </c>
      <c r="D96" t="str">
        <f>IF(MOD(INT(studenci[[#This Row],[pesel]]/10), 2)=1, "M", "K")</f>
        <v>M</v>
      </c>
      <c r="E96" t="str">
        <f>IF(VLOOKUP(studenci[[#This Row],[pesel]], meldunek[], 1)=studenci[[#This Row],[pesel]], "tak", "nie")</f>
        <v>tak</v>
      </c>
      <c r="F96" t="b">
        <f>VLOOKUP(studenci[[#This Row],[pesel]], meldunek[], 1)=studenci[[#This Row],[pesel]]</f>
        <v>1</v>
      </c>
    </row>
    <row r="97" spans="1:6" x14ac:dyDescent="0.25">
      <c r="A97">
        <v>93091575513</v>
      </c>
      <c r="B97" t="s">
        <v>160</v>
      </c>
      <c r="C97" t="s">
        <v>161</v>
      </c>
      <c r="D97" t="str">
        <f>IF(MOD(INT(studenci[[#This Row],[pesel]]/10), 2)=1, "M", "K")</f>
        <v>M</v>
      </c>
      <c r="E97" t="str">
        <f>IF(VLOOKUP(studenci[[#This Row],[pesel]], meldunek[], 1)=studenci[[#This Row],[pesel]], "tak", "nie")</f>
        <v>tak</v>
      </c>
      <c r="F97" t="b">
        <f>VLOOKUP(studenci[[#This Row],[pesel]], meldunek[], 1)=studenci[[#This Row],[pesel]]</f>
        <v>1</v>
      </c>
    </row>
    <row r="98" spans="1:6" x14ac:dyDescent="0.25">
      <c r="A98">
        <v>93091812971</v>
      </c>
      <c r="B98" t="s">
        <v>162</v>
      </c>
      <c r="C98" t="s">
        <v>163</v>
      </c>
      <c r="D98" t="str">
        <f>IF(MOD(INT(studenci[[#This Row],[pesel]]/10), 2)=1, "M", "K")</f>
        <v>M</v>
      </c>
      <c r="E98" t="str">
        <f>IF(VLOOKUP(studenci[[#This Row],[pesel]], meldunek[], 1)=studenci[[#This Row],[pesel]], "tak", "nie")</f>
        <v>tak</v>
      </c>
      <c r="F98" t="b">
        <f>VLOOKUP(studenci[[#This Row],[pesel]], meldunek[], 1)=studenci[[#This Row],[pesel]]</f>
        <v>1</v>
      </c>
    </row>
    <row r="99" spans="1:6" x14ac:dyDescent="0.25">
      <c r="A99">
        <v>93092337785</v>
      </c>
      <c r="B99" t="s">
        <v>164</v>
      </c>
      <c r="C99" t="s">
        <v>165</v>
      </c>
      <c r="D99" t="str">
        <f>IF(MOD(INT(studenci[[#This Row],[pesel]]/10), 2)=1, "M", "K")</f>
        <v>K</v>
      </c>
      <c r="E99" t="str">
        <f>IF(VLOOKUP(studenci[[#This Row],[pesel]], meldunek[], 1)=studenci[[#This Row],[pesel]], "tak", "nie")</f>
        <v>tak</v>
      </c>
      <c r="F99" t="b">
        <f>VLOOKUP(studenci[[#This Row],[pesel]], meldunek[], 1)=studenci[[#This Row],[pesel]]</f>
        <v>1</v>
      </c>
    </row>
    <row r="100" spans="1:6" x14ac:dyDescent="0.25">
      <c r="A100">
        <v>93092435575</v>
      </c>
      <c r="B100" t="s">
        <v>166</v>
      </c>
      <c r="C100" t="s">
        <v>113</v>
      </c>
      <c r="D100" t="str">
        <f>IF(MOD(INT(studenci[[#This Row],[pesel]]/10), 2)=1, "M", "K")</f>
        <v>M</v>
      </c>
      <c r="E100" t="str">
        <f>IF(VLOOKUP(studenci[[#This Row],[pesel]], meldunek[], 1)=studenci[[#This Row],[pesel]], "tak", "nie")</f>
        <v>tak</v>
      </c>
      <c r="F100" t="b">
        <f>VLOOKUP(studenci[[#This Row],[pesel]], meldunek[], 1)=studenci[[#This Row],[pesel]]</f>
        <v>1</v>
      </c>
    </row>
    <row r="101" spans="1:6" x14ac:dyDescent="0.25">
      <c r="A101">
        <v>93092663774</v>
      </c>
      <c r="B101" t="s">
        <v>167</v>
      </c>
      <c r="C101" t="s">
        <v>138</v>
      </c>
      <c r="D101" t="str">
        <f>IF(MOD(INT(studenci[[#This Row],[pesel]]/10), 2)=1, "M", "K")</f>
        <v>M</v>
      </c>
      <c r="E101" t="str">
        <f>IF(VLOOKUP(studenci[[#This Row],[pesel]], meldunek[], 1)=studenci[[#This Row],[pesel]], "tak", "nie")</f>
        <v>tak</v>
      </c>
      <c r="F101" t="b">
        <f>VLOOKUP(studenci[[#This Row],[pesel]], meldunek[], 1)=studenci[[#This Row],[pesel]]</f>
        <v>1</v>
      </c>
    </row>
    <row r="102" spans="1:6" x14ac:dyDescent="0.25">
      <c r="A102">
        <v>93101369477</v>
      </c>
      <c r="B102" t="s">
        <v>168</v>
      </c>
      <c r="C102" t="s">
        <v>156</v>
      </c>
      <c r="D102" t="str">
        <f>IF(MOD(INT(studenci[[#This Row],[pesel]]/10), 2)=1, "M", "K")</f>
        <v>M</v>
      </c>
      <c r="E102" t="str">
        <f>IF(VLOOKUP(studenci[[#This Row],[pesel]], meldunek[], 1)=studenci[[#This Row],[pesel]], "tak", "nie")</f>
        <v>tak</v>
      </c>
      <c r="F102" t="b">
        <f>VLOOKUP(studenci[[#This Row],[pesel]], meldunek[], 1)=studenci[[#This Row],[pesel]]</f>
        <v>1</v>
      </c>
    </row>
    <row r="103" spans="1:6" x14ac:dyDescent="0.25">
      <c r="A103">
        <v>93101749226</v>
      </c>
      <c r="B103" t="s">
        <v>169</v>
      </c>
      <c r="C103" t="s">
        <v>170</v>
      </c>
      <c r="D103" t="str">
        <f>IF(MOD(INT(studenci[[#This Row],[pesel]]/10), 2)=1, "M", "K")</f>
        <v>K</v>
      </c>
      <c r="E103" t="str">
        <f>IF(VLOOKUP(studenci[[#This Row],[pesel]], meldunek[], 1)=studenci[[#This Row],[pesel]], "tak", "nie")</f>
        <v>tak</v>
      </c>
      <c r="F103" t="b">
        <f>VLOOKUP(studenci[[#This Row],[pesel]], meldunek[], 1)=studenci[[#This Row],[pesel]]</f>
        <v>1</v>
      </c>
    </row>
    <row r="104" spans="1:6" x14ac:dyDescent="0.25">
      <c r="A104">
        <v>93102056134</v>
      </c>
      <c r="B104" t="s">
        <v>171</v>
      </c>
      <c r="C104" t="s">
        <v>172</v>
      </c>
      <c r="D104" t="str">
        <f>IF(MOD(INT(studenci[[#This Row],[pesel]]/10), 2)=1, "M", "K")</f>
        <v>M</v>
      </c>
      <c r="E104" t="str">
        <f>IF(VLOOKUP(studenci[[#This Row],[pesel]], meldunek[], 1)=studenci[[#This Row],[pesel]], "tak", "nie")</f>
        <v>tak</v>
      </c>
      <c r="F104" t="b">
        <f>VLOOKUP(studenci[[#This Row],[pesel]], meldunek[], 1)=studenci[[#This Row],[pesel]]</f>
        <v>1</v>
      </c>
    </row>
    <row r="105" spans="1:6" x14ac:dyDescent="0.25">
      <c r="A105">
        <v>93102651636</v>
      </c>
      <c r="B105" t="s">
        <v>173</v>
      </c>
      <c r="C105" t="s">
        <v>174</v>
      </c>
      <c r="D105" t="str">
        <f>IF(MOD(INT(studenci[[#This Row],[pesel]]/10), 2)=1, "M", "K")</f>
        <v>M</v>
      </c>
      <c r="E105" t="str">
        <f>IF(VLOOKUP(studenci[[#This Row],[pesel]], meldunek[], 1)=studenci[[#This Row],[pesel]], "tak", "nie")</f>
        <v>tak</v>
      </c>
      <c r="F105" t="b">
        <f>VLOOKUP(studenci[[#This Row],[pesel]], meldunek[], 1)=studenci[[#This Row],[pesel]]</f>
        <v>1</v>
      </c>
    </row>
    <row r="106" spans="1:6" x14ac:dyDescent="0.25">
      <c r="A106">
        <v>93110169918</v>
      </c>
      <c r="B106" t="s">
        <v>175</v>
      </c>
      <c r="C106" t="s">
        <v>113</v>
      </c>
      <c r="D106" t="str">
        <f>IF(MOD(INT(studenci[[#This Row],[pesel]]/10), 2)=1, "M", "K")</f>
        <v>M</v>
      </c>
      <c r="E106" t="str">
        <f>IF(VLOOKUP(studenci[[#This Row],[pesel]], meldunek[], 1)=studenci[[#This Row],[pesel]], "tak", "nie")</f>
        <v>tak</v>
      </c>
      <c r="F106" t="b">
        <f>VLOOKUP(studenci[[#This Row],[pesel]], meldunek[], 1)=studenci[[#This Row],[pesel]]</f>
        <v>1</v>
      </c>
    </row>
    <row r="107" spans="1:6" x14ac:dyDescent="0.25">
      <c r="A107">
        <v>93110195784</v>
      </c>
      <c r="B107" t="s">
        <v>176</v>
      </c>
      <c r="C107" t="s">
        <v>33</v>
      </c>
      <c r="D107" t="str">
        <f>IF(MOD(INT(studenci[[#This Row],[pesel]]/10), 2)=1, "M", "K")</f>
        <v>K</v>
      </c>
      <c r="E107" t="str">
        <f>IF(VLOOKUP(studenci[[#This Row],[pesel]], meldunek[], 1)=studenci[[#This Row],[pesel]], "tak", "nie")</f>
        <v>tak</v>
      </c>
      <c r="F107" t="b">
        <f>VLOOKUP(studenci[[#This Row],[pesel]], meldunek[], 1)=studenci[[#This Row],[pesel]]</f>
        <v>1</v>
      </c>
    </row>
    <row r="108" spans="1:6" x14ac:dyDescent="0.25">
      <c r="A108">
        <v>93110591337</v>
      </c>
      <c r="B108" t="s">
        <v>177</v>
      </c>
      <c r="C108" t="s">
        <v>178</v>
      </c>
      <c r="D108" t="str">
        <f>IF(MOD(INT(studenci[[#This Row],[pesel]]/10), 2)=1, "M", "K")</f>
        <v>M</v>
      </c>
      <c r="E108" t="str">
        <f>IF(VLOOKUP(studenci[[#This Row],[pesel]], meldunek[], 1)=studenci[[#This Row],[pesel]], "tak", "nie")</f>
        <v>tak</v>
      </c>
      <c r="F108" t="b">
        <f>VLOOKUP(studenci[[#This Row],[pesel]], meldunek[], 1)=studenci[[#This Row],[pesel]]</f>
        <v>1</v>
      </c>
    </row>
    <row r="109" spans="1:6" x14ac:dyDescent="0.25">
      <c r="A109">
        <v>93111079234</v>
      </c>
      <c r="B109" t="s">
        <v>179</v>
      </c>
      <c r="C109" t="s">
        <v>120</v>
      </c>
      <c r="D109" t="str">
        <f>IF(MOD(INT(studenci[[#This Row],[pesel]]/10), 2)=1, "M", "K")</f>
        <v>M</v>
      </c>
      <c r="E109" t="str">
        <f>IF(VLOOKUP(studenci[[#This Row],[pesel]], meldunek[], 1)=studenci[[#This Row],[pesel]], "tak", "nie")</f>
        <v>tak</v>
      </c>
      <c r="F109" t="b">
        <f>VLOOKUP(studenci[[#This Row],[pesel]], meldunek[], 1)=studenci[[#This Row],[pesel]]</f>
        <v>1</v>
      </c>
    </row>
    <row r="110" spans="1:6" x14ac:dyDescent="0.25">
      <c r="A110">
        <v>93111422865</v>
      </c>
      <c r="B110" t="s">
        <v>180</v>
      </c>
      <c r="C110" t="s">
        <v>181</v>
      </c>
      <c r="D110" t="str">
        <f>IF(MOD(INT(studenci[[#This Row],[pesel]]/10), 2)=1, "M", "K")</f>
        <v>K</v>
      </c>
      <c r="E110" t="str">
        <f>IF(VLOOKUP(studenci[[#This Row],[pesel]], meldunek[], 1)=studenci[[#This Row],[pesel]], "tak", "nie")</f>
        <v>tak</v>
      </c>
      <c r="F110" t="b">
        <f>VLOOKUP(studenci[[#This Row],[pesel]], meldunek[], 1)=studenci[[#This Row],[pesel]]</f>
        <v>1</v>
      </c>
    </row>
    <row r="111" spans="1:6" x14ac:dyDescent="0.25">
      <c r="A111">
        <v>93112296421</v>
      </c>
      <c r="B111" t="s">
        <v>182</v>
      </c>
      <c r="C111" t="s">
        <v>102</v>
      </c>
      <c r="D111" t="str">
        <f>IF(MOD(INT(studenci[[#This Row],[pesel]]/10), 2)=1, "M", "K")</f>
        <v>K</v>
      </c>
      <c r="E111" t="str">
        <f>IF(VLOOKUP(studenci[[#This Row],[pesel]], meldunek[], 1)=studenci[[#This Row],[pesel]], "tak", "nie")</f>
        <v>tak</v>
      </c>
      <c r="F111" t="b">
        <f>VLOOKUP(studenci[[#This Row],[pesel]], meldunek[], 1)=studenci[[#This Row],[pesel]]</f>
        <v>1</v>
      </c>
    </row>
    <row r="112" spans="1:6" x14ac:dyDescent="0.25">
      <c r="A112">
        <v>93112747286</v>
      </c>
      <c r="B112" t="s">
        <v>183</v>
      </c>
      <c r="C112" t="s">
        <v>102</v>
      </c>
      <c r="D112" t="str">
        <f>IF(MOD(INT(studenci[[#This Row],[pesel]]/10), 2)=1, "M", "K")</f>
        <v>K</v>
      </c>
      <c r="E112" t="str">
        <f>IF(VLOOKUP(studenci[[#This Row],[pesel]], meldunek[], 1)=studenci[[#This Row],[pesel]], "tak", "nie")</f>
        <v>tak</v>
      </c>
      <c r="F112" t="b">
        <f>VLOOKUP(studenci[[#This Row],[pesel]], meldunek[], 1)=studenci[[#This Row],[pesel]]</f>
        <v>1</v>
      </c>
    </row>
    <row r="113" spans="1:6" x14ac:dyDescent="0.25">
      <c r="A113">
        <v>93120854668</v>
      </c>
      <c r="B113" t="s">
        <v>184</v>
      </c>
      <c r="C113" t="s">
        <v>185</v>
      </c>
      <c r="D113" t="str">
        <f>IF(MOD(INT(studenci[[#This Row],[pesel]]/10), 2)=1, "M", "K")</f>
        <v>K</v>
      </c>
      <c r="E113" t="str">
        <f>IF(VLOOKUP(studenci[[#This Row],[pesel]], meldunek[], 1)=studenci[[#This Row],[pesel]], "tak", "nie")</f>
        <v>tak</v>
      </c>
      <c r="F113" t="b">
        <f>VLOOKUP(studenci[[#This Row],[pesel]], meldunek[], 1)=studenci[[#This Row],[pesel]]</f>
        <v>1</v>
      </c>
    </row>
    <row r="114" spans="1:6" x14ac:dyDescent="0.25">
      <c r="A114">
        <v>93120948925</v>
      </c>
      <c r="B114" t="s">
        <v>186</v>
      </c>
      <c r="C114" t="s">
        <v>94</v>
      </c>
      <c r="D114" t="str">
        <f>IF(MOD(INT(studenci[[#This Row],[pesel]]/10), 2)=1, "M", "K")</f>
        <v>K</v>
      </c>
      <c r="E114" t="str">
        <f>IF(VLOOKUP(studenci[[#This Row],[pesel]], meldunek[], 1)=studenci[[#This Row],[pesel]], "tak", "nie")</f>
        <v>tak</v>
      </c>
      <c r="F114" t="b">
        <f>VLOOKUP(studenci[[#This Row],[pesel]], meldunek[], 1)=studenci[[#This Row],[pesel]]</f>
        <v>1</v>
      </c>
    </row>
    <row r="115" spans="1:6" x14ac:dyDescent="0.25">
      <c r="A115">
        <v>93122038392</v>
      </c>
      <c r="B115" t="s">
        <v>187</v>
      </c>
      <c r="C115" t="s">
        <v>172</v>
      </c>
      <c r="D115" t="str">
        <f>IF(MOD(INT(studenci[[#This Row],[pesel]]/10), 2)=1, "M", "K")</f>
        <v>M</v>
      </c>
      <c r="E115" t="str">
        <f>IF(VLOOKUP(studenci[[#This Row],[pesel]], meldunek[], 1)=studenci[[#This Row],[pesel]], "tak", "nie")</f>
        <v>tak</v>
      </c>
      <c r="F115" t="b">
        <f>VLOOKUP(studenci[[#This Row],[pesel]], meldunek[], 1)=studenci[[#This Row],[pesel]]</f>
        <v>1</v>
      </c>
    </row>
    <row r="116" spans="1:6" x14ac:dyDescent="0.25">
      <c r="A116">
        <v>93122174335</v>
      </c>
      <c r="B116" t="s">
        <v>188</v>
      </c>
      <c r="C116" t="s">
        <v>79</v>
      </c>
      <c r="D116" t="str">
        <f>IF(MOD(INT(studenci[[#This Row],[pesel]]/10), 2)=1, "M", "K")</f>
        <v>M</v>
      </c>
      <c r="E116" t="str">
        <f>IF(VLOOKUP(studenci[[#This Row],[pesel]], meldunek[], 1)=studenci[[#This Row],[pesel]], "tak", "nie")</f>
        <v>tak</v>
      </c>
      <c r="F116" t="b">
        <f>VLOOKUP(studenci[[#This Row],[pesel]], meldunek[], 1)=studenci[[#This Row],[pesel]]</f>
        <v>1</v>
      </c>
    </row>
    <row r="117" spans="1:6" x14ac:dyDescent="0.25">
      <c r="A117">
        <v>93123086325</v>
      </c>
      <c r="B117" t="s">
        <v>189</v>
      </c>
      <c r="C117" t="s">
        <v>153</v>
      </c>
      <c r="D117" t="str">
        <f>IF(MOD(INT(studenci[[#This Row],[pesel]]/10), 2)=1, "M", "K")</f>
        <v>K</v>
      </c>
      <c r="E117" t="str">
        <f>IF(VLOOKUP(studenci[[#This Row],[pesel]], meldunek[], 1)=studenci[[#This Row],[pesel]], "tak", "nie")</f>
        <v>tak</v>
      </c>
      <c r="F117" t="b">
        <f>VLOOKUP(studenci[[#This Row],[pesel]], meldunek[], 1)=studenci[[#This Row],[pesel]]</f>
        <v>1</v>
      </c>
    </row>
    <row r="118" spans="1:6" x14ac:dyDescent="0.25">
      <c r="A118">
        <v>94010593869</v>
      </c>
      <c r="B118" t="s">
        <v>190</v>
      </c>
      <c r="C118" t="s">
        <v>33</v>
      </c>
      <c r="D118" t="str">
        <f>IF(MOD(INT(studenci[[#This Row],[pesel]]/10), 2)=1, "M", "K")</f>
        <v>K</v>
      </c>
      <c r="E118" t="str">
        <f>IF(VLOOKUP(studenci[[#This Row],[pesel]], meldunek[], 1)=studenci[[#This Row],[pesel]], "tak", "nie")</f>
        <v>tak</v>
      </c>
      <c r="F118" t="b">
        <f>VLOOKUP(studenci[[#This Row],[pesel]], meldunek[], 1)=studenci[[#This Row],[pesel]]</f>
        <v>1</v>
      </c>
    </row>
    <row r="119" spans="1:6" x14ac:dyDescent="0.25">
      <c r="A119">
        <v>94011095964</v>
      </c>
      <c r="B119" t="s">
        <v>191</v>
      </c>
      <c r="C119" t="s">
        <v>108</v>
      </c>
      <c r="D119" t="str">
        <f>IF(MOD(INT(studenci[[#This Row],[pesel]]/10), 2)=1, "M", "K")</f>
        <v>K</v>
      </c>
      <c r="E119" t="str">
        <f>IF(VLOOKUP(studenci[[#This Row],[pesel]], meldunek[], 1)=studenci[[#This Row],[pesel]], "tak", "nie")</f>
        <v>tak</v>
      </c>
      <c r="F119" t="b">
        <f>VLOOKUP(studenci[[#This Row],[pesel]], meldunek[], 1)=studenci[[#This Row],[pesel]]</f>
        <v>1</v>
      </c>
    </row>
    <row r="120" spans="1:6" x14ac:dyDescent="0.25">
      <c r="A120">
        <v>94012177294</v>
      </c>
      <c r="B120" t="s">
        <v>192</v>
      </c>
      <c r="C120" t="s">
        <v>193</v>
      </c>
      <c r="D120" t="str">
        <f>IF(MOD(INT(studenci[[#This Row],[pesel]]/10), 2)=1, "M", "K")</f>
        <v>M</v>
      </c>
      <c r="E120" t="str">
        <f>IF(VLOOKUP(studenci[[#This Row],[pesel]], meldunek[], 1)=studenci[[#This Row],[pesel]], "tak", "nie")</f>
        <v>tak</v>
      </c>
      <c r="F120" t="b">
        <f>VLOOKUP(studenci[[#This Row],[pesel]], meldunek[], 1)=studenci[[#This Row],[pesel]]</f>
        <v>1</v>
      </c>
    </row>
    <row r="121" spans="1:6" x14ac:dyDescent="0.25">
      <c r="A121">
        <v>94012331191</v>
      </c>
      <c r="B121" t="s">
        <v>194</v>
      </c>
      <c r="C121" t="s">
        <v>113</v>
      </c>
      <c r="D121" t="str">
        <f>IF(MOD(INT(studenci[[#This Row],[pesel]]/10), 2)=1, "M", "K")</f>
        <v>M</v>
      </c>
      <c r="E121" t="str">
        <f>IF(VLOOKUP(studenci[[#This Row],[pesel]], meldunek[], 1)=studenci[[#This Row],[pesel]], "tak", "nie")</f>
        <v>tak</v>
      </c>
      <c r="F121" t="b">
        <f>VLOOKUP(studenci[[#This Row],[pesel]], meldunek[], 1)=studenci[[#This Row],[pesel]]</f>
        <v>1</v>
      </c>
    </row>
    <row r="122" spans="1:6" x14ac:dyDescent="0.25">
      <c r="A122">
        <v>94012833877</v>
      </c>
      <c r="B122" t="s">
        <v>65</v>
      </c>
      <c r="C122" t="s">
        <v>5</v>
      </c>
      <c r="D122" t="str">
        <f>IF(MOD(INT(studenci[[#This Row],[pesel]]/10), 2)=1, "M", "K")</f>
        <v>M</v>
      </c>
      <c r="E122" t="str">
        <f>IF(VLOOKUP(studenci[[#This Row],[pesel]], meldunek[], 1)=studenci[[#This Row],[pesel]], "tak", "nie")</f>
        <v>tak</v>
      </c>
      <c r="F122" t="b">
        <f>VLOOKUP(studenci[[#This Row],[pesel]], meldunek[], 1)=studenci[[#This Row],[pesel]]</f>
        <v>1</v>
      </c>
    </row>
    <row r="123" spans="1:6" x14ac:dyDescent="0.25">
      <c r="A123">
        <v>94020179251</v>
      </c>
      <c r="B123" t="s">
        <v>195</v>
      </c>
      <c r="C123" t="s">
        <v>146</v>
      </c>
      <c r="D123" t="str">
        <f>IF(MOD(INT(studenci[[#This Row],[pesel]]/10), 2)=1, "M", "K")</f>
        <v>M</v>
      </c>
      <c r="E123" t="str">
        <f>IF(VLOOKUP(studenci[[#This Row],[pesel]], meldunek[], 1)=studenci[[#This Row],[pesel]], "tak", "nie")</f>
        <v>tak</v>
      </c>
      <c r="F123" t="b">
        <f>VLOOKUP(studenci[[#This Row],[pesel]], meldunek[], 1)=studenci[[#This Row],[pesel]]</f>
        <v>1</v>
      </c>
    </row>
    <row r="124" spans="1:6" x14ac:dyDescent="0.25">
      <c r="A124">
        <v>94020355996</v>
      </c>
      <c r="B124" t="s">
        <v>196</v>
      </c>
      <c r="C124" t="s">
        <v>197</v>
      </c>
      <c r="D124" t="str">
        <f>IF(MOD(INT(studenci[[#This Row],[pesel]]/10), 2)=1, "M", "K")</f>
        <v>M</v>
      </c>
      <c r="E124" t="str">
        <f>IF(VLOOKUP(studenci[[#This Row],[pesel]], meldunek[], 1)=studenci[[#This Row],[pesel]], "tak", "nie")</f>
        <v>tak</v>
      </c>
      <c r="F124" t="b">
        <f>VLOOKUP(studenci[[#This Row],[pesel]], meldunek[], 1)=studenci[[#This Row],[pesel]]</f>
        <v>1</v>
      </c>
    </row>
    <row r="125" spans="1:6" x14ac:dyDescent="0.25">
      <c r="A125">
        <v>94020368381</v>
      </c>
      <c r="B125" t="s">
        <v>198</v>
      </c>
      <c r="C125" t="s">
        <v>13</v>
      </c>
      <c r="D125" t="str">
        <f>IF(MOD(INT(studenci[[#This Row],[pesel]]/10), 2)=1, "M", "K")</f>
        <v>K</v>
      </c>
      <c r="E125" t="str">
        <f>IF(VLOOKUP(studenci[[#This Row],[pesel]], meldunek[], 1)=studenci[[#This Row],[pesel]], "tak", "nie")</f>
        <v>tak</v>
      </c>
      <c r="F125" t="b">
        <f>VLOOKUP(studenci[[#This Row],[pesel]], meldunek[], 1)=studenci[[#This Row],[pesel]]</f>
        <v>1</v>
      </c>
    </row>
    <row r="126" spans="1:6" x14ac:dyDescent="0.25">
      <c r="A126">
        <v>94020462177</v>
      </c>
      <c r="B126" t="s">
        <v>199</v>
      </c>
      <c r="C126" t="s">
        <v>38</v>
      </c>
      <c r="D126" t="str">
        <f>IF(MOD(INT(studenci[[#This Row],[pesel]]/10), 2)=1, "M", "K")</f>
        <v>M</v>
      </c>
      <c r="E126" t="str">
        <f>IF(VLOOKUP(studenci[[#This Row],[pesel]], meldunek[], 1)=studenci[[#This Row],[pesel]], "tak", "nie")</f>
        <v>tak</v>
      </c>
      <c r="F126" t="b">
        <f>VLOOKUP(studenci[[#This Row],[pesel]], meldunek[], 1)=studenci[[#This Row],[pesel]]</f>
        <v>1</v>
      </c>
    </row>
    <row r="127" spans="1:6" x14ac:dyDescent="0.25">
      <c r="A127">
        <v>94020859896</v>
      </c>
      <c r="B127" t="s">
        <v>200</v>
      </c>
      <c r="C127" t="s">
        <v>193</v>
      </c>
      <c r="D127" t="str">
        <f>IF(MOD(INT(studenci[[#This Row],[pesel]]/10), 2)=1, "M", "K")</f>
        <v>M</v>
      </c>
      <c r="E127" t="str">
        <f>IF(VLOOKUP(studenci[[#This Row],[pesel]], meldunek[], 1)=studenci[[#This Row],[pesel]], "tak", "nie")</f>
        <v>tak</v>
      </c>
      <c r="F127" t="b">
        <f>VLOOKUP(studenci[[#This Row],[pesel]], meldunek[], 1)=studenci[[#This Row],[pesel]]</f>
        <v>1</v>
      </c>
    </row>
    <row r="128" spans="1:6" x14ac:dyDescent="0.25">
      <c r="A128">
        <v>94021031192</v>
      </c>
      <c r="B128" t="s">
        <v>201</v>
      </c>
      <c r="C128" t="s">
        <v>23</v>
      </c>
      <c r="D128" t="str">
        <f>IF(MOD(INT(studenci[[#This Row],[pesel]]/10), 2)=1, "M", "K")</f>
        <v>M</v>
      </c>
      <c r="E128" t="str">
        <f>IF(VLOOKUP(studenci[[#This Row],[pesel]], meldunek[], 1)=studenci[[#This Row],[pesel]], "tak", "nie")</f>
        <v>tak</v>
      </c>
      <c r="F128" t="b">
        <f>VLOOKUP(studenci[[#This Row],[pesel]], meldunek[], 1)=studenci[[#This Row],[pesel]]</f>
        <v>1</v>
      </c>
    </row>
    <row r="129" spans="1:6" x14ac:dyDescent="0.25">
      <c r="A129">
        <v>94022461945</v>
      </c>
      <c r="B129" t="s">
        <v>202</v>
      </c>
      <c r="C129" t="s">
        <v>203</v>
      </c>
      <c r="D129" t="str">
        <f>IF(MOD(INT(studenci[[#This Row],[pesel]]/10), 2)=1, "M", "K")</f>
        <v>K</v>
      </c>
      <c r="E129" t="str">
        <f>IF(VLOOKUP(studenci[[#This Row],[pesel]], meldunek[], 1)=studenci[[#This Row],[pesel]], "tak", "nie")</f>
        <v>tak</v>
      </c>
      <c r="F129" t="b">
        <f>VLOOKUP(studenci[[#This Row],[pesel]], meldunek[], 1)=studenci[[#This Row],[pesel]]</f>
        <v>1</v>
      </c>
    </row>
    <row r="130" spans="1:6" x14ac:dyDescent="0.25">
      <c r="A130">
        <v>94030283737</v>
      </c>
      <c r="B130" t="s">
        <v>204</v>
      </c>
      <c r="C130" t="s">
        <v>205</v>
      </c>
      <c r="D130" t="str">
        <f>IF(MOD(INT(studenci[[#This Row],[pesel]]/10), 2)=1, "M", "K")</f>
        <v>M</v>
      </c>
      <c r="E130" t="str">
        <f>IF(VLOOKUP(studenci[[#This Row],[pesel]], meldunek[], 1)=studenci[[#This Row],[pesel]], "tak", "nie")</f>
        <v>tak</v>
      </c>
      <c r="F130" t="b">
        <f>VLOOKUP(studenci[[#This Row],[pesel]], meldunek[], 1)=studenci[[#This Row],[pesel]]</f>
        <v>1</v>
      </c>
    </row>
    <row r="131" spans="1:6" x14ac:dyDescent="0.25">
      <c r="A131">
        <v>94030588351</v>
      </c>
      <c r="B131" t="s">
        <v>206</v>
      </c>
      <c r="C131" t="s">
        <v>172</v>
      </c>
      <c r="D131" t="str">
        <f>IF(MOD(INT(studenci[[#This Row],[pesel]]/10), 2)=1, "M", "K")</f>
        <v>M</v>
      </c>
      <c r="E131" t="str">
        <f>IF(VLOOKUP(studenci[[#This Row],[pesel]], meldunek[], 1)=studenci[[#This Row],[pesel]], "tak", "nie")</f>
        <v>tak</v>
      </c>
      <c r="F131" t="b">
        <f>VLOOKUP(studenci[[#This Row],[pesel]], meldunek[], 1)=studenci[[#This Row],[pesel]]</f>
        <v>1</v>
      </c>
    </row>
    <row r="132" spans="1:6" x14ac:dyDescent="0.25">
      <c r="A132">
        <v>94031061512</v>
      </c>
      <c r="B132" t="s">
        <v>207</v>
      </c>
      <c r="C132" t="s">
        <v>197</v>
      </c>
      <c r="D132" t="str">
        <f>IF(MOD(INT(studenci[[#This Row],[pesel]]/10), 2)=1, "M", "K")</f>
        <v>M</v>
      </c>
      <c r="E132" t="str">
        <f>IF(VLOOKUP(studenci[[#This Row],[pesel]], meldunek[], 1)=studenci[[#This Row],[pesel]], "tak", "nie")</f>
        <v>tak</v>
      </c>
      <c r="F132" t="b">
        <f>VLOOKUP(studenci[[#This Row],[pesel]], meldunek[], 1)=studenci[[#This Row],[pesel]]</f>
        <v>1</v>
      </c>
    </row>
    <row r="133" spans="1:6" x14ac:dyDescent="0.25">
      <c r="A133">
        <v>94031766363</v>
      </c>
      <c r="B133" t="s">
        <v>208</v>
      </c>
      <c r="C133" t="s">
        <v>209</v>
      </c>
      <c r="D133" t="str">
        <f>IF(MOD(INT(studenci[[#This Row],[pesel]]/10), 2)=1, "M", "K")</f>
        <v>K</v>
      </c>
      <c r="E133" t="str">
        <f>IF(VLOOKUP(studenci[[#This Row],[pesel]], meldunek[], 1)=studenci[[#This Row],[pesel]], "tak", "nie")</f>
        <v>tak</v>
      </c>
      <c r="F133" t="b">
        <f>VLOOKUP(studenci[[#This Row],[pesel]], meldunek[], 1)=studenci[[#This Row],[pesel]]</f>
        <v>1</v>
      </c>
    </row>
    <row r="134" spans="1:6" x14ac:dyDescent="0.25">
      <c r="A134">
        <v>94031972793</v>
      </c>
      <c r="B134" t="s">
        <v>210</v>
      </c>
      <c r="C134" t="s">
        <v>17</v>
      </c>
      <c r="D134" t="str">
        <f>IF(MOD(INT(studenci[[#This Row],[pesel]]/10), 2)=1, "M", "K")</f>
        <v>M</v>
      </c>
      <c r="E134" t="str">
        <f>IF(VLOOKUP(studenci[[#This Row],[pesel]], meldunek[], 1)=studenci[[#This Row],[pesel]], "tak", "nie")</f>
        <v>tak</v>
      </c>
      <c r="F134" t="b">
        <f>VLOOKUP(studenci[[#This Row],[pesel]], meldunek[], 1)=studenci[[#This Row],[pesel]]</f>
        <v>1</v>
      </c>
    </row>
    <row r="135" spans="1:6" x14ac:dyDescent="0.25">
      <c r="A135">
        <v>94032585554</v>
      </c>
      <c r="B135" t="s">
        <v>211</v>
      </c>
      <c r="C135" t="s">
        <v>72</v>
      </c>
      <c r="D135" t="str">
        <f>IF(MOD(INT(studenci[[#This Row],[pesel]]/10), 2)=1, "M", "K")</f>
        <v>M</v>
      </c>
      <c r="E135" t="str">
        <f>IF(VLOOKUP(studenci[[#This Row],[pesel]], meldunek[], 1)=studenci[[#This Row],[pesel]], "tak", "nie")</f>
        <v>tak</v>
      </c>
      <c r="F135" t="b">
        <f>VLOOKUP(studenci[[#This Row],[pesel]], meldunek[], 1)=studenci[[#This Row],[pesel]]</f>
        <v>1</v>
      </c>
    </row>
    <row r="136" spans="1:6" x14ac:dyDescent="0.25">
      <c r="A136">
        <v>94032747169</v>
      </c>
      <c r="B136" t="s">
        <v>212</v>
      </c>
      <c r="C136" t="s">
        <v>213</v>
      </c>
      <c r="D136" t="str">
        <f>IF(MOD(INT(studenci[[#This Row],[pesel]]/10), 2)=1, "M", "K")</f>
        <v>K</v>
      </c>
      <c r="E136" t="str">
        <f>IF(VLOOKUP(studenci[[#This Row],[pesel]], meldunek[], 1)=studenci[[#This Row],[pesel]], "tak", "nie")</f>
        <v>tak</v>
      </c>
      <c r="F136" t="b">
        <f>VLOOKUP(studenci[[#This Row],[pesel]], meldunek[], 1)=studenci[[#This Row],[pesel]]</f>
        <v>1</v>
      </c>
    </row>
    <row r="137" spans="1:6" x14ac:dyDescent="0.25">
      <c r="A137">
        <v>94040669736</v>
      </c>
      <c r="B137" t="s">
        <v>214</v>
      </c>
      <c r="C137" t="s">
        <v>215</v>
      </c>
      <c r="D137" t="str">
        <f>IF(MOD(INT(studenci[[#This Row],[pesel]]/10), 2)=1, "M", "K")</f>
        <v>M</v>
      </c>
      <c r="E137" t="str">
        <f>IF(VLOOKUP(studenci[[#This Row],[pesel]], meldunek[], 1)=studenci[[#This Row],[pesel]], "tak", "nie")</f>
        <v>tak</v>
      </c>
      <c r="F137" t="b">
        <f>VLOOKUP(studenci[[#This Row],[pesel]], meldunek[], 1)=studenci[[#This Row],[pesel]]</f>
        <v>1</v>
      </c>
    </row>
    <row r="138" spans="1:6" x14ac:dyDescent="0.25">
      <c r="A138">
        <v>94041273536</v>
      </c>
      <c r="B138" t="s">
        <v>216</v>
      </c>
      <c r="C138" t="s">
        <v>178</v>
      </c>
      <c r="D138" t="str">
        <f>IF(MOD(INT(studenci[[#This Row],[pesel]]/10), 2)=1, "M", "K")</f>
        <v>M</v>
      </c>
      <c r="E138" t="str">
        <f>IF(VLOOKUP(studenci[[#This Row],[pesel]], meldunek[], 1)=studenci[[#This Row],[pesel]], "tak", "nie")</f>
        <v>tak</v>
      </c>
      <c r="F138" t="b">
        <f>VLOOKUP(studenci[[#This Row],[pesel]], meldunek[], 1)=studenci[[#This Row],[pesel]]</f>
        <v>1</v>
      </c>
    </row>
    <row r="139" spans="1:6" x14ac:dyDescent="0.25">
      <c r="A139">
        <v>94041715238</v>
      </c>
      <c r="B139" t="s">
        <v>217</v>
      </c>
      <c r="C139" t="s">
        <v>84</v>
      </c>
      <c r="D139" t="str">
        <f>IF(MOD(INT(studenci[[#This Row],[pesel]]/10), 2)=1, "M", "K")</f>
        <v>M</v>
      </c>
      <c r="E139" t="str">
        <f>IF(VLOOKUP(studenci[[#This Row],[pesel]], meldunek[], 1)=studenci[[#This Row],[pesel]], "tak", "nie")</f>
        <v>tak</v>
      </c>
      <c r="F139" t="b">
        <f>VLOOKUP(studenci[[#This Row],[pesel]], meldunek[], 1)=studenci[[#This Row],[pesel]]</f>
        <v>1</v>
      </c>
    </row>
    <row r="140" spans="1:6" x14ac:dyDescent="0.25">
      <c r="A140">
        <v>94042061826</v>
      </c>
      <c r="B140" t="s">
        <v>218</v>
      </c>
      <c r="C140" t="s">
        <v>219</v>
      </c>
      <c r="D140" t="str">
        <f>IF(MOD(INT(studenci[[#This Row],[pesel]]/10), 2)=1, "M", "K")</f>
        <v>K</v>
      </c>
      <c r="E140" t="str">
        <f>IF(VLOOKUP(studenci[[#This Row],[pesel]], meldunek[], 1)=studenci[[#This Row],[pesel]], "tak", "nie")</f>
        <v>tak</v>
      </c>
      <c r="F140" t="b">
        <f>VLOOKUP(studenci[[#This Row],[pesel]], meldunek[], 1)=studenci[[#This Row],[pesel]]</f>
        <v>1</v>
      </c>
    </row>
    <row r="141" spans="1:6" x14ac:dyDescent="0.25">
      <c r="A141">
        <v>94042538867</v>
      </c>
      <c r="B141" t="s">
        <v>220</v>
      </c>
      <c r="C141" t="s">
        <v>203</v>
      </c>
      <c r="D141" t="str">
        <f>IF(MOD(INT(studenci[[#This Row],[pesel]]/10), 2)=1, "M", "K")</f>
        <v>K</v>
      </c>
      <c r="E141" t="str">
        <f>IF(VLOOKUP(studenci[[#This Row],[pesel]], meldunek[], 1)=studenci[[#This Row],[pesel]], "tak", "nie")</f>
        <v>tak</v>
      </c>
      <c r="F141" t="b">
        <f>VLOOKUP(studenci[[#This Row],[pesel]], meldunek[], 1)=studenci[[#This Row],[pesel]]</f>
        <v>1</v>
      </c>
    </row>
    <row r="142" spans="1:6" x14ac:dyDescent="0.25">
      <c r="A142">
        <v>94050341862</v>
      </c>
      <c r="B142" t="s">
        <v>221</v>
      </c>
      <c r="C142" t="s">
        <v>35</v>
      </c>
      <c r="D142" t="str">
        <f>IF(MOD(INT(studenci[[#This Row],[pesel]]/10), 2)=1, "M", "K")</f>
        <v>K</v>
      </c>
      <c r="E142" t="str">
        <f>IF(VLOOKUP(studenci[[#This Row],[pesel]], meldunek[], 1)=studenci[[#This Row],[pesel]], "tak", "nie")</f>
        <v>tak</v>
      </c>
      <c r="F142" t="b">
        <f>VLOOKUP(studenci[[#This Row],[pesel]], meldunek[], 1)=studenci[[#This Row],[pesel]]</f>
        <v>1</v>
      </c>
    </row>
    <row r="143" spans="1:6" x14ac:dyDescent="0.25">
      <c r="A143">
        <v>94050415987</v>
      </c>
      <c r="B143" t="s">
        <v>222</v>
      </c>
      <c r="C143" t="s">
        <v>118</v>
      </c>
      <c r="D143" t="str">
        <f>IF(MOD(INT(studenci[[#This Row],[pesel]]/10), 2)=1, "M", "K")</f>
        <v>K</v>
      </c>
      <c r="E143" t="str">
        <f>IF(VLOOKUP(studenci[[#This Row],[pesel]], meldunek[], 1)=studenci[[#This Row],[pesel]], "tak", "nie")</f>
        <v>tak</v>
      </c>
      <c r="F143" t="b">
        <f>VLOOKUP(studenci[[#This Row],[pesel]], meldunek[], 1)=studenci[[#This Row],[pesel]]</f>
        <v>1</v>
      </c>
    </row>
    <row r="144" spans="1:6" x14ac:dyDescent="0.25">
      <c r="A144">
        <v>94050582715</v>
      </c>
      <c r="B144" t="s">
        <v>223</v>
      </c>
      <c r="C144" t="s">
        <v>120</v>
      </c>
      <c r="D144" t="str">
        <f>IF(MOD(INT(studenci[[#This Row],[pesel]]/10), 2)=1, "M", "K")</f>
        <v>M</v>
      </c>
      <c r="E144" t="str">
        <f>IF(VLOOKUP(studenci[[#This Row],[pesel]], meldunek[], 1)=studenci[[#This Row],[pesel]], "tak", "nie")</f>
        <v>tak</v>
      </c>
      <c r="F144" t="b">
        <f>VLOOKUP(studenci[[#This Row],[pesel]], meldunek[], 1)=studenci[[#This Row],[pesel]]</f>
        <v>1</v>
      </c>
    </row>
    <row r="145" spans="1:6" x14ac:dyDescent="0.25">
      <c r="A145">
        <v>94051599561</v>
      </c>
      <c r="B145" t="s">
        <v>224</v>
      </c>
      <c r="C145" t="s">
        <v>106</v>
      </c>
      <c r="D145" t="str">
        <f>IF(MOD(INT(studenci[[#This Row],[pesel]]/10), 2)=1, "M", "K")</f>
        <v>K</v>
      </c>
      <c r="E145" t="str">
        <f>IF(VLOOKUP(studenci[[#This Row],[pesel]], meldunek[], 1)=studenci[[#This Row],[pesel]], "tak", "nie")</f>
        <v>tak</v>
      </c>
      <c r="F145" t="b">
        <f>VLOOKUP(studenci[[#This Row],[pesel]], meldunek[], 1)=studenci[[#This Row],[pesel]]</f>
        <v>1</v>
      </c>
    </row>
    <row r="146" spans="1:6" x14ac:dyDescent="0.25">
      <c r="A146">
        <v>94051786439</v>
      </c>
      <c r="B146" t="s">
        <v>225</v>
      </c>
      <c r="C146" t="s">
        <v>91</v>
      </c>
      <c r="D146" t="str">
        <f>IF(MOD(INT(studenci[[#This Row],[pesel]]/10), 2)=1, "M", "K")</f>
        <v>M</v>
      </c>
      <c r="E146" t="str">
        <f>IF(VLOOKUP(studenci[[#This Row],[pesel]], meldunek[], 1)=studenci[[#This Row],[pesel]], "tak", "nie")</f>
        <v>tak</v>
      </c>
      <c r="F146" t="b">
        <f>VLOOKUP(studenci[[#This Row],[pesel]], meldunek[], 1)=studenci[[#This Row],[pesel]]</f>
        <v>1</v>
      </c>
    </row>
    <row r="147" spans="1:6" x14ac:dyDescent="0.25">
      <c r="A147">
        <v>94051886221</v>
      </c>
      <c r="B147" t="s">
        <v>226</v>
      </c>
      <c r="C147" t="s">
        <v>96</v>
      </c>
      <c r="D147" t="str">
        <f>IF(MOD(INT(studenci[[#This Row],[pesel]]/10), 2)=1, "M", "K")</f>
        <v>K</v>
      </c>
      <c r="E147" t="str">
        <f>IF(VLOOKUP(studenci[[#This Row],[pesel]], meldunek[], 1)=studenci[[#This Row],[pesel]], "tak", "nie")</f>
        <v>tak</v>
      </c>
      <c r="F147" t="b">
        <f>VLOOKUP(studenci[[#This Row],[pesel]], meldunek[], 1)=studenci[[#This Row],[pesel]]</f>
        <v>1</v>
      </c>
    </row>
    <row r="148" spans="1:6" x14ac:dyDescent="0.25">
      <c r="A148">
        <v>94051893894</v>
      </c>
      <c r="B148" t="s">
        <v>227</v>
      </c>
      <c r="C148" t="s">
        <v>138</v>
      </c>
      <c r="D148" t="str">
        <f>IF(MOD(INT(studenci[[#This Row],[pesel]]/10), 2)=1, "M", "K")</f>
        <v>M</v>
      </c>
      <c r="E148" t="str">
        <f>IF(VLOOKUP(studenci[[#This Row],[pesel]], meldunek[], 1)=studenci[[#This Row],[pesel]], "tak", "nie")</f>
        <v>tak</v>
      </c>
      <c r="F148" t="b">
        <f>VLOOKUP(studenci[[#This Row],[pesel]], meldunek[], 1)=studenci[[#This Row],[pesel]]</f>
        <v>1</v>
      </c>
    </row>
    <row r="149" spans="1:6" x14ac:dyDescent="0.25">
      <c r="A149">
        <v>94052013633</v>
      </c>
      <c r="B149" t="s">
        <v>228</v>
      </c>
      <c r="C149" t="s">
        <v>68</v>
      </c>
      <c r="D149" t="str">
        <f>IF(MOD(INT(studenci[[#This Row],[pesel]]/10), 2)=1, "M", "K")</f>
        <v>M</v>
      </c>
      <c r="E149" t="str">
        <f>IF(VLOOKUP(studenci[[#This Row],[pesel]], meldunek[], 1)=studenci[[#This Row],[pesel]], "tak", "nie")</f>
        <v>tak</v>
      </c>
      <c r="F149" t="b">
        <f>VLOOKUP(studenci[[#This Row],[pesel]], meldunek[], 1)=studenci[[#This Row],[pesel]]</f>
        <v>1</v>
      </c>
    </row>
    <row r="150" spans="1:6" x14ac:dyDescent="0.25">
      <c r="A150">
        <v>94052063812</v>
      </c>
      <c r="B150" t="s">
        <v>229</v>
      </c>
      <c r="C150" t="s">
        <v>156</v>
      </c>
      <c r="D150" t="str">
        <f>IF(MOD(INT(studenci[[#This Row],[pesel]]/10), 2)=1, "M", "K")</f>
        <v>M</v>
      </c>
      <c r="E150" t="str">
        <f>IF(VLOOKUP(studenci[[#This Row],[pesel]], meldunek[], 1)=studenci[[#This Row],[pesel]], "tak", "nie")</f>
        <v>tak</v>
      </c>
      <c r="F150" t="b">
        <f>VLOOKUP(studenci[[#This Row],[pesel]], meldunek[], 1)=studenci[[#This Row],[pesel]]</f>
        <v>1</v>
      </c>
    </row>
    <row r="151" spans="1:6" x14ac:dyDescent="0.25">
      <c r="A151">
        <v>94052327952</v>
      </c>
      <c r="B151" t="s">
        <v>230</v>
      </c>
      <c r="C151" t="s">
        <v>113</v>
      </c>
      <c r="D151" t="str">
        <f>IF(MOD(INT(studenci[[#This Row],[pesel]]/10), 2)=1, "M", "K")</f>
        <v>M</v>
      </c>
      <c r="E151" t="str">
        <f>IF(VLOOKUP(studenci[[#This Row],[pesel]], meldunek[], 1)=studenci[[#This Row],[pesel]], "tak", "nie")</f>
        <v>tak</v>
      </c>
      <c r="F151" t="b">
        <f>VLOOKUP(studenci[[#This Row],[pesel]], meldunek[], 1)=studenci[[#This Row],[pesel]]</f>
        <v>1</v>
      </c>
    </row>
    <row r="152" spans="1:6" x14ac:dyDescent="0.25">
      <c r="A152">
        <v>94052812232</v>
      </c>
      <c r="B152" t="s">
        <v>231</v>
      </c>
      <c r="C152" t="s">
        <v>48</v>
      </c>
      <c r="D152" t="str">
        <f>IF(MOD(INT(studenci[[#This Row],[pesel]]/10), 2)=1, "M", "K")</f>
        <v>M</v>
      </c>
      <c r="E152" t="str">
        <f>IF(VLOOKUP(studenci[[#This Row],[pesel]], meldunek[], 1)=studenci[[#This Row],[pesel]], "tak", "nie")</f>
        <v>tak</v>
      </c>
      <c r="F152" t="b">
        <f>VLOOKUP(studenci[[#This Row],[pesel]], meldunek[], 1)=studenci[[#This Row],[pesel]]</f>
        <v>1</v>
      </c>
    </row>
    <row r="153" spans="1:6" x14ac:dyDescent="0.25">
      <c r="A153">
        <v>94060394564</v>
      </c>
      <c r="B153" t="s">
        <v>232</v>
      </c>
      <c r="C153" t="s">
        <v>233</v>
      </c>
      <c r="D153" t="str">
        <f>IF(MOD(INT(studenci[[#This Row],[pesel]]/10), 2)=1, "M", "K")</f>
        <v>K</v>
      </c>
      <c r="E153" t="str">
        <f>IF(VLOOKUP(studenci[[#This Row],[pesel]], meldunek[], 1)=studenci[[#This Row],[pesel]], "tak", "nie")</f>
        <v>tak</v>
      </c>
      <c r="F153" t="b">
        <f>VLOOKUP(studenci[[#This Row],[pesel]], meldunek[], 1)=studenci[[#This Row],[pesel]]</f>
        <v>1</v>
      </c>
    </row>
    <row r="154" spans="1:6" x14ac:dyDescent="0.25">
      <c r="A154">
        <v>94062364747</v>
      </c>
      <c r="B154" t="s">
        <v>234</v>
      </c>
      <c r="C154" t="s">
        <v>181</v>
      </c>
      <c r="D154" t="str">
        <f>IF(MOD(INT(studenci[[#This Row],[pesel]]/10), 2)=1, "M", "K")</f>
        <v>K</v>
      </c>
      <c r="E154" t="str">
        <f>IF(VLOOKUP(studenci[[#This Row],[pesel]], meldunek[], 1)=studenci[[#This Row],[pesel]], "tak", "nie")</f>
        <v>tak</v>
      </c>
      <c r="F154" t="b">
        <f>VLOOKUP(studenci[[#This Row],[pesel]], meldunek[], 1)=studenci[[#This Row],[pesel]]</f>
        <v>1</v>
      </c>
    </row>
    <row r="155" spans="1:6" x14ac:dyDescent="0.25">
      <c r="A155">
        <v>94062767281</v>
      </c>
      <c r="B155" t="s">
        <v>235</v>
      </c>
      <c r="C155" t="s">
        <v>236</v>
      </c>
      <c r="D155" t="str">
        <f>IF(MOD(INT(studenci[[#This Row],[pesel]]/10), 2)=1, "M", "K")</f>
        <v>K</v>
      </c>
      <c r="E155" t="str">
        <f>IF(VLOOKUP(studenci[[#This Row],[pesel]], meldunek[], 1)=studenci[[#This Row],[pesel]], "tak", "nie")</f>
        <v>tak</v>
      </c>
      <c r="F155" t="b">
        <f>VLOOKUP(studenci[[#This Row],[pesel]], meldunek[], 1)=studenci[[#This Row],[pesel]]</f>
        <v>1</v>
      </c>
    </row>
    <row r="156" spans="1:6" x14ac:dyDescent="0.25">
      <c r="A156">
        <v>94062811591</v>
      </c>
      <c r="B156" t="s">
        <v>237</v>
      </c>
      <c r="C156" t="s">
        <v>238</v>
      </c>
      <c r="D156" t="str">
        <f>IF(MOD(INT(studenci[[#This Row],[pesel]]/10), 2)=1, "M", "K")</f>
        <v>M</v>
      </c>
      <c r="E156" t="str">
        <f>IF(VLOOKUP(studenci[[#This Row],[pesel]], meldunek[], 1)=studenci[[#This Row],[pesel]], "tak", "nie")</f>
        <v>tak</v>
      </c>
      <c r="F156" t="b">
        <f>VLOOKUP(studenci[[#This Row],[pesel]], meldunek[], 1)=studenci[[#This Row],[pesel]]</f>
        <v>1</v>
      </c>
    </row>
    <row r="157" spans="1:6" x14ac:dyDescent="0.25">
      <c r="A157">
        <v>94070167664</v>
      </c>
      <c r="B157" t="s">
        <v>239</v>
      </c>
      <c r="C157" t="s">
        <v>59</v>
      </c>
      <c r="D157" t="str">
        <f>IF(MOD(INT(studenci[[#This Row],[pesel]]/10), 2)=1, "M", "K")</f>
        <v>K</v>
      </c>
      <c r="E157" t="str">
        <f>IF(VLOOKUP(studenci[[#This Row],[pesel]], meldunek[], 1)=studenci[[#This Row],[pesel]], "tak", "nie")</f>
        <v>tak</v>
      </c>
      <c r="F157" t="b">
        <f>VLOOKUP(studenci[[#This Row],[pesel]], meldunek[], 1)=studenci[[#This Row],[pesel]]</f>
        <v>1</v>
      </c>
    </row>
    <row r="158" spans="1:6" x14ac:dyDescent="0.25">
      <c r="A158">
        <v>94070444888</v>
      </c>
      <c r="B158" t="s">
        <v>240</v>
      </c>
      <c r="C158" t="s">
        <v>118</v>
      </c>
      <c r="D158" t="str">
        <f>IF(MOD(INT(studenci[[#This Row],[pesel]]/10), 2)=1, "M", "K")</f>
        <v>K</v>
      </c>
      <c r="E158" t="str">
        <f>IF(VLOOKUP(studenci[[#This Row],[pesel]], meldunek[], 1)=studenci[[#This Row],[pesel]], "tak", "nie")</f>
        <v>tak</v>
      </c>
      <c r="F158" t="b">
        <f>VLOOKUP(studenci[[#This Row],[pesel]], meldunek[], 1)=studenci[[#This Row],[pesel]]</f>
        <v>1</v>
      </c>
    </row>
    <row r="159" spans="1:6" x14ac:dyDescent="0.25">
      <c r="A159">
        <v>94070532538</v>
      </c>
      <c r="B159" t="s">
        <v>241</v>
      </c>
      <c r="C159" t="s">
        <v>120</v>
      </c>
      <c r="D159" t="str">
        <f>IF(MOD(INT(studenci[[#This Row],[pesel]]/10), 2)=1, "M", "K")</f>
        <v>M</v>
      </c>
      <c r="E159" t="str">
        <f>IF(VLOOKUP(studenci[[#This Row],[pesel]], meldunek[], 1)=studenci[[#This Row],[pesel]], "tak", "nie")</f>
        <v>nie</v>
      </c>
      <c r="F159" t="b">
        <f>VLOOKUP(studenci[[#This Row],[pesel]], meldunek[], 1)=studenci[[#This Row],[pesel]]</f>
        <v>0</v>
      </c>
    </row>
    <row r="160" spans="1:6" x14ac:dyDescent="0.25">
      <c r="A160">
        <v>94072349563</v>
      </c>
      <c r="B160" t="s">
        <v>242</v>
      </c>
      <c r="C160" t="s">
        <v>243</v>
      </c>
      <c r="D160" t="str">
        <f>IF(MOD(INT(studenci[[#This Row],[pesel]]/10), 2)=1, "M", "K")</f>
        <v>K</v>
      </c>
      <c r="E160" t="str">
        <f>IF(VLOOKUP(studenci[[#This Row],[pesel]], meldunek[], 1)=studenci[[#This Row],[pesel]], "tak", "nie")</f>
        <v>tak</v>
      </c>
      <c r="F160" t="b">
        <f>VLOOKUP(studenci[[#This Row],[pesel]], meldunek[], 1)=studenci[[#This Row],[pesel]]</f>
        <v>1</v>
      </c>
    </row>
    <row r="161" spans="1:6" x14ac:dyDescent="0.25">
      <c r="A161">
        <v>94072628581</v>
      </c>
      <c r="B161" t="s">
        <v>244</v>
      </c>
      <c r="C161" t="s">
        <v>153</v>
      </c>
      <c r="D161" t="str">
        <f>IF(MOD(INT(studenci[[#This Row],[pesel]]/10), 2)=1, "M", "K")</f>
        <v>K</v>
      </c>
      <c r="E161" t="str">
        <f>IF(VLOOKUP(studenci[[#This Row],[pesel]], meldunek[], 1)=studenci[[#This Row],[pesel]], "tak", "nie")</f>
        <v>tak</v>
      </c>
      <c r="F161" t="b">
        <f>VLOOKUP(studenci[[#This Row],[pesel]], meldunek[], 1)=studenci[[#This Row],[pesel]]</f>
        <v>1</v>
      </c>
    </row>
    <row r="162" spans="1:6" x14ac:dyDescent="0.25">
      <c r="A162">
        <v>94080228692</v>
      </c>
      <c r="B162" t="s">
        <v>245</v>
      </c>
      <c r="C162" t="s">
        <v>31</v>
      </c>
      <c r="D162" t="str">
        <f>IF(MOD(INT(studenci[[#This Row],[pesel]]/10), 2)=1, "M", "K")</f>
        <v>M</v>
      </c>
      <c r="E162" t="str">
        <f>IF(VLOOKUP(studenci[[#This Row],[pesel]], meldunek[], 1)=studenci[[#This Row],[pesel]], "tak", "nie")</f>
        <v>tak</v>
      </c>
      <c r="F162" t="b">
        <f>VLOOKUP(studenci[[#This Row],[pesel]], meldunek[], 1)=studenci[[#This Row],[pesel]]</f>
        <v>1</v>
      </c>
    </row>
    <row r="163" spans="1:6" x14ac:dyDescent="0.25">
      <c r="A163">
        <v>94080448661</v>
      </c>
      <c r="B163" t="s">
        <v>246</v>
      </c>
      <c r="C163" t="s">
        <v>219</v>
      </c>
      <c r="D163" t="str">
        <f>IF(MOD(INT(studenci[[#This Row],[pesel]]/10), 2)=1, "M", "K")</f>
        <v>K</v>
      </c>
      <c r="E163" t="str">
        <f>IF(VLOOKUP(studenci[[#This Row],[pesel]], meldunek[], 1)=studenci[[#This Row],[pesel]], "tak", "nie")</f>
        <v>tak</v>
      </c>
      <c r="F163" t="b">
        <f>VLOOKUP(studenci[[#This Row],[pesel]], meldunek[], 1)=studenci[[#This Row],[pesel]]</f>
        <v>1</v>
      </c>
    </row>
    <row r="164" spans="1:6" x14ac:dyDescent="0.25">
      <c r="A164">
        <v>94080681844</v>
      </c>
      <c r="B164" t="s">
        <v>247</v>
      </c>
      <c r="C164" t="s">
        <v>248</v>
      </c>
      <c r="D164" t="str">
        <f>IF(MOD(INT(studenci[[#This Row],[pesel]]/10), 2)=1, "M", "K")</f>
        <v>K</v>
      </c>
      <c r="E164" t="str">
        <f>IF(VLOOKUP(studenci[[#This Row],[pesel]], meldunek[], 1)=studenci[[#This Row],[pesel]], "tak", "nie")</f>
        <v>tak</v>
      </c>
      <c r="F164" t="b">
        <f>VLOOKUP(studenci[[#This Row],[pesel]], meldunek[], 1)=studenci[[#This Row],[pesel]]</f>
        <v>1</v>
      </c>
    </row>
    <row r="165" spans="1:6" x14ac:dyDescent="0.25">
      <c r="A165">
        <v>94080977152</v>
      </c>
      <c r="B165" t="s">
        <v>249</v>
      </c>
      <c r="C165" t="s">
        <v>172</v>
      </c>
      <c r="D165" t="str">
        <f>IF(MOD(INT(studenci[[#This Row],[pesel]]/10), 2)=1, "M", "K")</f>
        <v>M</v>
      </c>
      <c r="E165" t="str">
        <f>IF(VLOOKUP(studenci[[#This Row],[pesel]], meldunek[], 1)=studenci[[#This Row],[pesel]], "tak", "nie")</f>
        <v>tak</v>
      </c>
      <c r="F165" t="b">
        <f>VLOOKUP(studenci[[#This Row],[pesel]], meldunek[], 1)=studenci[[#This Row],[pesel]]</f>
        <v>1</v>
      </c>
    </row>
    <row r="166" spans="1:6" x14ac:dyDescent="0.25">
      <c r="A166">
        <v>94081134358</v>
      </c>
      <c r="B166" t="s">
        <v>250</v>
      </c>
      <c r="C166" t="s">
        <v>146</v>
      </c>
      <c r="D166" t="str">
        <f>IF(MOD(INT(studenci[[#This Row],[pesel]]/10), 2)=1, "M", "K")</f>
        <v>M</v>
      </c>
      <c r="E166" t="str">
        <f>IF(VLOOKUP(studenci[[#This Row],[pesel]], meldunek[], 1)=studenci[[#This Row],[pesel]], "tak", "nie")</f>
        <v>tak</v>
      </c>
      <c r="F166" t="b">
        <f>VLOOKUP(studenci[[#This Row],[pesel]], meldunek[], 1)=studenci[[#This Row],[pesel]]</f>
        <v>1</v>
      </c>
    </row>
    <row r="167" spans="1:6" x14ac:dyDescent="0.25">
      <c r="A167">
        <v>94081268846</v>
      </c>
      <c r="B167" t="s">
        <v>251</v>
      </c>
      <c r="C167" t="s">
        <v>170</v>
      </c>
      <c r="D167" t="str">
        <f>IF(MOD(INT(studenci[[#This Row],[pesel]]/10), 2)=1, "M", "K")</f>
        <v>K</v>
      </c>
      <c r="E167" t="str">
        <f>IF(VLOOKUP(studenci[[#This Row],[pesel]], meldunek[], 1)=studenci[[#This Row],[pesel]], "tak", "nie")</f>
        <v>tak</v>
      </c>
      <c r="F167" t="b">
        <f>VLOOKUP(studenci[[#This Row],[pesel]], meldunek[], 1)=studenci[[#This Row],[pesel]]</f>
        <v>1</v>
      </c>
    </row>
    <row r="168" spans="1:6" x14ac:dyDescent="0.25">
      <c r="A168">
        <v>94082215991</v>
      </c>
      <c r="B168" t="s">
        <v>252</v>
      </c>
      <c r="C168" t="s">
        <v>205</v>
      </c>
      <c r="D168" t="str">
        <f>IF(MOD(INT(studenci[[#This Row],[pesel]]/10), 2)=1, "M", "K")</f>
        <v>M</v>
      </c>
      <c r="E168" t="str">
        <f>IF(VLOOKUP(studenci[[#This Row],[pesel]], meldunek[], 1)=studenci[[#This Row],[pesel]], "tak", "nie")</f>
        <v>tak</v>
      </c>
      <c r="F168" t="b">
        <f>VLOOKUP(studenci[[#This Row],[pesel]], meldunek[], 1)=studenci[[#This Row],[pesel]]</f>
        <v>1</v>
      </c>
    </row>
    <row r="169" spans="1:6" x14ac:dyDescent="0.25">
      <c r="A169">
        <v>94082711312</v>
      </c>
      <c r="B169" t="s">
        <v>253</v>
      </c>
      <c r="C169" t="s">
        <v>238</v>
      </c>
      <c r="D169" t="str">
        <f>IF(MOD(INT(studenci[[#This Row],[pesel]]/10), 2)=1, "M", "K")</f>
        <v>M</v>
      </c>
      <c r="E169" t="str">
        <f>IF(VLOOKUP(studenci[[#This Row],[pesel]], meldunek[], 1)=studenci[[#This Row],[pesel]], "tak", "nie")</f>
        <v>tak</v>
      </c>
      <c r="F169" t="b">
        <f>VLOOKUP(studenci[[#This Row],[pesel]], meldunek[], 1)=studenci[[#This Row],[pesel]]</f>
        <v>1</v>
      </c>
    </row>
    <row r="170" spans="1:6" x14ac:dyDescent="0.25">
      <c r="A170">
        <v>94083048134</v>
      </c>
      <c r="B170" t="s">
        <v>254</v>
      </c>
      <c r="C170" t="s">
        <v>57</v>
      </c>
      <c r="D170" t="str">
        <f>IF(MOD(INT(studenci[[#This Row],[pesel]]/10), 2)=1, "M", "K")</f>
        <v>M</v>
      </c>
      <c r="E170" t="str">
        <f>IF(VLOOKUP(studenci[[#This Row],[pesel]], meldunek[], 1)=studenci[[#This Row],[pesel]], "tak", "nie")</f>
        <v>tak</v>
      </c>
      <c r="F170" t="b">
        <f>VLOOKUP(studenci[[#This Row],[pesel]], meldunek[], 1)=studenci[[#This Row],[pesel]]</f>
        <v>1</v>
      </c>
    </row>
    <row r="171" spans="1:6" x14ac:dyDescent="0.25">
      <c r="A171">
        <v>94091089918</v>
      </c>
      <c r="B171" t="s">
        <v>255</v>
      </c>
      <c r="C171" t="s">
        <v>84</v>
      </c>
      <c r="D171" t="str">
        <f>IF(MOD(INT(studenci[[#This Row],[pesel]]/10), 2)=1, "M", "K")</f>
        <v>M</v>
      </c>
      <c r="E171" t="str">
        <f>IF(VLOOKUP(studenci[[#This Row],[pesel]], meldunek[], 1)=studenci[[#This Row],[pesel]], "tak", "nie")</f>
        <v>tak</v>
      </c>
      <c r="F171" t="b">
        <f>VLOOKUP(studenci[[#This Row],[pesel]], meldunek[], 1)=studenci[[#This Row],[pesel]]</f>
        <v>1</v>
      </c>
    </row>
    <row r="172" spans="1:6" x14ac:dyDescent="0.25">
      <c r="A172">
        <v>94091411788</v>
      </c>
      <c r="B172" t="s">
        <v>256</v>
      </c>
      <c r="C172" t="s">
        <v>243</v>
      </c>
      <c r="D172" t="str">
        <f>IF(MOD(INT(studenci[[#This Row],[pesel]]/10), 2)=1, "M", "K")</f>
        <v>K</v>
      </c>
      <c r="E172" t="str">
        <f>IF(VLOOKUP(studenci[[#This Row],[pesel]], meldunek[], 1)=studenci[[#This Row],[pesel]], "tak", "nie")</f>
        <v>tak</v>
      </c>
      <c r="F172" t="b">
        <f>VLOOKUP(studenci[[#This Row],[pesel]], meldunek[], 1)=studenci[[#This Row],[pesel]]</f>
        <v>1</v>
      </c>
    </row>
    <row r="173" spans="1:6" x14ac:dyDescent="0.25">
      <c r="A173">
        <v>94091495359</v>
      </c>
      <c r="B173" t="s">
        <v>257</v>
      </c>
      <c r="C173" t="s">
        <v>258</v>
      </c>
      <c r="D173" t="str">
        <f>IF(MOD(INT(studenci[[#This Row],[pesel]]/10), 2)=1, "M", "K")</f>
        <v>M</v>
      </c>
      <c r="E173" t="str">
        <f>IF(VLOOKUP(studenci[[#This Row],[pesel]], meldunek[], 1)=studenci[[#This Row],[pesel]], "tak", "nie")</f>
        <v>tak</v>
      </c>
      <c r="F173" t="b">
        <f>VLOOKUP(studenci[[#This Row],[pesel]], meldunek[], 1)=studenci[[#This Row],[pesel]]</f>
        <v>1</v>
      </c>
    </row>
    <row r="174" spans="1:6" x14ac:dyDescent="0.25">
      <c r="A174">
        <v>94091517385</v>
      </c>
      <c r="B174" t="s">
        <v>259</v>
      </c>
      <c r="C174" t="s">
        <v>94</v>
      </c>
      <c r="D174" t="str">
        <f>IF(MOD(INT(studenci[[#This Row],[pesel]]/10), 2)=1, "M", "K")</f>
        <v>K</v>
      </c>
      <c r="E174" t="str">
        <f>IF(VLOOKUP(studenci[[#This Row],[pesel]], meldunek[], 1)=studenci[[#This Row],[pesel]], "tak", "nie")</f>
        <v>tak</v>
      </c>
      <c r="F174" t="b">
        <f>VLOOKUP(studenci[[#This Row],[pesel]], meldunek[], 1)=studenci[[#This Row],[pesel]]</f>
        <v>1</v>
      </c>
    </row>
    <row r="175" spans="1:6" x14ac:dyDescent="0.25">
      <c r="A175">
        <v>94091751347</v>
      </c>
      <c r="B175" t="s">
        <v>260</v>
      </c>
      <c r="C175" t="s">
        <v>261</v>
      </c>
      <c r="D175" t="str">
        <f>IF(MOD(INT(studenci[[#This Row],[pesel]]/10), 2)=1, "M", "K")</f>
        <v>K</v>
      </c>
      <c r="E175" t="str">
        <f>IF(VLOOKUP(studenci[[#This Row],[pesel]], meldunek[], 1)=studenci[[#This Row],[pesel]], "tak", "nie")</f>
        <v>tak</v>
      </c>
      <c r="F175" t="b">
        <f>VLOOKUP(studenci[[#This Row],[pesel]], meldunek[], 1)=studenci[[#This Row],[pesel]]</f>
        <v>1</v>
      </c>
    </row>
    <row r="176" spans="1:6" x14ac:dyDescent="0.25">
      <c r="A176">
        <v>94092286956</v>
      </c>
      <c r="B176" t="s">
        <v>262</v>
      </c>
      <c r="C176" t="s">
        <v>23</v>
      </c>
      <c r="D176" t="str">
        <f>IF(MOD(INT(studenci[[#This Row],[pesel]]/10), 2)=1, "M", "K")</f>
        <v>M</v>
      </c>
      <c r="E176" t="str">
        <f>IF(VLOOKUP(studenci[[#This Row],[pesel]], meldunek[], 1)=studenci[[#This Row],[pesel]], "tak", "nie")</f>
        <v>tak</v>
      </c>
      <c r="F176" t="b">
        <f>VLOOKUP(studenci[[#This Row],[pesel]], meldunek[], 1)=studenci[[#This Row],[pesel]]</f>
        <v>1</v>
      </c>
    </row>
    <row r="177" spans="1:6" x14ac:dyDescent="0.25">
      <c r="A177">
        <v>94093037193</v>
      </c>
      <c r="B177" t="s">
        <v>263</v>
      </c>
      <c r="C177" t="s">
        <v>193</v>
      </c>
      <c r="D177" t="str">
        <f>IF(MOD(INT(studenci[[#This Row],[pesel]]/10), 2)=1, "M", "K")</f>
        <v>M</v>
      </c>
      <c r="E177" t="str">
        <f>IF(VLOOKUP(studenci[[#This Row],[pesel]], meldunek[], 1)=studenci[[#This Row],[pesel]], "tak", "nie")</f>
        <v>tak</v>
      </c>
      <c r="F177" t="b">
        <f>VLOOKUP(studenci[[#This Row],[pesel]], meldunek[], 1)=studenci[[#This Row],[pesel]]</f>
        <v>1</v>
      </c>
    </row>
    <row r="178" spans="1:6" x14ac:dyDescent="0.25">
      <c r="A178">
        <v>94100357838</v>
      </c>
      <c r="B178" t="s">
        <v>264</v>
      </c>
      <c r="C178" t="s">
        <v>265</v>
      </c>
      <c r="D178" t="str">
        <f>IF(MOD(INT(studenci[[#This Row],[pesel]]/10), 2)=1, "M", "K")</f>
        <v>M</v>
      </c>
      <c r="E178" t="str">
        <f>IF(VLOOKUP(studenci[[#This Row],[pesel]], meldunek[], 1)=studenci[[#This Row],[pesel]], "tak", "nie")</f>
        <v>tak</v>
      </c>
      <c r="F178" t="b">
        <f>VLOOKUP(studenci[[#This Row],[pesel]], meldunek[], 1)=studenci[[#This Row],[pesel]]</f>
        <v>1</v>
      </c>
    </row>
    <row r="179" spans="1:6" x14ac:dyDescent="0.25">
      <c r="A179">
        <v>94100835552</v>
      </c>
      <c r="B179" t="s">
        <v>266</v>
      </c>
      <c r="C179" t="s">
        <v>267</v>
      </c>
      <c r="D179" t="str">
        <f>IF(MOD(INT(studenci[[#This Row],[pesel]]/10), 2)=1, "M", "K")</f>
        <v>M</v>
      </c>
      <c r="E179" t="str">
        <f>IF(VLOOKUP(studenci[[#This Row],[pesel]], meldunek[], 1)=studenci[[#This Row],[pesel]], "tak", "nie")</f>
        <v>tak</v>
      </c>
      <c r="F179" t="b">
        <f>VLOOKUP(studenci[[#This Row],[pesel]], meldunek[], 1)=studenci[[#This Row],[pesel]]</f>
        <v>1</v>
      </c>
    </row>
    <row r="180" spans="1:6" x14ac:dyDescent="0.25">
      <c r="A180">
        <v>94102052458</v>
      </c>
      <c r="B180" t="s">
        <v>268</v>
      </c>
      <c r="C180" t="s">
        <v>46</v>
      </c>
      <c r="D180" t="str">
        <f>IF(MOD(INT(studenci[[#This Row],[pesel]]/10), 2)=1, "M", "K")</f>
        <v>M</v>
      </c>
      <c r="E180" t="str">
        <f>IF(VLOOKUP(studenci[[#This Row],[pesel]], meldunek[], 1)=studenci[[#This Row],[pesel]], "tak", "nie")</f>
        <v>tak</v>
      </c>
      <c r="F180" t="b">
        <f>VLOOKUP(studenci[[#This Row],[pesel]], meldunek[], 1)=studenci[[#This Row],[pesel]]</f>
        <v>1</v>
      </c>
    </row>
    <row r="181" spans="1:6" x14ac:dyDescent="0.25">
      <c r="A181">
        <v>94103033254</v>
      </c>
      <c r="B181" t="s">
        <v>269</v>
      </c>
      <c r="C181" t="s">
        <v>270</v>
      </c>
      <c r="D181" t="str">
        <f>IF(MOD(INT(studenci[[#This Row],[pesel]]/10), 2)=1, "M", "K")</f>
        <v>M</v>
      </c>
      <c r="E181" t="str">
        <f>IF(VLOOKUP(studenci[[#This Row],[pesel]], meldunek[], 1)=studenci[[#This Row],[pesel]], "tak", "nie")</f>
        <v>tak</v>
      </c>
      <c r="F181" t="b">
        <f>VLOOKUP(studenci[[#This Row],[pesel]], meldunek[], 1)=studenci[[#This Row],[pesel]]</f>
        <v>1</v>
      </c>
    </row>
    <row r="182" spans="1:6" x14ac:dyDescent="0.25">
      <c r="A182">
        <v>94111993425</v>
      </c>
      <c r="B182" t="s">
        <v>271</v>
      </c>
      <c r="C182" t="s">
        <v>181</v>
      </c>
      <c r="D182" t="str">
        <f>IF(MOD(INT(studenci[[#This Row],[pesel]]/10), 2)=1, "M", "K")</f>
        <v>K</v>
      </c>
      <c r="E182" t="str">
        <f>IF(VLOOKUP(studenci[[#This Row],[pesel]], meldunek[], 1)=studenci[[#This Row],[pesel]], "tak", "nie")</f>
        <v>tak</v>
      </c>
      <c r="F182" t="b">
        <f>VLOOKUP(studenci[[#This Row],[pesel]], meldunek[], 1)=studenci[[#This Row],[pesel]]</f>
        <v>1</v>
      </c>
    </row>
    <row r="183" spans="1:6" x14ac:dyDescent="0.25">
      <c r="A183">
        <v>94112234831</v>
      </c>
      <c r="B183" t="s">
        <v>272</v>
      </c>
      <c r="C183" t="s">
        <v>48</v>
      </c>
      <c r="D183" t="str">
        <f>IF(MOD(INT(studenci[[#This Row],[pesel]]/10), 2)=1, "M", "K")</f>
        <v>M</v>
      </c>
      <c r="E183" t="str">
        <f>IF(VLOOKUP(studenci[[#This Row],[pesel]], meldunek[], 1)=studenci[[#This Row],[pesel]], "tak", "nie")</f>
        <v>tak</v>
      </c>
      <c r="F183" t="b">
        <f>VLOOKUP(studenci[[#This Row],[pesel]], meldunek[], 1)=studenci[[#This Row],[pesel]]</f>
        <v>1</v>
      </c>
    </row>
    <row r="184" spans="1:6" x14ac:dyDescent="0.25">
      <c r="A184">
        <v>94112973718</v>
      </c>
      <c r="B184" t="s">
        <v>273</v>
      </c>
      <c r="C184" t="s">
        <v>48</v>
      </c>
      <c r="D184" t="str">
        <f>IF(MOD(INT(studenci[[#This Row],[pesel]]/10), 2)=1, "M", "K")</f>
        <v>M</v>
      </c>
      <c r="E184" t="str">
        <f>IF(VLOOKUP(studenci[[#This Row],[pesel]], meldunek[], 1)=studenci[[#This Row],[pesel]], "tak", "nie")</f>
        <v>tak</v>
      </c>
      <c r="F184" t="b">
        <f>VLOOKUP(studenci[[#This Row],[pesel]], meldunek[], 1)=studenci[[#This Row],[pesel]]</f>
        <v>1</v>
      </c>
    </row>
    <row r="185" spans="1:6" x14ac:dyDescent="0.25">
      <c r="A185">
        <v>94121421336</v>
      </c>
      <c r="B185" t="s">
        <v>274</v>
      </c>
      <c r="C185" t="s">
        <v>86</v>
      </c>
      <c r="D185" t="str">
        <f>IF(MOD(INT(studenci[[#This Row],[pesel]]/10), 2)=1, "M", "K")</f>
        <v>M</v>
      </c>
      <c r="E185" t="str">
        <f>IF(VLOOKUP(studenci[[#This Row],[pesel]], meldunek[], 1)=studenci[[#This Row],[pesel]], "tak", "nie")</f>
        <v>tak</v>
      </c>
      <c r="F185" t="b">
        <f>VLOOKUP(studenci[[#This Row],[pesel]], meldunek[], 1)=studenci[[#This Row],[pesel]]</f>
        <v>1</v>
      </c>
    </row>
    <row r="186" spans="1:6" x14ac:dyDescent="0.25">
      <c r="A186">
        <v>94121925755</v>
      </c>
      <c r="B186" t="s">
        <v>275</v>
      </c>
      <c r="C186" t="s">
        <v>178</v>
      </c>
      <c r="D186" t="str">
        <f>IF(MOD(INT(studenci[[#This Row],[pesel]]/10), 2)=1, "M", "K")</f>
        <v>M</v>
      </c>
      <c r="E186" t="str">
        <f>IF(VLOOKUP(studenci[[#This Row],[pesel]], meldunek[], 1)=studenci[[#This Row],[pesel]], "tak", "nie")</f>
        <v>tak</v>
      </c>
      <c r="F186" t="b">
        <f>VLOOKUP(studenci[[#This Row],[pesel]], meldunek[], 1)=studenci[[#This Row],[pesel]]</f>
        <v>1</v>
      </c>
    </row>
    <row r="187" spans="1:6" x14ac:dyDescent="0.25">
      <c r="A187">
        <v>94122135195</v>
      </c>
      <c r="B187" t="s">
        <v>276</v>
      </c>
      <c r="C187" t="s">
        <v>215</v>
      </c>
      <c r="D187" t="str">
        <f>IF(MOD(INT(studenci[[#This Row],[pesel]]/10), 2)=1, "M", "K")</f>
        <v>M</v>
      </c>
      <c r="E187" t="str">
        <f>IF(VLOOKUP(studenci[[#This Row],[pesel]], meldunek[], 1)=studenci[[#This Row],[pesel]], "tak", "nie")</f>
        <v>tak</v>
      </c>
      <c r="F187" t="b">
        <f>VLOOKUP(studenci[[#This Row],[pesel]], meldunek[], 1)=studenci[[#This Row],[pesel]]</f>
        <v>1</v>
      </c>
    </row>
    <row r="188" spans="1:6" x14ac:dyDescent="0.25">
      <c r="A188">
        <v>94123156375</v>
      </c>
      <c r="B188" t="s">
        <v>277</v>
      </c>
      <c r="C188" t="s">
        <v>120</v>
      </c>
      <c r="D188" t="str">
        <f>IF(MOD(INT(studenci[[#This Row],[pesel]]/10), 2)=1, "M", "K")</f>
        <v>M</v>
      </c>
      <c r="E188" t="str">
        <f>IF(VLOOKUP(studenci[[#This Row],[pesel]], meldunek[], 1)=studenci[[#This Row],[pesel]], "tak", "nie")</f>
        <v>tak</v>
      </c>
      <c r="F188" t="b">
        <f>VLOOKUP(studenci[[#This Row],[pesel]], meldunek[], 1)=studenci[[#This Row],[pesel]]</f>
        <v>1</v>
      </c>
    </row>
    <row r="189" spans="1:6" x14ac:dyDescent="0.25">
      <c r="A189">
        <v>95010144314</v>
      </c>
      <c r="B189" t="s">
        <v>278</v>
      </c>
      <c r="C189" t="s">
        <v>68</v>
      </c>
      <c r="D189" t="str">
        <f>IF(MOD(INT(studenci[[#This Row],[pesel]]/10), 2)=1, "M", "K")</f>
        <v>M</v>
      </c>
      <c r="E189" t="str">
        <f>IF(VLOOKUP(studenci[[#This Row],[pesel]], meldunek[], 1)=studenci[[#This Row],[pesel]], "tak", "nie")</f>
        <v>tak</v>
      </c>
      <c r="F189" t="b">
        <f>VLOOKUP(studenci[[#This Row],[pesel]], meldunek[], 1)=studenci[[#This Row],[pesel]]</f>
        <v>1</v>
      </c>
    </row>
    <row r="190" spans="1:6" x14ac:dyDescent="0.25">
      <c r="A190">
        <v>95010286766</v>
      </c>
      <c r="B190" t="s">
        <v>279</v>
      </c>
      <c r="C190" t="s">
        <v>102</v>
      </c>
      <c r="D190" t="str">
        <f>IF(MOD(INT(studenci[[#This Row],[pesel]]/10), 2)=1, "M", "K")</f>
        <v>K</v>
      </c>
      <c r="E190" t="str">
        <f>IF(VLOOKUP(studenci[[#This Row],[pesel]], meldunek[], 1)=studenci[[#This Row],[pesel]], "tak", "nie")</f>
        <v>tak</v>
      </c>
      <c r="F190" t="b">
        <f>VLOOKUP(studenci[[#This Row],[pesel]], meldunek[], 1)=studenci[[#This Row],[pesel]]</f>
        <v>1</v>
      </c>
    </row>
    <row r="191" spans="1:6" x14ac:dyDescent="0.25">
      <c r="A191">
        <v>95010919439</v>
      </c>
      <c r="B191" t="s">
        <v>280</v>
      </c>
      <c r="C191" t="s">
        <v>270</v>
      </c>
      <c r="D191" t="str">
        <f>IF(MOD(INT(studenci[[#This Row],[pesel]]/10), 2)=1, "M", "K")</f>
        <v>M</v>
      </c>
      <c r="E191" t="str">
        <f>IF(VLOOKUP(studenci[[#This Row],[pesel]], meldunek[], 1)=studenci[[#This Row],[pesel]], "tak", "nie")</f>
        <v>tak</v>
      </c>
      <c r="F191" t="b">
        <f>VLOOKUP(studenci[[#This Row],[pesel]], meldunek[], 1)=studenci[[#This Row],[pesel]]</f>
        <v>1</v>
      </c>
    </row>
    <row r="192" spans="1:6" x14ac:dyDescent="0.25">
      <c r="A192">
        <v>95010931895</v>
      </c>
      <c r="B192" t="s">
        <v>281</v>
      </c>
      <c r="C192" t="s">
        <v>38</v>
      </c>
      <c r="D192" t="str">
        <f>IF(MOD(INT(studenci[[#This Row],[pesel]]/10), 2)=1, "M", "K")</f>
        <v>M</v>
      </c>
      <c r="E192" t="str">
        <f>IF(VLOOKUP(studenci[[#This Row],[pesel]], meldunek[], 1)=studenci[[#This Row],[pesel]], "tak", "nie")</f>
        <v>tak</v>
      </c>
      <c r="F192" t="b">
        <f>VLOOKUP(studenci[[#This Row],[pesel]], meldunek[], 1)=studenci[[#This Row],[pesel]]</f>
        <v>1</v>
      </c>
    </row>
    <row r="193" spans="1:6" x14ac:dyDescent="0.25">
      <c r="A193">
        <v>95011221717</v>
      </c>
      <c r="B193" t="s">
        <v>282</v>
      </c>
      <c r="C193" t="s">
        <v>48</v>
      </c>
      <c r="D193" t="str">
        <f>IF(MOD(INT(studenci[[#This Row],[pesel]]/10), 2)=1, "M", "K")</f>
        <v>M</v>
      </c>
      <c r="E193" t="str">
        <f>IF(VLOOKUP(studenci[[#This Row],[pesel]], meldunek[], 1)=studenci[[#This Row],[pesel]], "tak", "nie")</f>
        <v>tak</v>
      </c>
      <c r="F193" t="b">
        <f>VLOOKUP(studenci[[#This Row],[pesel]], meldunek[], 1)=studenci[[#This Row],[pesel]]</f>
        <v>1</v>
      </c>
    </row>
    <row r="194" spans="1:6" x14ac:dyDescent="0.25">
      <c r="A194">
        <v>95011368836</v>
      </c>
      <c r="B194" t="s">
        <v>283</v>
      </c>
      <c r="C194" t="s">
        <v>82</v>
      </c>
      <c r="D194" t="str">
        <f>IF(MOD(INT(studenci[[#This Row],[pesel]]/10), 2)=1, "M", "K")</f>
        <v>M</v>
      </c>
      <c r="E194" t="str">
        <f>IF(VLOOKUP(studenci[[#This Row],[pesel]], meldunek[], 1)=studenci[[#This Row],[pesel]], "tak", "nie")</f>
        <v>tak</v>
      </c>
      <c r="F194" t="b">
        <f>VLOOKUP(studenci[[#This Row],[pesel]], meldunek[], 1)=studenci[[#This Row],[pesel]]</f>
        <v>1</v>
      </c>
    </row>
    <row r="195" spans="1:6" x14ac:dyDescent="0.25">
      <c r="A195">
        <v>95012344439</v>
      </c>
      <c r="B195" t="s">
        <v>284</v>
      </c>
      <c r="C195" t="s">
        <v>161</v>
      </c>
      <c r="D195" t="str">
        <f>IF(MOD(INT(studenci[[#This Row],[pesel]]/10), 2)=1, "M", "K")</f>
        <v>M</v>
      </c>
      <c r="E195" t="str">
        <f>IF(VLOOKUP(studenci[[#This Row],[pesel]], meldunek[], 1)=studenci[[#This Row],[pesel]], "tak", "nie")</f>
        <v>tak</v>
      </c>
      <c r="F195" t="b">
        <f>VLOOKUP(studenci[[#This Row],[pesel]], meldunek[], 1)=studenci[[#This Row],[pesel]]</f>
        <v>1</v>
      </c>
    </row>
    <row r="196" spans="1:6" x14ac:dyDescent="0.25">
      <c r="A196">
        <v>95012636248</v>
      </c>
      <c r="B196" t="s">
        <v>285</v>
      </c>
      <c r="C196" t="s">
        <v>261</v>
      </c>
      <c r="D196" t="str">
        <f>IF(MOD(INT(studenci[[#This Row],[pesel]]/10), 2)=1, "M", "K")</f>
        <v>K</v>
      </c>
      <c r="E196" t="str">
        <f>IF(VLOOKUP(studenci[[#This Row],[pesel]], meldunek[], 1)=studenci[[#This Row],[pesel]], "tak", "nie")</f>
        <v>tak</v>
      </c>
      <c r="F196" t="b">
        <f>VLOOKUP(studenci[[#This Row],[pesel]], meldunek[], 1)=studenci[[#This Row],[pesel]]</f>
        <v>1</v>
      </c>
    </row>
    <row r="197" spans="1:6" x14ac:dyDescent="0.25">
      <c r="A197">
        <v>95020584568</v>
      </c>
      <c r="B197" t="s">
        <v>286</v>
      </c>
      <c r="C197" t="s">
        <v>13</v>
      </c>
      <c r="D197" t="str">
        <f>IF(MOD(INT(studenci[[#This Row],[pesel]]/10), 2)=1, "M", "K")</f>
        <v>K</v>
      </c>
      <c r="E197" t="str">
        <f>IF(VLOOKUP(studenci[[#This Row],[pesel]], meldunek[], 1)=studenci[[#This Row],[pesel]], "tak", "nie")</f>
        <v>tak</v>
      </c>
      <c r="F197" t="b">
        <f>VLOOKUP(studenci[[#This Row],[pesel]], meldunek[], 1)=studenci[[#This Row],[pesel]]</f>
        <v>1</v>
      </c>
    </row>
    <row r="198" spans="1:6" x14ac:dyDescent="0.25">
      <c r="A198">
        <v>95021137376</v>
      </c>
      <c r="B198" t="s">
        <v>287</v>
      </c>
      <c r="C198" t="s">
        <v>38</v>
      </c>
      <c r="D198" t="str">
        <f>IF(MOD(INT(studenci[[#This Row],[pesel]]/10), 2)=1, "M", "K")</f>
        <v>M</v>
      </c>
      <c r="E198" t="str">
        <f>IF(VLOOKUP(studenci[[#This Row],[pesel]], meldunek[], 1)=studenci[[#This Row],[pesel]], "tak", "nie")</f>
        <v>tak</v>
      </c>
      <c r="F198" t="b">
        <f>VLOOKUP(studenci[[#This Row],[pesel]], meldunek[], 1)=studenci[[#This Row],[pesel]]</f>
        <v>1</v>
      </c>
    </row>
    <row r="199" spans="1:6" x14ac:dyDescent="0.25">
      <c r="A199">
        <v>95022151559</v>
      </c>
      <c r="B199" t="s">
        <v>288</v>
      </c>
      <c r="C199" t="s">
        <v>270</v>
      </c>
      <c r="D199" t="str">
        <f>IF(MOD(INT(studenci[[#This Row],[pesel]]/10), 2)=1, "M", "K")</f>
        <v>M</v>
      </c>
      <c r="E199" t="str">
        <f>IF(VLOOKUP(studenci[[#This Row],[pesel]], meldunek[], 1)=studenci[[#This Row],[pesel]], "tak", "nie")</f>
        <v>tak</v>
      </c>
      <c r="F199" t="b">
        <f>VLOOKUP(studenci[[#This Row],[pesel]], meldunek[], 1)=studenci[[#This Row],[pesel]]</f>
        <v>1</v>
      </c>
    </row>
    <row r="200" spans="1:6" x14ac:dyDescent="0.25">
      <c r="A200">
        <v>95022812243</v>
      </c>
      <c r="B200" t="s">
        <v>289</v>
      </c>
      <c r="C200" t="s">
        <v>70</v>
      </c>
      <c r="D200" t="str">
        <f>IF(MOD(INT(studenci[[#This Row],[pesel]]/10), 2)=1, "M", "K")</f>
        <v>K</v>
      </c>
      <c r="E200" t="str">
        <f>IF(VLOOKUP(studenci[[#This Row],[pesel]], meldunek[], 1)=studenci[[#This Row],[pesel]], "tak", "nie")</f>
        <v>tak</v>
      </c>
      <c r="F200" t="b">
        <f>VLOOKUP(studenci[[#This Row],[pesel]], meldunek[], 1)=studenci[[#This Row],[pesel]]</f>
        <v>1</v>
      </c>
    </row>
    <row r="201" spans="1:6" x14ac:dyDescent="0.25">
      <c r="A201">
        <v>95030373332</v>
      </c>
      <c r="B201" t="s">
        <v>290</v>
      </c>
      <c r="C201" t="s">
        <v>172</v>
      </c>
      <c r="D201" t="str">
        <f>IF(MOD(INT(studenci[[#This Row],[pesel]]/10), 2)=1, "M", "K")</f>
        <v>M</v>
      </c>
      <c r="E201" t="str">
        <f>IF(VLOOKUP(studenci[[#This Row],[pesel]], meldunek[], 1)=studenci[[#This Row],[pesel]], "tak", "nie")</f>
        <v>tak</v>
      </c>
      <c r="F201" t="b">
        <f>VLOOKUP(studenci[[#This Row],[pesel]], meldunek[], 1)=studenci[[#This Row],[pesel]]</f>
        <v>1</v>
      </c>
    </row>
    <row r="202" spans="1:6" x14ac:dyDescent="0.25">
      <c r="A202">
        <v>95030438448</v>
      </c>
      <c r="B202" t="s">
        <v>291</v>
      </c>
      <c r="C202" t="s">
        <v>185</v>
      </c>
      <c r="D202" t="str">
        <f>IF(MOD(INT(studenci[[#This Row],[pesel]]/10), 2)=1, "M", "K")</f>
        <v>K</v>
      </c>
      <c r="E202" t="str">
        <f>IF(VLOOKUP(studenci[[#This Row],[pesel]], meldunek[], 1)=studenci[[#This Row],[pesel]], "tak", "nie")</f>
        <v>tak</v>
      </c>
      <c r="F202" t="b">
        <f>VLOOKUP(studenci[[#This Row],[pesel]], meldunek[], 1)=studenci[[#This Row],[pesel]]</f>
        <v>1</v>
      </c>
    </row>
    <row r="203" spans="1:6" x14ac:dyDescent="0.25">
      <c r="A203">
        <v>95031582894</v>
      </c>
      <c r="B203" t="s">
        <v>292</v>
      </c>
      <c r="C203" t="s">
        <v>48</v>
      </c>
      <c r="D203" t="str">
        <f>IF(MOD(INT(studenci[[#This Row],[pesel]]/10), 2)=1, "M", "K")</f>
        <v>M</v>
      </c>
      <c r="E203" t="str">
        <f>IF(VLOOKUP(studenci[[#This Row],[pesel]], meldunek[], 1)=studenci[[#This Row],[pesel]], "tak", "nie")</f>
        <v>tak</v>
      </c>
      <c r="F203" t="b">
        <f>VLOOKUP(studenci[[#This Row],[pesel]], meldunek[], 1)=studenci[[#This Row],[pesel]]</f>
        <v>1</v>
      </c>
    </row>
    <row r="204" spans="1:6" x14ac:dyDescent="0.25">
      <c r="A204">
        <v>95040576286</v>
      </c>
      <c r="B204" t="s">
        <v>293</v>
      </c>
      <c r="C204" t="s">
        <v>203</v>
      </c>
      <c r="D204" t="str">
        <f>IF(MOD(INT(studenci[[#This Row],[pesel]]/10), 2)=1, "M", "K")</f>
        <v>K</v>
      </c>
      <c r="E204" t="str">
        <f>IF(VLOOKUP(studenci[[#This Row],[pesel]], meldunek[], 1)=studenci[[#This Row],[pesel]], "tak", "nie")</f>
        <v>tak</v>
      </c>
      <c r="F204" t="b">
        <f>VLOOKUP(studenci[[#This Row],[pesel]], meldunek[], 1)=studenci[[#This Row],[pesel]]</f>
        <v>1</v>
      </c>
    </row>
    <row r="205" spans="1:6" x14ac:dyDescent="0.25">
      <c r="A205">
        <v>95041132892</v>
      </c>
      <c r="B205" t="s">
        <v>294</v>
      </c>
      <c r="C205" t="s">
        <v>15</v>
      </c>
      <c r="D205" t="str">
        <f>IF(MOD(INT(studenci[[#This Row],[pesel]]/10), 2)=1, "M", "K")</f>
        <v>M</v>
      </c>
      <c r="E205" t="str">
        <f>IF(VLOOKUP(studenci[[#This Row],[pesel]], meldunek[], 1)=studenci[[#This Row],[pesel]], "tak", "nie")</f>
        <v>tak</v>
      </c>
      <c r="F205" t="b">
        <f>VLOOKUP(studenci[[#This Row],[pesel]], meldunek[], 1)=studenci[[#This Row],[pesel]]</f>
        <v>1</v>
      </c>
    </row>
    <row r="206" spans="1:6" x14ac:dyDescent="0.25">
      <c r="A206">
        <v>95041645299</v>
      </c>
      <c r="B206" t="s">
        <v>295</v>
      </c>
      <c r="C206" t="s">
        <v>296</v>
      </c>
      <c r="D206" t="str">
        <f>IF(MOD(INT(studenci[[#This Row],[pesel]]/10), 2)=1, "M", "K")</f>
        <v>M</v>
      </c>
      <c r="E206" t="str">
        <f>IF(VLOOKUP(studenci[[#This Row],[pesel]], meldunek[], 1)=studenci[[#This Row],[pesel]], "tak", "nie")</f>
        <v>tak</v>
      </c>
      <c r="F206" t="b">
        <f>VLOOKUP(studenci[[#This Row],[pesel]], meldunek[], 1)=studenci[[#This Row],[pesel]]</f>
        <v>1</v>
      </c>
    </row>
    <row r="207" spans="1:6" x14ac:dyDescent="0.25">
      <c r="A207">
        <v>95042088338</v>
      </c>
      <c r="B207" t="s">
        <v>297</v>
      </c>
      <c r="C207" t="s">
        <v>23</v>
      </c>
      <c r="D207" t="str">
        <f>IF(MOD(INT(studenci[[#This Row],[pesel]]/10), 2)=1, "M", "K")</f>
        <v>M</v>
      </c>
      <c r="E207" t="str">
        <f>IF(VLOOKUP(studenci[[#This Row],[pesel]], meldunek[], 1)=studenci[[#This Row],[pesel]], "tak", "nie")</f>
        <v>tak</v>
      </c>
      <c r="F207" t="b">
        <f>VLOOKUP(studenci[[#This Row],[pesel]], meldunek[], 1)=studenci[[#This Row],[pesel]]</f>
        <v>1</v>
      </c>
    </row>
    <row r="208" spans="1:6" x14ac:dyDescent="0.25">
      <c r="A208">
        <v>95042249539</v>
      </c>
      <c r="B208" t="s">
        <v>298</v>
      </c>
      <c r="C208" t="s">
        <v>48</v>
      </c>
      <c r="D208" t="str">
        <f>IF(MOD(INT(studenci[[#This Row],[pesel]]/10), 2)=1, "M", "K")</f>
        <v>M</v>
      </c>
      <c r="E208" t="str">
        <f>IF(VLOOKUP(studenci[[#This Row],[pesel]], meldunek[], 1)=studenci[[#This Row],[pesel]], "tak", "nie")</f>
        <v>tak</v>
      </c>
      <c r="F208" t="b">
        <f>VLOOKUP(studenci[[#This Row],[pesel]], meldunek[], 1)=studenci[[#This Row],[pesel]]</f>
        <v>1</v>
      </c>
    </row>
    <row r="209" spans="1:6" x14ac:dyDescent="0.25">
      <c r="A209">
        <v>95042653121</v>
      </c>
      <c r="B209" t="s">
        <v>299</v>
      </c>
      <c r="C209" t="s">
        <v>59</v>
      </c>
      <c r="D209" t="str">
        <f>IF(MOD(INT(studenci[[#This Row],[pesel]]/10), 2)=1, "M", "K")</f>
        <v>K</v>
      </c>
      <c r="E209" t="str">
        <f>IF(VLOOKUP(studenci[[#This Row],[pesel]], meldunek[], 1)=studenci[[#This Row],[pesel]], "tak", "nie")</f>
        <v>tak</v>
      </c>
      <c r="F209" t="b">
        <f>VLOOKUP(studenci[[#This Row],[pesel]], meldunek[], 1)=studenci[[#This Row],[pesel]]</f>
        <v>1</v>
      </c>
    </row>
    <row r="210" spans="1:6" x14ac:dyDescent="0.25">
      <c r="A210">
        <v>95050162572</v>
      </c>
      <c r="B210" t="s">
        <v>300</v>
      </c>
      <c r="C210" t="s">
        <v>23</v>
      </c>
      <c r="D210" t="str">
        <f>IF(MOD(INT(studenci[[#This Row],[pesel]]/10), 2)=1, "M", "K")</f>
        <v>M</v>
      </c>
      <c r="E210" t="str">
        <f>IF(VLOOKUP(studenci[[#This Row],[pesel]], meldunek[], 1)=studenci[[#This Row],[pesel]], "tak", "nie")</f>
        <v>tak</v>
      </c>
      <c r="F210" t="b">
        <f>VLOOKUP(studenci[[#This Row],[pesel]], meldunek[], 1)=studenci[[#This Row],[pesel]]</f>
        <v>1</v>
      </c>
    </row>
    <row r="211" spans="1:6" x14ac:dyDescent="0.25">
      <c r="A211">
        <v>95050294464</v>
      </c>
      <c r="B211" t="s">
        <v>46</v>
      </c>
      <c r="C211" t="s">
        <v>301</v>
      </c>
      <c r="D211" t="str">
        <f>IF(MOD(INT(studenci[[#This Row],[pesel]]/10), 2)=1, "M", "K")</f>
        <v>K</v>
      </c>
      <c r="E211" t="str">
        <f>IF(VLOOKUP(studenci[[#This Row],[pesel]], meldunek[], 1)=studenci[[#This Row],[pesel]], "tak", "nie")</f>
        <v>tak</v>
      </c>
      <c r="F211" t="b">
        <f>VLOOKUP(studenci[[#This Row],[pesel]], meldunek[], 1)=studenci[[#This Row],[pesel]]</f>
        <v>1</v>
      </c>
    </row>
    <row r="212" spans="1:6" x14ac:dyDescent="0.25">
      <c r="A212">
        <v>95051277866</v>
      </c>
      <c r="B212" t="s">
        <v>302</v>
      </c>
      <c r="C212" t="s">
        <v>25</v>
      </c>
      <c r="D212" t="str">
        <f>IF(MOD(INT(studenci[[#This Row],[pesel]]/10), 2)=1, "M", "K")</f>
        <v>K</v>
      </c>
      <c r="E212" t="str">
        <f>IF(VLOOKUP(studenci[[#This Row],[pesel]], meldunek[], 1)=studenci[[#This Row],[pesel]], "tak", "nie")</f>
        <v>tak</v>
      </c>
      <c r="F212" t="b">
        <f>VLOOKUP(studenci[[#This Row],[pesel]], meldunek[], 1)=studenci[[#This Row],[pesel]]</f>
        <v>1</v>
      </c>
    </row>
    <row r="213" spans="1:6" x14ac:dyDescent="0.25">
      <c r="A213">
        <v>95051878845</v>
      </c>
      <c r="B213" t="s">
        <v>303</v>
      </c>
      <c r="C213" t="s">
        <v>304</v>
      </c>
      <c r="D213" t="str">
        <f>IF(MOD(INT(studenci[[#This Row],[pesel]]/10), 2)=1, "M", "K")</f>
        <v>K</v>
      </c>
      <c r="E213" t="str">
        <f>IF(VLOOKUP(studenci[[#This Row],[pesel]], meldunek[], 1)=studenci[[#This Row],[pesel]], "tak", "nie")</f>
        <v>tak</v>
      </c>
      <c r="F213" t="b">
        <f>VLOOKUP(studenci[[#This Row],[pesel]], meldunek[], 1)=studenci[[#This Row],[pesel]]</f>
        <v>1</v>
      </c>
    </row>
    <row r="214" spans="1:6" x14ac:dyDescent="0.25">
      <c r="A214">
        <v>95052836383</v>
      </c>
      <c r="B214" t="s">
        <v>305</v>
      </c>
      <c r="C214" t="s">
        <v>94</v>
      </c>
      <c r="D214" t="str">
        <f>IF(MOD(INT(studenci[[#This Row],[pesel]]/10), 2)=1, "M", "K")</f>
        <v>K</v>
      </c>
      <c r="E214" t="str">
        <f>IF(VLOOKUP(studenci[[#This Row],[pesel]], meldunek[], 1)=studenci[[#This Row],[pesel]], "tak", "nie")</f>
        <v>tak</v>
      </c>
      <c r="F214" t="b">
        <f>VLOOKUP(studenci[[#This Row],[pesel]], meldunek[], 1)=studenci[[#This Row],[pesel]]</f>
        <v>1</v>
      </c>
    </row>
    <row r="215" spans="1:6" x14ac:dyDescent="0.25">
      <c r="A215">
        <v>95052939154</v>
      </c>
      <c r="B215" t="s">
        <v>306</v>
      </c>
      <c r="C215" t="s">
        <v>79</v>
      </c>
      <c r="D215" t="str">
        <f>IF(MOD(INT(studenci[[#This Row],[pesel]]/10), 2)=1, "M", "K")</f>
        <v>M</v>
      </c>
      <c r="E215" t="str">
        <f>IF(VLOOKUP(studenci[[#This Row],[pesel]], meldunek[], 1)=studenci[[#This Row],[pesel]], "tak", "nie")</f>
        <v>tak</v>
      </c>
      <c r="F215" t="b">
        <f>VLOOKUP(studenci[[#This Row],[pesel]], meldunek[], 1)=studenci[[#This Row],[pesel]]</f>
        <v>1</v>
      </c>
    </row>
    <row r="216" spans="1:6" x14ac:dyDescent="0.25">
      <c r="A216">
        <v>95053039198</v>
      </c>
      <c r="B216" t="s">
        <v>307</v>
      </c>
      <c r="C216" t="s">
        <v>86</v>
      </c>
      <c r="D216" t="str">
        <f>IF(MOD(INT(studenci[[#This Row],[pesel]]/10), 2)=1, "M", "K")</f>
        <v>M</v>
      </c>
      <c r="E216" t="str">
        <f>IF(VLOOKUP(studenci[[#This Row],[pesel]], meldunek[], 1)=studenci[[#This Row],[pesel]], "tak", "nie")</f>
        <v>tak</v>
      </c>
      <c r="F216" t="b">
        <f>VLOOKUP(studenci[[#This Row],[pesel]], meldunek[], 1)=studenci[[#This Row],[pesel]]</f>
        <v>1</v>
      </c>
    </row>
    <row r="217" spans="1:6" x14ac:dyDescent="0.25">
      <c r="A217">
        <v>95060298582</v>
      </c>
      <c r="B217" t="s">
        <v>308</v>
      </c>
      <c r="C217" t="s">
        <v>128</v>
      </c>
      <c r="D217" t="str">
        <f>IF(MOD(INT(studenci[[#This Row],[pesel]]/10), 2)=1, "M", "K")</f>
        <v>K</v>
      </c>
      <c r="E217" t="str">
        <f>IF(VLOOKUP(studenci[[#This Row],[pesel]], meldunek[], 1)=studenci[[#This Row],[pesel]], "tak", "nie")</f>
        <v>tak</v>
      </c>
      <c r="F217" t="b">
        <f>VLOOKUP(studenci[[#This Row],[pesel]], meldunek[], 1)=studenci[[#This Row],[pesel]]</f>
        <v>1</v>
      </c>
    </row>
    <row r="218" spans="1:6" x14ac:dyDescent="0.25">
      <c r="A218">
        <v>95061884197</v>
      </c>
      <c r="B218" t="s">
        <v>309</v>
      </c>
      <c r="C218" t="s">
        <v>310</v>
      </c>
      <c r="D218" t="str">
        <f>IF(MOD(INT(studenci[[#This Row],[pesel]]/10), 2)=1, "M", "K")</f>
        <v>M</v>
      </c>
      <c r="E218" t="str">
        <f>IF(VLOOKUP(studenci[[#This Row],[pesel]], meldunek[], 1)=studenci[[#This Row],[pesel]], "tak", "nie")</f>
        <v>tak</v>
      </c>
      <c r="F218" t="b">
        <f>VLOOKUP(studenci[[#This Row],[pesel]], meldunek[], 1)=studenci[[#This Row],[pesel]]</f>
        <v>1</v>
      </c>
    </row>
    <row r="219" spans="1:6" x14ac:dyDescent="0.25">
      <c r="A219">
        <v>95062252193</v>
      </c>
      <c r="B219" t="s">
        <v>311</v>
      </c>
      <c r="C219" t="s">
        <v>312</v>
      </c>
      <c r="D219" t="str">
        <f>IF(MOD(INT(studenci[[#This Row],[pesel]]/10), 2)=1, "M", "K")</f>
        <v>M</v>
      </c>
      <c r="E219" t="str">
        <f>IF(VLOOKUP(studenci[[#This Row],[pesel]], meldunek[], 1)=studenci[[#This Row],[pesel]], "tak", "nie")</f>
        <v>tak</v>
      </c>
      <c r="F219" t="b">
        <f>VLOOKUP(studenci[[#This Row],[pesel]], meldunek[], 1)=studenci[[#This Row],[pesel]]</f>
        <v>1</v>
      </c>
    </row>
    <row r="220" spans="1:6" x14ac:dyDescent="0.25">
      <c r="A220">
        <v>95062355629</v>
      </c>
      <c r="B220" t="s">
        <v>313</v>
      </c>
      <c r="C220" t="s">
        <v>44</v>
      </c>
      <c r="D220" t="str">
        <f>IF(MOD(INT(studenci[[#This Row],[pesel]]/10), 2)=1, "M", "K")</f>
        <v>K</v>
      </c>
      <c r="E220" t="str">
        <f>IF(VLOOKUP(studenci[[#This Row],[pesel]], meldunek[], 1)=studenci[[#This Row],[pesel]], "tak", "nie")</f>
        <v>tak</v>
      </c>
      <c r="F220" t="b">
        <f>VLOOKUP(studenci[[#This Row],[pesel]], meldunek[], 1)=studenci[[#This Row],[pesel]]</f>
        <v>1</v>
      </c>
    </row>
    <row r="221" spans="1:6" x14ac:dyDescent="0.25">
      <c r="A221">
        <v>95071044176</v>
      </c>
      <c r="B221" t="s">
        <v>314</v>
      </c>
      <c r="C221" t="s">
        <v>315</v>
      </c>
      <c r="D221" t="str">
        <f>IF(MOD(INT(studenci[[#This Row],[pesel]]/10), 2)=1, "M", "K")</f>
        <v>M</v>
      </c>
      <c r="E221" t="str">
        <f>IF(VLOOKUP(studenci[[#This Row],[pesel]], meldunek[], 1)=studenci[[#This Row],[pesel]], "tak", "nie")</f>
        <v>tak</v>
      </c>
      <c r="F221" t="b">
        <f>VLOOKUP(studenci[[#This Row],[pesel]], meldunek[], 1)=studenci[[#This Row],[pesel]]</f>
        <v>1</v>
      </c>
    </row>
    <row r="222" spans="1:6" x14ac:dyDescent="0.25">
      <c r="A222">
        <v>95071489133</v>
      </c>
      <c r="B222" t="s">
        <v>316</v>
      </c>
      <c r="C222" t="s">
        <v>174</v>
      </c>
      <c r="D222" t="str">
        <f>IF(MOD(INT(studenci[[#This Row],[pesel]]/10), 2)=1, "M", "K")</f>
        <v>M</v>
      </c>
      <c r="E222" t="str">
        <f>IF(VLOOKUP(studenci[[#This Row],[pesel]], meldunek[], 1)=studenci[[#This Row],[pesel]], "tak", "nie")</f>
        <v>tak</v>
      </c>
      <c r="F222" t="b">
        <f>VLOOKUP(studenci[[#This Row],[pesel]], meldunek[], 1)=studenci[[#This Row],[pesel]]</f>
        <v>1</v>
      </c>
    </row>
    <row r="223" spans="1:6" x14ac:dyDescent="0.25">
      <c r="A223">
        <v>95071627434</v>
      </c>
      <c r="B223" t="s">
        <v>317</v>
      </c>
      <c r="C223" t="s">
        <v>23</v>
      </c>
      <c r="D223" t="str">
        <f>IF(MOD(INT(studenci[[#This Row],[pesel]]/10), 2)=1, "M", "K")</f>
        <v>M</v>
      </c>
      <c r="E223" t="str">
        <f>IF(VLOOKUP(studenci[[#This Row],[pesel]], meldunek[], 1)=studenci[[#This Row],[pesel]], "tak", "nie")</f>
        <v>tak</v>
      </c>
      <c r="F223" t="b">
        <f>VLOOKUP(studenci[[#This Row],[pesel]], meldunek[], 1)=studenci[[#This Row],[pesel]]</f>
        <v>1</v>
      </c>
    </row>
    <row r="224" spans="1:6" x14ac:dyDescent="0.25">
      <c r="A224">
        <v>95071674573</v>
      </c>
      <c r="B224" t="s">
        <v>318</v>
      </c>
      <c r="C224" t="s">
        <v>11</v>
      </c>
      <c r="D224" t="str">
        <f>IF(MOD(INT(studenci[[#This Row],[pesel]]/10), 2)=1, "M", "K")</f>
        <v>M</v>
      </c>
      <c r="E224" t="str">
        <f>IF(VLOOKUP(studenci[[#This Row],[pesel]], meldunek[], 1)=studenci[[#This Row],[pesel]], "tak", "nie")</f>
        <v>tak</v>
      </c>
      <c r="F224" t="b">
        <f>VLOOKUP(studenci[[#This Row],[pesel]], meldunek[], 1)=studenci[[#This Row],[pesel]]</f>
        <v>1</v>
      </c>
    </row>
    <row r="225" spans="1:6" x14ac:dyDescent="0.25">
      <c r="A225">
        <v>95080318259</v>
      </c>
      <c r="B225" t="s">
        <v>319</v>
      </c>
      <c r="C225" t="s">
        <v>161</v>
      </c>
      <c r="D225" t="str">
        <f>IF(MOD(INT(studenci[[#This Row],[pesel]]/10), 2)=1, "M", "K")</f>
        <v>M</v>
      </c>
      <c r="E225" t="str">
        <f>IF(VLOOKUP(studenci[[#This Row],[pesel]], meldunek[], 1)=studenci[[#This Row],[pesel]], "tak", "nie")</f>
        <v>nie</v>
      </c>
      <c r="F225" t="b">
        <f>VLOOKUP(studenci[[#This Row],[pesel]], meldunek[], 1)=studenci[[#This Row],[pesel]]</f>
        <v>0</v>
      </c>
    </row>
    <row r="226" spans="1:6" x14ac:dyDescent="0.25">
      <c r="A226">
        <v>95080577175</v>
      </c>
      <c r="B226" t="s">
        <v>320</v>
      </c>
      <c r="C226" t="s">
        <v>321</v>
      </c>
      <c r="D226" t="str">
        <f>IF(MOD(INT(studenci[[#This Row],[pesel]]/10), 2)=1, "M", "K")</f>
        <v>M</v>
      </c>
      <c r="E226" t="str">
        <f>IF(VLOOKUP(studenci[[#This Row],[pesel]], meldunek[], 1)=studenci[[#This Row],[pesel]], "tak", "nie")</f>
        <v>tak</v>
      </c>
      <c r="F226" t="b">
        <f>VLOOKUP(studenci[[#This Row],[pesel]], meldunek[], 1)=studenci[[#This Row],[pesel]]</f>
        <v>1</v>
      </c>
    </row>
    <row r="227" spans="1:6" x14ac:dyDescent="0.25">
      <c r="A227">
        <v>95081712847</v>
      </c>
      <c r="B227" t="s">
        <v>322</v>
      </c>
      <c r="C227" t="s">
        <v>323</v>
      </c>
      <c r="D227" t="str">
        <f>IF(MOD(INT(studenci[[#This Row],[pesel]]/10), 2)=1, "M", "K")</f>
        <v>K</v>
      </c>
      <c r="E227" t="str">
        <f>IF(VLOOKUP(studenci[[#This Row],[pesel]], meldunek[], 1)=studenci[[#This Row],[pesel]], "tak", "nie")</f>
        <v>tak</v>
      </c>
      <c r="F227" t="b">
        <f>VLOOKUP(studenci[[#This Row],[pesel]], meldunek[], 1)=studenci[[#This Row],[pesel]]</f>
        <v>1</v>
      </c>
    </row>
    <row r="228" spans="1:6" x14ac:dyDescent="0.25">
      <c r="A228">
        <v>95082916158</v>
      </c>
      <c r="B228" t="s">
        <v>324</v>
      </c>
      <c r="C228" t="s">
        <v>113</v>
      </c>
      <c r="D228" t="str">
        <f>IF(MOD(INT(studenci[[#This Row],[pesel]]/10), 2)=1, "M", "K")</f>
        <v>M</v>
      </c>
      <c r="E228" t="str">
        <f>IF(VLOOKUP(studenci[[#This Row],[pesel]], meldunek[], 1)=studenci[[#This Row],[pesel]], "tak", "nie")</f>
        <v>tak</v>
      </c>
      <c r="F228" t="b">
        <f>VLOOKUP(studenci[[#This Row],[pesel]], meldunek[], 1)=studenci[[#This Row],[pesel]]</f>
        <v>1</v>
      </c>
    </row>
    <row r="229" spans="1:6" x14ac:dyDescent="0.25">
      <c r="A229">
        <v>95090322493</v>
      </c>
      <c r="B229" t="s">
        <v>325</v>
      </c>
      <c r="C229" t="s">
        <v>326</v>
      </c>
      <c r="D229" t="str">
        <f>IF(MOD(INT(studenci[[#This Row],[pesel]]/10), 2)=1, "M", "K")</f>
        <v>M</v>
      </c>
      <c r="E229" t="str">
        <f>IF(VLOOKUP(studenci[[#This Row],[pesel]], meldunek[], 1)=studenci[[#This Row],[pesel]], "tak", "nie")</f>
        <v>tak</v>
      </c>
      <c r="F229" t="b">
        <f>VLOOKUP(studenci[[#This Row],[pesel]], meldunek[], 1)=studenci[[#This Row],[pesel]]</f>
        <v>1</v>
      </c>
    </row>
    <row r="230" spans="1:6" x14ac:dyDescent="0.25">
      <c r="A230">
        <v>95091292595</v>
      </c>
      <c r="B230" t="s">
        <v>327</v>
      </c>
      <c r="C230" t="s">
        <v>258</v>
      </c>
      <c r="D230" t="str">
        <f>IF(MOD(INT(studenci[[#This Row],[pesel]]/10), 2)=1, "M", "K")</f>
        <v>M</v>
      </c>
      <c r="E230" t="str">
        <f>IF(VLOOKUP(studenci[[#This Row],[pesel]], meldunek[], 1)=studenci[[#This Row],[pesel]], "tak", "nie")</f>
        <v>tak</v>
      </c>
      <c r="F230" t="b">
        <f>VLOOKUP(studenci[[#This Row],[pesel]], meldunek[], 1)=studenci[[#This Row],[pesel]]</f>
        <v>1</v>
      </c>
    </row>
    <row r="231" spans="1:6" x14ac:dyDescent="0.25">
      <c r="A231">
        <v>95091617358</v>
      </c>
      <c r="B231" t="s">
        <v>328</v>
      </c>
      <c r="C231" t="s">
        <v>126</v>
      </c>
      <c r="D231" t="str">
        <f>IF(MOD(INT(studenci[[#This Row],[pesel]]/10), 2)=1, "M", "K")</f>
        <v>M</v>
      </c>
      <c r="E231" t="str">
        <f>IF(VLOOKUP(studenci[[#This Row],[pesel]], meldunek[], 1)=studenci[[#This Row],[pesel]], "tak", "nie")</f>
        <v>tak</v>
      </c>
      <c r="F231" t="b">
        <f>VLOOKUP(studenci[[#This Row],[pesel]], meldunek[], 1)=studenci[[#This Row],[pesel]]</f>
        <v>1</v>
      </c>
    </row>
    <row r="232" spans="1:6" x14ac:dyDescent="0.25">
      <c r="A232">
        <v>95092124468</v>
      </c>
      <c r="B232" t="s">
        <v>329</v>
      </c>
      <c r="C232" t="s">
        <v>63</v>
      </c>
      <c r="D232" t="str">
        <f>IF(MOD(INT(studenci[[#This Row],[pesel]]/10), 2)=1, "M", "K")</f>
        <v>K</v>
      </c>
      <c r="E232" t="str">
        <f>IF(VLOOKUP(studenci[[#This Row],[pesel]], meldunek[], 1)=studenci[[#This Row],[pesel]], "tak", "nie")</f>
        <v>tak</v>
      </c>
      <c r="F232" t="b">
        <f>VLOOKUP(studenci[[#This Row],[pesel]], meldunek[], 1)=studenci[[#This Row],[pesel]]</f>
        <v>1</v>
      </c>
    </row>
    <row r="233" spans="1:6" x14ac:dyDescent="0.25">
      <c r="A233">
        <v>95092172959</v>
      </c>
      <c r="B233" t="s">
        <v>330</v>
      </c>
      <c r="C233" t="s">
        <v>82</v>
      </c>
      <c r="D233" t="str">
        <f>IF(MOD(INT(studenci[[#This Row],[pesel]]/10), 2)=1, "M", "K")</f>
        <v>M</v>
      </c>
      <c r="E233" t="str">
        <f>IF(VLOOKUP(studenci[[#This Row],[pesel]], meldunek[], 1)=studenci[[#This Row],[pesel]], "tak", "nie")</f>
        <v>tak</v>
      </c>
      <c r="F233" t="b">
        <f>VLOOKUP(studenci[[#This Row],[pesel]], meldunek[], 1)=studenci[[#This Row],[pesel]]</f>
        <v>1</v>
      </c>
    </row>
    <row r="234" spans="1:6" x14ac:dyDescent="0.25">
      <c r="A234">
        <v>95092264276</v>
      </c>
      <c r="B234" t="s">
        <v>331</v>
      </c>
      <c r="C234" t="s">
        <v>126</v>
      </c>
      <c r="D234" t="str">
        <f>IF(MOD(INT(studenci[[#This Row],[pesel]]/10), 2)=1, "M", "K")</f>
        <v>M</v>
      </c>
      <c r="E234" t="str">
        <f>IF(VLOOKUP(studenci[[#This Row],[pesel]], meldunek[], 1)=studenci[[#This Row],[pesel]], "tak", "nie")</f>
        <v>tak</v>
      </c>
      <c r="F234" t="b">
        <f>VLOOKUP(studenci[[#This Row],[pesel]], meldunek[], 1)=studenci[[#This Row],[pesel]]</f>
        <v>1</v>
      </c>
    </row>
    <row r="235" spans="1:6" x14ac:dyDescent="0.25">
      <c r="A235">
        <v>95092628511</v>
      </c>
      <c r="B235" t="s">
        <v>332</v>
      </c>
      <c r="C235" t="s">
        <v>11</v>
      </c>
      <c r="D235" t="str">
        <f>IF(MOD(INT(studenci[[#This Row],[pesel]]/10), 2)=1, "M", "K")</f>
        <v>M</v>
      </c>
      <c r="E235" t="str">
        <f>IF(VLOOKUP(studenci[[#This Row],[pesel]], meldunek[], 1)=studenci[[#This Row],[pesel]], "tak", "nie")</f>
        <v>tak</v>
      </c>
      <c r="F235" t="b">
        <f>VLOOKUP(studenci[[#This Row],[pesel]], meldunek[], 1)=studenci[[#This Row],[pesel]]</f>
        <v>1</v>
      </c>
    </row>
    <row r="236" spans="1:6" x14ac:dyDescent="0.25">
      <c r="A236">
        <v>95101084297</v>
      </c>
      <c r="B236" t="s">
        <v>333</v>
      </c>
      <c r="C236" t="s">
        <v>205</v>
      </c>
      <c r="D236" t="str">
        <f>IF(MOD(INT(studenci[[#This Row],[pesel]]/10), 2)=1, "M", "K")</f>
        <v>M</v>
      </c>
      <c r="E236" t="str">
        <f>IF(VLOOKUP(studenci[[#This Row],[pesel]], meldunek[], 1)=studenci[[#This Row],[pesel]], "tak", "nie")</f>
        <v>tak</v>
      </c>
      <c r="F236" t="b">
        <f>VLOOKUP(studenci[[#This Row],[pesel]], meldunek[], 1)=studenci[[#This Row],[pesel]]</f>
        <v>1</v>
      </c>
    </row>
    <row r="237" spans="1:6" x14ac:dyDescent="0.25">
      <c r="A237">
        <v>95101667241</v>
      </c>
      <c r="B237" t="s">
        <v>334</v>
      </c>
      <c r="C237" t="s">
        <v>335</v>
      </c>
      <c r="D237" t="str">
        <f>IF(MOD(INT(studenci[[#This Row],[pesel]]/10), 2)=1, "M", "K")</f>
        <v>K</v>
      </c>
      <c r="E237" t="str">
        <f>IF(VLOOKUP(studenci[[#This Row],[pesel]], meldunek[], 1)=studenci[[#This Row],[pesel]], "tak", "nie")</f>
        <v>tak</v>
      </c>
      <c r="F237" t="b">
        <f>VLOOKUP(studenci[[#This Row],[pesel]], meldunek[], 1)=studenci[[#This Row],[pesel]]</f>
        <v>1</v>
      </c>
    </row>
    <row r="238" spans="1:6" x14ac:dyDescent="0.25">
      <c r="A238">
        <v>95103086594</v>
      </c>
      <c r="B238" t="s">
        <v>336</v>
      </c>
      <c r="C238" t="s">
        <v>337</v>
      </c>
      <c r="D238" t="str">
        <f>IF(MOD(INT(studenci[[#This Row],[pesel]]/10), 2)=1, "M", "K")</f>
        <v>M</v>
      </c>
      <c r="E238" t="str">
        <f>IF(VLOOKUP(studenci[[#This Row],[pesel]], meldunek[], 1)=studenci[[#This Row],[pesel]], "tak", "nie")</f>
        <v>tak</v>
      </c>
      <c r="F238" t="b">
        <f>VLOOKUP(studenci[[#This Row],[pesel]], meldunek[], 1)=studenci[[#This Row],[pesel]]</f>
        <v>1</v>
      </c>
    </row>
    <row r="239" spans="1:6" x14ac:dyDescent="0.25">
      <c r="A239">
        <v>95111035621</v>
      </c>
      <c r="B239" t="s">
        <v>338</v>
      </c>
      <c r="C239" t="s">
        <v>79</v>
      </c>
      <c r="D239" t="str">
        <f>IF(MOD(INT(studenci[[#This Row],[pesel]]/10), 2)=1, "M", "K")</f>
        <v>K</v>
      </c>
      <c r="E239" t="str">
        <f>IF(VLOOKUP(studenci[[#This Row],[pesel]], meldunek[], 1)=studenci[[#This Row],[pesel]], "tak", "nie")</f>
        <v>tak</v>
      </c>
      <c r="F239" t="b">
        <f>VLOOKUP(studenci[[#This Row],[pesel]], meldunek[], 1)=studenci[[#This Row],[pesel]]</f>
        <v>1</v>
      </c>
    </row>
    <row r="240" spans="1:6" x14ac:dyDescent="0.25">
      <c r="A240">
        <v>95111457382</v>
      </c>
      <c r="B240" t="s">
        <v>339</v>
      </c>
      <c r="C240" t="s">
        <v>335</v>
      </c>
      <c r="D240" t="str">
        <f>IF(MOD(INT(studenci[[#This Row],[pesel]]/10), 2)=1, "M", "K")</f>
        <v>K</v>
      </c>
      <c r="E240" t="str">
        <f>IF(VLOOKUP(studenci[[#This Row],[pesel]], meldunek[], 1)=studenci[[#This Row],[pesel]], "tak", "nie")</f>
        <v>tak</v>
      </c>
      <c r="F240" t="b">
        <f>VLOOKUP(studenci[[#This Row],[pesel]], meldunek[], 1)=studenci[[#This Row],[pesel]]</f>
        <v>1</v>
      </c>
    </row>
    <row r="241" spans="1:6" x14ac:dyDescent="0.25">
      <c r="A241">
        <v>95111492877</v>
      </c>
      <c r="B241" t="s">
        <v>340</v>
      </c>
      <c r="C241" t="s">
        <v>11</v>
      </c>
      <c r="D241" t="str">
        <f>IF(MOD(INT(studenci[[#This Row],[pesel]]/10), 2)=1, "M", "K")</f>
        <v>M</v>
      </c>
      <c r="E241" t="str">
        <f>IF(VLOOKUP(studenci[[#This Row],[pesel]], meldunek[], 1)=studenci[[#This Row],[pesel]], "tak", "nie")</f>
        <v>tak</v>
      </c>
      <c r="F241" t="b">
        <f>VLOOKUP(studenci[[#This Row],[pesel]], meldunek[], 1)=studenci[[#This Row],[pesel]]</f>
        <v>1</v>
      </c>
    </row>
    <row r="242" spans="1:6" x14ac:dyDescent="0.25">
      <c r="A242">
        <v>95111824241</v>
      </c>
      <c r="B242" t="s">
        <v>341</v>
      </c>
      <c r="C242" t="s">
        <v>42</v>
      </c>
      <c r="D242" t="str">
        <f>IF(MOD(INT(studenci[[#This Row],[pesel]]/10), 2)=1, "M", "K")</f>
        <v>K</v>
      </c>
      <c r="E242" t="str">
        <f>IF(VLOOKUP(studenci[[#This Row],[pesel]], meldunek[], 1)=studenci[[#This Row],[pesel]], "tak", "nie")</f>
        <v>tak</v>
      </c>
      <c r="F242" t="b">
        <f>VLOOKUP(studenci[[#This Row],[pesel]], meldunek[], 1)=studenci[[#This Row],[pesel]]</f>
        <v>1</v>
      </c>
    </row>
    <row r="243" spans="1:6" x14ac:dyDescent="0.25">
      <c r="A243">
        <v>95112489689</v>
      </c>
      <c r="B243" t="s">
        <v>342</v>
      </c>
      <c r="C243" t="s">
        <v>343</v>
      </c>
      <c r="D243" t="str">
        <f>IF(MOD(INT(studenci[[#This Row],[pesel]]/10), 2)=1, "M", "K")</f>
        <v>K</v>
      </c>
      <c r="E243" t="str">
        <f>IF(VLOOKUP(studenci[[#This Row],[pesel]], meldunek[], 1)=studenci[[#This Row],[pesel]], "tak", "nie")</f>
        <v>tak</v>
      </c>
      <c r="F243" t="b">
        <f>VLOOKUP(studenci[[#This Row],[pesel]], meldunek[], 1)=studenci[[#This Row],[pesel]]</f>
        <v>1</v>
      </c>
    </row>
    <row r="244" spans="1:6" x14ac:dyDescent="0.25">
      <c r="A244">
        <v>95112894814</v>
      </c>
      <c r="B244" t="s">
        <v>344</v>
      </c>
      <c r="C244" t="s">
        <v>161</v>
      </c>
      <c r="D244" t="str">
        <f>IF(MOD(INT(studenci[[#This Row],[pesel]]/10), 2)=1, "M", "K")</f>
        <v>M</v>
      </c>
      <c r="E244" t="str">
        <f>IF(VLOOKUP(studenci[[#This Row],[pesel]], meldunek[], 1)=studenci[[#This Row],[pesel]], "tak", "nie")</f>
        <v>tak</v>
      </c>
      <c r="F244" t="b">
        <f>VLOOKUP(studenci[[#This Row],[pesel]], meldunek[], 1)=studenci[[#This Row],[pesel]]</f>
        <v>1</v>
      </c>
    </row>
    <row r="245" spans="1:6" x14ac:dyDescent="0.25">
      <c r="A245">
        <v>95120191648</v>
      </c>
      <c r="B245" t="s">
        <v>345</v>
      </c>
      <c r="C245" t="s">
        <v>248</v>
      </c>
      <c r="D245" t="str">
        <f>IF(MOD(INT(studenci[[#This Row],[pesel]]/10), 2)=1, "M", "K")</f>
        <v>K</v>
      </c>
      <c r="E245" t="str">
        <f>IF(VLOOKUP(studenci[[#This Row],[pesel]], meldunek[], 1)=studenci[[#This Row],[pesel]], "tak", "nie")</f>
        <v>tak</v>
      </c>
      <c r="F245" t="b">
        <f>VLOOKUP(studenci[[#This Row],[pesel]], meldunek[], 1)=studenci[[#This Row],[pesel]]</f>
        <v>1</v>
      </c>
    </row>
    <row r="246" spans="1:6" x14ac:dyDescent="0.25">
      <c r="A246">
        <v>95120487536</v>
      </c>
      <c r="B246" t="s">
        <v>346</v>
      </c>
      <c r="C246" t="s">
        <v>158</v>
      </c>
      <c r="D246" t="str">
        <f>IF(MOD(INT(studenci[[#This Row],[pesel]]/10), 2)=1, "M", "K")</f>
        <v>M</v>
      </c>
      <c r="E246" t="str">
        <f>IF(VLOOKUP(studenci[[#This Row],[pesel]], meldunek[], 1)=studenci[[#This Row],[pesel]], "tak", "nie")</f>
        <v>tak</v>
      </c>
      <c r="F246" t="b">
        <f>VLOOKUP(studenci[[#This Row],[pesel]], meldunek[], 1)=studenci[[#This Row],[pesel]]</f>
        <v>1</v>
      </c>
    </row>
    <row r="247" spans="1:6" x14ac:dyDescent="0.25">
      <c r="A247">
        <v>95120591417</v>
      </c>
      <c r="B247" t="s">
        <v>347</v>
      </c>
      <c r="C247" t="s">
        <v>310</v>
      </c>
      <c r="D247" t="str">
        <f>IF(MOD(INT(studenci[[#This Row],[pesel]]/10), 2)=1, "M", "K")</f>
        <v>M</v>
      </c>
      <c r="E247" t="str">
        <f>IF(VLOOKUP(studenci[[#This Row],[pesel]], meldunek[], 1)=studenci[[#This Row],[pesel]], "tak", "nie")</f>
        <v>tak</v>
      </c>
      <c r="F247" t="b">
        <f>VLOOKUP(studenci[[#This Row],[pesel]], meldunek[], 1)=studenci[[#This Row],[pesel]]</f>
        <v>1</v>
      </c>
    </row>
    <row r="248" spans="1:6" x14ac:dyDescent="0.25">
      <c r="A248">
        <v>95120745656</v>
      </c>
      <c r="B248" t="s">
        <v>348</v>
      </c>
      <c r="C248" t="s">
        <v>124</v>
      </c>
      <c r="D248" t="str">
        <f>IF(MOD(INT(studenci[[#This Row],[pesel]]/10), 2)=1, "M", "K")</f>
        <v>M</v>
      </c>
      <c r="E248" t="str">
        <f>IF(VLOOKUP(studenci[[#This Row],[pesel]], meldunek[], 1)=studenci[[#This Row],[pesel]], "tak", "nie")</f>
        <v>tak</v>
      </c>
      <c r="F248" t="b">
        <f>VLOOKUP(studenci[[#This Row],[pesel]], meldunek[], 1)=studenci[[#This Row],[pesel]]</f>
        <v>1</v>
      </c>
    </row>
    <row r="249" spans="1:6" x14ac:dyDescent="0.25">
      <c r="A249">
        <v>95122261156</v>
      </c>
      <c r="B249" t="s">
        <v>349</v>
      </c>
      <c r="C249" t="s">
        <v>310</v>
      </c>
      <c r="D249" t="str">
        <f>IF(MOD(INT(studenci[[#This Row],[pesel]]/10), 2)=1, "M", "K")</f>
        <v>M</v>
      </c>
      <c r="E249" t="str">
        <f>IF(VLOOKUP(studenci[[#This Row],[pesel]], meldunek[], 1)=studenci[[#This Row],[pesel]], "tak", "nie")</f>
        <v>tak</v>
      </c>
      <c r="F249" t="b">
        <f>VLOOKUP(studenci[[#This Row],[pesel]], meldunek[], 1)=studenci[[#This Row],[pesel]]</f>
        <v>1</v>
      </c>
    </row>
    <row r="250" spans="1:6" x14ac:dyDescent="0.25">
      <c r="A250">
        <v>95122344488</v>
      </c>
      <c r="B250" t="s">
        <v>350</v>
      </c>
      <c r="C250" t="s">
        <v>351</v>
      </c>
      <c r="D250" t="str">
        <f>IF(MOD(INT(studenci[[#This Row],[pesel]]/10), 2)=1, "M", "K")</f>
        <v>K</v>
      </c>
      <c r="E250" t="str">
        <f>IF(VLOOKUP(studenci[[#This Row],[pesel]], meldunek[], 1)=studenci[[#This Row],[pesel]], "tak", "nie")</f>
        <v>tak</v>
      </c>
      <c r="F250" t="b">
        <f>VLOOKUP(studenci[[#This Row],[pesel]], meldunek[], 1)=studenci[[#This Row],[pesel]]</f>
        <v>1</v>
      </c>
    </row>
    <row r="251" spans="1:6" x14ac:dyDescent="0.25">
      <c r="A251">
        <v>95122598863</v>
      </c>
      <c r="B251" t="s">
        <v>352</v>
      </c>
      <c r="C251" t="s">
        <v>111</v>
      </c>
      <c r="D251" t="str">
        <f>IF(MOD(INT(studenci[[#This Row],[pesel]]/10), 2)=1, "M", "K")</f>
        <v>K</v>
      </c>
      <c r="E251" t="str">
        <f>IF(VLOOKUP(studenci[[#This Row],[pesel]], meldunek[], 1)=studenci[[#This Row],[pesel]], "tak", "nie")</f>
        <v>tak</v>
      </c>
      <c r="F251" t="b">
        <f>VLOOKUP(studenci[[#This Row],[pesel]], meldunek[], 1)=studenci[[#This Row],[pesel]]</f>
        <v>1</v>
      </c>
    </row>
    <row r="252" spans="1:6" x14ac:dyDescent="0.25">
      <c r="A252">
        <v>95123151452</v>
      </c>
      <c r="B252" t="s">
        <v>353</v>
      </c>
      <c r="C252" t="s">
        <v>146</v>
      </c>
      <c r="D252" t="str">
        <f>IF(MOD(INT(studenci[[#This Row],[pesel]]/10), 2)=1, "M", "K")</f>
        <v>M</v>
      </c>
      <c r="E252" t="str">
        <f>IF(VLOOKUP(studenci[[#This Row],[pesel]], meldunek[], 1)=studenci[[#This Row],[pesel]], "tak", "nie")</f>
        <v>tak</v>
      </c>
      <c r="F252" t="b">
        <f>VLOOKUP(studenci[[#This Row],[pesel]], meldunek[], 1)=studenci[[#This Row],[pesel]]</f>
        <v>1</v>
      </c>
    </row>
    <row r="253" spans="1:6" x14ac:dyDescent="0.25">
      <c r="A253">
        <v>96011223945</v>
      </c>
      <c r="B253" t="s">
        <v>354</v>
      </c>
      <c r="C253" t="s">
        <v>42</v>
      </c>
      <c r="D253" t="str">
        <f>IF(MOD(INT(studenci[[#This Row],[pesel]]/10), 2)=1, "M", "K")</f>
        <v>K</v>
      </c>
      <c r="E253" t="str">
        <f>IF(VLOOKUP(studenci[[#This Row],[pesel]], meldunek[], 1)=studenci[[#This Row],[pesel]], "tak", "nie")</f>
        <v>tak</v>
      </c>
      <c r="F253" t="b">
        <f>VLOOKUP(studenci[[#This Row],[pesel]], meldunek[], 1)=studenci[[#This Row],[pesel]]</f>
        <v>1</v>
      </c>
    </row>
    <row r="254" spans="1:6" x14ac:dyDescent="0.25">
      <c r="A254">
        <v>96011338285</v>
      </c>
      <c r="B254" t="s">
        <v>355</v>
      </c>
      <c r="C254" t="s">
        <v>356</v>
      </c>
      <c r="D254" t="str">
        <f>IF(MOD(INT(studenci[[#This Row],[pesel]]/10), 2)=1, "M", "K")</f>
        <v>K</v>
      </c>
      <c r="E254" t="str">
        <f>IF(VLOOKUP(studenci[[#This Row],[pesel]], meldunek[], 1)=studenci[[#This Row],[pesel]], "tak", "nie")</f>
        <v>tak</v>
      </c>
      <c r="F254" t="b">
        <f>VLOOKUP(studenci[[#This Row],[pesel]], meldunek[], 1)=studenci[[#This Row],[pesel]]</f>
        <v>1</v>
      </c>
    </row>
    <row r="255" spans="1:6" x14ac:dyDescent="0.25">
      <c r="A255">
        <v>96011788721</v>
      </c>
      <c r="B255" t="s">
        <v>357</v>
      </c>
      <c r="C255" t="s">
        <v>102</v>
      </c>
      <c r="D255" t="str">
        <f>IF(MOD(INT(studenci[[#This Row],[pesel]]/10), 2)=1, "M", "K")</f>
        <v>K</v>
      </c>
      <c r="E255" t="str">
        <f>IF(VLOOKUP(studenci[[#This Row],[pesel]], meldunek[], 1)=studenci[[#This Row],[pesel]], "tak", "nie")</f>
        <v>tak</v>
      </c>
      <c r="F255" t="b">
        <f>VLOOKUP(studenci[[#This Row],[pesel]], meldunek[], 1)=studenci[[#This Row],[pesel]]</f>
        <v>1</v>
      </c>
    </row>
    <row r="256" spans="1:6" x14ac:dyDescent="0.25">
      <c r="A256">
        <v>96012247623</v>
      </c>
      <c r="B256" t="s">
        <v>358</v>
      </c>
      <c r="C256" t="s">
        <v>203</v>
      </c>
      <c r="D256" t="str">
        <f>IF(MOD(INT(studenci[[#This Row],[pesel]]/10), 2)=1, "M", "K")</f>
        <v>K</v>
      </c>
      <c r="E256" t="str">
        <f>IF(VLOOKUP(studenci[[#This Row],[pesel]], meldunek[], 1)=studenci[[#This Row],[pesel]], "tak", "nie")</f>
        <v>tak</v>
      </c>
      <c r="F256" t="b">
        <f>VLOOKUP(studenci[[#This Row],[pesel]], meldunek[], 1)=studenci[[#This Row],[pesel]]</f>
        <v>1</v>
      </c>
    </row>
    <row r="257" spans="1:6" x14ac:dyDescent="0.25">
      <c r="A257">
        <v>96021765853</v>
      </c>
      <c r="B257" t="s">
        <v>359</v>
      </c>
      <c r="C257" t="s">
        <v>48</v>
      </c>
      <c r="D257" t="str">
        <f>IF(MOD(INT(studenci[[#This Row],[pesel]]/10), 2)=1, "M", "K")</f>
        <v>M</v>
      </c>
      <c r="E257" t="str">
        <f>IF(VLOOKUP(studenci[[#This Row],[pesel]], meldunek[], 1)=studenci[[#This Row],[pesel]], "tak", "nie")</f>
        <v>tak</v>
      </c>
      <c r="F257" t="b">
        <f>VLOOKUP(studenci[[#This Row],[pesel]], meldunek[], 1)=studenci[[#This Row],[pesel]]</f>
        <v>1</v>
      </c>
    </row>
    <row r="258" spans="1:6" x14ac:dyDescent="0.25">
      <c r="A258">
        <v>96022049899</v>
      </c>
      <c r="B258" t="s">
        <v>360</v>
      </c>
      <c r="C258" t="s">
        <v>38</v>
      </c>
      <c r="D258" t="str">
        <f>IF(MOD(INT(studenci[[#This Row],[pesel]]/10), 2)=1, "M", "K")</f>
        <v>M</v>
      </c>
      <c r="E258" t="str">
        <f>IF(VLOOKUP(studenci[[#This Row],[pesel]], meldunek[], 1)=studenci[[#This Row],[pesel]], "tak", "nie")</f>
        <v>tak</v>
      </c>
      <c r="F258" t="b">
        <f>VLOOKUP(studenci[[#This Row],[pesel]], meldunek[], 1)=studenci[[#This Row],[pesel]]</f>
        <v>1</v>
      </c>
    </row>
    <row r="259" spans="1:6" x14ac:dyDescent="0.25">
      <c r="A259">
        <v>96022327144</v>
      </c>
      <c r="B259" t="s">
        <v>361</v>
      </c>
      <c r="C259" t="s">
        <v>70</v>
      </c>
      <c r="D259" t="str">
        <f>IF(MOD(INT(studenci[[#This Row],[pesel]]/10), 2)=1, "M", "K")</f>
        <v>K</v>
      </c>
      <c r="E259" t="str">
        <f>IF(VLOOKUP(studenci[[#This Row],[pesel]], meldunek[], 1)=studenci[[#This Row],[pesel]], "tak", "nie")</f>
        <v>tak</v>
      </c>
      <c r="F259" t="b">
        <f>VLOOKUP(studenci[[#This Row],[pesel]], meldunek[], 1)=studenci[[#This Row],[pesel]]</f>
        <v>1</v>
      </c>
    </row>
    <row r="260" spans="1:6" x14ac:dyDescent="0.25">
      <c r="A260">
        <v>96030997362</v>
      </c>
      <c r="B260" t="s">
        <v>362</v>
      </c>
      <c r="C260" t="s">
        <v>132</v>
      </c>
      <c r="D260" t="str">
        <f>IF(MOD(INT(studenci[[#This Row],[pesel]]/10), 2)=1, "M", "K")</f>
        <v>K</v>
      </c>
      <c r="E260" t="str">
        <f>IF(VLOOKUP(studenci[[#This Row],[pesel]], meldunek[], 1)=studenci[[#This Row],[pesel]], "tak", "nie")</f>
        <v>tak</v>
      </c>
      <c r="F260" t="b">
        <f>VLOOKUP(studenci[[#This Row],[pesel]], meldunek[], 1)=studenci[[#This Row],[pesel]]</f>
        <v>1</v>
      </c>
    </row>
    <row r="261" spans="1:6" x14ac:dyDescent="0.25">
      <c r="A261">
        <v>96031551327</v>
      </c>
      <c r="B261" t="s">
        <v>363</v>
      </c>
      <c r="C261" t="s">
        <v>19</v>
      </c>
      <c r="D261" t="str">
        <f>IF(MOD(INT(studenci[[#This Row],[pesel]]/10), 2)=1, "M", "K")</f>
        <v>K</v>
      </c>
      <c r="E261" t="str">
        <f>IF(VLOOKUP(studenci[[#This Row],[pesel]], meldunek[], 1)=studenci[[#This Row],[pesel]], "tak", "nie")</f>
        <v>tak</v>
      </c>
      <c r="F261" t="b">
        <f>VLOOKUP(studenci[[#This Row],[pesel]], meldunek[], 1)=studenci[[#This Row],[pesel]]</f>
        <v>1</v>
      </c>
    </row>
    <row r="262" spans="1:6" x14ac:dyDescent="0.25">
      <c r="A262">
        <v>96032039774</v>
      </c>
      <c r="B262" t="s">
        <v>364</v>
      </c>
      <c r="C262" t="s">
        <v>151</v>
      </c>
      <c r="D262" t="str">
        <f>IF(MOD(INT(studenci[[#This Row],[pesel]]/10), 2)=1, "M", "K")</f>
        <v>M</v>
      </c>
      <c r="E262" t="str">
        <f>IF(VLOOKUP(studenci[[#This Row],[pesel]], meldunek[], 1)=studenci[[#This Row],[pesel]], "tak", "nie")</f>
        <v>nie</v>
      </c>
      <c r="F262" t="b">
        <f>VLOOKUP(studenci[[#This Row],[pesel]], meldunek[], 1)=studenci[[#This Row],[pesel]]</f>
        <v>0</v>
      </c>
    </row>
    <row r="263" spans="1:6" x14ac:dyDescent="0.25">
      <c r="A263">
        <v>96032965482</v>
      </c>
      <c r="B263" t="s">
        <v>365</v>
      </c>
      <c r="C263" t="s">
        <v>77</v>
      </c>
      <c r="D263" t="str">
        <f>IF(MOD(INT(studenci[[#This Row],[pesel]]/10), 2)=1, "M", "K")</f>
        <v>K</v>
      </c>
      <c r="E263" t="str">
        <f>IF(VLOOKUP(studenci[[#This Row],[pesel]], meldunek[], 1)=studenci[[#This Row],[pesel]], "tak", "nie")</f>
        <v>tak</v>
      </c>
      <c r="F263" t="b">
        <f>VLOOKUP(studenci[[#This Row],[pesel]], meldunek[], 1)=studenci[[#This Row],[pesel]]</f>
        <v>1</v>
      </c>
    </row>
    <row r="264" spans="1:6" x14ac:dyDescent="0.25">
      <c r="A264">
        <v>96040333314</v>
      </c>
      <c r="B264" t="s">
        <v>366</v>
      </c>
      <c r="C264" t="s">
        <v>38</v>
      </c>
      <c r="D264" t="str">
        <f>IF(MOD(INT(studenci[[#This Row],[pesel]]/10), 2)=1, "M", "K")</f>
        <v>M</v>
      </c>
      <c r="E264" t="str">
        <f>IF(VLOOKUP(studenci[[#This Row],[pesel]], meldunek[], 1)=studenci[[#This Row],[pesel]], "tak", "nie")</f>
        <v>tak</v>
      </c>
      <c r="F264" t="b">
        <f>VLOOKUP(studenci[[#This Row],[pesel]], meldunek[], 1)=studenci[[#This Row],[pesel]]</f>
        <v>1</v>
      </c>
    </row>
    <row r="265" spans="1:6" x14ac:dyDescent="0.25">
      <c r="A265">
        <v>96041586933</v>
      </c>
      <c r="B265" t="s">
        <v>367</v>
      </c>
      <c r="C265" t="s">
        <v>337</v>
      </c>
      <c r="D265" t="str">
        <f>IF(MOD(INT(studenci[[#This Row],[pesel]]/10), 2)=1, "M", "K")</f>
        <v>M</v>
      </c>
      <c r="E265" t="str">
        <f>IF(VLOOKUP(studenci[[#This Row],[pesel]], meldunek[], 1)=studenci[[#This Row],[pesel]], "tak", "nie")</f>
        <v>tak</v>
      </c>
      <c r="F265" t="b">
        <f>VLOOKUP(studenci[[#This Row],[pesel]], meldunek[], 1)=studenci[[#This Row],[pesel]]</f>
        <v>1</v>
      </c>
    </row>
    <row r="266" spans="1:6" x14ac:dyDescent="0.25">
      <c r="A266">
        <v>96041717944</v>
      </c>
      <c r="B266" t="s">
        <v>368</v>
      </c>
      <c r="C266" t="s">
        <v>165</v>
      </c>
      <c r="D266" t="str">
        <f>IF(MOD(INT(studenci[[#This Row],[pesel]]/10), 2)=1, "M", "K")</f>
        <v>K</v>
      </c>
      <c r="E266" t="str">
        <f>IF(VLOOKUP(studenci[[#This Row],[pesel]], meldunek[], 1)=studenci[[#This Row],[pesel]], "tak", "nie")</f>
        <v>tak</v>
      </c>
      <c r="F266" t="b">
        <f>VLOOKUP(studenci[[#This Row],[pesel]], meldunek[], 1)=studenci[[#This Row],[pesel]]</f>
        <v>1</v>
      </c>
    </row>
    <row r="267" spans="1:6" x14ac:dyDescent="0.25">
      <c r="A267">
        <v>96042084485</v>
      </c>
      <c r="B267" t="s">
        <v>369</v>
      </c>
      <c r="C267" t="s">
        <v>370</v>
      </c>
      <c r="D267" t="str">
        <f>IF(MOD(INT(studenci[[#This Row],[pesel]]/10), 2)=1, "M", "K")</f>
        <v>K</v>
      </c>
      <c r="E267" t="str">
        <f>IF(VLOOKUP(studenci[[#This Row],[pesel]], meldunek[], 1)=studenci[[#This Row],[pesel]], "tak", "nie")</f>
        <v>tak</v>
      </c>
      <c r="F267" t="b">
        <f>VLOOKUP(studenci[[#This Row],[pesel]], meldunek[], 1)=studenci[[#This Row],[pesel]]</f>
        <v>1</v>
      </c>
    </row>
    <row r="268" spans="1:6" x14ac:dyDescent="0.25">
      <c r="A268">
        <v>96042123681</v>
      </c>
      <c r="B268" t="s">
        <v>371</v>
      </c>
      <c r="C268" t="s">
        <v>94</v>
      </c>
      <c r="D268" t="str">
        <f>IF(MOD(INT(studenci[[#This Row],[pesel]]/10), 2)=1, "M", "K")</f>
        <v>K</v>
      </c>
      <c r="E268" t="str">
        <f>IF(VLOOKUP(studenci[[#This Row],[pesel]], meldunek[], 1)=studenci[[#This Row],[pesel]], "tak", "nie")</f>
        <v>tak</v>
      </c>
      <c r="F268" t="b">
        <f>VLOOKUP(studenci[[#This Row],[pesel]], meldunek[], 1)=studenci[[#This Row],[pesel]]</f>
        <v>1</v>
      </c>
    </row>
    <row r="269" spans="1:6" x14ac:dyDescent="0.25">
      <c r="A269">
        <v>96043095419</v>
      </c>
      <c r="B269" t="s">
        <v>372</v>
      </c>
      <c r="C269" t="s">
        <v>72</v>
      </c>
      <c r="D269" t="str">
        <f>IF(MOD(INT(studenci[[#This Row],[pesel]]/10), 2)=1, "M", "K")</f>
        <v>M</v>
      </c>
      <c r="E269" t="str">
        <f>IF(VLOOKUP(studenci[[#This Row],[pesel]], meldunek[], 1)=studenci[[#This Row],[pesel]], "tak", "nie")</f>
        <v>tak</v>
      </c>
      <c r="F269" t="b">
        <f>VLOOKUP(studenci[[#This Row],[pesel]], meldunek[], 1)=studenci[[#This Row],[pesel]]</f>
        <v>1</v>
      </c>
    </row>
    <row r="270" spans="1:6" x14ac:dyDescent="0.25">
      <c r="A270">
        <v>96050286545</v>
      </c>
      <c r="B270" t="s">
        <v>373</v>
      </c>
      <c r="C270" t="s">
        <v>248</v>
      </c>
      <c r="D270" t="str">
        <f>IF(MOD(INT(studenci[[#This Row],[pesel]]/10), 2)=1, "M", "K")</f>
        <v>K</v>
      </c>
      <c r="E270" t="str">
        <f>IF(VLOOKUP(studenci[[#This Row],[pesel]], meldunek[], 1)=studenci[[#This Row],[pesel]], "tak", "nie")</f>
        <v>tak</v>
      </c>
      <c r="F270" t="b">
        <f>VLOOKUP(studenci[[#This Row],[pesel]], meldunek[], 1)=studenci[[#This Row],[pesel]]</f>
        <v>1</v>
      </c>
    </row>
    <row r="271" spans="1:6" x14ac:dyDescent="0.25">
      <c r="A271">
        <v>96050379498</v>
      </c>
      <c r="B271" t="s">
        <v>374</v>
      </c>
      <c r="C271" t="s">
        <v>48</v>
      </c>
      <c r="D271" t="str">
        <f>IF(MOD(INT(studenci[[#This Row],[pesel]]/10), 2)=1, "M", "K")</f>
        <v>M</v>
      </c>
      <c r="E271" t="str">
        <f>IF(VLOOKUP(studenci[[#This Row],[pesel]], meldunek[], 1)=studenci[[#This Row],[pesel]], "tak", "nie")</f>
        <v>tak</v>
      </c>
      <c r="F271" t="b">
        <f>VLOOKUP(studenci[[#This Row],[pesel]], meldunek[], 1)=studenci[[#This Row],[pesel]]</f>
        <v>1</v>
      </c>
    </row>
    <row r="272" spans="1:6" x14ac:dyDescent="0.25">
      <c r="A272">
        <v>96050419725</v>
      </c>
      <c r="B272" t="s">
        <v>375</v>
      </c>
      <c r="C272" t="s">
        <v>356</v>
      </c>
      <c r="D272" t="str">
        <f>IF(MOD(INT(studenci[[#This Row],[pesel]]/10), 2)=1, "M", "K")</f>
        <v>K</v>
      </c>
      <c r="E272" t="str">
        <f>IF(VLOOKUP(studenci[[#This Row],[pesel]], meldunek[], 1)=studenci[[#This Row],[pesel]], "tak", "nie")</f>
        <v>tak</v>
      </c>
      <c r="F272" t="b">
        <f>VLOOKUP(studenci[[#This Row],[pesel]], meldunek[], 1)=studenci[[#This Row],[pesel]]</f>
        <v>1</v>
      </c>
    </row>
    <row r="273" spans="1:6" x14ac:dyDescent="0.25">
      <c r="A273">
        <v>96050641553</v>
      </c>
      <c r="B273" t="s">
        <v>376</v>
      </c>
      <c r="C273" t="s">
        <v>120</v>
      </c>
      <c r="D273" t="str">
        <f>IF(MOD(INT(studenci[[#This Row],[pesel]]/10), 2)=1, "M", "K")</f>
        <v>M</v>
      </c>
      <c r="E273" t="str">
        <f>IF(VLOOKUP(studenci[[#This Row],[pesel]], meldunek[], 1)=studenci[[#This Row],[pesel]], "tak", "nie")</f>
        <v>tak</v>
      </c>
      <c r="F273" t="b">
        <f>VLOOKUP(studenci[[#This Row],[pesel]], meldunek[], 1)=studenci[[#This Row],[pesel]]</f>
        <v>1</v>
      </c>
    </row>
    <row r="274" spans="1:6" x14ac:dyDescent="0.25">
      <c r="A274">
        <v>96051078792</v>
      </c>
      <c r="B274" t="s">
        <v>377</v>
      </c>
      <c r="C274" t="s">
        <v>296</v>
      </c>
      <c r="D274" t="str">
        <f>IF(MOD(INT(studenci[[#This Row],[pesel]]/10), 2)=1, "M", "K")</f>
        <v>M</v>
      </c>
      <c r="E274" t="str">
        <f>IF(VLOOKUP(studenci[[#This Row],[pesel]], meldunek[], 1)=studenci[[#This Row],[pesel]], "tak", "nie")</f>
        <v>tak</v>
      </c>
      <c r="F274" t="b">
        <f>VLOOKUP(studenci[[#This Row],[pesel]], meldunek[], 1)=studenci[[#This Row],[pesel]]</f>
        <v>1</v>
      </c>
    </row>
    <row r="275" spans="1:6" x14ac:dyDescent="0.25">
      <c r="A275">
        <v>96051111367</v>
      </c>
      <c r="B275" t="s">
        <v>378</v>
      </c>
      <c r="C275" t="s">
        <v>165</v>
      </c>
      <c r="D275" t="str">
        <f>IF(MOD(INT(studenci[[#This Row],[pesel]]/10), 2)=1, "M", "K")</f>
        <v>K</v>
      </c>
      <c r="E275" t="str">
        <f>IF(VLOOKUP(studenci[[#This Row],[pesel]], meldunek[], 1)=studenci[[#This Row],[pesel]], "tak", "nie")</f>
        <v>tak</v>
      </c>
      <c r="F275" t="b">
        <f>VLOOKUP(studenci[[#This Row],[pesel]], meldunek[], 1)=studenci[[#This Row],[pesel]]</f>
        <v>1</v>
      </c>
    </row>
    <row r="276" spans="1:6" x14ac:dyDescent="0.25">
      <c r="A276">
        <v>96051135916</v>
      </c>
      <c r="B276" t="s">
        <v>379</v>
      </c>
      <c r="C276" t="s">
        <v>84</v>
      </c>
      <c r="D276" t="str">
        <f>IF(MOD(INT(studenci[[#This Row],[pesel]]/10), 2)=1, "M", "K")</f>
        <v>M</v>
      </c>
      <c r="E276" t="str">
        <f>IF(VLOOKUP(studenci[[#This Row],[pesel]], meldunek[], 1)=studenci[[#This Row],[pesel]], "tak", "nie")</f>
        <v>tak</v>
      </c>
      <c r="F276" t="b">
        <f>VLOOKUP(studenci[[#This Row],[pesel]], meldunek[], 1)=studenci[[#This Row],[pesel]]</f>
        <v>1</v>
      </c>
    </row>
    <row r="277" spans="1:6" x14ac:dyDescent="0.25">
      <c r="A277">
        <v>96051572319</v>
      </c>
      <c r="B277" t="s">
        <v>380</v>
      </c>
      <c r="C277" t="s">
        <v>84</v>
      </c>
      <c r="D277" t="str">
        <f>IF(MOD(INT(studenci[[#This Row],[pesel]]/10), 2)=1, "M", "K")</f>
        <v>M</v>
      </c>
      <c r="E277" t="str">
        <f>IF(VLOOKUP(studenci[[#This Row],[pesel]], meldunek[], 1)=studenci[[#This Row],[pesel]], "tak", "nie")</f>
        <v>tak</v>
      </c>
      <c r="F277" t="b">
        <f>VLOOKUP(studenci[[#This Row],[pesel]], meldunek[], 1)=studenci[[#This Row],[pesel]]</f>
        <v>1</v>
      </c>
    </row>
    <row r="278" spans="1:6" x14ac:dyDescent="0.25">
      <c r="A278">
        <v>96051865921</v>
      </c>
      <c r="B278" t="s">
        <v>381</v>
      </c>
      <c r="C278" t="s">
        <v>233</v>
      </c>
      <c r="D278" t="str">
        <f>IF(MOD(INT(studenci[[#This Row],[pesel]]/10), 2)=1, "M", "K")</f>
        <v>K</v>
      </c>
      <c r="E278" t="str">
        <f>IF(VLOOKUP(studenci[[#This Row],[pesel]], meldunek[], 1)=studenci[[#This Row],[pesel]], "tak", "nie")</f>
        <v>tak</v>
      </c>
      <c r="F278" t="b">
        <f>VLOOKUP(studenci[[#This Row],[pesel]], meldunek[], 1)=studenci[[#This Row],[pesel]]</f>
        <v>1</v>
      </c>
    </row>
    <row r="279" spans="1:6" x14ac:dyDescent="0.25">
      <c r="A279">
        <v>96052561949</v>
      </c>
      <c r="B279" t="s">
        <v>382</v>
      </c>
      <c r="C279" t="s">
        <v>248</v>
      </c>
      <c r="D279" t="str">
        <f>IF(MOD(INT(studenci[[#This Row],[pesel]]/10), 2)=1, "M", "K")</f>
        <v>K</v>
      </c>
      <c r="E279" t="str">
        <f>IF(VLOOKUP(studenci[[#This Row],[pesel]], meldunek[], 1)=studenci[[#This Row],[pesel]], "tak", "nie")</f>
        <v>tak</v>
      </c>
      <c r="F279" t="b">
        <f>VLOOKUP(studenci[[#This Row],[pesel]], meldunek[], 1)=studenci[[#This Row],[pesel]]</f>
        <v>1</v>
      </c>
    </row>
    <row r="280" spans="1:6" x14ac:dyDescent="0.25">
      <c r="A280">
        <v>96052982418</v>
      </c>
      <c r="B280" t="s">
        <v>383</v>
      </c>
      <c r="C280" t="s">
        <v>296</v>
      </c>
      <c r="D280" t="str">
        <f>IF(MOD(INT(studenci[[#This Row],[pesel]]/10), 2)=1, "M", "K")</f>
        <v>M</v>
      </c>
      <c r="E280" t="str">
        <f>IF(VLOOKUP(studenci[[#This Row],[pesel]], meldunek[], 1)=studenci[[#This Row],[pesel]], "tak", "nie")</f>
        <v>tak</v>
      </c>
      <c r="F280" t="b">
        <f>VLOOKUP(studenci[[#This Row],[pesel]], meldunek[], 1)=studenci[[#This Row],[pesel]]</f>
        <v>1</v>
      </c>
    </row>
    <row r="281" spans="1:6" x14ac:dyDescent="0.25">
      <c r="A281">
        <v>96060783968</v>
      </c>
      <c r="B281" t="s">
        <v>384</v>
      </c>
      <c r="C281" t="s">
        <v>385</v>
      </c>
      <c r="D281" t="str">
        <f>IF(MOD(INT(studenci[[#This Row],[pesel]]/10), 2)=1, "M", "K")</f>
        <v>K</v>
      </c>
      <c r="E281" t="str">
        <f>IF(VLOOKUP(studenci[[#This Row],[pesel]], meldunek[], 1)=studenci[[#This Row],[pesel]], "tak", "nie")</f>
        <v>tak</v>
      </c>
      <c r="F281" t="b">
        <f>VLOOKUP(studenci[[#This Row],[pesel]], meldunek[], 1)=studenci[[#This Row],[pesel]]</f>
        <v>1</v>
      </c>
    </row>
    <row r="282" spans="1:6" x14ac:dyDescent="0.25">
      <c r="A282">
        <v>96061044486</v>
      </c>
      <c r="B282" t="s">
        <v>386</v>
      </c>
      <c r="C282" t="s">
        <v>106</v>
      </c>
      <c r="D282" t="str">
        <f>IF(MOD(INT(studenci[[#This Row],[pesel]]/10), 2)=1, "M", "K")</f>
        <v>K</v>
      </c>
      <c r="E282" t="str">
        <f>IF(VLOOKUP(studenci[[#This Row],[pesel]], meldunek[], 1)=studenci[[#This Row],[pesel]], "tak", "nie")</f>
        <v>tak</v>
      </c>
      <c r="F282" t="b">
        <f>VLOOKUP(studenci[[#This Row],[pesel]], meldunek[], 1)=studenci[[#This Row],[pesel]]</f>
        <v>1</v>
      </c>
    </row>
    <row r="283" spans="1:6" x14ac:dyDescent="0.25">
      <c r="A283">
        <v>96061094795</v>
      </c>
      <c r="B283" t="s">
        <v>387</v>
      </c>
      <c r="C283" t="s">
        <v>265</v>
      </c>
      <c r="D283" t="str">
        <f>IF(MOD(INT(studenci[[#This Row],[pesel]]/10), 2)=1, "M", "K")</f>
        <v>M</v>
      </c>
      <c r="E283" t="str">
        <f>IF(VLOOKUP(studenci[[#This Row],[pesel]], meldunek[], 1)=studenci[[#This Row],[pesel]], "tak", "nie")</f>
        <v>tak</v>
      </c>
      <c r="F283" t="b">
        <f>VLOOKUP(studenci[[#This Row],[pesel]], meldunek[], 1)=studenci[[#This Row],[pesel]]</f>
        <v>1</v>
      </c>
    </row>
    <row r="284" spans="1:6" x14ac:dyDescent="0.25">
      <c r="A284">
        <v>96061777722</v>
      </c>
      <c r="B284" t="s">
        <v>388</v>
      </c>
      <c r="C284" t="s">
        <v>389</v>
      </c>
      <c r="D284" t="str">
        <f>IF(MOD(INT(studenci[[#This Row],[pesel]]/10), 2)=1, "M", "K")</f>
        <v>K</v>
      </c>
      <c r="E284" t="str">
        <f>IF(VLOOKUP(studenci[[#This Row],[pesel]], meldunek[], 1)=studenci[[#This Row],[pesel]], "tak", "nie")</f>
        <v>tak</v>
      </c>
      <c r="F284" t="b">
        <f>VLOOKUP(studenci[[#This Row],[pesel]], meldunek[], 1)=studenci[[#This Row],[pesel]]</f>
        <v>1</v>
      </c>
    </row>
    <row r="285" spans="1:6" x14ac:dyDescent="0.25">
      <c r="A285">
        <v>96062773598</v>
      </c>
      <c r="B285" t="s">
        <v>390</v>
      </c>
      <c r="C285" t="s">
        <v>11</v>
      </c>
      <c r="D285" t="str">
        <f>IF(MOD(INT(studenci[[#This Row],[pesel]]/10), 2)=1, "M", "K")</f>
        <v>M</v>
      </c>
      <c r="E285" t="str">
        <f>IF(VLOOKUP(studenci[[#This Row],[pesel]], meldunek[], 1)=studenci[[#This Row],[pesel]], "tak", "nie")</f>
        <v>tak</v>
      </c>
      <c r="F285" t="b">
        <f>VLOOKUP(studenci[[#This Row],[pesel]], meldunek[], 1)=studenci[[#This Row],[pesel]]</f>
        <v>1</v>
      </c>
    </row>
    <row r="286" spans="1:6" x14ac:dyDescent="0.25">
      <c r="A286">
        <v>96070166834</v>
      </c>
      <c r="B286" t="s">
        <v>391</v>
      </c>
      <c r="C286" t="s">
        <v>126</v>
      </c>
      <c r="D286" t="str">
        <f>IF(MOD(INT(studenci[[#This Row],[pesel]]/10), 2)=1, "M", "K")</f>
        <v>M</v>
      </c>
      <c r="E286" t="str">
        <f>IF(VLOOKUP(studenci[[#This Row],[pesel]], meldunek[], 1)=studenci[[#This Row],[pesel]], "tak", "nie")</f>
        <v>tak</v>
      </c>
      <c r="F286" t="b">
        <f>VLOOKUP(studenci[[#This Row],[pesel]], meldunek[], 1)=studenci[[#This Row],[pesel]]</f>
        <v>1</v>
      </c>
    </row>
    <row r="287" spans="1:6" x14ac:dyDescent="0.25">
      <c r="A287">
        <v>96070825977</v>
      </c>
      <c r="B287" t="s">
        <v>392</v>
      </c>
      <c r="C287" t="s">
        <v>393</v>
      </c>
      <c r="D287" t="str">
        <f>IF(MOD(INT(studenci[[#This Row],[pesel]]/10), 2)=1, "M", "K")</f>
        <v>M</v>
      </c>
      <c r="E287" t="str">
        <f>IF(VLOOKUP(studenci[[#This Row],[pesel]], meldunek[], 1)=studenci[[#This Row],[pesel]], "tak", "nie")</f>
        <v>tak</v>
      </c>
      <c r="F287" t="b">
        <f>VLOOKUP(studenci[[#This Row],[pesel]], meldunek[], 1)=studenci[[#This Row],[pesel]]</f>
        <v>1</v>
      </c>
    </row>
    <row r="288" spans="1:6" x14ac:dyDescent="0.25">
      <c r="A288">
        <v>96072293545</v>
      </c>
      <c r="B288" t="s">
        <v>71</v>
      </c>
      <c r="C288" t="s">
        <v>77</v>
      </c>
      <c r="D288" t="str">
        <f>IF(MOD(INT(studenci[[#This Row],[pesel]]/10), 2)=1, "M", "K")</f>
        <v>K</v>
      </c>
      <c r="E288" t="str">
        <f>IF(VLOOKUP(studenci[[#This Row],[pesel]], meldunek[], 1)=studenci[[#This Row],[pesel]], "tak", "nie")</f>
        <v>tak</v>
      </c>
      <c r="F288" t="b">
        <f>VLOOKUP(studenci[[#This Row],[pesel]], meldunek[], 1)=studenci[[#This Row],[pesel]]</f>
        <v>1</v>
      </c>
    </row>
    <row r="289" spans="1:6" x14ac:dyDescent="0.25">
      <c r="A289">
        <v>96080514843</v>
      </c>
      <c r="B289" t="s">
        <v>394</v>
      </c>
      <c r="C289" t="s">
        <v>106</v>
      </c>
      <c r="D289" t="str">
        <f>IF(MOD(INT(studenci[[#This Row],[pesel]]/10), 2)=1, "M", "K")</f>
        <v>K</v>
      </c>
      <c r="E289" t="str">
        <f>IF(VLOOKUP(studenci[[#This Row],[pesel]], meldunek[], 1)=studenci[[#This Row],[pesel]], "tak", "nie")</f>
        <v>tak</v>
      </c>
      <c r="F289" t="b">
        <f>VLOOKUP(studenci[[#This Row],[pesel]], meldunek[], 1)=studenci[[#This Row],[pesel]]</f>
        <v>1</v>
      </c>
    </row>
    <row r="290" spans="1:6" x14ac:dyDescent="0.25">
      <c r="A290">
        <v>96081092979</v>
      </c>
      <c r="B290" t="s">
        <v>395</v>
      </c>
      <c r="C290" t="s">
        <v>215</v>
      </c>
      <c r="D290" t="str">
        <f>IF(MOD(INT(studenci[[#This Row],[pesel]]/10), 2)=1, "M", "K")</f>
        <v>M</v>
      </c>
      <c r="E290" t="str">
        <f>IF(VLOOKUP(studenci[[#This Row],[pesel]], meldunek[], 1)=studenci[[#This Row],[pesel]], "tak", "nie")</f>
        <v>tak</v>
      </c>
      <c r="F290" t="b">
        <f>VLOOKUP(studenci[[#This Row],[pesel]], meldunek[], 1)=studenci[[#This Row],[pesel]]</f>
        <v>1</v>
      </c>
    </row>
    <row r="291" spans="1:6" x14ac:dyDescent="0.25">
      <c r="A291">
        <v>96081684932</v>
      </c>
      <c r="B291" t="s">
        <v>396</v>
      </c>
      <c r="C291" t="s">
        <v>11</v>
      </c>
      <c r="D291" t="str">
        <f>IF(MOD(INT(studenci[[#This Row],[pesel]]/10), 2)=1, "M", "K")</f>
        <v>M</v>
      </c>
      <c r="E291" t="str">
        <f>IF(VLOOKUP(studenci[[#This Row],[pesel]], meldunek[], 1)=studenci[[#This Row],[pesel]], "tak", "nie")</f>
        <v>tak</v>
      </c>
      <c r="F291" t="b">
        <f>VLOOKUP(studenci[[#This Row],[pesel]], meldunek[], 1)=studenci[[#This Row],[pesel]]</f>
        <v>1</v>
      </c>
    </row>
    <row r="292" spans="1:6" x14ac:dyDescent="0.25">
      <c r="A292">
        <v>96081771827</v>
      </c>
      <c r="B292" t="s">
        <v>397</v>
      </c>
      <c r="C292" t="s">
        <v>7</v>
      </c>
      <c r="D292" t="str">
        <f>IF(MOD(INT(studenci[[#This Row],[pesel]]/10), 2)=1, "M", "K")</f>
        <v>K</v>
      </c>
      <c r="E292" t="str">
        <f>IF(VLOOKUP(studenci[[#This Row],[pesel]], meldunek[], 1)=studenci[[#This Row],[pesel]], "tak", "nie")</f>
        <v>tak</v>
      </c>
      <c r="F292" t="b">
        <f>VLOOKUP(studenci[[#This Row],[pesel]], meldunek[], 1)=studenci[[#This Row],[pesel]]</f>
        <v>1</v>
      </c>
    </row>
    <row r="293" spans="1:6" x14ac:dyDescent="0.25">
      <c r="A293">
        <v>96081928342</v>
      </c>
      <c r="B293" t="s">
        <v>398</v>
      </c>
      <c r="C293" t="s">
        <v>59</v>
      </c>
      <c r="D293" t="str">
        <f>IF(MOD(INT(studenci[[#This Row],[pesel]]/10), 2)=1, "M", "K")</f>
        <v>K</v>
      </c>
      <c r="E293" t="str">
        <f>IF(VLOOKUP(studenci[[#This Row],[pesel]], meldunek[], 1)=studenci[[#This Row],[pesel]], "tak", "nie")</f>
        <v>tak</v>
      </c>
      <c r="F293" t="b">
        <f>VLOOKUP(studenci[[#This Row],[pesel]], meldunek[], 1)=studenci[[#This Row],[pesel]]</f>
        <v>1</v>
      </c>
    </row>
    <row r="294" spans="1:6" x14ac:dyDescent="0.25">
      <c r="A294">
        <v>96082398784</v>
      </c>
      <c r="B294" t="s">
        <v>399</v>
      </c>
      <c r="C294" t="s">
        <v>185</v>
      </c>
      <c r="D294" t="str">
        <f>IF(MOD(INT(studenci[[#This Row],[pesel]]/10), 2)=1, "M", "K")</f>
        <v>K</v>
      </c>
      <c r="E294" t="str">
        <f>IF(VLOOKUP(studenci[[#This Row],[pesel]], meldunek[], 1)=studenci[[#This Row],[pesel]], "tak", "nie")</f>
        <v>tak</v>
      </c>
      <c r="F294" t="b">
        <f>VLOOKUP(studenci[[#This Row],[pesel]], meldunek[], 1)=studenci[[#This Row],[pesel]]</f>
        <v>1</v>
      </c>
    </row>
    <row r="295" spans="1:6" x14ac:dyDescent="0.25">
      <c r="A295">
        <v>96082593622</v>
      </c>
      <c r="B295" t="s">
        <v>400</v>
      </c>
      <c r="C295" t="s">
        <v>351</v>
      </c>
      <c r="D295" t="str">
        <f>IF(MOD(INT(studenci[[#This Row],[pesel]]/10), 2)=1, "M", "K")</f>
        <v>K</v>
      </c>
      <c r="E295" t="str">
        <f>IF(VLOOKUP(studenci[[#This Row],[pesel]], meldunek[], 1)=studenci[[#This Row],[pesel]], "tak", "nie")</f>
        <v>tak</v>
      </c>
      <c r="F295" t="b">
        <f>VLOOKUP(studenci[[#This Row],[pesel]], meldunek[], 1)=studenci[[#This Row],[pesel]]</f>
        <v>1</v>
      </c>
    </row>
    <row r="296" spans="1:6" x14ac:dyDescent="0.25">
      <c r="A296">
        <v>96090264886</v>
      </c>
      <c r="B296" t="s">
        <v>401</v>
      </c>
      <c r="C296" t="s">
        <v>70</v>
      </c>
      <c r="D296" t="str">
        <f>IF(MOD(INT(studenci[[#This Row],[pesel]]/10), 2)=1, "M", "K")</f>
        <v>K</v>
      </c>
      <c r="E296" t="str">
        <f>IF(VLOOKUP(studenci[[#This Row],[pesel]], meldunek[], 1)=studenci[[#This Row],[pesel]], "tak", "nie")</f>
        <v>tak</v>
      </c>
      <c r="F296" t="b">
        <f>VLOOKUP(studenci[[#This Row],[pesel]], meldunek[], 1)=studenci[[#This Row],[pesel]]</f>
        <v>1</v>
      </c>
    </row>
    <row r="297" spans="1:6" x14ac:dyDescent="0.25">
      <c r="A297">
        <v>96090634229</v>
      </c>
      <c r="B297" t="s">
        <v>402</v>
      </c>
      <c r="C297" t="s">
        <v>70</v>
      </c>
      <c r="D297" t="str">
        <f>IF(MOD(INT(studenci[[#This Row],[pesel]]/10), 2)=1, "M", "K")</f>
        <v>K</v>
      </c>
      <c r="E297" t="str">
        <f>IF(VLOOKUP(studenci[[#This Row],[pesel]], meldunek[], 1)=studenci[[#This Row],[pesel]], "tak", "nie")</f>
        <v>tak</v>
      </c>
      <c r="F297" t="b">
        <f>VLOOKUP(studenci[[#This Row],[pesel]], meldunek[], 1)=studenci[[#This Row],[pesel]]</f>
        <v>1</v>
      </c>
    </row>
    <row r="298" spans="1:6" x14ac:dyDescent="0.25">
      <c r="A298">
        <v>96090866484</v>
      </c>
      <c r="B298" t="s">
        <v>403</v>
      </c>
      <c r="C298" t="s">
        <v>70</v>
      </c>
      <c r="D298" t="str">
        <f>IF(MOD(INT(studenci[[#This Row],[pesel]]/10), 2)=1, "M", "K")</f>
        <v>K</v>
      </c>
      <c r="E298" t="str">
        <f>IF(VLOOKUP(studenci[[#This Row],[pesel]], meldunek[], 1)=studenci[[#This Row],[pesel]], "tak", "nie")</f>
        <v>tak</v>
      </c>
      <c r="F298" t="b">
        <f>VLOOKUP(studenci[[#This Row],[pesel]], meldunek[], 1)=studenci[[#This Row],[pesel]]</f>
        <v>1</v>
      </c>
    </row>
    <row r="299" spans="1:6" x14ac:dyDescent="0.25">
      <c r="A299">
        <v>96090923899</v>
      </c>
      <c r="B299" t="s">
        <v>404</v>
      </c>
      <c r="C299" t="s">
        <v>151</v>
      </c>
      <c r="D299" t="str">
        <f>IF(MOD(INT(studenci[[#This Row],[pesel]]/10), 2)=1, "M", "K")</f>
        <v>M</v>
      </c>
      <c r="E299" t="str">
        <f>IF(VLOOKUP(studenci[[#This Row],[pesel]], meldunek[], 1)=studenci[[#This Row],[pesel]], "tak", "nie")</f>
        <v>tak</v>
      </c>
      <c r="F299" t="b">
        <f>VLOOKUP(studenci[[#This Row],[pesel]], meldunek[], 1)=studenci[[#This Row],[pesel]]</f>
        <v>1</v>
      </c>
    </row>
    <row r="300" spans="1:6" x14ac:dyDescent="0.25">
      <c r="A300">
        <v>96091269286</v>
      </c>
      <c r="B300" t="s">
        <v>405</v>
      </c>
      <c r="C300" t="s">
        <v>236</v>
      </c>
      <c r="D300" t="str">
        <f>IF(MOD(INT(studenci[[#This Row],[pesel]]/10), 2)=1, "M", "K")</f>
        <v>K</v>
      </c>
      <c r="E300" t="str">
        <f>IF(VLOOKUP(studenci[[#This Row],[pesel]], meldunek[], 1)=studenci[[#This Row],[pesel]], "tak", "nie")</f>
        <v>tak</v>
      </c>
      <c r="F300" t="b">
        <f>VLOOKUP(studenci[[#This Row],[pesel]], meldunek[], 1)=studenci[[#This Row],[pesel]]</f>
        <v>1</v>
      </c>
    </row>
    <row r="301" spans="1:6" x14ac:dyDescent="0.25">
      <c r="A301">
        <v>96092278614</v>
      </c>
      <c r="B301" t="s">
        <v>406</v>
      </c>
      <c r="C301" t="s">
        <v>38</v>
      </c>
      <c r="D301" t="str">
        <f>IF(MOD(INT(studenci[[#This Row],[pesel]]/10), 2)=1, "M", "K")</f>
        <v>M</v>
      </c>
      <c r="E301" t="str">
        <f>IF(VLOOKUP(studenci[[#This Row],[pesel]], meldunek[], 1)=studenci[[#This Row],[pesel]], "tak", "nie")</f>
        <v>nie</v>
      </c>
      <c r="F301" t="b">
        <f>VLOOKUP(studenci[[#This Row],[pesel]], meldunek[], 1)=studenci[[#This Row],[pesel]]</f>
        <v>0</v>
      </c>
    </row>
    <row r="302" spans="1:6" x14ac:dyDescent="0.25">
      <c r="A302">
        <v>96092746489</v>
      </c>
      <c r="B302" t="s">
        <v>407</v>
      </c>
      <c r="C302" t="s">
        <v>96</v>
      </c>
      <c r="D302" t="str">
        <f>IF(MOD(INT(studenci[[#This Row],[pesel]]/10), 2)=1, "M", "K")</f>
        <v>K</v>
      </c>
      <c r="E302" t="str">
        <f>IF(VLOOKUP(studenci[[#This Row],[pesel]], meldunek[], 1)=studenci[[#This Row],[pesel]], "tak", "nie")</f>
        <v>tak</v>
      </c>
      <c r="F302" t="b">
        <f>VLOOKUP(studenci[[#This Row],[pesel]], meldunek[], 1)=studenci[[#This Row],[pesel]]</f>
        <v>1</v>
      </c>
    </row>
    <row r="303" spans="1:6" x14ac:dyDescent="0.25">
      <c r="A303">
        <v>96092784458</v>
      </c>
      <c r="B303" t="s">
        <v>408</v>
      </c>
      <c r="C303" t="s">
        <v>174</v>
      </c>
      <c r="D303" t="str">
        <f>IF(MOD(INT(studenci[[#This Row],[pesel]]/10), 2)=1, "M", "K")</f>
        <v>M</v>
      </c>
      <c r="E303" t="str">
        <f>IF(VLOOKUP(studenci[[#This Row],[pesel]], meldunek[], 1)=studenci[[#This Row],[pesel]], "tak", "nie")</f>
        <v>tak</v>
      </c>
      <c r="F303" t="b">
        <f>VLOOKUP(studenci[[#This Row],[pesel]], meldunek[], 1)=studenci[[#This Row],[pesel]]</f>
        <v>1</v>
      </c>
    </row>
    <row r="304" spans="1:6" x14ac:dyDescent="0.25">
      <c r="A304">
        <v>96102819712</v>
      </c>
      <c r="B304" t="s">
        <v>409</v>
      </c>
      <c r="C304" t="s">
        <v>315</v>
      </c>
      <c r="D304" t="str">
        <f>IF(MOD(INT(studenci[[#This Row],[pesel]]/10), 2)=1, "M", "K")</f>
        <v>M</v>
      </c>
      <c r="E304" t="str">
        <f>IF(VLOOKUP(studenci[[#This Row],[pesel]], meldunek[], 1)=studenci[[#This Row],[pesel]], "tak", "nie")</f>
        <v>tak</v>
      </c>
      <c r="F304" t="b">
        <f>VLOOKUP(studenci[[#This Row],[pesel]], meldunek[], 1)=studenci[[#This Row],[pesel]]</f>
        <v>1</v>
      </c>
    </row>
    <row r="305" spans="1:6" x14ac:dyDescent="0.25">
      <c r="A305">
        <v>96110243976</v>
      </c>
      <c r="B305" t="s">
        <v>410</v>
      </c>
      <c r="C305" t="s">
        <v>163</v>
      </c>
      <c r="D305" t="str">
        <f>IF(MOD(INT(studenci[[#This Row],[pesel]]/10), 2)=1, "M", "K")</f>
        <v>M</v>
      </c>
      <c r="E305" t="str">
        <f>IF(VLOOKUP(studenci[[#This Row],[pesel]], meldunek[], 1)=studenci[[#This Row],[pesel]], "tak", "nie")</f>
        <v>tak</v>
      </c>
      <c r="F305" t="b">
        <f>VLOOKUP(studenci[[#This Row],[pesel]], meldunek[], 1)=studenci[[#This Row],[pesel]]</f>
        <v>1</v>
      </c>
    </row>
    <row r="306" spans="1:6" x14ac:dyDescent="0.25">
      <c r="A306">
        <v>96110878613</v>
      </c>
      <c r="B306" t="s">
        <v>411</v>
      </c>
      <c r="C306" t="s">
        <v>151</v>
      </c>
      <c r="D306" t="str">
        <f>IF(MOD(INT(studenci[[#This Row],[pesel]]/10), 2)=1, "M", "K")</f>
        <v>M</v>
      </c>
      <c r="E306" t="str">
        <f>IF(VLOOKUP(studenci[[#This Row],[pesel]], meldunek[], 1)=studenci[[#This Row],[pesel]], "tak", "nie")</f>
        <v>tak</v>
      </c>
      <c r="F306" t="b">
        <f>VLOOKUP(studenci[[#This Row],[pesel]], meldunek[], 1)=studenci[[#This Row],[pesel]]</f>
        <v>1</v>
      </c>
    </row>
    <row r="307" spans="1:6" x14ac:dyDescent="0.25">
      <c r="A307">
        <v>96111514855</v>
      </c>
      <c r="B307" t="s">
        <v>412</v>
      </c>
      <c r="C307" t="s">
        <v>126</v>
      </c>
      <c r="D307" t="str">
        <f>IF(MOD(INT(studenci[[#This Row],[pesel]]/10), 2)=1, "M", "K")</f>
        <v>M</v>
      </c>
      <c r="E307" t="str">
        <f>IF(VLOOKUP(studenci[[#This Row],[pesel]], meldunek[], 1)=studenci[[#This Row],[pesel]], "tak", "nie")</f>
        <v>tak</v>
      </c>
      <c r="F307" t="b">
        <f>VLOOKUP(studenci[[#This Row],[pesel]], meldunek[], 1)=studenci[[#This Row],[pesel]]</f>
        <v>1</v>
      </c>
    </row>
    <row r="308" spans="1:6" x14ac:dyDescent="0.25">
      <c r="A308">
        <v>96111524476</v>
      </c>
      <c r="B308" t="s">
        <v>413</v>
      </c>
      <c r="C308" t="s">
        <v>146</v>
      </c>
      <c r="D308" t="str">
        <f>IF(MOD(INT(studenci[[#This Row],[pesel]]/10), 2)=1, "M", "K")</f>
        <v>M</v>
      </c>
      <c r="E308" t="str">
        <f>IF(VLOOKUP(studenci[[#This Row],[pesel]], meldunek[], 1)=studenci[[#This Row],[pesel]], "tak", "nie")</f>
        <v>tak</v>
      </c>
      <c r="F308" t="b">
        <f>VLOOKUP(studenci[[#This Row],[pesel]], meldunek[], 1)=studenci[[#This Row],[pesel]]</f>
        <v>1</v>
      </c>
    </row>
    <row r="309" spans="1:6" x14ac:dyDescent="0.25">
      <c r="A309">
        <v>96111917733</v>
      </c>
      <c r="B309" t="s">
        <v>414</v>
      </c>
      <c r="C309" t="s">
        <v>326</v>
      </c>
      <c r="D309" t="str">
        <f>IF(MOD(INT(studenci[[#This Row],[pesel]]/10), 2)=1, "M", "K")</f>
        <v>M</v>
      </c>
      <c r="E309" t="str">
        <f>IF(VLOOKUP(studenci[[#This Row],[pesel]], meldunek[], 1)=studenci[[#This Row],[pesel]], "tak", "nie")</f>
        <v>tak</v>
      </c>
      <c r="F309" t="b">
        <f>VLOOKUP(studenci[[#This Row],[pesel]], meldunek[], 1)=studenci[[#This Row],[pesel]]</f>
        <v>1</v>
      </c>
    </row>
    <row r="310" spans="1:6" x14ac:dyDescent="0.25">
      <c r="A310">
        <v>96112171271</v>
      </c>
      <c r="B310" t="s">
        <v>415</v>
      </c>
      <c r="C310" t="s">
        <v>38</v>
      </c>
      <c r="D310" t="str">
        <f>IF(MOD(INT(studenci[[#This Row],[pesel]]/10), 2)=1, "M", "K")</f>
        <v>M</v>
      </c>
      <c r="E310" t="str">
        <f>IF(VLOOKUP(studenci[[#This Row],[pesel]], meldunek[], 1)=studenci[[#This Row],[pesel]], "tak", "nie")</f>
        <v>tak</v>
      </c>
      <c r="F310" t="b">
        <f>VLOOKUP(studenci[[#This Row],[pesel]], meldunek[], 1)=studenci[[#This Row],[pesel]]</f>
        <v>1</v>
      </c>
    </row>
    <row r="311" spans="1:6" x14ac:dyDescent="0.25">
      <c r="A311">
        <v>96112275739</v>
      </c>
      <c r="B311" t="s">
        <v>416</v>
      </c>
      <c r="C311" t="s">
        <v>11</v>
      </c>
      <c r="D311" t="str">
        <f>IF(MOD(INT(studenci[[#This Row],[pesel]]/10), 2)=1, "M", "K")</f>
        <v>M</v>
      </c>
      <c r="E311" t="str">
        <f>IF(VLOOKUP(studenci[[#This Row],[pesel]], meldunek[], 1)=studenci[[#This Row],[pesel]], "tak", "nie")</f>
        <v>tak</v>
      </c>
      <c r="F311" t="b">
        <f>VLOOKUP(studenci[[#This Row],[pesel]], meldunek[], 1)=studenci[[#This Row],[pesel]]</f>
        <v>1</v>
      </c>
    </row>
    <row r="312" spans="1:6" x14ac:dyDescent="0.25">
      <c r="A312">
        <v>96112845442</v>
      </c>
      <c r="B312" t="s">
        <v>417</v>
      </c>
      <c r="C312" t="s">
        <v>63</v>
      </c>
      <c r="D312" t="str">
        <f>IF(MOD(INT(studenci[[#This Row],[pesel]]/10), 2)=1, "M", "K")</f>
        <v>K</v>
      </c>
      <c r="E312" t="str">
        <f>IF(VLOOKUP(studenci[[#This Row],[pesel]], meldunek[], 1)=studenci[[#This Row],[pesel]], "tak", "nie")</f>
        <v>tak</v>
      </c>
      <c r="F312" t="b">
        <f>VLOOKUP(studenci[[#This Row],[pesel]], meldunek[], 1)=studenci[[#This Row],[pesel]]</f>
        <v>1</v>
      </c>
    </row>
    <row r="313" spans="1:6" x14ac:dyDescent="0.25">
      <c r="A313">
        <v>96120158756</v>
      </c>
      <c r="B313" t="s">
        <v>418</v>
      </c>
      <c r="C313" t="s">
        <v>5</v>
      </c>
      <c r="D313" t="str">
        <f>IF(MOD(INT(studenci[[#This Row],[pesel]]/10), 2)=1, "M", "K")</f>
        <v>M</v>
      </c>
      <c r="E313" t="str">
        <f>IF(VLOOKUP(studenci[[#This Row],[pesel]], meldunek[], 1)=studenci[[#This Row],[pesel]], "tak", "nie")</f>
        <v>tak</v>
      </c>
      <c r="F313" t="b">
        <f>VLOOKUP(studenci[[#This Row],[pesel]], meldunek[], 1)=studenci[[#This Row],[pesel]]</f>
        <v>1</v>
      </c>
    </row>
    <row r="314" spans="1:6" x14ac:dyDescent="0.25">
      <c r="A314">
        <v>96120239628</v>
      </c>
      <c r="B314" t="s">
        <v>419</v>
      </c>
      <c r="C314" t="s">
        <v>304</v>
      </c>
      <c r="D314" t="str">
        <f>IF(MOD(INT(studenci[[#This Row],[pesel]]/10), 2)=1, "M", "K")</f>
        <v>K</v>
      </c>
      <c r="E314" t="str">
        <f>IF(VLOOKUP(studenci[[#This Row],[pesel]], meldunek[], 1)=studenci[[#This Row],[pesel]], "tak", "nie")</f>
        <v>tak</v>
      </c>
      <c r="F314" t="b">
        <f>VLOOKUP(studenci[[#This Row],[pesel]], meldunek[], 1)=studenci[[#This Row],[pesel]]</f>
        <v>1</v>
      </c>
    </row>
    <row r="315" spans="1:6" x14ac:dyDescent="0.25">
      <c r="A315">
        <v>96121964255</v>
      </c>
      <c r="B315" t="s">
        <v>420</v>
      </c>
      <c r="C315" t="s">
        <v>126</v>
      </c>
      <c r="D315" t="str">
        <f>IF(MOD(INT(studenci[[#This Row],[pesel]]/10), 2)=1, "M", "K")</f>
        <v>M</v>
      </c>
      <c r="E315" t="str">
        <f>IF(VLOOKUP(studenci[[#This Row],[pesel]], meldunek[], 1)=studenci[[#This Row],[pesel]], "tak", "nie")</f>
        <v>tak</v>
      </c>
      <c r="F315" t="b">
        <f>VLOOKUP(studenci[[#This Row],[pesel]], meldunek[], 1)=studenci[[#This Row],[pesel]]</f>
        <v>1</v>
      </c>
    </row>
    <row r="316" spans="1:6" x14ac:dyDescent="0.25">
      <c r="A316">
        <v>96122014799</v>
      </c>
      <c r="B316" t="s">
        <v>421</v>
      </c>
      <c r="C316" t="s">
        <v>146</v>
      </c>
      <c r="D316" t="str">
        <f>IF(MOD(INT(studenci[[#This Row],[pesel]]/10), 2)=1, "M", "K")</f>
        <v>M</v>
      </c>
      <c r="E316" t="str">
        <f>IF(VLOOKUP(studenci[[#This Row],[pesel]], meldunek[], 1)=studenci[[#This Row],[pesel]], "tak", "nie")</f>
        <v>tak</v>
      </c>
      <c r="F316" t="b">
        <f>VLOOKUP(studenci[[#This Row],[pesel]], meldunek[], 1)=studenci[[#This Row],[pesel]]</f>
        <v>1</v>
      </c>
    </row>
    <row r="317" spans="1:6" x14ac:dyDescent="0.25">
      <c r="A317">
        <v>96122095251</v>
      </c>
      <c r="B317" t="s">
        <v>422</v>
      </c>
      <c r="C317" t="s">
        <v>265</v>
      </c>
      <c r="D317" t="str">
        <f>IF(MOD(INT(studenci[[#This Row],[pesel]]/10), 2)=1, "M", "K")</f>
        <v>M</v>
      </c>
      <c r="E317" t="str">
        <f>IF(VLOOKUP(studenci[[#This Row],[pesel]], meldunek[], 1)=studenci[[#This Row],[pesel]], "tak", "nie")</f>
        <v>tak</v>
      </c>
      <c r="F317" t="b">
        <f>VLOOKUP(studenci[[#This Row],[pesel]], meldunek[], 1)=studenci[[#This Row],[pesel]]</f>
        <v>1</v>
      </c>
    </row>
    <row r="318" spans="1:6" x14ac:dyDescent="0.25">
      <c r="A318">
        <v>96122279451</v>
      </c>
      <c r="B318" t="s">
        <v>423</v>
      </c>
      <c r="C318" t="s">
        <v>46</v>
      </c>
      <c r="D318" t="str">
        <f>IF(MOD(INT(studenci[[#This Row],[pesel]]/10), 2)=1, "M", "K")</f>
        <v>M</v>
      </c>
      <c r="E318" t="str">
        <f>IF(VLOOKUP(studenci[[#This Row],[pesel]], meldunek[], 1)=studenci[[#This Row],[pesel]], "tak", "nie")</f>
        <v>tak</v>
      </c>
      <c r="F318" t="b">
        <f>VLOOKUP(studenci[[#This Row],[pesel]], meldunek[], 1)=studenci[[#This Row],[pesel]]</f>
        <v>1</v>
      </c>
    </row>
    <row r="319" spans="1:6" x14ac:dyDescent="0.25">
      <c r="A319">
        <v>97010159347</v>
      </c>
      <c r="B319" t="s">
        <v>424</v>
      </c>
      <c r="C319" t="s">
        <v>248</v>
      </c>
      <c r="D319" t="str">
        <f>IF(MOD(INT(studenci[[#This Row],[pesel]]/10), 2)=1, "M", "K")</f>
        <v>K</v>
      </c>
      <c r="E319" t="str">
        <f>IF(VLOOKUP(studenci[[#This Row],[pesel]], meldunek[], 1)=studenci[[#This Row],[pesel]], "tak", "nie")</f>
        <v>tak</v>
      </c>
      <c r="F319" t="b">
        <f>VLOOKUP(studenci[[#This Row],[pesel]], meldunek[], 1)=studenci[[#This Row],[pesel]]</f>
        <v>1</v>
      </c>
    </row>
    <row r="320" spans="1:6" x14ac:dyDescent="0.25">
      <c r="A320">
        <v>97010621727</v>
      </c>
      <c r="B320" t="s">
        <v>425</v>
      </c>
      <c r="C320" t="s">
        <v>219</v>
      </c>
      <c r="D320" t="str">
        <f>IF(MOD(INT(studenci[[#This Row],[pesel]]/10), 2)=1, "M", "K")</f>
        <v>K</v>
      </c>
      <c r="E320" t="str">
        <f>IF(VLOOKUP(studenci[[#This Row],[pesel]], meldunek[], 1)=studenci[[#This Row],[pesel]], "tak", "nie")</f>
        <v>tak</v>
      </c>
      <c r="F320" t="b">
        <f>VLOOKUP(studenci[[#This Row],[pesel]], meldunek[], 1)=studenci[[#This Row],[pesel]]</f>
        <v>1</v>
      </c>
    </row>
    <row r="321" spans="1:6" x14ac:dyDescent="0.25">
      <c r="A321">
        <v>97010812385</v>
      </c>
      <c r="B321" t="s">
        <v>426</v>
      </c>
      <c r="C321" t="s">
        <v>88</v>
      </c>
      <c r="D321" t="str">
        <f>IF(MOD(INT(studenci[[#This Row],[pesel]]/10), 2)=1, "M", "K")</f>
        <v>K</v>
      </c>
      <c r="E321" t="str">
        <f>IF(VLOOKUP(studenci[[#This Row],[pesel]], meldunek[], 1)=studenci[[#This Row],[pesel]], "tak", "nie")</f>
        <v>tak</v>
      </c>
      <c r="F321" t="b">
        <f>VLOOKUP(studenci[[#This Row],[pesel]], meldunek[], 1)=studenci[[#This Row],[pesel]]</f>
        <v>1</v>
      </c>
    </row>
    <row r="322" spans="1:6" x14ac:dyDescent="0.25">
      <c r="A322">
        <v>97010983179</v>
      </c>
      <c r="B322" t="s">
        <v>427</v>
      </c>
      <c r="C322" t="s">
        <v>138</v>
      </c>
      <c r="D322" t="str">
        <f>IF(MOD(INT(studenci[[#This Row],[pesel]]/10), 2)=1, "M", "K")</f>
        <v>M</v>
      </c>
      <c r="E322" t="str">
        <f>IF(VLOOKUP(studenci[[#This Row],[pesel]], meldunek[], 1)=studenci[[#This Row],[pesel]], "tak", "nie")</f>
        <v>tak</v>
      </c>
      <c r="F322" t="b">
        <f>VLOOKUP(studenci[[#This Row],[pesel]], meldunek[], 1)=studenci[[#This Row],[pesel]]</f>
        <v>1</v>
      </c>
    </row>
    <row r="323" spans="1:6" x14ac:dyDescent="0.25">
      <c r="A323">
        <v>97011693781</v>
      </c>
      <c r="B323" t="s">
        <v>428</v>
      </c>
      <c r="C323" t="s">
        <v>106</v>
      </c>
      <c r="D323" t="str">
        <f>IF(MOD(INT(studenci[[#This Row],[pesel]]/10), 2)=1, "M", "K")</f>
        <v>K</v>
      </c>
      <c r="E323" t="str">
        <f>IF(VLOOKUP(studenci[[#This Row],[pesel]], meldunek[], 1)=studenci[[#This Row],[pesel]], "tak", "nie")</f>
        <v>tak</v>
      </c>
      <c r="F323" t="b">
        <f>VLOOKUP(studenci[[#This Row],[pesel]], meldunek[], 1)=studenci[[#This Row],[pesel]]</f>
        <v>1</v>
      </c>
    </row>
    <row r="324" spans="1:6" x14ac:dyDescent="0.25">
      <c r="A324">
        <v>97012853362</v>
      </c>
      <c r="B324" t="s">
        <v>429</v>
      </c>
      <c r="C324" t="s">
        <v>385</v>
      </c>
      <c r="D324" t="str">
        <f>IF(MOD(INT(studenci[[#This Row],[pesel]]/10), 2)=1, "M", "K")</f>
        <v>K</v>
      </c>
      <c r="E324" t="str">
        <f>IF(VLOOKUP(studenci[[#This Row],[pesel]], meldunek[], 1)=studenci[[#This Row],[pesel]], "tak", "nie")</f>
        <v>tak</v>
      </c>
      <c r="F324" t="b">
        <f>VLOOKUP(studenci[[#This Row],[pesel]], meldunek[], 1)=studenci[[#This Row],[pesel]]</f>
        <v>1</v>
      </c>
    </row>
    <row r="325" spans="1:6" x14ac:dyDescent="0.25">
      <c r="A325">
        <v>97012894365</v>
      </c>
      <c r="B325" t="s">
        <v>430</v>
      </c>
      <c r="C325" t="s">
        <v>106</v>
      </c>
      <c r="D325" t="str">
        <f>IF(MOD(INT(studenci[[#This Row],[pesel]]/10), 2)=1, "M", "K")</f>
        <v>K</v>
      </c>
      <c r="E325" t="str">
        <f>IF(VLOOKUP(studenci[[#This Row],[pesel]], meldunek[], 1)=studenci[[#This Row],[pesel]], "tak", "nie")</f>
        <v>tak</v>
      </c>
      <c r="F325" t="b">
        <f>VLOOKUP(studenci[[#This Row],[pesel]], meldunek[], 1)=studenci[[#This Row],[pesel]]</f>
        <v>1</v>
      </c>
    </row>
    <row r="326" spans="1:6" x14ac:dyDescent="0.25">
      <c r="A326">
        <v>97020245331</v>
      </c>
      <c r="B326" t="s">
        <v>431</v>
      </c>
      <c r="C326" t="s">
        <v>270</v>
      </c>
      <c r="D326" t="str">
        <f>IF(MOD(INT(studenci[[#This Row],[pesel]]/10), 2)=1, "M", "K")</f>
        <v>M</v>
      </c>
      <c r="E326" t="str">
        <f>IF(VLOOKUP(studenci[[#This Row],[pesel]], meldunek[], 1)=studenci[[#This Row],[pesel]], "tak", "nie")</f>
        <v>tak</v>
      </c>
      <c r="F326" t="b">
        <f>VLOOKUP(studenci[[#This Row],[pesel]], meldunek[], 1)=studenci[[#This Row],[pesel]]</f>
        <v>1</v>
      </c>
    </row>
    <row r="327" spans="1:6" x14ac:dyDescent="0.25">
      <c r="A327">
        <v>97020963358</v>
      </c>
      <c r="B327" t="s">
        <v>432</v>
      </c>
      <c r="C327" t="s">
        <v>31</v>
      </c>
      <c r="D327" t="str">
        <f>IF(MOD(INT(studenci[[#This Row],[pesel]]/10), 2)=1, "M", "K")</f>
        <v>M</v>
      </c>
      <c r="E327" t="str">
        <f>IF(VLOOKUP(studenci[[#This Row],[pesel]], meldunek[], 1)=studenci[[#This Row],[pesel]], "tak", "nie")</f>
        <v>tak</v>
      </c>
      <c r="F327" t="b">
        <f>VLOOKUP(studenci[[#This Row],[pesel]], meldunek[], 1)=studenci[[#This Row],[pesel]]</f>
        <v>1</v>
      </c>
    </row>
    <row r="328" spans="1:6" x14ac:dyDescent="0.25">
      <c r="A328">
        <v>97021392858</v>
      </c>
      <c r="B328" t="s">
        <v>433</v>
      </c>
      <c r="C328" t="s">
        <v>84</v>
      </c>
      <c r="D328" t="str">
        <f>IF(MOD(INT(studenci[[#This Row],[pesel]]/10), 2)=1, "M", "K")</f>
        <v>M</v>
      </c>
      <c r="E328" t="str">
        <f>IF(VLOOKUP(studenci[[#This Row],[pesel]], meldunek[], 1)=studenci[[#This Row],[pesel]], "tak", "nie")</f>
        <v>tak</v>
      </c>
      <c r="F328" t="b">
        <f>VLOOKUP(studenci[[#This Row],[pesel]], meldunek[], 1)=studenci[[#This Row],[pesel]]</f>
        <v>1</v>
      </c>
    </row>
    <row r="329" spans="1:6" x14ac:dyDescent="0.25">
      <c r="A329">
        <v>97021486467</v>
      </c>
      <c r="B329" t="s">
        <v>434</v>
      </c>
      <c r="C329" t="s">
        <v>102</v>
      </c>
      <c r="D329" t="str">
        <f>IF(MOD(INT(studenci[[#This Row],[pesel]]/10), 2)=1, "M", "K")</f>
        <v>K</v>
      </c>
      <c r="E329" t="str">
        <f>IF(VLOOKUP(studenci[[#This Row],[pesel]], meldunek[], 1)=studenci[[#This Row],[pesel]], "tak", "nie")</f>
        <v>tak</v>
      </c>
      <c r="F329" t="b">
        <f>VLOOKUP(studenci[[#This Row],[pesel]], meldunek[], 1)=studenci[[#This Row],[pesel]]</f>
        <v>1</v>
      </c>
    </row>
    <row r="330" spans="1:6" x14ac:dyDescent="0.25">
      <c r="A330">
        <v>97022426727</v>
      </c>
      <c r="B330" t="s">
        <v>435</v>
      </c>
      <c r="C330" t="s">
        <v>70</v>
      </c>
      <c r="D330" t="str">
        <f>IF(MOD(INT(studenci[[#This Row],[pesel]]/10), 2)=1, "M", "K")</f>
        <v>K</v>
      </c>
      <c r="E330" t="str">
        <f>IF(VLOOKUP(studenci[[#This Row],[pesel]], meldunek[], 1)=studenci[[#This Row],[pesel]], "tak", "nie")</f>
        <v>tak</v>
      </c>
      <c r="F330" t="b">
        <f>VLOOKUP(studenci[[#This Row],[pesel]], meldunek[], 1)=studenci[[#This Row],[pesel]]</f>
        <v>1</v>
      </c>
    </row>
    <row r="331" spans="1:6" x14ac:dyDescent="0.25">
      <c r="A331">
        <v>97022784472</v>
      </c>
      <c r="B331" t="s">
        <v>436</v>
      </c>
      <c r="C331" t="s">
        <v>315</v>
      </c>
      <c r="D331" t="str">
        <f>IF(MOD(INT(studenci[[#This Row],[pesel]]/10), 2)=1, "M", "K")</f>
        <v>M</v>
      </c>
      <c r="E331" t="str">
        <f>IF(VLOOKUP(studenci[[#This Row],[pesel]], meldunek[], 1)=studenci[[#This Row],[pesel]], "tak", "nie")</f>
        <v>tak</v>
      </c>
      <c r="F331" t="b">
        <f>VLOOKUP(studenci[[#This Row],[pesel]], meldunek[], 1)=studenci[[#This Row],[pesel]]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9239-90E4-437A-9145-A8BEABABBAA1}">
  <dimension ref="A1:C331"/>
  <sheetViews>
    <sheetView workbookViewId="0">
      <selection activeCell="C23" sqref="A1:C331"/>
    </sheetView>
  </sheetViews>
  <sheetFormatPr defaultRowHeight="15" x14ac:dyDescent="0.25"/>
  <cols>
    <col min="1" max="1" width="5" bestFit="1" customWidth="1"/>
    <col min="2" max="2" width="12" bestFit="1" customWidth="1"/>
    <col min="3" max="3" width="55.7109375" bestFit="1" customWidth="1"/>
  </cols>
  <sheetData>
    <row r="1" spans="1:3" x14ac:dyDescent="0.25">
      <c r="A1" t="s">
        <v>437</v>
      </c>
      <c r="B1" t="s">
        <v>0</v>
      </c>
      <c r="C1" t="s">
        <v>438</v>
      </c>
    </row>
    <row r="2" spans="1:3" x14ac:dyDescent="0.25">
      <c r="A2">
        <v>66</v>
      </c>
      <c r="B2">
        <v>92062962545</v>
      </c>
      <c r="C2" t="s">
        <v>485</v>
      </c>
    </row>
    <row r="3" spans="1:3" x14ac:dyDescent="0.25">
      <c r="A3">
        <v>141</v>
      </c>
      <c r="B3">
        <v>94122135195</v>
      </c>
      <c r="C3" t="s">
        <v>485</v>
      </c>
    </row>
    <row r="4" spans="1:3" x14ac:dyDescent="0.25">
      <c r="A4">
        <v>187</v>
      </c>
      <c r="B4">
        <v>93080133818</v>
      </c>
      <c r="C4" t="s">
        <v>485</v>
      </c>
    </row>
    <row r="5" spans="1:3" x14ac:dyDescent="0.25">
      <c r="A5">
        <v>189</v>
      </c>
      <c r="B5">
        <v>93013078979</v>
      </c>
      <c r="C5" t="s">
        <v>485</v>
      </c>
    </row>
    <row r="6" spans="1:3" x14ac:dyDescent="0.25">
      <c r="A6">
        <v>14</v>
      </c>
      <c r="B6">
        <v>93072382295</v>
      </c>
      <c r="C6" t="s">
        <v>451</v>
      </c>
    </row>
    <row r="7" spans="1:3" x14ac:dyDescent="0.25">
      <c r="A7">
        <v>15</v>
      </c>
      <c r="B7">
        <v>96120239628</v>
      </c>
      <c r="C7" t="s">
        <v>451</v>
      </c>
    </row>
    <row r="8" spans="1:3" x14ac:dyDescent="0.25">
      <c r="A8">
        <v>41</v>
      </c>
      <c r="B8">
        <v>93102056134</v>
      </c>
      <c r="C8" t="s">
        <v>451</v>
      </c>
    </row>
    <row r="9" spans="1:3" x14ac:dyDescent="0.25">
      <c r="A9">
        <v>102</v>
      </c>
      <c r="B9">
        <v>96072293545</v>
      </c>
      <c r="C9" t="s">
        <v>451</v>
      </c>
    </row>
    <row r="10" spans="1:3" x14ac:dyDescent="0.25">
      <c r="A10">
        <v>228</v>
      </c>
      <c r="B10">
        <v>96090866484</v>
      </c>
      <c r="C10" t="s">
        <v>451</v>
      </c>
    </row>
    <row r="11" spans="1:3" x14ac:dyDescent="0.25">
      <c r="A11">
        <v>294</v>
      </c>
      <c r="B11">
        <v>92081982469</v>
      </c>
      <c r="C11" t="s">
        <v>451</v>
      </c>
    </row>
    <row r="12" spans="1:3" x14ac:dyDescent="0.25">
      <c r="A12">
        <v>13</v>
      </c>
      <c r="B12">
        <v>93092663774</v>
      </c>
      <c r="C12" t="s">
        <v>450</v>
      </c>
    </row>
    <row r="13" spans="1:3" x14ac:dyDescent="0.25">
      <c r="A13">
        <v>65</v>
      </c>
      <c r="B13">
        <v>96072293545</v>
      </c>
      <c r="C13" t="s">
        <v>450</v>
      </c>
    </row>
    <row r="14" spans="1:3" x14ac:dyDescent="0.25">
      <c r="A14">
        <v>68</v>
      </c>
      <c r="B14">
        <v>94022461945</v>
      </c>
      <c r="C14" t="s">
        <v>450</v>
      </c>
    </row>
    <row r="15" spans="1:3" x14ac:dyDescent="0.25">
      <c r="A15">
        <v>152</v>
      </c>
      <c r="B15">
        <v>94042061826</v>
      </c>
      <c r="C15" t="s">
        <v>450</v>
      </c>
    </row>
    <row r="16" spans="1:3" x14ac:dyDescent="0.25">
      <c r="A16">
        <v>239</v>
      </c>
      <c r="B16">
        <v>93092435575</v>
      </c>
      <c r="C16" t="s">
        <v>450</v>
      </c>
    </row>
    <row r="17" spans="1:3" x14ac:dyDescent="0.25">
      <c r="A17">
        <v>61</v>
      </c>
      <c r="B17">
        <v>95071627434</v>
      </c>
      <c r="C17" t="s">
        <v>482</v>
      </c>
    </row>
    <row r="18" spans="1:3" x14ac:dyDescent="0.25">
      <c r="A18">
        <v>269</v>
      </c>
      <c r="B18">
        <v>95122598863</v>
      </c>
      <c r="C18" t="s">
        <v>482</v>
      </c>
    </row>
    <row r="19" spans="1:3" x14ac:dyDescent="0.25">
      <c r="A19">
        <v>23</v>
      </c>
      <c r="B19">
        <v>95091292595</v>
      </c>
      <c r="C19" t="s">
        <v>458</v>
      </c>
    </row>
    <row r="20" spans="1:3" x14ac:dyDescent="0.25">
      <c r="A20">
        <v>211</v>
      </c>
      <c r="B20">
        <v>96112275739</v>
      </c>
      <c r="C20" t="s">
        <v>458</v>
      </c>
    </row>
    <row r="21" spans="1:3" x14ac:dyDescent="0.25">
      <c r="A21">
        <v>234</v>
      </c>
      <c r="B21">
        <v>94082711312</v>
      </c>
      <c r="C21" t="s">
        <v>458</v>
      </c>
    </row>
    <row r="22" spans="1:3" x14ac:dyDescent="0.25">
      <c r="A22">
        <v>315</v>
      </c>
      <c r="B22">
        <v>92062548936</v>
      </c>
      <c r="C22" t="s">
        <v>458</v>
      </c>
    </row>
    <row r="23" spans="1:3" x14ac:dyDescent="0.25">
      <c r="A23">
        <v>46</v>
      </c>
      <c r="B23">
        <v>94091751347</v>
      </c>
      <c r="C23" t="s">
        <v>473</v>
      </c>
    </row>
    <row r="24" spans="1:3" x14ac:dyDescent="0.25">
      <c r="A24">
        <v>49</v>
      </c>
      <c r="B24">
        <v>96050379498</v>
      </c>
      <c r="C24" t="s">
        <v>473</v>
      </c>
    </row>
    <row r="25" spans="1:3" x14ac:dyDescent="0.25">
      <c r="A25">
        <v>183</v>
      </c>
      <c r="B25">
        <v>96052561949</v>
      </c>
      <c r="C25" t="s">
        <v>473</v>
      </c>
    </row>
    <row r="26" spans="1:3" x14ac:dyDescent="0.25">
      <c r="A26">
        <v>308</v>
      </c>
      <c r="B26">
        <v>92082477625</v>
      </c>
      <c r="C26" t="s">
        <v>473</v>
      </c>
    </row>
    <row r="27" spans="1:3" x14ac:dyDescent="0.25">
      <c r="A27">
        <v>262</v>
      </c>
      <c r="B27">
        <v>95090322493</v>
      </c>
      <c r="C27" t="s">
        <v>520</v>
      </c>
    </row>
    <row r="28" spans="1:3" x14ac:dyDescent="0.25">
      <c r="A28">
        <v>146</v>
      </c>
      <c r="B28">
        <v>94062811591</v>
      </c>
      <c r="C28" t="s">
        <v>510</v>
      </c>
    </row>
    <row r="29" spans="1:3" x14ac:dyDescent="0.25">
      <c r="A29">
        <v>155</v>
      </c>
      <c r="B29">
        <v>94091495359</v>
      </c>
      <c r="C29" t="s">
        <v>510</v>
      </c>
    </row>
    <row r="30" spans="1:3" x14ac:dyDescent="0.25">
      <c r="A30">
        <v>3</v>
      </c>
      <c r="B30">
        <v>92071176944</v>
      </c>
      <c r="C30" t="s">
        <v>441</v>
      </c>
    </row>
    <row r="31" spans="1:3" x14ac:dyDescent="0.25">
      <c r="A31">
        <v>165</v>
      </c>
      <c r="B31">
        <v>95101084297</v>
      </c>
      <c r="C31" t="s">
        <v>441</v>
      </c>
    </row>
    <row r="32" spans="1:3" x14ac:dyDescent="0.25">
      <c r="A32">
        <v>176</v>
      </c>
      <c r="B32">
        <v>96081684932</v>
      </c>
      <c r="C32" t="s">
        <v>441</v>
      </c>
    </row>
    <row r="33" spans="1:3" x14ac:dyDescent="0.25">
      <c r="A33">
        <v>203</v>
      </c>
      <c r="B33">
        <v>92111027117</v>
      </c>
      <c r="C33" t="s">
        <v>441</v>
      </c>
    </row>
    <row r="34" spans="1:3" x14ac:dyDescent="0.25">
      <c r="A34">
        <v>298</v>
      </c>
      <c r="B34">
        <v>94123156375</v>
      </c>
      <c r="C34" t="s">
        <v>441</v>
      </c>
    </row>
    <row r="35" spans="1:3" x14ac:dyDescent="0.25">
      <c r="A35">
        <v>18</v>
      </c>
      <c r="B35">
        <v>95022151559</v>
      </c>
      <c r="C35" t="s">
        <v>454</v>
      </c>
    </row>
    <row r="36" spans="1:3" x14ac:dyDescent="0.25">
      <c r="A36">
        <v>85</v>
      </c>
      <c r="B36">
        <v>95071489133</v>
      </c>
      <c r="C36" t="s">
        <v>454</v>
      </c>
    </row>
    <row r="37" spans="1:3" x14ac:dyDescent="0.25">
      <c r="A37">
        <v>137</v>
      </c>
      <c r="B37">
        <v>93071912839</v>
      </c>
      <c r="C37" t="s">
        <v>454</v>
      </c>
    </row>
    <row r="38" spans="1:3" x14ac:dyDescent="0.25">
      <c r="A38">
        <v>159</v>
      </c>
      <c r="B38">
        <v>95111824241</v>
      </c>
      <c r="C38" t="s">
        <v>454</v>
      </c>
    </row>
    <row r="39" spans="1:3" x14ac:dyDescent="0.25">
      <c r="A39">
        <v>193</v>
      </c>
      <c r="B39">
        <v>93090925753</v>
      </c>
      <c r="C39" t="s">
        <v>454</v>
      </c>
    </row>
    <row r="40" spans="1:3" x14ac:dyDescent="0.25">
      <c r="A40">
        <v>281</v>
      </c>
      <c r="B40">
        <v>92090349976</v>
      </c>
      <c r="C40" t="s">
        <v>454</v>
      </c>
    </row>
    <row r="41" spans="1:3" x14ac:dyDescent="0.25">
      <c r="A41">
        <v>320</v>
      </c>
      <c r="B41">
        <v>95112894814</v>
      </c>
      <c r="C41" t="s">
        <v>454</v>
      </c>
    </row>
    <row r="42" spans="1:3" x14ac:dyDescent="0.25">
      <c r="A42">
        <v>168</v>
      </c>
      <c r="B42">
        <v>93052759398</v>
      </c>
      <c r="C42" t="s">
        <v>513</v>
      </c>
    </row>
    <row r="43" spans="1:3" x14ac:dyDescent="0.25">
      <c r="A43">
        <v>197</v>
      </c>
      <c r="B43">
        <v>95022812243</v>
      </c>
      <c r="C43" t="s">
        <v>513</v>
      </c>
    </row>
    <row r="44" spans="1:3" x14ac:dyDescent="0.25">
      <c r="A44">
        <v>295</v>
      </c>
      <c r="B44">
        <v>93122038392</v>
      </c>
      <c r="C44" t="s">
        <v>513</v>
      </c>
    </row>
    <row r="45" spans="1:3" x14ac:dyDescent="0.25">
      <c r="A45">
        <v>330</v>
      </c>
      <c r="B45">
        <v>94052327952</v>
      </c>
      <c r="C45" t="s">
        <v>513</v>
      </c>
    </row>
    <row r="46" spans="1:3" x14ac:dyDescent="0.25">
      <c r="A46">
        <v>77</v>
      </c>
      <c r="B46">
        <v>94080977152</v>
      </c>
      <c r="C46" t="s">
        <v>489</v>
      </c>
    </row>
    <row r="47" spans="1:3" x14ac:dyDescent="0.25">
      <c r="A47">
        <v>89</v>
      </c>
      <c r="B47">
        <v>94082215991</v>
      </c>
      <c r="C47" t="s">
        <v>489</v>
      </c>
    </row>
    <row r="48" spans="1:3" x14ac:dyDescent="0.25">
      <c r="A48">
        <v>149</v>
      </c>
      <c r="B48">
        <v>92101543816</v>
      </c>
      <c r="C48" t="s">
        <v>489</v>
      </c>
    </row>
    <row r="49" spans="1:3" x14ac:dyDescent="0.25">
      <c r="A49">
        <v>180</v>
      </c>
      <c r="B49">
        <v>92070111188</v>
      </c>
      <c r="C49" t="s">
        <v>489</v>
      </c>
    </row>
    <row r="50" spans="1:3" x14ac:dyDescent="0.25">
      <c r="A50">
        <v>186</v>
      </c>
      <c r="B50">
        <v>96022049899</v>
      </c>
      <c r="C50" t="s">
        <v>489</v>
      </c>
    </row>
    <row r="51" spans="1:3" x14ac:dyDescent="0.25">
      <c r="A51">
        <v>195</v>
      </c>
      <c r="B51">
        <v>97020245331</v>
      </c>
      <c r="C51" t="s">
        <v>489</v>
      </c>
    </row>
    <row r="52" spans="1:3" x14ac:dyDescent="0.25">
      <c r="A52">
        <v>216</v>
      </c>
      <c r="B52">
        <v>93080464147</v>
      </c>
      <c r="C52" t="s">
        <v>489</v>
      </c>
    </row>
    <row r="53" spans="1:3" x14ac:dyDescent="0.25">
      <c r="A53">
        <v>292</v>
      </c>
      <c r="B53">
        <v>93080261416</v>
      </c>
      <c r="C53" t="s">
        <v>489</v>
      </c>
    </row>
    <row r="54" spans="1:3" x14ac:dyDescent="0.25">
      <c r="A54">
        <v>301</v>
      </c>
      <c r="B54">
        <v>95050294464</v>
      </c>
      <c r="C54" t="s">
        <v>489</v>
      </c>
    </row>
    <row r="55" spans="1:3" x14ac:dyDescent="0.25">
      <c r="A55">
        <v>323</v>
      </c>
      <c r="B55">
        <v>94050341862</v>
      </c>
      <c r="C55" t="s">
        <v>489</v>
      </c>
    </row>
    <row r="56" spans="1:3" x14ac:dyDescent="0.25">
      <c r="A56">
        <v>64</v>
      </c>
      <c r="B56">
        <v>96092278614</v>
      </c>
      <c r="C56" t="s">
        <v>484</v>
      </c>
    </row>
    <row r="57" spans="1:3" x14ac:dyDescent="0.25">
      <c r="A57">
        <v>99</v>
      </c>
      <c r="B57">
        <v>93082456168</v>
      </c>
      <c r="C57" t="s">
        <v>484</v>
      </c>
    </row>
    <row r="58" spans="1:3" x14ac:dyDescent="0.25">
      <c r="A58">
        <v>132</v>
      </c>
      <c r="B58">
        <v>94042538867</v>
      </c>
      <c r="C58" t="s">
        <v>484</v>
      </c>
    </row>
    <row r="59" spans="1:3" x14ac:dyDescent="0.25">
      <c r="A59">
        <v>188</v>
      </c>
      <c r="B59">
        <v>94072349563</v>
      </c>
      <c r="C59" t="s">
        <v>484</v>
      </c>
    </row>
    <row r="60" spans="1:3" x14ac:dyDescent="0.25">
      <c r="A60">
        <v>213</v>
      </c>
      <c r="B60">
        <v>94031972793</v>
      </c>
      <c r="C60" t="s">
        <v>484</v>
      </c>
    </row>
    <row r="61" spans="1:3" x14ac:dyDescent="0.25">
      <c r="A61">
        <v>8</v>
      </c>
      <c r="B61">
        <v>95010931895</v>
      </c>
      <c r="C61" t="s">
        <v>445</v>
      </c>
    </row>
    <row r="62" spans="1:3" x14ac:dyDescent="0.25">
      <c r="A62">
        <v>37</v>
      </c>
      <c r="B62">
        <v>93122174335</v>
      </c>
      <c r="C62" t="s">
        <v>445</v>
      </c>
    </row>
    <row r="63" spans="1:3" x14ac:dyDescent="0.25">
      <c r="A63">
        <v>210</v>
      </c>
      <c r="B63">
        <v>93042094111</v>
      </c>
      <c r="C63" t="s">
        <v>445</v>
      </c>
    </row>
    <row r="64" spans="1:3" x14ac:dyDescent="0.25">
      <c r="A64">
        <v>226</v>
      </c>
      <c r="B64">
        <v>96091269286</v>
      </c>
      <c r="C64" t="s">
        <v>445</v>
      </c>
    </row>
    <row r="65" spans="1:3" x14ac:dyDescent="0.25">
      <c r="A65">
        <v>233</v>
      </c>
      <c r="B65">
        <v>95042088338</v>
      </c>
      <c r="C65" t="s">
        <v>445</v>
      </c>
    </row>
    <row r="66" spans="1:3" x14ac:dyDescent="0.25">
      <c r="A66">
        <v>11</v>
      </c>
      <c r="B66">
        <v>93052164592</v>
      </c>
      <c r="C66" t="s">
        <v>448</v>
      </c>
    </row>
    <row r="67" spans="1:3" x14ac:dyDescent="0.25">
      <c r="A67">
        <v>22</v>
      </c>
      <c r="B67">
        <v>93112747286</v>
      </c>
      <c r="C67" t="s">
        <v>448</v>
      </c>
    </row>
    <row r="68" spans="1:3" x14ac:dyDescent="0.25">
      <c r="A68">
        <v>24</v>
      </c>
      <c r="B68">
        <v>95012636248</v>
      </c>
      <c r="C68" t="s">
        <v>448</v>
      </c>
    </row>
    <row r="69" spans="1:3" x14ac:dyDescent="0.25">
      <c r="A69">
        <v>70</v>
      </c>
      <c r="B69">
        <v>94112973718</v>
      </c>
      <c r="C69" t="s">
        <v>448</v>
      </c>
    </row>
    <row r="70" spans="1:3" x14ac:dyDescent="0.25">
      <c r="A70">
        <v>158</v>
      </c>
      <c r="B70">
        <v>94031766363</v>
      </c>
      <c r="C70" t="s">
        <v>448</v>
      </c>
    </row>
    <row r="71" spans="1:3" x14ac:dyDescent="0.25">
      <c r="A71">
        <v>205</v>
      </c>
      <c r="B71">
        <v>95030438448</v>
      </c>
      <c r="C71" t="s">
        <v>448</v>
      </c>
    </row>
    <row r="72" spans="1:3" x14ac:dyDescent="0.25">
      <c r="A72">
        <v>261</v>
      </c>
      <c r="B72">
        <v>92121027392</v>
      </c>
      <c r="C72" t="s">
        <v>448</v>
      </c>
    </row>
    <row r="73" spans="1:3" x14ac:dyDescent="0.25">
      <c r="A73">
        <v>313</v>
      </c>
      <c r="B73">
        <v>93042372947</v>
      </c>
      <c r="C73" t="s">
        <v>448</v>
      </c>
    </row>
    <row r="74" spans="1:3" x14ac:dyDescent="0.25">
      <c r="A74">
        <v>21</v>
      </c>
      <c r="B74">
        <v>93052712924</v>
      </c>
      <c r="C74" t="s">
        <v>457</v>
      </c>
    </row>
    <row r="75" spans="1:3" x14ac:dyDescent="0.25">
      <c r="A75">
        <v>121</v>
      </c>
      <c r="B75">
        <v>94011095964</v>
      </c>
      <c r="C75" t="s">
        <v>457</v>
      </c>
    </row>
    <row r="76" spans="1:3" x14ac:dyDescent="0.25">
      <c r="A76">
        <v>126</v>
      </c>
      <c r="B76">
        <v>94051599561</v>
      </c>
      <c r="C76" t="s">
        <v>457</v>
      </c>
    </row>
    <row r="77" spans="1:3" x14ac:dyDescent="0.25">
      <c r="A77">
        <v>4</v>
      </c>
      <c r="B77">
        <v>93022138167</v>
      </c>
      <c r="C77" t="s">
        <v>442</v>
      </c>
    </row>
    <row r="78" spans="1:3" x14ac:dyDescent="0.25">
      <c r="A78">
        <v>185</v>
      </c>
      <c r="B78">
        <v>93091278935</v>
      </c>
      <c r="C78" t="s">
        <v>442</v>
      </c>
    </row>
    <row r="79" spans="1:3" x14ac:dyDescent="0.25">
      <c r="A79">
        <v>232</v>
      </c>
      <c r="B79">
        <v>93081336463</v>
      </c>
      <c r="C79" t="s">
        <v>442</v>
      </c>
    </row>
    <row r="80" spans="1:3" x14ac:dyDescent="0.25">
      <c r="A80">
        <v>235</v>
      </c>
      <c r="B80">
        <v>94030283737</v>
      </c>
      <c r="C80" t="s">
        <v>442</v>
      </c>
    </row>
    <row r="81" spans="1:3" x14ac:dyDescent="0.25">
      <c r="A81">
        <v>240</v>
      </c>
      <c r="B81">
        <v>94080681844</v>
      </c>
      <c r="C81" t="s">
        <v>442</v>
      </c>
    </row>
    <row r="82" spans="1:3" x14ac:dyDescent="0.25">
      <c r="A82">
        <v>321</v>
      </c>
      <c r="B82">
        <v>93020984197</v>
      </c>
      <c r="C82" t="s">
        <v>442</v>
      </c>
    </row>
    <row r="83" spans="1:3" x14ac:dyDescent="0.25">
      <c r="A83">
        <v>72</v>
      </c>
      <c r="B83">
        <v>95111035621</v>
      </c>
      <c r="C83" t="s">
        <v>487</v>
      </c>
    </row>
    <row r="84" spans="1:3" x14ac:dyDescent="0.25">
      <c r="A84">
        <v>230</v>
      </c>
      <c r="B84">
        <v>96061094795</v>
      </c>
      <c r="C84" t="s">
        <v>487</v>
      </c>
    </row>
    <row r="85" spans="1:3" x14ac:dyDescent="0.25">
      <c r="A85">
        <v>260</v>
      </c>
      <c r="B85">
        <v>94030588351</v>
      </c>
      <c r="C85" t="s">
        <v>487</v>
      </c>
    </row>
    <row r="86" spans="1:3" x14ac:dyDescent="0.25">
      <c r="A86">
        <v>314</v>
      </c>
      <c r="B86">
        <v>96051078792</v>
      </c>
      <c r="C86" t="s">
        <v>487</v>
      </c>
    </row>
    <row r="87" spans="1:3" x14ac:dyDescent="0.25">
      <c r="A87">
        <v>128</v>
      </c>
      <c r="B87">
        <v>95050162572</v>
      </c>
      <c r="C87" t="s">
        <v>505</v>
      </c>
    </row>
    <row r="88" spans="1:3" x14ac:dyDescent="0.25">
      <c r="A88">
        <v>199</v>
      </c>
      <c r="B88">
        <v>92080864292</v>
      </c>
      <c r="C88" t="s">
        <v>505</v>
      </c>
    </row>
    <row r="89" spans="1:3" x14ac:dyDescent="0.25">
      <c r="A89">
        <v>243</v>
      </c>
      <c r="B89">
        <v>95052836383</v>
      </c>
      <c r="C89" t="s">
        <v>505</v>
      </c>
    </row>
    <row r="90" spans="1:3" x14ac:dyDescent="0.25">
      <c r="A90">
        <v>91</v>
      </c>
      <c r="B90">
        <v>96030997362</v>
      </c>
      <c r="C90" t="s">
        <v>494</v>
      </c>
    </row>
    <row r="91" spans="1:3" x14ac:dyDescent="0.25">
      <c r="A91">
        <v>112</v>
      </c>
      <c r="B91">
        <v>96110878613</v>
      </c>
      <c r="C91" t="s">
        <v>501</v>
      </c>
    </row>
    <row r="92" spans="1:3" x14ac:dyDescent="0.25">
      <c r="A92">
        <v>161</v>
      </c>
      <c r="B92">
        <v>93052321317</v>
      </c>
      <c r="C92" t="s">
        <v>501</v>
      </c>
    </row>
    <row r="93" spans="1:3" x14ac:dyDescent="0.25">
      <c r="A93">
        <v>201</v>
      </c>
      <c r="B93">
        <v>93091575513</v>
      </c>
      <c r="C93" t="s">
        <v>501</v>
      </c>
    </row>
    <row r="94" spans="1:3" x14ac:dyDescent="0.25">
      <c r="A94">
        <v>117</v>
      </c>
      <c r="B94">
        <v>96012247623</v>
      </c>
      <c r="C94" t="s">
        <v>503</v>
      </c>
    </row>
    <row r="95" spans="1:3" x14ac:dyDescent="0.25">
      <c r="A95">
        <v>135</v>
      </c>
      <c r="B95">
        <v>92122718336</v>
      </c>
      <c r="C95" t="s">
        <v>503</v>
      </c>
    </row>
    <row r="96" spans="1:3" x14ac:dyDescent="0.25">
      <c r="A96">
        <v>223</v>
      </c>
      <c r="B96">
        <v>97010983179</v>
      </c>
      <c r="C96" t="s">
        <v>503</v>
      </c>
    </row>
    <row r="97" spans="1:3" x14ac:dyDescent="0.25">
      <c r="A97">
        <v>279</v>
      </c>
      <c r="B97">
        <v>95012344439</v>
      </c>
      <c r="C97" t="s">
        <v>503</v>
      </c>
    </row>
    <row r="98" spans="1:3" x14ac:dyDescent="0.25">
      <c r="A98">
        <v>327</v>
      </c>
      <c r="B98">
        <v>94070444888</v>
      </c>
      <c r="C98" t="s">
        <v>503</v>
      </c>
    </row>
    <row r="99" spans="1:3" x14ac:dyDescent="0.25">
      <c r="A99">
        <v>39</v>
      </c>
      <c r="B99">
        <v>92080361249</v>
      </c>
      <c r="C99" t="s">
        <v>470</v>
      </c>
    </row>
    <row r="100" spans="1:3" x14ac:dyDescent="0.25">
      <c r="A100">
        <v>81</v>
      </c>
      <c r="B100">
        <v>96082398784</v>
      </c>
      <c r="C100" t="s">
        <v>470</v>
      </c>
    </row>
    <row r="101" spans="1:3" x14ac:dyDescent="0.25">
      <c r="A101">
        <v>115</v>
      </c>
      <c r="B101">
        <v>93011731988</v>
      </c>
      <c r="C101" t="s">
        <v>470</v>
      </c>
    </row>
    <row r="102" spans="1:3" x14ac:dyDescent="0.25">
      <c r="A102">
        <v>93</v>
      </c>
      <c r="B102">
        <v>97011693781</v>
      </c>
      <c r="C102" t="s">
        <v>495</v>
      </c>
    </row>
    <row r="103" spans="1:3" x14ac:dyDescent="0.25">
      <c r="A103">
        <v>136</v>
      </c>
      <c r="B103">
        <v>93060314174</v>
      </c>
      <c r="C103" t="s">
        <v>495</v>
      </c>
    </row>
    <row r="104" spans="1:3" x14ac:dyDescent="0.25">
      <c r="A104">
        <v>207</v>
      </c>
      <c r="B104">
        <v>93041967867</v>
      </c>
      <c r="C104" t="s">
        <v>495</v>
      </c>
    </row>
    <row r="105" spans="1:3" x14ac:dyDescent="0.25">
      <c r="A105">
        <v>237</v>
      </c>
      <c r="B105">
        <v>96011338285</v>
      </c>
      <c r="C105" t="s">
        <v>495</v>
      </c>
    </row>
    <row r="106" spans="1:3" x14ac:dyDescent="0.25">
      <c r="A106">
        <v>267</v>
      </c>
      <c r="B106">
        <v>93021324462</v>
      </c>
      <c r="C106" t="s">
        <v>495</v>
      </c>
    </row>
    <row r="107" spans="1:3" x14ac:dyDescent="0.25">
      <c r="A107">
        <v>97</v>
      </c>
      <c r="B107">
        <v>95080577175</v>
      </c>
      <c r="C107" t="s">
        <v>498</v>
      </c>
    </row>
    <row r="108" spans="1:3" x14ac:dyDescent="0.25">
      <c r="A108">
        <v>167</v>
      </c>
      <c r="B108">
        <v>96042123681</v>
      </c>
      <c r="C108" t="s">
        <v>498</v>
      </c>
    </row>
    <row r="109" spans="1:3" x14ac:dyDescent="0.25">
      <c r="A109">
        <v>288</v>
      </c>
      <c r="B109">
        <v>94052812232</v>
      </c>
      <c r="C109" t="s">
        <v>498</v>
      </c>
    </row>
    <row r="110" spans="1:3" x14ac:dyDescent="0.25">
      <c r="A110">
        <v>273</v>
      </c>
      <c r="B110">
        <v>94010593869</v>
      </c>
      <c r="C110" t="s">
        <v>522</v>
      </c>
    </row>
    <row r="111" spans="1:3" x14ac:dyDescent="0.25">
      <c r="A111">
        <v>19</v>
      </c>
      <c r="B111">
        <v>94012833877</v>
      </c>
      <c r="C111" t="s">
        <v>455</v>
      </c>
    </row>
    <row r="112" spans="1:3" x14ac:dyDescent="0.25">
      <c r="A112">
        <v>82</v>
      </c>
      <c r="B112">
        <v>97012894365</v>
      </c>
      <c r="C112" t="s">
        <v>455</v>
      </c>
    </row>
    <row r="113" spans="1:3" x14ac:dyDescent="0.25">
      <c r="A113">
        <v>131</v>
      </c>
      <c r="B113">
        <v>96051865921</v>
      </c>
      <c r="C113" t="s">
        <v>455</v>
      </c>
    </row>
    <row r="114" spans="1:3" x14ac:dyDescent="0.25">
      <c r="A114">
        <v>253</v>
      </c>
      <c r="B114">
        <v>96110243976</v>
      </c>
      <c r="C114" t="s">
        <v>455</v>
      </c>
    </row>
    <row r="115" spans="1:3" x14ac:dyDescent="0.25">
      <c r="A115">
        <v>40</v>
      </c>
      <c r="B115">
        <v>96092746489</v>
      </c>
      <c r="C115" t="s">
        <v>471</v>
      </c>
    </row>
    <row r="116" spans="1:3" x14ac:dyDescent="0.25">
      <c r="A116">
        <v>272</v>
      </c>
      <c r="B116">
        <v>92061754985</v>
      </c>
      <c r="C116" t="s">
        <v>471</v>
      </c>
    </row>
    <row r="117" spans="1:3" x14ac:dyDescent="0.25">
      <c r="A117">
        <v>289</v>
      </c>
      <c r="B117">
        <v>95031582894</v>
      </c>
      <c r="C117" t="s">
        <v>471</v>
      </c>
    </row>
    <row r="118" spans="1:3" x14ac:dyDescent="0.25">
      <c r="A118">
        <v>247</v>
      </c>
      <c r="B118">
        <v>92112635683</v>
      </c>
      <c r="C118" t="s">
        <v>519</v>
      </c>
    </row>
    <row r="119" spans="1:3" x14ac:dyDescent="0.25">
      <c r="A119">
        <v>10</v>
      </c>
      <c r="B119">
        <v>95120191648</v>
      </c>
      <c r="C119" t="s">
        <v>447</v>
      </c>
    </row>
    <row r="120" spans="1:3" x14ac:dyDescent="0.25">
      <c r="A120">
        <v>88</v>
      </c>
      <c r="B120">
        <v>94050582715</v>
      </c>
      <c r="C120" t="s">
        <v>447</v>
      </c>
    </row>
    <row r="121" spans="1:3" x14ac:dyDescent="0.25">
      <c r="A121">
        <v>134</v>
      </c>
      <c r="B121">
        <v>93112296421</v>
      </c>
      <c r="C121" t="s">
        <v>447</v>
      </c>
    </row>
    <row r="122" spans="1:3" x14ac:dyDescent="0.25">
      <c r="A122">
        <v>142</v>
      </c>
      <c r="B122">
        <v>96060783968</v>
      </c>
      <c r="C122" t="s">
        <v>447</v>
      </c>
    </row>
    <row r="123" spans="1:3" x14ac:dyDescent="0.25">
      <c r="A123">
        <v>144</v>
      </c>
      <c r="B123">
        <v>96112845442</v>
      </c>
      <c r="C123" t="s">
        <v>447</v>
      </c>
    </row>
    <row r="124" spans="1:3" x14ac:dyDescent="0.25">
      <c r="A124">
        <v>196</v>
      </c>
      <c r="B124">
        <v>93111422865</v>
      </c>
      <c r="C124" t="s">
        <v>447</v>
      </c>
    </row>
    <row r="125" spans="1:3" x14ac:dyDescent="0.25">
      <c r="A125">
        <v>287</v>
      </c>
      <c r="B125">
        <v>93051494722</v>
      </c>
      <c r="C125" t="s">
        <v>447</v>
      </c>
    </row>
    <row r="126" spans="1:3" x14ac:dyDescent="0.25">
      <c r="A126">
        <v>31</v>
      </c>
      <c r="B126">
        <v>93031426752</v>
      </c>
      <c r="C126" t="s">
        <v>464</v>
      </c>
    </row>
    <row r="127" spans="1:3" x14ac:dyDescent="0.25">
      <c r="A127">
        <v>44</v>
      </c>
      <c r="B127">
        <v>94100357838</v>
      </c>
      <c r="C127" t="s">
        <v>464</v>
      </c>
    </row>
    <row r="128" spans="1:3" x14ac:dyDescent="0.25">
      <c r="A128">
        <v>154</v>
      </c>
      <c r="B128">
        <v>96081771827</v>
      </c>
      <c r="C128" t="s">
        <v>464</v>
      </c>
    </row>
    <row r="129" spans="1:3" x14ac:dyDescent="0.25">
      <c r="A129">
        <v>202</v>
      </c>
      <c r="B129">
        <v>94051786439</v>
      </c>
      <c r="C129" t="s">
        <v>464</v>
      </c>
    </row>
    <row r="130" spans="1:3" x14ac:dyDescent="0.25">
      <c r="A130">
        <v>214</v>
      </c>
      <c r="B130">
        <v>95080318259</v>
      </c>
      <c r="C130" t="s">
        <v>464</v>
      </c>
    </row>
    <row r="131" spans="1:3" x14ac:dyDescent="0.25">
      <c r="A131">
        <v>258</v>
      </c>
      <c r="B131">
        <v>95081712847</v>
      </c>
      <c r="C131" t="s">
        <v>464</v>
      </c>
    </row>
    <row r="132" spans="1:3" x14ac:dyDescent="0.25">
      <c r="A132">
        <v>1</v>
      </c>
      <c r="B132">
        <v>92061083359</v>
      </c>
      <c r="C132" t="s">
        <v>439</v>
      </c>
    </row>
    <row r="133" spans="1:3" x14ac:dyDescent="0.25">
      <c r="A133">
        <v>104</v>
      </c>
      <c r="B133">
        <v>92062762152</v>
      </c>
      <c r="C133" t="s">
        <v>439</v>
      </c>
    </row>
    <row r="134" spans="1:3" x14ac:dyDescent="0.25">
      <c r="A134">
        <v>125</v>
      </c>
      <c r="B134">
        <v>93041271841</v>
      </c>
      <c r="C134" t="s">
        <v>439</v>
      </c>
    </row>
    <row r="135" spans="1:3" x14ac:dyDescent="0.25">
      <c r="A135">
        <v>166</v>
      </c>
      <c r="B135">
        <v>96021765853</v>
      </c>
      <c r="C135" t="s">
        <v>439</v>
      </c>
    </row>
    <row r="136" spans="1:3" x14ac:dyDescent="0.25">
      <c r="A136">
        <v>171</v>
      </c>
      <c r="B136">
        <v>95071044176</v>
      </c>
      <c r="C136" t="s">
        <v>514</v>
      </c>
    </row>
    <row r="137" spans="1:3" x14ac:dyDescent="0.25">
      <c r="A137">
        <v>224</v>
      </c>
      <c r="B137">
        <v>93012248937</v>
      </c>
      <c r="C137" t="s">
        <v>514</v>
      </c>
    </row>
    <row r="138" spans="1:3" x14ac:dyDescent="0.25">
      <c r="A138">
        <v>249</v>
      </c>
      <c r="B138">
        <v>93042594253</v>
      </c>
      <c r="C138" t="s">
        <v>514</v>
      </c>
    </row>
    <row r="139" spans="1:3" x14ac:dyDescent="0.25">
      <c r="A139">
        <v>326</v>
      </c>
      <c r="B139">
        <v>93062061135</v>
      </c>
      <c r="C139" t="s">
        <v>514</v>
      </c>
    </row>
    <row r="140" spans="1:3" x14ac:dyDescent="0.25">
      <c r="A140">
        <v>178</v>
      </c>
      <c r="B140">
        <v>93032549924</v>
      </c>
      <c r="C140" t="s">
        <v>515</v>
      </c>
    </row>
    <row r="141" spans="1:3" x14ac:dyDescent="0.25">
      <c r="A141">
        <v>35</v>
      </c>
      <c r="B141">
        <v>95062252193</v>
      </c>
      <c r="C141" t="s">
        <v>468</v>
      </c>
    </row>
    <row r="142" spans="1:3" x14ac:dyDescent="0.25">
      <c r="A142">
        <v>75</v>
      </c>
      <c r="B142">
        <v>93102651636</v>
      </c>
      <c r="C142" t="s">
        <v>468</v>
      </c>
    </row>
    <row r="143" spans="1:3" x14ac:dyDescent="0.25">
      <c r="A143">
        <v>124</v>
      </c>
      <c r="B143">
        <v>95120745656</v>
      </c>
      <c r="C143" t="s">
        <v>468</v>
      </c>
    </row>
    <row r="144" spans="1:3" x14ac:dyDescent="0.25">
      <c r="A144">
        <v>181</v>
      </c>
      <c r="B144">
        <v>93041252815</v>
      </c>
      <c r="C144" t="s">
        <v>468</v>
      </c>
    </row>
    <row r="145" spans="1:3" x14ac:dyDescent="0.25">
      <c r="A145">
        <v>248</v>
      </c>
      <c r="B145">
        <v>97021392858</v>
      </c>
      <c r="C145" t="s">
        <v>468</v>
      </c>
    </row>
    <row r="146" spans="1:3" x14ac:dyDescent="0.25">
      <c r="A146">
        <v>25</v>
      </c>
      <c r="B146">
        <v>95112489689</v>
      </c>
      <c r="C146" t="s">
        <v>459</v>
      </c>
    </row>
    <row r="147" spans="1:3" x14ac:dyDescent="0.25">
      <c r="A147">
        <v>160</v>
      </c>
      <c r="B147">
        <v>92103163461</v>
      </c>
      <c r="C147" t="s">
        <v>459</v>
      </c>
    </row>
    <row r="148" spans="1:3" x14ac:dyDescent="0.25">
      <c r="A148">
        <v>231</v>
      </c>
      <c r="B148">
        <v>92072589329</v>
      </c>
      <c r="C148" t="s">
        <v>459</v>
      </c>
    </row>
    <row r="149" spans="1:3" x14ac:dyDescent="0.25">
      <c r="A149">
        <v>20</v>
      </c>
      <c r="B149">
        <v>95052939154</v>
      </c>
      <c r="C149" t="s">
        <v>456</v>
      </c>
    </row>
    <row r="150" spans="1:3" x14ac:dyDescent="0.25">
      <c r="A150">
        <v>59</v>
      </c>
      <c r="B150">
        <v>94040669736</v>
      </c>
      <c r="C150" t="s">
        <v>456</v>
      </c>
    </row>
    <row r="151" spans="1:3" x14ac:dyDescent="0.25">
      <c r="A151">
        <v>73</v>
      </c>
      <c r="B151">
        <v>95060298582</v>
      </c>
      <c r="C151" t="s">
        <v>456</v>
      </c>
    </row>
    <row r="152" spans="1:3" x14ac:dyDescent="0.25">
      <c r="A152">
        <v>51</v>
      </c>
      <c r="B152">
        <v>93061564929</v>
      </c>
      <c r="C152" t="s">
        <v>477</v>
      </c>
    </row>
    <row r="153" spans="1:3" x14ac:dyDescent="0.25">
      <c r="A153">
        <v>90</v>
      </c>
      <c r="B153">
        <v>92060618813</v>
      </c>
      <c r="C153" t="s">
        <v>477</v>
      </c>
    </row>
    <row r="154" spans="1:3" x14ac:dyDescent="0.25">
      <c r="A154">
        <v>208</v>
      </c>
      <c r="B154">
        <v>92121586455</v>
      </c>
      <c r="C154" t="s">
        <v>477</v>
      </c>
    </row>
    <row r="155" spans="1:3" x14ac:dyDescent="0.25">
      <c r="A155">
        <v>221</v>
      </c>
      <c r="B155">
        <v>96042084485</v>
      </c>
      <c r="C155" t="s">
        <v>477</v>
      </c>
    </row>
    <row r="156" spans="1:3" x14ac:dyDescent="0.25">
      <c r="A156">
        <v>47</v>
      </c>
      <c r="B156">
        <v>94060394564</v>
      </c>
      <c r="C156" t="s">
        <v>474</v>
      </c>
    </row>
    <row r="157" spans="1:3" x14ac:dyDescent="0.25">
      <c r="A157">
        <v>69</v>
      </c>
      <c r="B157">
        <v>94020179251</v>
      </c>
      <c r="C157" t="s">
        <v>474</v>
      </c>
    </row>
    <row r="158" spans="1:3" x14ac:dyDescent="0.25">
      <c r="A158">
        <v>16</v>
      </c>
      <c r="B158">
        <v>96041586933</v>
      </c>
      <c r="C158" t="s">
        <v>452</v>
      </c>
    </row>
    <row r="159" spans="1:3" x14ac:dyDescent="0.25">
      <c r="A159">
        <v>217</v>
      </c>
      <c r="B159">
        <v>96040333314</v>
      </c>
      <c r="C159" t="s">
        <v>452</v>
      </c>
    </row>
    <row r="160" spans="1:3" x14ac:dyDescent="0.25">
      <c r="A160">
        <v>254</v>
      </c>
      <c r="B160">
        <v>93021966581</v>
      </c>
      <c r="C160" t="s">
        <v>452</v>
      </c>
    </row>
    <row r="161" spans="1:3" x14ac:dyDescent="0.25">
      <c r="A161">
        <v>101</v>
      </c>
      <c r="B161">
        <v>95041645299</v>
      </c>
      <c r="C161" t="s">
        <v>499</v>
      </c>
    </row>
    <row r="162" spans="1:3" x14ac:dyDescent="0.25">
      <c r="A162">
        <v>304</v>
      </c>
      <c r="B162">
        <v>94072628581</v>
      </c>
      <c r="C162" t="s">
        <v>499</v>
      </c>
    </row>
    <row r="163" spans="1:3" x14ac:dyDescent="0.25">
      <c r="A163">
        <v>83</v>
      </c>
      <c r="B163">
        <v>97021392858</v>
      </c>
      <c r="C163" t="s">
        <v>493</v>
      </c>
    </row>
    <row r="164" spans="1:3" x14ac:dyDescent="0.25">
      <c r="A164">
        <v>113</v>
      </c>
      <c r="B164">
        <v>93010287374</v>
      </c>
      <c r="C164" t="s">
        <v>493</v>
      </c>
    </row>
    <row r="165" spans="1:3" x14ac:dyDescent="0.25">
      <c r="A165">
        <v>127</v>
      </c>
      <c r="B165">
        <v>93070995479</v>
      </c>
      <c r="C165" t="s">
        <v>493</v>
      </c>
    </row>
    <row r="166" spans="1:3" x14ac:dyDescent="0.25">
      <c r="A166">
        <v>328</v>
      </c>
      <c r="B166">
        <v>93041329773</v>
      </c>
      <c r="C166" t="s">
        <v>493</v>
      </c>
    </row>
    <row r="167" spans="1:3" x14ac:dyDescent="0.25">
      <c r="A167">
        <v>198</v>
      </c>
      <c r="B167">
        <v>96081092979</v>
      </c>
      <c r="C167" t="s">
        <v>517</v>
      </c>
    </row>
    <row r="168" spans="1:3" x14ac:dyDescent="0.25">
      <c r="A168">
        <v>60</v>
      </c>
      <c r="B168">
        <v>94092286956</v>
      </c>
      <c r="C168" t="s">
        <v>481</v>
      </c>
    </row>
    <row r="169" spans="1:3" x14ac:dyDescent="0.25">
      <c r="A169">
        <v>118</v>
      </c>
      <c r="B169">
        <v>94081134358</v>
      </c>
      <c r="C169" t="s">
        <v>481</v>
      </c>
    </row>
    <row r="170" spans="1:3" x14ac:dyDescent="0.25">
      <c r="A170">
        <v>177</v>
      </c>
      <c r="B170">
        <v>96022327144</v>
      </c>
      <c r="C170" t="s">
        <v>481</v>
      </c>
    </row>
    <row r="171" spans="1:3" x14ac:dyDescent="0.25">
      <c r="A171">
        <v>274</v>
      </c>
      <c r="B171">
        <v>95103086594</v>
      </c>
      <c r="C171" t="s">
        <v>481</v>
      </c>
    </row>
    <row r="172" spans="1:3" x14ac:dyDescent="0.25">
      <c r="A172">
        <v>307</v>
      </c>
      <c r="B172">
        <v>94062767281</v>
      </c>
      <c r="C172" t="s">
        <v>481</v>
      </c>
    </row>
    <row r="173" spans="1:3" x14ac:dyDescent="0.25">
      <c r="A173">
        <v>62</v>
      </c>
      <c r="B173">
        <v>93031176282</v>
      </c>
      <c r="C173" t="s">
        <v>483</v>
      </c>
    </row>
    <row r="174" spans="1:3" x14ac:dyDescent="0.25">
      <c r="A174">
        <v>236</v>
      </c>
      <c r="B174">
        <v>97010812385</v>
      </c>
      <c r="C174" t="s">
        <v>483</v>
      </c>
    </row>
    <row r="175" spans="1:3" x14ac:dyDescent="0.25">
      <c r="A175">
        <v>251</v>
      </c>
      <c r="B175">
        <v>96122014799</v>
      </c>
      <c r="C175" t="s">
        <v>483</v>
      </c>
    </row>
    <row r="176" spans="1:3" x14ac:dyDescent="0.25">
      <c r="A176">
        <v>252</v>
      </c>
      <c r="B176">
        <v>95061884197</v>
      </c>
      <c r="C176" t="s">
        <v>483</v>
      </c>
    </row>
    <row r="177" spans="1:3" x14ac:dyDescent="0.25">
      <c r="A177">
        <v>303</v>
      </c>
      <c r="B177">
        <v>96090634229</v>
      </c>
      <c r="C177" t="s">
        <v>483</v>
      </c>
    </row>
    <row r="178" spans="1:3" x14ac:dyDescent="0.25">
      <c r="A178">
        <v>305</v>
      </c>
      <c r="B178">
        <v>95053039198</v>
      </c>
      <c r="C178" t="s">
        <v>483</v>
      </c>
    </row>
    <row r="179" spans="1:3" x14ac:dyDescent="0.25">
      <c r="A179">
        <v>52</v>
      </c>
      <c r="B179">
        <v>95120591417</v>
      </c>
      <c r="C179" t="s">
        <v>478</v>
      </c>
    </row>
    <row r="180" spans="1:3" x14ac:dyDescent="0.25">
      <c r="A180">
        <v>103</v>
      </c>
      <c r="B180">
        <v>93092337785</v>
      </c>
      <c r="C180" t="s">
        <v>478</v>
      </c>
    </row>
    <row r="181" spans="1:3" x14ac:dyDescent="0.25">
      <c r="A181">
        <v>107</v>
      </c>
      <c r="B181">
        <v>96120158756</v>
      </c>
      <c r="C181" t="s">
        <v>478</v>
      </c>
    </row>
    <row r="182" spans="1:3" x14ac:dyDescent="0.25">
      <c r="A182">
        <v>130</v>
      </c>
      <c r="B182">
        <v>92081119933</v>
      </c>
      <c r="C182" t="s">
        <v>478</v>
      </c>
    </row>
    <row r="183" spans="1:3" x14ac:dyDescent="0.25">
      <c r="A183">
        <v>309</v>
      </c>
      <c r="B183">
        <v>94070532538</v>
      </c>
      <c r="C183" t="s">
        <v>478</v>
      </c>
    </row>
    <row r="184" spans="1:3" x14ac:dyDescent="0.25">
      <c r="A184">
        <v>164</v>
      </c>
      <c r="B184">
        <v>94081268846</v>
      </c>
      <c r="C184" t="s">
        <v>512</v>
      </c>
    </row>
    <row r="185" spans="1:3" x14ac:dyDescent="0.25">
      <c r="A185">
        <v>206</v>
      </c>
      <c r="B185">
        <v>93120854668</v>
      </c>
      <c r="C185" t="s">
        <v>512</v>
      </c>
    </row>
    <row r="186" spans="1:3" x14ac:dyDescent="0.25">
      <c r="A186">
        <v>26</v>
      </c>
      <c r="B186">
        <v>93060626866</v>
      </c>
      <c r="C186" t="s">
        <v>460</v>
      </c>
    </row>
    <row r="187" spans="1:3" x14ac:dyDescent="0.25">
      <c r="A187">
        <v>45</v>
      </c>
      <c r="B187">
        <v>95041132892</v>
      </c>
      <c r="C187" t="s">
        <v>460</v>
      </c>
    </row>
    <row r="188" spans="1:3" x14ac:dyDescent="0.25">
      <c r="A188">
        <v>110</v>
      </c>
      <c r="B188">
        <v>96092784458</v>
      </c>
      <c r="C188" t="s">
        <v>460</v>
      </c>
    </row>
    <row r="189" spans="1:3" x14ac:dyDescent="0.25">
      <c r="A189">
        <v>222</v>
      </c>
      <c r="B189">
        <v>96062773598</v>
      </c>
      <c r="C189" t="s">
        <v>460</v>
      </c>
    </row>
    <row r="190" spans="1:3" x14ac:dyDescent="0.25">
      <c r="A190">
        <v>283</v>
      </c>
      <c r="B190">
        <v>95082916158</v>
      </c>
      <c r="C190" t="s">
        <v>460</v>
      </c>
    </row>
    <row r="191" spans="1:3" x14ac:dyDescent="0.25">
      <c r="A191">
        <v>299</v>
      </c>
      <c r="B191">
        <v>95123151452</v>
      </c>
      <c r="C191" t="s">
        <v>460</v>
      </c>
    </row>
    <row r="192" spans="1:3" x14ac:dyDescent="0.25">
      <c r="A192">
        <v>275</v>
      </c>
      <c r="B192">
        <v>93031922166</v>
      </c>
      <c r="C192" t="s">
        <v>523</v>
      </c>
    </row>
    <row r="193" spans="1:3" x14ac:dyDescent="0.25">
      <c r="A193">
        <v>325</v>
      </c>
      <c r="B193">
        <v>96011223945</v>
      </c>
      <c r="C193" t="s">
        <v>523</v>
      </c>
    </row>
    <row r="194" spans="1:3" x14ac:dyDescent="0.25">
      <c r="A194">
        <v>140</v>
      </c>
      <c r="B194">
        <v>94041273536</v>
      </c>
      <c r="C194" t="s">
        <v>508</v>
      </c>
    </row>
    <row r="195" spans="1:3" x14ac:dyDescent="0.25">
      <c r="A195">
        <v>316</v>
      </c>
      <c r="B195">
        <v>92051861424</v>
      </c>
      <c r="C195" t="s">
        <v>508</v>
      </c>
    </row>
    <row r="196" spans="1:3" x14ac:dyDescent="0.25">
      <c r="A196">
        <v>80</v>
      </c>
      <c r="B196">
        <v>96070166834</v>
      </c>
      <c r="C196" t="s">
        <v>492</v>
      </c>
    </row>
    <row r="197" spans="1:3" x14ac:dyDescent="0.25">
      <c r="A197">
        <v>147</v>
      </c>
      <c r="B197">
        <v>94102052458</v>
      </c>
      <c r="C197" t="s">
        <v>492</v>
      </c>
    </row>
    <row r="198" spans="1:3" x14ac:dyDescent="0.25">
      <c r="A198">
        <v>173</v>
      </c>
      <c r="B198">
        <v>94032585554</v>
      </c>
      <c r="C198" t="s">
        <v>492</v>
      </c>
    </row>
    <row r="199" spans="1:3" x14ac:dyDescent="0.25">
      <c r="A199">
        <v>284</v>
      </c>
      <c r="B199">
        <v>95120487536</v>
      </c>
      <c r="C199" t="s">
        <v>492</v>
      </c>
    </row>
    <row r="200" spans="1:3" x14ac:dyDescent="0.25">
      <c r="A200">
        <v>291</v>
      </c>
      <c r="B200">
        <v>96052982418</v>
      </c>
      <c r="C200" t="s">
        <v>492</v>
      </c>
    </row>
    <row r="201" spans="1:3" x14ac:dyDescent="0.25">
      <c r="A201">
        <v>296</v>
      </c>
      <c r="B201">
        <v>93031853565</v>
      </c>
      <c r="C201" t="s">
        <v>492</v>
      </c>
    </row>
    <row r="202" spans="1:3" x14ac:dyDescent="0.25">
      <c r="A202">
        <v>270</v>
      </c>
      <c r="B202">
        <v>92061937214</v>
      </c>
      <c r="C202" t="s">
        <v>521</v>
      </c>
    </row>
    <row r="203" spans="1:3" x14ac:dyDescent="0.25">
      <c r="A203">
        <v>329</v>
      </c>
      <c r="B203">
        <v>92052033215</v>
      </c>
      <c r="C203" t="s">
        <v>521</v>
      </c>
    </row>
    <row r="204" spans="1:3" x14ac:dyDescent="0.25">
      <c r="A204">
        <v>33</v>
      </c>
      <c r="B204">
        <v>95010919439</v>
      </c>
      <c r="C204" t="s">
        <v>466</v>
      </c>
    </row>
    <row r="205" spans="1:3" x14ac:dyDescent="0.25">
      <c r="A205">
        <v>38</v>
      </c>
      <c r="B205">
        <v>95042249539</v>
      </c>
      <c r="C205" t="s">
        <v>466</v>
      </c>
    </row>
    <row r="206" spans="1:3" x14ac:dyDescent="0.25">
      <c r="A206">
        <v>204</v>
      </c>
      <c r="B206">
        <v>96032965482</v>
      </c>
      <c r="C206" t="s">
        <v>466</v>
      </c>
    </row>
    <row r="207" spans="1:3" x14ac:dyDescent="0.25">
      <c r="A207">
        <v>311</v>
      </c>
      <c r="B207">
        <v>96011788721</v>
      </c>
      <c r="C207" t="s">
        <v>466</v>
      </c>
    </row>
    <row r="208" spans="1:3" x14ac:dyDescent="0.25">
      <c r="A208">
        <v>111</v>
      </c>
      <c r="B208">
        <v>94080448661</v>
      </c>
      <c r="C208" t="s">
        <v>500</v>
      </c>
    </row>
    <row r="209" spans="1:3" x14ac:dyDescent="0.25">
      <c r="A209">
        <v>50</v>
      </c>
      <c r="B209">
        <v>94080228692</v>
      </c>
      <c r="C209" t="s">
        <v>476</v>
      </c>
    </row>
    <row r="210" spans="1:3" x14ac:dyDescent="0.25">
      <c r="A210">
        <v>86</v>
      </c>
      <c r="B210">
        <v>97021392858</v>
      </c>
      <c r="C210" t="s">
        <v>476</v>
      </c>
    </row>
    <row r="211" spans="1:3" x14ac:dyDescent="0.25">
      <c r="A211">
        <v>163</v>
      </c>
      <c r="B211">
        <v>92100661849</v>
      </c>
      <c r="C211" t="s">
        <v>476</v>
      </c>
    </row>
    <row r="212" spans="1:3" x14ac:dyDescent="0.25">
      <c r="A212">
        <v>209</v>
      </c>
      <c r="B212">
        <v>96111524476</v>
      </c>
      <c r="C212" t="s">
        <v>476</v>
      </c>
    </row>
    <row r="213" spans="1:3" x14ac:dyDescent="0.25">
      <c r="A213">
        <v>312</v>
      </c>
      <c r="B213">
        <v>95092124468</v>
      </c>
      <c r="C213" t="s">
        <v>476</v>
      </c>
    </row>
    <row r="214" spans="1:3" x14ac:dyDescent="0.25">
      <c r="A214">
        <v>133</v>
      </c>
      <c r="B214">
        <v>94052063812</v>
      </c>
      <c r="C214" t="s">
        <v>507</v>
      </c>
    </row>
    <row r="215" spans="1:3" x14ac:dyDescent="0.25">
      <c r="A215">
        <v>182</v>
      </c>
      <c r="B215">
        <v>93091115319</v>
      </c>
      <c r="C215" t="s">
        <v>507</v>
      </c>
    </row>
    <row r="216" spans="1:3" x14ac:dyDescent="0.25">
      <c r="A216">
        <v>263</v>
      </c>
      <c r="B216">
        <v>96050641553</v>
      </c>
      <c r="C216" t="s">
        <v>507</v>
      </c>
    </row>
    <row r="217" spans="1:3" x14ac:dyDescent="0.25">
      <c r="A217">
        <v>36</v>
      </c>
      <c r="B217">
        <v>95030373332</v>
      </c>
      <c r="C217" t="s">
        <v>469</v>
      </c>
    </row>
    <row r="218" spans="1:3" x14ac:dyDescent="0.25">
      <c r="A218">
        <v>84</v>
      </c>
      <c r="B218">
        <v>93031562344</v>
      </c>
      <c r="C218" t="s">
        <v>469</v>
      </c>
    </row>
    <row r="219" spans="1:3" x14ac:dyDescent="0.25">
      <c r="A219">
        <v>175</v>
      </c>
      <c r="B219">
        <v>94020859896</v>
      </c>
      <c r="C219" t="s">
        <v>469</v>
      </c>
    </row>
    <row r="220" spans="1:3" x14ac:dyDescent="0.25">
      <c r="A220">
        <v>194</v>
      </c>
      <c r="B220">
        <v>96090923899</v>
      </c>
      <c r="C220" t="s">
        <v>469</v>
      </c>
    </row>
    <row r="221" spans="1:3" x14ac:dyDescent="0.25">
      <c r="A221">
        <v>245</v>
      </c>
      <c r="B221">
        <v>94083048134</v>
      </c>
      <c r="C221" t="s">
        <v>469</v>
      </c>
    </row>
    <row r="222" spans="1:3" x14ac:dyDescent="0.25">
      <c r="A222">
        <v>280</v>
      </c>
      <c r="B222">
        <v>96051572319</v>
      </c>
      <c r="C222" t="s">
        <v>469</v>
      </c>
    </row>
    <row r="223" spans="1:3" x14ac:dyDescent="0.25">
      <c r="A223">
        <v>290</v>
      </c>
      <c r="B223">
        <v>95092628511</v>
      </c>
      <c r="C223" t="s">
        <v>469</v>
      </c>
    </row>
    <row r="224" spans="1:3" x14ac:dyDescent="0.25">
      <c r="A224">
        <v>9</v>
      </c>
      <c r="B224">
        <v>93101749226</v>
      </c>
      <c r="C224" t="s">
        <v>446</v>
      </c>
    </row>
    <row r="225" spans="1:3" x14ac:dyDescent="0.25">
      <c r="A225">
        <v>55</v>
      </c>
      <c r="B225">
        <v>93110195784</v>
      </c>
      <c r="C225" t="s">
        <v>446</v>
      </c>
    </row>
    <row r="226" spans="1:3" x14ac:dyDescent="0.25">
      <c r="A226">
        <v>212</v>
      </c>
      <c r="B226">
        <v>95101667241</v>
      </c>
      <c r="C226" t="s">
        <v>446</v>
      </c>
    </row>
    <row r="227" spans="1:3" x14ac:dyDescent="0.25">
      <c r="A227">
        <v>271</v>
      </c>
      <c r="B227">
        <v>95011221717</v>
      </c>
      <c r="C227" t="s">
        <v>446</v>
      </c>
    </row>
    <row r="228" spans="1:3" x14ac:dyDescent="0.25">
      <c r="A228">
        <v>227</v>
      </c>
      <c r="B228">
        <v>96061777722</v>
      </c>
      <c r="C228" t="s">
        <v>518</v>
      </c>
    </row>
    <row r="229" spans="1:3" x14ac:dyDescent="0.25">
      <c r="A229">
        <v>297</v>
      </c>
      <c r="B229">
        <v>96090264886</v>
      </c>
      <c r="C229" t="s">
        <v>518</v>
      </c>
    </row>
    <row r="230" spans="1:3" x14ac:dyDescent="0.25">
      <c r="A230">
        <v>95</v>
      </c>
      <c r="B230">
        <v>96041717944</v>
      </c>
      <c r="C230" t="s">
        <v>496</v>
      </c>
    </row>
    <row r="231" spans="1:3" x14ac:dyDescent="0.25">
      <c r="A231">
        <v>200</v>
      </c>
      <c r="B231">
        <v>96102819712</v>
      </c>
      <c r="C231" t="s">
        <v>496</v>
      </c>
    </row>
    <row r="232" spans="1:3" x14ac:dyDescent="0.25">
      <c r="A232">
        <v>129</v>
      </c>
      <c r="B232">
        <v>97022426727</v>
      </c>
      <c r="C232" t="s">
        <v>506</v>
      </c>
    </row>
    <row r="233" spans="1:3" x14ac:dyDescent="0.25">
      <c r="A233">
        <v>145</v>
      </c>
      <c r="B233">
        <v>93020492353</v>
      </c>
      <c r="C233" t="s">
        <v>506</v>
      </c>
    </row>
    <row r="234" spans="1:3" x14ac:dyDescent="0.25">
      <c r="A234">
        <v>169</v>
      </c>
      <c r="B234">
        <v>93101369477</v>
      </c>
      <c r="C234" t="s">
        <v>506</v>
      </c>
    </row>
    <row r="235" spans="1:3" x14ac:dyDescent="0.25">
      <c r="A235">
        <v>174</v>
      </c>
      <c r="B235">
        <v>95111492877</v>
      </c>
      <c r="C235" t="s">
        <v>506</v>
      </c>
    </row>
    <row r="236" spans="1:3" x14ac:dyDescent="0.25">
      <c r="A236">
        <v>190</v>
      </c>
      <c r="B236">
        <v>92081817558</v>
      </c>
      <c r="C236" t="s">
        <v>506</v>
      </c>
    </row>
    <row r="237" spans="1:3" x14ac:dyDescent="0.25">
      <c r="A237">
        <v>285</v>
      </c>
      <c r="B237">
        <v>95092172959</v>
      </c>
      <c r="C237" t="s">
        <v>506</v>
      </c>
    </row>
    <row r="238" spans="1:3" x14ac:dyDescent="0.25">
      <c r="A238">
        <v>32</v>
      </c>
      <c r="B238">
        <v>94041715238</v>
      </c>
      <c r="C238" t="s">
        <v>465</v>
      </c>
    </row>
    <row r="239" spans="1:3" x14ac:dyDescent="0.25">
      <c r="A239">
        <v>172</v>
      </c>
      <c r="B239">
        <v>92070952712</v>
      </c>
      <c r="C239" t="s">
        <v>465</v>
      </c>
    </row>
    <row r="240" spans="1:3" x14ac:dyDescent="0.25">
      <c r="A240">
        <v>322</v>
      </c>
      <c r="B240">
        <v>96050419725</v>
      </c>
      <c r="C240" t="s">
        <v>465</v>
      </c>
    </row>
    <row r="241" spans="1:3" x14ac:dyDescent="0.25">
      <c r="A241">
        <v>2</v>
      </c>
      <c r="B241">
        <v>94103033254</v>
      </c>
      <c r="C241" t="s">
        <v>440</v>
      </c>
    </row>
    <row r="242" spans="1:3" x14ac:dyDescent="0.25">
      <c r="A242">
        <v>293</v>
      </c>
      <c r="B242">
        <v>95040576286</v>
      </c>
      <c r="C242" t="s">
        <v>440</v>
      </c>
    </row>
    <row r="243" spans="1:3" x14ac:dyDescent="0.25">
      <c r="A243">
        <v>318</v>
      </c>
      <c r="B243">
        <v>93081892851</v>
      </c>
      <c r="C243" t="s">
        <v>440</v>
      </c>
    </row>
    <row r="244" spans="1:3" x14ac:dyDescent="0.25">
      <c r="A244">
        <v>43</v>
      </c>
      <c r="B244">
        <v>93020344452</v>
      </c>
      <c r="C244" t="s">
        <v>472</v>
      </c>
    </row>
    <row r="245" spans="1:3" x14ac:dyDescent="0.25">
      <c r="A245">
        <v>63</v>
      </c>
      <c r="B245">
        <v>93120948925</v>
      </c>
      <c r="C245" t="s">
        <v>472</v>
      </c>
    </row>
    <row r="246" spans="1:3" x14ac:dyDescent="0.25">
      <c r="A246">
        <v>106</v>
      </c>
      <c r="B246">
        <v>94111993425</v>
      </c>
      <c r="C246" t="s">
        <v>472</v>
      </c>
    </row>
    <row r="247" spans="1:3" x14ac:dyDescent="0.25">
      <c r="A247">
        <v>150</v>
      </c>
      <c r="B247">
        <v>96043095419</v>
      </c>
      <c r="C247" t="s">
        <v>511</v>
      </c>
    </row>
    <row r="248" spans="1:3" x14ac:dyDescent="0.25">
      <c r="A248">
        <v>268</v>
      </c>
      <c r="B248">
        <v>94020462177</v>
      </c>
      <c r="C248" t="s">
        <v>511</v>
      </c>
    </row>
    <row r="249" spans="1:3" x14ac:dyDescent="0.25">
      <c r="A249">
        <v>143</v>
      </c>
      <c r="B249">
        <v>92081076313</v>
      </c>
      <c r="C249" t="s">
        <v>509</v>
      </c>
    </row>
    <row r="250" spans="1:3" x14ac:dyDescent="0.25">
      <c r="A250">
        <v>277</v>
      </c>
      <c r="B250">
        <v>94020368381</v>
      </c>
      <c r="C250" t="s">
        <v>509</v>
      </c>
    </row>
    <row r="251" spans="1:3" x14ac:dyDescent="0.25">
      <c r="A251">
        <v>17</v>
      </c>
      <c r="B251">
        <v>94020355996</v>
      </c>
      <c r="C251" t="s">
        <v>453</v>
      </c>
    </row>
    <row r="252" spans="1:3" x14ac:dyDescent="0.25">
      <c r="A252">
        <v>191</v>
      </c>
      <c r="B252">
        <v>96081928342</v>
      </c>
      <c r="C252" t="s">
        <v>453</v>
      </c>
    </row>
    <row r="253" spans="1:3" x14ac:dyDescent="0.25">
      <c r="A253">
        <v>302</v>
      </c>
      <c r="B253">
        <v>94051886221</v>
      </c>
      <c r="C253" t="s">
        <v>453</v>
      </c>
    </row>
    <row r="254" spans="1:3" x14ac:dyDescent="0.25">
      <c r="A254">
        <v>306</v>
      </c>
      <c r="B254">
        <v>94050415987</v>
      </c>
      <c r="C254" t="s">
        <v>453</v>
      </c>
    </row>
    <row r="255" spans="1:3" x14ac:dyDescent="0.25">
      <c r="A255">
        <v>48</v>
      </c>
      <c r="B255">
        <v>92111479877</v>
      </c>
      <c r="C255" t="s">
        <v>475</v>
      </c>
    </row>
    <row r="256" spans="1:3" x14ac:dyDescent="0.25">
      <c r="A256">
        <v>98</v>
      </c>
      <c r="B256">
        <v>95122261156</v>
      </c>
      <c r="C256" t="s">
        <v>475</v>
      </c>
    </row>
    <row r="257" spans="1:3" x14ac:dyDescent="0.25">
      <c r="A257">
        <v>220</v>
      </c>
      <c r="B257">
        <v>94032747169</v>
      </c>
      <c r="C257" t="s">
        <v>475</v>
      </c>
    </row>
    <row r="258" spans="1:3" x14ac:dyDescent="0.25">
      <c r="A258">
        <v>250</v>
      </c>
      <c r="B258">
        <v>96122095251</v>
      </c>
      <c r="C258" t="s">
        <v>475</v>
      </c>
    </row>
    <row r="259" spans="1:3" x14ac:dyDescent="0.25">
      <c r="A259">
        <v>310</v>
      </c>
      <c r="B259">
        <v>93091812971</v>
      </c>
      <c r="C259" t="s">
        <v>475</v>
      </c>
    </row>
    <row r="260" spans="1:3" x14ac:dyDescent="0.25">
      <c r="A260">
        <v>114</v>
      </c>
      <c r="B260">
        <v>93041061585</v>
      </c>
      <c r="C260" t="s">
        <v>502</v>
      </c>
    </row>
    <row r="261" spans="1:3" x14ac:dyDescent="0.25">
      <c r="A261">
        <v>276</v>
      </c>
      <c r="B261">
        <v>93020294887</v>
      </c>
      <c r="C261" t="s">
        <v>502</v>
      </c>
    </row>
    <row r="262" spans="1:3" x14ac:dyDescent="0.25">
      <c r="A262">
        <v>122</v>
      </c>
      <c r="B262">
        <v>94051893894</v>
      </c>
      <c r="C262" t="s">
        <v>504</v>
      </c>
    </row>
    <row r="263" spans="1:3" x14ac:dyDescent="0.25">
      <c r="A263">
        <v>148</v>
      </c>
      <c r="B263">
        <v>93110169918</v>
      </c>
      <c r="C263" t="s">
        <v>504</v>
      </c>
    </row>
    <row r="264" spans="1:3" x14ac:dyDescent="0.25">
      <c r="A264">
        <v>96</v>
      </c>
      <c r="B264">
        <v>96031551327</v>
      </c>
      <c r="C264" t="s">
        <v>497</v>
      </c>
    </row>
    <row r="265" spans="1:3" x14ac:dyDescent="0.25">
      <c r="A265">
        <v>105</v>
      </c>
      <c r="B265">
        <v>93060757559</v>
      </c>
      <c r="C265" t="s">
        <v>497</v>
      </c>
    </row>
    <row r="266" spans="1:3" x14ac:dyDescent="0.25">
      <c r="A266">
        <v>242</v>
      </c>
      <c r="B266">
        <v>96061044486</v>
      </c>
      <c r="C266" t="s">
        <v>497</v>
      </c>
    </row>
    <row r="267" spans="1:3" x14ac:dyDescent="0.25">
      <c r="A267">
        <v>79</v>
      </c>
      <c r="B267">
        <v>93061087466</v>
      </c>
      <c r="C267" t="s">
        <v>491</v>
      </c>
    </row>
    <row r="268" spans="1:3" x14ac:dyDescent="0.25">
      <c r="A268">
        <v>108</v>
      </c>
      <c r="B268">
        <v>94052013633</v>
      </c>
      <c r="C268" t="s">
        <v>491</v>
      </c>
    </row>
    <row r="269" spans="1:3" x14ac:dyDescent="0.25">
      <c r="A269">
        <v>116</v>
      </c>
      <c r="B269">
        <v>92122755816</v>
      </c>
      <c r="C269" t="s">
        <v>491</v>
      </c>
    </row>
    <row r="270" spans="1:3" x14ac:dyDescent="0.25">
      <c r="A270">
        <v>179</v>
      </c>
      <c r="B270">
        <v>92072355391</v>
      </c>
      <c r="C270" t="s">
        <v>491</v>
      </c>
    </row>
    <row r="271" spans="1:3" x14ac:dyDescent="0.25">
      <c r="A271">
        <v>244</v>
      </c>
      <c r="B271">
        <v>94012331191</v>
      </c>
      <c r="C271" t="s">
        <v>491</v>
      </c>
    </row>
    <row r="272" spans="1:3" x14ac:dyDescent="0.25">
      <c r="A272">
        <v>246</v>
      </c>
      <c r="B272">
        <v>94100835552</v>
      </c>
      <c r="C272" t="s">
        <v>491</v>
      </c>
    </row>
    <row r="273" spans="1:3" x14ac:dyDescent="0.25">
      <c r="A273">
        <v>278</v>
      </c>
      <c r="B273">
        <v>92060349478</v>
      </c>
      <c r="C273" t="s">
        <v>491</v>
      </c>
    </row>
    <row r="274" spans="1:3" x14ac:dyDescent="0.25">
      <c r="A274">
        <v>54</v>
      </c>
      <c r="B274">
        <v>93081269666</v>
      </c>
      <c r="C274" t="s">
        <v>480</v>
      </c>
    </row>
    <row r="275" spans="1:3" x14ac:dyDescent="0.25">
      <c r="A275">
        <v>162</v>
      </c>
      <c r="B275">
        <v>96050286545</v>
      </c>
      <c r="C275" t="s">
        <v>480</v>
      </c>
    </row>
    <row r="276" spans="1:3" x14ac:dyDescent="0.25">
      <c r="A276">
        <v>29</v>
      </c>
      <c r="B276">
        <v>95062355629</v>
      </c>
      <c r="C276" t="s">
        <v>463</v>
      </c>
    </row>
    <row r="277" spans="1:3" x14ac:dyDescent="0.25">
      <c r="A277">
        <v>74</v>
      </c>
      <c r="B277">
        <v>96070825977</v>
      </c>
      <c r="C277" t="s">
        <v>463</v>
      </c>
    </row>
    <row r="278" spans="1:3" x14ac:dyDescent="0.25">
      <c r="A278">
        <v>266</v>
      </c>
      <c r="B278">
        <v>94021031192</v>
      </c>
      <c r="C278" t="s">
        <v>463</v>
      </c>
    </row>
    <row r="279" spans="1:3" x14ac:dyDescent="0.25">
      <c r="A279">
        <v>78</v>
      </c>
      <c r="B279">
        <v>93090575941</v>
      </c>
      <c r="C279" t="s">
        <v>490</v>
      </c>
    </row>
    <row r="280" spans="1:3" x14ac:dyDescent="0.25">
      <c r="A280">
        <v>219</v>
      </c>
      <c r="B280">
        <v>95071674573</v>
      </c>
      <c r="C280" t="s">
        <v>490</v>
      </c>
    </row>
    <row r="281" spans="1:3" x14ac:dyDescent="0.25">
      <c r="A281">
        <v>12</v>
      </c>
      <c r="B281">
        <v>94031061512</v>
      </c>
      <c r="C281" t="s">
        <v>449</v>
      </c>
    </row>
    <row r="282" spans="1:3" x14ac:dyDescent="0.25">
      <c r="A282">
        <v>58</v>
      </c>
      <c r="B282">
        <v>92051048757</v>
      </c>
      <c r="C282" t="s">
        <v>449</v>
      </c>
    </row>
    <row r="283" spans="1:3" x14ac:dyDescent="0.25">
      <c r="A283">
        <v>157</v>
      </c>
      <c r="B283">
        <v>97010621727</v>
      </c>
      <c r="C283" t="s">
        <v>449</v>
      </c>
    </row>
    <row r="284" spans="1:3" x14ac:dyDescent="0.25">
      <c r="A284">
        <v>215</v>
      </c>
      <c r="B284">
        <v>94121925755</v>
      </c>
      <c r="C284" t="s">
        <v>449</v>
      </c>
    </row>
    <row r="285" spans="1:3" x14ac:dyDescent="0.25">
      <c r="A285">
        <v>76</v>
      </c>
      <c r="B285">
        <v>95020584568</v>
      </c>
      <c r="C285" t="s">
        <v>488</v>
      </c>
    </row>
    <row r="286" spans="1:3" x14ac:dyDescent="0.25">
      <c r="A286">
        <v>87</v>
      </c>
      <c r="B286">
        <v>96111917733</v>
      </c>
      <c r="C286" t="s">
        <v>488</v>
      </c>
    </row>
    <row r="287" spans="1:3" x14ac:dyDescent="0.25">
      <c r="A287">
        <v>151</v>
      </c>
      <c r="B287">
        <v>94062364747</v>
      </c>
      <c r="C287" t="s">
        <v>488</v>
      </c>
    </row>
    <row r="288" spans="1:3" x14ac:dyDescent="0.25">
      <c r="A288">
        <v>218</v>
      </c>
      <c r="B288">
        <v>96032039774</v>
      </c>
      <c r="C288" t="s">
        <v>488</v>
      </c>
    </row>
    <row r="289" spans="1:3" x14ac:dyDescent="0.25">
      <c r="A289">
        <v>241</v>
      </c>
      <c r="B289">
        <v>96082593622</v>
      </c>
      <c r="C289" t="s">
        <v>488</v>
      </c>
    </row>
    <row r="290" spans="1:3" x14ac:dyDescent="0.25">
      <c r="A290">
        <v>28</v>
      </c>
      <c r="B290">
        <v>97021486467</v>
      </c>
      <c r="C290" t="s">
        <v>462</v>
      </c>
    </row>
    <row r="291" spans="1:3" x14ac:dyDescent="0.25">
      <c r="A291">
        <v>30</v>
      </c>
      <c r="B291">
        <v>92052999663</v>
      </c>
      <c r="C291" t="s">
        <v>462</v>
      </c>
    </row>
    <row r="292" spans="1:3" x14ac:dyDescent="0.25">
      <c r="A292">
        <v>56</v>
      </c>
      <c r="B292">
        <v>97021392858</v>
      </c>
      <c r="C292" t="s">
        <v>462</v>
      </c>
    </row>
    <row r="293" spans="1:3" x14ac:dyDescent="0.25">
      <c r="A293">
        <v>139</v>
      </c>
      <c r="B293">
        <v>92112571134</v>
      </c>
      <c r="C293" t="s">
        <v>462</v>
      </c>
    </row>
    <row r="294" spans="1:3" x14ac:dyDescent="0.25">
      <c r="A294">
        <v>156</v>
      </c>
      <c r="B294">
        <v>95010286766</v>
      </c>
      <c r="C294" t="s">
        <v>462</v>
      </c>
    </row>
    <row r="295" spans="1:3" x14ac:dyDescent="0.25">
      <c r="A295">
        <v>225</v>
      </c>
      <c r="B295">
        <v>94093037193</v>
      </c>
      <c r="C295" t="s">
        <v>462</v>
      </c>
    </row>
    <row r="296" spans="1:3" x14ac:dyDescent="0.25">
      <c r="A296">
        <v>265</v>
      </c>
      <c r="B296">
        <v>97012853362</v>
      </c>
      <c r="C296" t="s">
        <v>462</v>
      </c>
    </row>
    <row r="297" spans="1:3" x14ac:dyDescent="0.25">
      <c r="A297">
        <v>324</v>
      </c>
      <c r="B297">
        <v>96080514843</v>
      </c>
      <c r="C297" t="s">
        <v>462</v>
      </c>
    </row>
    <row r="298" spans="1:3" x14ac:dyDescent="0.25">
      <c r="A298">
        <v>53</v>
      </c>
      <c r="B298">
        <v>92121027392</v>
      </c>
      <c r="C298" t="s">
        <v>479</v>
      </c>
    </row>
    <row r="299" spans="1:3" x14ac:dyDescent="0.25">
      <c r="A299">
        <v>71</v>
      </c>
      <c r="B299">
        <v>95092264276</v>
      </c>
      <c r="C299" t="s">
        <v>479</v>
      </c>
    </row>
    <row r="300" spans="1:3" x14ac:dyDescent="0.25">
      <c r="A300">
        <v>109</v>
      </c>
      <c r="B300">
        <v>96051135916</v>
      </c>
      <c r="C300" t="s">
        <v>479</v>
      </c>
    </row>
    <row r="301" spans="1:3" x14ac:dyDescent="0.25">
      <c r="A301">
        <v>153</v>
      </c>
      <c r="B301">
        <v>95042653121</v>
      </c>
      <c r="C301" t="s">
        <v>479</v>
      </c>
    </row>
    <row r="302" spans="1:3" x14ac:dyDescent="0.25">
      <c r="A302">
        <v>192</v>
      </c>
      <c r="B302">
        <v>96111514855</v>
      </c>
      <c r="C302" t="s">
        <v>479</v>
      </c>
    </row>
    <row r="303" spans="1:3" x14ac:dyDescent="0.25">
      <c r="A303">
        <v>257</v>
      </c>
      <c r="B303">
        <v>93031439697</v>
      </c>
      <c r="C303" t="s">
        <v>479</v>
      </c>
    </row>
    <row r="304" spans="1:3" x14ac:dyDescent="0.25">
      <c r="A304">
        <v>5</v>
      </c>
      <c r="B304">
        <v>95010144314</v>
      </c>
      <c r="C304" t="s">
        <v>443</v>
      </c>
    </row>
    <row r="305" spans="1:3" x14ac:dyDescent="0.25">
      <c r="A305">
        <v>6</v>
      </c>
      <c r="B305">
        <v>97010159347</v>
      </c>
      <c r="C305" t="s">
        <v>443</v>
      </c>
    </row>
    <row r="306" spans="1:3" x14ac:dyDescent="0.25">
      <c r="A306">
        <v>42</v>
      </c>
      <c r="B306">
        <v>95091617358</v>
      </c>
      <c r="C306" t="s">
        <v>443</v>
      </c>
    </row>
    <row r="307" spans="1:3" x14ac:dyDescent="0.25">
      <c r="A307">
        <v>57</v>
      </c>
      <c r="B307">
        <v>95051277866</v>
      </c>
      <c r="C307" t="s">
        <v>443</v>
      </c>
    </row>
    <row r="308" spans="1:3" x14ac:dyDescent="0.25">
      <c r="A308">
        <v>92</v>
      </c>
      <c r="B308">
        <v>95051878845</v>
      </c>
      <c r="C308" t="s">
        <v>443</v>
      </c>
    </row>
    <row r="309" spans="1:3" x14ac:dyDescent="0.25">
      <c r="A309">
        <v>100</v>
      </c>
      <c r="B309">
        <v>93080136224</v>
      </c>
      <c r="C309" t="s">
        <v>443</v>
      </c>
    </row>
    <row r="310" spans="1:3" x14ac:dyDescent="0.25">
      <c r="A310">
        <v>119</v>
      </c>
      <c r="B310">
        <v>95111457382</v>
      </c>
      <c r="C310" t="s">
        <v>443</v>
      </c>
    </row>
    <row r="311" spans="1:3" x14ac:dyDescent="0.25">
      <c r="A311">
        <v>123</v>
      </c>
      <c r="B311">
        <v>94091517385</v>
      </c>
      <c r="C311" t="s">
        <v>443</v>
      </c>
    </row>
    <row r="312" spans="1:3" x14ac:dyDescent="0.25">
      <c r="A312">
        <v>170</v>
      </c>
      <c r="B312">
        <v>93111079234</v>
      </c>
      <c r="C312" t="s">
        <v>443</v>
      </c>
    </row>
    <row r="313" spans="1:3" x14ac:dyDescent="0.25">
      <c r="A313">
        <v>238</v>
      </c>
      <c r="B313">
        <v>94112234831</v>
      </c>
      <c r="C313" t="s">
        <v>443</v>
      </c>
    </row>
    <row r="314" spans="1:3" x14ac:dyDescent="0.25">
      <c r="A314">
        <v>259</v>
      </c>
      <c r="B314">
        <v>92121027392</v>
      </c>
      <c r="C314" t="s">
        <v>443</v>
      </c>
    </row>
    <row r="315" spans="1:3" x14ac:dyDescent="0.25">
      <c r="A315">
        <v>300</v>
      </c>
      <c r="B315">
        <v>93061243679</v>
      </c>
      <c r="C315" t="s">
        <v>443</v>
      </c>
    </row>
    <row r="316" spans="1:3" x14ac:dyDescent="0.25">
      <c r="A316">
        <v>34</v>
      </c>
      <c r="B316">
        <v>93110591337</v>
      </c>
      <c r="C316" t="s">
        <v>467</v>
      </c>
    </row>
    <row r="317" spans="1:3" x14ac:dyDescent="0.25">
      <c r="A317">
        <v>256</v>
      </c>
      <c r="B317">
        <v>94012177294</v>
      </c>
      <c r="C317" t="s">
        <v>467</v>
      </c>
    </row>
    <row r="318" spans="1:3" x14ac:dyDescent="0.25">
      <c r="A318">
        <v>319</v>
      </c>
      <c r="B318">
        <v>95021137376</v>
      </c>
      <c r="C318" t="s">
        <v>524</v>
      </c>
    </row>
    <row r="319" spans="1:3" x14ac:dyDescent="0.25">
      <c r="A319">
        <v>7</v>
      </c>
      <c r="B319">
        <v>92122899246</v>
      </c>
      <c r="C319" t="s">
        <v>444</v>
      </c>
    </row>
    <row r="320" spans="1:3" x14ac:dyDescent="0.25">
      <c r="A320">
        <v>94</v>
      </c>
      <c r="B320">
        <v>94070167664</v>
      </c>
      <c r="C320" t="s">
        <v>444</v>
      </c>
    </row>
    <row r="321" spans="1:3" x14ac:dyDescent="0.25">
      <c r="A321">
        <v>120</v>
      </c>
      <c r="B321">
        <v>92070336152</v>
      </c>
      <c r="C321" t="s">
        <v>444</v>
      </c>
    </row>
    <row r="322" spans="1:3" x14ac:dyDescent="0.25">
      <c r="A322">
        <v>317</v>
      </c>
      <c r="B322">
        <v>97022784472</v>
      </c>
      <c r="C322" t="s">
        <v>444</v>
      </c>
    </row>
    <row r="323" spans="1:3" x14ac:dyDescent="0.25">
      <c r="A323">
        <v>184</v>
      </c>
      <c r="B323">
        <v>92060816563</v>
      </c>
      <c r="C323" t="s">
        <v>516</v>
      </c>
    </row>
    <row r="324" spans="1:3" x14ac:dyDescent="0.25">
      <c r="A324">
        <v>255</v>
      </c>
      <c r="B324">
        <v>92060863855</v>
      </c>
      <c r="C324" t="s">
        <v>516</v>
      </c>
    </row>
    <row r="325" spans="1:3" x14ac:dyDescent="0.25">
      <c r="A325">
        <v>264</v>
      </c>
      <c r="B325">
        <v>93012423916</v>
      </c>
      <c r="C325" t="s">
        <v>516</v>
      </c>
    </row>
    <row r="326" spans="1:3" x14ac:dyDescent="0.25">
      <c r="A326">
        <v>286</v>
      </c>
      <c r="B326">
        <v>96121964255</v>
      </c>
      <c r="C326" t="s">
        <v>516</v>
      </c>
    </row>
    <row r="327" spans="1:3" x14ac:dyDescent="0.25">
      <c r="A327">
        <v>27</v>
      </c>
      <c r="B327">
        <v>96122279451</v>
      </c>
      <c r="C327" t="s">
        <v>461</v>
      </c>
    </row>
    <row r="328" spans="1:3" x14ac:dyDescent="0.25">
      <c r="A328">
        <v>138</v>
      </c>
      <c r="B328">
        <v>96112171271</v>
      </c>
      <c r="C328" t="s">
        <v>461</v>
      </c>
    </row>
    <row r="329" spans="1:3" x14ac:dyDescent="0.25">
      <c r="A329">
        <v>229</v>
      </c>
      <c r="B329">
        <v>95011368836</v>
      </c>
      <c r="C329" t="s">
        <v>461</v>
      </c>
    </row>
    <row r="330" spans="1:3" x14ac:dyDescent="0.25">
      <c r="A330">
        <v>67</v>
      </c>
      <c r="B330">
        <v>94091089918</v>
      </c>
      <c r="C330" t="s">
        <v>486</v>
      </c>
    </row>
    <row r="331" spans="1:3" x14ac:dyDescent="0.25">
      <c r="A331">
        <v>282</v>
      </c>
      <c r="B331">
        <v>92052877491</v>
      </c>
      <c r="C331" t="s">
        <v>486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BFB-FD54-41F8-952E-A733CBDF1ABC}">
  <dimension ref="A1:B326"/>
  <sheetViews>
    <sheetView topLeftCell="A300" workbookViewId="0">
      <selection activeCell="A31" sqref="A31"/>
    </sheetView>
  </sheetViews>
  <sheetFormatPr defaultRowHeight="15" x14ac:dyDescent="0.25"/>
  <cols>
    <col min="1" max="1" width="12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92051048757</v>
      </c>
      <c r="B2">
        <v>8</v>
      </c>
    </row>
    <row r="3" spans="1:2" x14ac:dyDescent="0.25">
      <c r="A3">
        <v>92051861424</v>
      </c>
      <c r="B3">
        <v>32</v>
      </c>
    </row>
    <row r="4" spans="1:2" x14ac:dyDescent="0.25">
      <c r="A4">
        <v>92052033215</v>
      </c>
      <c r="B4">
        <v>66</v>
      </c>
    </row>
    <row r="5" spans="1:2" x14ac:dyDescent="0.25">
      <c r="A5">
        <v>92052877491</v>
      </c>
      <c r="B5">
        <v>47</v>
      </c>
    </row>
    <row r="6" spans="1:2" x14ac:dyDescent="0.25">
      <c r="A6">
        <v>92052999663</v>
      </c>
      <c r="B6">
        <v>3</v>
      </c>
    </row>
    <row r="7" spans="1:2" x14ac:dyDescent="0.25">
      <c r="A7">
        <v>92060349478</v>
      </c>
      <c r="B7">
        <v>9</v>
      </c>
    </row>
    <row r="8" spans="1:2" x14ac:dyDescent="0.25">
      <c r="A8">
        <v>92060618813</v>
      </c>
      <c r="B8">
        <v>65</v>
      </c>
    </row>
    <row r="9" spans="1:2" x14ac:dyDescent="0.25">
      <c r="A9">
        <v>92060816563</v>
      </c>
      <c r="B9">
        <v>22</v>
      </c>
    </row>
    <row r="10" spans="1:2" x14ac:dyDescent="0.25">
      <c r="A10">
        <v>92060863855</v>
      </c>
      <c r="B10">
        <v>1</v>
      </c>
    </row>
    <row r="11" spans="1:2" x14ac:dyDescent="0.25">
      <c r="A11">
        <v>92061083359</v>
      </c>
      <c r="B11">
        <v>21</v>
      </c>
    </row>
    <row r="12" spans="1:2" x14ac:dyDescent="0.25">
      <c r="A12">
        <v>92061754985</v>
      </c>
      <c r="B12">
        <v>62</v>
      </c>
    </row>
    <row r="13" spans="1:2" x14ac:dyDescent="0.25">
      <c r="A13">
        <v>92061937214</v>
      </c>
      <c r="B13">
        <v>55</v>
      </c>
    </row>
    <row r="14" spans="1:2" x14ac:dyDescent="0.25">
      <c r="A14">
        <v>92062548936</v>
      </c>
      <c r="B14">
        <v>18</v>
      </c>
    </row>
    <row r="15" spans="1:2" x14ac:dyDescent="0.25">
      <c r="A15">
        <v>92062762152</v>
      </c>
      <c r="B15">
        <v>60</v>
      </c>
    </row>
    <row r="16" spans="1:2" x14ac:dyDescent="0.25">
      <c r="A16">
        <v>92062962545</v>
      </c>
      <c r="B16">
        <v>6</v>
      </c>
    </row>
    <row r="17" spans="1:2" x14ac:dyDescent="0.25">
      <c r="A17">
        <v>92070111188</v>
      </c>
      <c r="B17">
        <v>32</v>
      </c>
    </row>
    <row r="18" spans="1:2" x14ac:dyDescent="0.25">
      <c r="A18">
        <v>92070336152</v>
      </c>
      <c r="B18">
        <v>64</v>
      </c>
    </row>
    <row r="19" spans="1:2" x14ac:dyDescent="0.25">
      <c r="A19">
        <v>92070952712</v>
      </c>
      <c r="B19">
        <v>62</v>
      </c>
    </row>
    <row r="20" spans="1:2" x14ac:dyDescent="0.25">
      <c r="A20">
        <v>92071176944</v>
      </c>
      <c r="B20">
        <v>21</v>
      </c>
    </row>
    <row r="21" spans="1:2" x14ac:dyDescent="0.25">
      <c r="A21">
        <v>92072355391</v>
      </c>
      <c r="B21">
        <v>42</v>
      </c>
    </row>
    <row r="22" spans="1:2" x14ac:dyDescent="0.25">
      <c r="A22">
        <v>92072589329</v>
      </c>
      <c r="B22">
        <v>16</v>
      </c>
    </row>
    <row r="23" spans="1:2" x14ac:dyDescent="0.25">
      <c r="A23">
        <v>92080361249</v>
      </c>
      <c r="B23">
        <v>48</v>
      </c>
    </row>
    <row r="24" spans="1:2" x14ac:dyDescent="0.25">
      <c r="A24">
        <v>92080864292</v>
      </c>
      <c r="B24">
        <v>67</v>
      </c>
    </row>
    <row r="25" spans="1:2" x14ac:dyDescent="0.25">
      <c r="A25">
        <v>92081076313</v>
      </c>
      <c r="B25">
        <v>44</v>
      </c>
    </row>
    <row r="26" spans="1:2" x14ac:dyDescent="0.25">
      <c r="A26">
        <v>92081119933</v>
      </c>
      <c r="B26">
        <v>41</v>
      </c>
    </row>
    <row r="27" spans="1:2" x14ac:dyDescent="0.25">
      <c r="A27">
        <v>92081817558</v>
      </c>
      <c r="B27">
        <v>44</v>
      </c>
    </row>
    <row r="28" spans="1:2" x14ac:dyDescent="0.25">
      <c r="A28">
        <v>92081982469</v>
      </c>
      <c r="B28">
        <v>68</v>
      </c>
    </row>
    <row r="29" spans="1:2" x14ac:dyDescent="0.25">
      <c r="A29">
        <v>92090349976</v>
      </c>
      <c r="B29">
        <v>34</v>
      </c>
    </row>
    <row r="30" spans="1:2" x14ac:dyDescent="0.25">
      <c r="A30">
        <v>92100661849</v>
      </c>
      <c r="B30">
        <v>2</v>
      </c>
    </row>
    <row r="31" spans="1:2" x14ac:dyDescent="0.25">
      <c r="A31">
        <v>92101543816</v>
      </c>
      <c r="B31">
        <v>22</v>
      </c>
    </row>
    <row r="32" spans="1:2" x14ac:dyDescent="0.25">
      <c r="A32">
        <v>92103163461</v>
      </c>
      <c r="B32">
        <v>10</v>
      </c>
    </row>
    <row r="33" spans="1:2" x14ac:dyDescent="0.25">
      <c r="A33">
        <v>92111027117</v>
      </c>
      <c r="B33">
        <v>53</v>
      </c>
    </row>
    <row r="34" spans="1:2" x14ac:dyDescent="0.25">
      <c r="A34">
        <v>92111479877</v>
      </c>
      <c r="B34">
        <v>32</v>
      </c>
    </row>
    <row r="35" spans="1:2" x14ac:dyDescent="0.25">
      <c r="A35">
        <v>92112571134</v>
      </c>
      <c r="B35">
        <v>62</v>
      </c>
    </row>
    <row r="36" spans="1:2" x14ac:dyDescent="0.25">
      <c r="A36">
        <v>92112635683</v>
      </c>
      <c r="B36">
        <v>56</v>
      </c>
    </row>
    <row r="37" spans="1:2" x14ac:dyDescent="0.25">
      <c r="A37">
        <v>92121027392</v>
      </c>
      <c r="B37">
        <v>50</v>
      </c>
    </row>
    <row r="38" spans="1:2" x14ac:dyDescent="0.25">
      <c r="A38">
        <v>92121586455</v>
      </c>
      <c r="B38">
        <v>33</v>
      </c>
    </row>
    <row r="39" spans="1:2" x14ac:dyDescent="0.25">
      <c r="A39">
        <v>92122718336</v>
      </c>
      <c r="B39">
        <v>53</v>
      </c>
    </row>
    <row r="40" spans="1:2" x14ac:dyDescent="0.25">
      <c r="A40">
        <v>92122755816</v>
      </c>
      <c r="B40">
        <v>55</v>
      </c>
    </row>
    <row r="41" spans="1:2" x14ac:dyDescent="0.25">
      <c r="A41">
        <v>92122899246</v>
      </c>
      <c r="B41">
        <v>44</v>
      </c>
    </row>
    <row r="42" spans="1:2" x14ac:dyDescent="0.25">
      <c r="A42">
        <v>93010287374</v>
      </c>
      <c r="B42">
        <v>9</v>
      </c>
    </row>
    <row r="43" spans="1:2" x14ac:dyDescent="0.25">
      <c r="A43">
        <v>93011731988</v>
      </c>
      <c r="B43">
        <v>63</v>
      </c>
    </row>
    <row r="44" spans="1:2" x14ac:dyDescent="0.25">
      <c r="A44">
        <v>93012248937</v>
      </c>
      <c r="B44">
        <v>51</v>
      </c>
    </row>
    <row r="45" spans="1:2" x14ac:dyDescent="0.25">
      <c r="A45">
        <v>93012423916</v>
      </c>
      <c r="B45">
        <v>47</v>
      </c>
    </row>
    <row r="46" spans="1:2" x14ac:dyDescent="0.25">
      <c r="A46">
        <v>93013078979</v>
      </c>
      <c r="B46">
        <v>1</v>
      </c>
    </row>
    <row r="47" spans="1:2" x14ac:dyDescent="0.25">
      <c r="A47">
        <v>93020294887</v>
      </c>
      <c r="B47">
        <v>43</v>
      </c>
    </row>
    <row r="48" spans="1:2" x14ac:dyDescent="0.25">
      <c r="A48">
        <v>93020344452</v>
      </c>
      <c r="B48">
        <v>21</v>
      </c>
    </row>
    <row r="49" spans="1:2" x14ac:dyDescent="0.25">
      <c r="A49">
        <v>93020492353</v>
      </c>
      <c r="B49">
        <v>67</v>
      </c>
    </row>
    <row r="50" spans="1:2" x14ac:dyDescent="0.25">
      <c r="A50">
        <v>93020984197</v>
      </c>
      <c r="B50">
        <v>19</v>
      </c>
    </row>
    <row r="51" spans="1:2" x14ac:dyDescent="0.25">
      <c r="A51">
        <v>93021324462</v>
      </c>
      <c r="B51">
        <v>51</v>
      </c>
    </row>
    <row r="52" spans="1:2" x14ac:dyDescent="0.25">
      <c r="A52">
        <v>93021966581</v>
      </c>
      <c r="B52">
        <v>13</v>
      </c>
    </row>
    <row r="53" spans="1:2" x14ac:dyDescent="0.25">
      <c r="A53">
        <v>93022138167</v>
      </c>
      <c r="B53">
        <v>33</v>
      </c>
    </row>
    <row r="54" spans="1:2" x14ac:dyDescent="0.25">
      <c r="A54">
        <v>93031176282</v>
      </c>
      <c r="B54">
        <v>37</v>
      </c>
    </row>
    <row r="55" spans="1:2" x14ac:dyDescent="0.25">
      <c r="A55">
        <v>93031426752</v>
      </c>
      <c r="B55">
        <v>59</v>
      </c>
    </row>
    <row r="56" spans="1:2" x14ac:dyDescent="0.25">
      <c r="A56">
        <v>93031439697</v>
      </c>
      <c r="B56">
        <v>22</v>
      </c>
    </row>
    <row r="57" spans="1:2" x14ac:dyDescent="0.25">
      <c r="A57">
        <v>93031562344</v>
      </c>
      <c r="B57">
        <v>61</v>
      </c>
    </row>
    <row r="58" spans="1:2" x14ac:dyDescent="0.25">
      <c r="A58">
        <v>93031853565</v>
      </c>
      <c r="B58">
        <v>40</v>
      </c>
    </row>
    <row r="59" spans="1:2" x14ac:dyDescent="0.25">
      <c r="A59">
        <v>93031922166</v>
      </c>
      <c r="B59">
        <v>18</v>
      </c>
    </row>
    <row r="60" spans="1:2" x14ac:dyDescent="0.25">
      <c r="A60">
        <v>93032549924</v>
      </c>
      <c r="B60">
        <v>25</v>
      </c>
    </row>
    <row r="61" spans="1:2" x14ac:dyDescent="0.25">
      <c r="A61">
        <v>93041061585</v>
      </c>
      <c r="B61">
        <v>51</v>
      </c>
    </row>
    <row r="62" spans="1:2" x14ac:dyDescent="0.25">
      <c r="A62">
        <v>93041252815</v>
      </c>
      <c r="B62">
        <v>13</v>
      </c>
    </row>
    <row r="63" spans="1:2" x14ac:dyDescent="0.25">
      <c r="A63">
        <v>93041271841</v>
      </c>
      <c r="B63">
        <v>46</v>
      </c>
    </row>
    <row r="64" spans="1:2" x14ac:dyDescent="0.25">
      <c r="A64">
        <v>93041329773</v>
      </c>
      <c r="B64">
        <v>55</v>
      </c>
    </row>
    <row r="65" spans="1:2" x14ac:dyDescent="0.25">
      <c r="A65">
        <v>93041967867</v>
      </c>
      <c r="B65">
        <v>5</v>
      </c>
    </row>
    <row r="66" spans="1:2" x14ac:dyDescent="0.25">
      <c r="A66">
        <v>93042094111</v>
      </c>
      <c r="B66">
        <v>46</v>
      </c>
    </row>
    <row r="67" spans="1:2" x14ac:dyDescent="0.25">
      <c r="A67">
        <v>93042372947</v>
      </c>
      <c r="B67">
        <v>33</v>
      </c>
    </row>
    <row r="68" spans="1:2" x14ac:dyDescent="0.25">
      <c r="A68">
        <v>93042594253</v>
      </c>
      <c r="B68">
        <v>17</v>
      </c>
    </row>
    <row r="69" spans="1:2" x14ac:dyDescent="0.25">
      <c r="A69">
        <v>93051494722</v>
      </c>
      <c r="B69">
        <v>59</v>
      </c>
    </row>
    <row r="70" spans="1:2" x14ac:dyDescent="0.25">
      <c r="A70">
        <v>93052164592</v>
      </c>
      <c r="B70">
        <v>33</v>
      </c>
    </row>
    <row r="71" spans="1:2" x14ac:dyDescent="0.25">
      <c r="A71">
        <v>93052321317</v>
      </c>
      <c r="B71">
        <v>33</v>
      </c>
    </row>
    <row r="72" spans="1:2" x14ac:dyDescent="0.25">
      <c r="A72">
        <v>93052712924</v>
      </c>
      <c r="B72">
        <v>12</v>
      </c>
    </row>
    <row r="73" spans="1:2" x14ac:dyDescent="0.25">
      <c r="A73">
        <v>93052759398</v>
      </c>
      <c r="B73">
        <v>7</v>
      </c>
    </row>
    <row r="74" spans="1:2" x14ac:dyDescent="0.25">
      <c r="A74">
        <v>93060314174</v>
      </c>
      <c r="B74">
        <v>60</v>
      </c>
    </row>
    <row r="75" spans="1:2" x14ac:dyDescent="0.25">
      <c r="A75">
        <v>93060626866</v>
      </c>
      <c r="B75">
        <v>52</v>
      </c>
    </row>
    <row r="76" spans="1:2" x14ac:dyDescent="0.25">
      <c r="A76">
        <v>93060757559</v>
      </c>
      <c r="B76">
        <v>46</v>
      </c>
    </row>
    <row r="77" spans="1:2" x14ac:dyDescent="0.25">
      <c r="A77">
        <v>93061087466</v>
      </c>
      <c r="B77">
        <v>68</v>
      </c>
    </row>
    <row r="78" spans="1:2" x14ac:dyDescent="0.25">
      <c r="A78">
        <v>93061243679</v>
      </c>
      <c r="B78">
        <v>32</v>
      </c>
    </row>
    <row r="79" spans="1:2" x14ac:dyDescent="0.25">
      <c r="A79">
        <v>93061564929</v>
      </c>
      <c r="B79">
        <v>24</v>
      </c>
    </row>
    <row r="80" spans="1:2" x14ac:dyDescent="0.25">
      <c r="A80">
        <v>93062061135</v>
      </c>
      <c r="B80">
        <v>62</v>
      </c>
    </row>
    <row r="81" spans="1:2" x14ac:dyDescent="0.25">
      <c r="A81">
        <v>93070995479</v>
      </c>
      <c r="B81">
        <v>5</v>
      </c>
    </row>
    <row r="82" spans="1:2" x14ac:dyDescent="0.25">
      <c r="A82">
        <v>93071912839</v>
      </c>
      <c r="B82">
        <v>11</v>
      </c>
    </row>
    <row r="83" spans="1:2" x14ac:dyDescent="0.25">
      <c r="A83">
        <v>93072382295</v>
      </c>
      <c r="B83">
        <v>57</v>
      </c>
    </row>
    <row r="84" spans="1:2" x14ac:dyDescent="0.25">
      <c r="A84">
        <v>93080133818</v>
      </c>
      <c r="B84">
        <v>67</v>
      </c>
    </row>
    <row r="85" spans="1:2" x14ac:dyDescent="0.25">
      <c r="A85">
        <v>93080136224</v>
      </c>
      <c r="B85">
        <v>25</v>
      </c>
    </row>
    <row r="86" spans="1:2" x14ac:dyDescent="0.25">
      <c r="A86">
        <v>93080261416</v>
      </c>
      <c r="B86">
        <v>26</v>
      </c>
    </row>
    <row r="87" spans="1:2" x14ac:dyDescent="0.25">
      <c r="A87">
        <v>93080464147</v>
      </c>
      <c r="B87">
        <v>26</v>
      </c>
    </row>
    <row r="88" spans="1:2" x14ac:dyDescent="0.25">
      <c r="A88">
        <v>93081269666</v>
      </c>
      <c r="B88">
        <v>62</v>
      </c>
    </row>
    <row r="89" spans="1:2" x14ac:dyDescent="0.25">
      <c r="A89">
        <v>93081336463</v>
      </c>
      <c r="B89">
        <v>8</v>
      </c>
    </row>
    <row r="90" spans="1:2" x14ac:dyDescent="0.25">
      <c r="A90">
        <v>93081892851</v>
      </c>
      <c r="B90">
        <v>26</v>
      </c>
    </row>
    <row r="91" spans="1:2" x14ac:dyDescent="0.25">
      <c r="A91">
        <v>93082456168</v>
      </c>
      <c r="B91">
        <v>32</v>
      </c>
    </row>
    <row r="92" spans="1:2" x14ac:dyDescent="0.25">
      <c r="A92">
        <v>93090575941</v>
      </c>
      <c r="B92">
        <v>21</v>
      </c>
    </row>
    <row r="93" spans="1:2" x14ac:dyDescent="0.25">
      <c r="A93">
        <v>93090925753</v>
      </c>
      <c r="B93">
        <v>9</v>
      </c>
    </row>
    <row r="94" spans="1:2" x14ac:dyDescent="0.25">
      <c r="A94">
        <v>93091115319</v>
      </c>
      <c r="B94">
        <v>1</v>
      </c>
    </row>
    <row r="95" spans="1:2" x14ac:dyDescent="0.25">
      <c r="A95">
        <v>93091278935</v>
      </c>
      <c r="B95">
        <v>50</v>
      </c>
    </row>
    <row r="96" spans="1:2" x14ac:dyDescent="0.25">
      <c r="A96">
        <v>93091575513</v>
      </c>
      <c r="B96">
        <v>4</v>
      </c>
    </row>
    <row r="97" spans="1:2" x14ac:dyDescent="0.25">
      <c r="A97">
        <v>93091812971</v>
      </c>
      <c r="B97">
        <v>51</v>
      </c>
    </row>
    <row r="98" spans="1:2" x14ac:dyDescent="0.25">
      <c r="A98">
        <v>93092337785</v>
      </c>
      <c r="B98">
        <v>24</v>
      </c>
    </row>
    <row r="99" spans="1:2" x14ac:dyDescent="0.25">
      <c r="A99">
        <v>93092435575</v>
      </c>
      <c r="B99">
        <v>51</v>
      </c>
    </row>
    <row r="100" spans="1:2" x14ac:dyDescent="0.25">
      <c r="A100">
        <v>93092663774</v>
      </c>
      <c r="B100">
        <v>65</v>
      </c>
    </row>
    <row r="101" spans="1:2" x14ac:dyDescent="0.25">
      <c r="A101">
        <v>93101369477</v>
      </c>
      <c r="B101">
        <v>46</v>
      </c>
    </row>
    <row r="102" spans="1:2" x14ac:dyDescent="0.25">
      <c r="A102">
        <v>93101749226</v>
      </c>
      <c r="B102">
        <v>65</v>
      </c>
    </row>
    <row r="103" spans="1:2" x14ac:dyDescent="0.25">
      <c r="A103">
        <v>93102056134</v>
      </c>
      <c r="B103">
        <v>10</v>
      </c>
    </row>
    <row r="104" spans="1:2" x14ac:dyDescent="0.25">
      <c r="A104">
        <v>93102651636</v>
      </c>
      <c r="B104">
        <v>43</v>
      </c>
    </row>
    <row r="105" spans="1:2" x14ac:dyDescent="0.25">
      <c r="A105">
        <v>93110169918</v>
      </c>
      <c r="B105">
        <v>17</v>
      </c>
    </row>
    <row r="106" spans="1:2" x14ac:dyDescent="0.25">
      <c r="A106">
        <v>93110195784</v>
      </c>
      <c r="B106">
        <v>28</v>
      </c>
    </row>
    <row r="107" spans="1:2" x14ac:dyDescent="0.25">
      <c r="A107">
        <v>93110591337</v>
      </c>
      <c r="B107">
        <v>54</v>
      </c>
    </row>
    <row r="108" spans="1:2" x14ac:dyDescent="0.25">
      <c r="A108">
        <v>93111079234</v>
      </c>
      <c r="B108">
        <v>32</v>
      </c>
    </row>
    <row r="109" spans="1:2" x14ac:dyDescent="0.25">
      <c r="A109">
        <v>93111422865</v>
      </c>
      <c r="B109">
        <v>4</v>
      </c>
    </row>
    <row r="110" spans="1:2" x14ac:dyDescent="0.25">
      <c r="A110">
        <v>93112296421</v>
      </c>
      <c r="B110">
        <v>42</v>
      </c>
    </row>
    <row r="111" spans="1:2" x14ac:dyDescent="0.25">
      <c r="A111">
        <v>93112747286</v>
      </c>
      <c r="B111">
        <v>1</v>
      </c>
    </row>
    <row r="112" spans="1:2" x14ac:dyDescent="0.25">
      <c r="A112">
        <v>93120854668</v>
      </c>
      <c r="B112">
        <v>53</v>
      </c>
    </row>
    <row r="113" spans="1:2" x14ac:dyDescent="0.25">
      <c r="A113">
        <v>93120948925</v>
      </c>
      <c r="B113">
        <v>48</v>
      </c>
    </row>
    <row r="114" spans="1:2" x14ac:dyDescent="0.25">
      <c r="A114">
        <v>93122038392</v>
      </c>
      <c r="B114">
        <v>34</v>
      </c>
    </row>
    <row r="115" spans="1:2" x14ac:dyDescent="0.25">
      <c r="A115">
        <v>93122174335</v>
      </c>
      <c r="B115">
        <v>14</v>
      </c>
    </row>
    <row r="116" spans="1:2" x14ac:dyDescent="0.25">
      <c r="A116">
        <v>93123086325</v>
      </c>
      <c r="B116">
        <v>50</v>
      </c>
    </row>
    <row r="117" spans="1:2" x14ac:dyDescent="0.25">
      <c r="A117">
        <v>94010593869</v>
      </c>
      <c r="B117">
        <v>36</v>
      </c>
    </row>
    <row r="118" spans="1:2" x14ac:dyDescent="0.25">
      <c r="A118">
        <v>94011095964</v>
      </c>
      <c r="B118">
        <v>36</v>
      </c>
    </row>
    <row r="119" spans="1:2" x14ac:dyDescent="0.25">
      <c r="A119">
        <v>94012177294</v>
      </c>
      <c r="B119">
        <v>53</v>
      </c>
    </row>
    <row r="120" spans="1:2" x14ac:dyDescent="0.25">
      <c r="A120">
        <v>94012331191</v>
      </c>
      <c r="B120">
        <v>56</v>
      </c>
    </row>
    <row r="121" spans="1:2" x14ac:dyDescent="0.25">
      <c r="A121">
        <v>94012833877</v>
      </c>
      <c r="B121">
        <v>42</v>
      </c>
    </row>
    <row r="122" spans="1:2" x14ac:dyDescent="0.25">
      <c r="A122">
        <v>94020179251</v>
      </c>
      <c r="B122">
        <v>25</v>
      </c>
    </row>
    <row r="123" spans="1:2" x14ac:dyDescent="0.25">
      <c r="A123">
        <v>94020355996</v>
      </c>
      <c r="B123">
        <v>55</v>
      </c>
    </row>
    <row r="124" spans="1:2" x14ac:dyDescent="0.25">
      <c r="A124">
        <v>94020368381</v>
      </c>
      <c r="B124">
        <v>55</v>
      </c>
    </row>
    <row r="125" spans="1:2" x14ac:dyDescent="0.25">
      <c r="A125">
        <v>94020462177</v>
      </c>
      <c r="B125">
        <v>4</v>
      </c>
    </row>
    <row r="126" spans="1:2" x14ac:dyDescent="0.25">
      <c r="A126">
        <v>94020859896</v>
      </c>
      <c r="B126">
        <v>69</v>
      </c>
    </row>
    <row r="127" spans="1:2" x14ac:dyDescent="0.25">
      <c r="A127">
        <v>94021031192</v>
      </c>
      <c r="B127">
        <v>47</v>
      </c>
    </row>
    <row r="128" spans="1:2" x14ac:dyDescent="0.25">
      <c r="A128">
        <v>94022461945</v>
      </c>
      <c r="B128">
        <v>68</v>
      </c>
    </row>
    <row r="129" spans="1:2" x14ac:dyDescent="0.25">
      <c r="A129">
        <v>94030283737</v>
      </c>
      <c r="B129">
        <v>1</v>
      </c>
    </row>
    <row r="130" spans="1:2" x14ac:dyDescent="0.25">
      <c r="A130">
        <v>94030588351</v>
      </c>
      <c r="B130">
        <v>34</v>
      </c>
    </row>
    <row r="131" spans="1:2" x14ac:dyDescent="0.25">
      <c r="A131">
        <v>94031061512</v>
      </c>
      <c r="B131">
        <v>68</v>
      </c>
    </row>
    <row r="132" spans="1:2" x14ac:dyDescent="0.25">
      <c r="A132">
        <v>94031766363</v>
      </c>
      <c r="B132">
        <v>17</v>
      </c>
    </row>
    <row r="133" spans="1:2" x14ac:dyDescent="0.25">
      <c r="A133">
        <v>94031972793</v>
      </c>
      <c r="B133">
        <v>4</v>
      </c>
    </row>
    <row r="134" spans="1:2" x14ac:dyDescent="0.25">
      <c r="A134">
        <v>94032585554</v>
      </c>
      <c r="B134">
        <v>37</v>
      </c>
    </row>
    <row r="135" spans="1:2" x14ac:dyDescent="0.25">
      <c r="A135">
        <v>94032747169</v>
      </c>
      <c r="B135">
        <v>30</v>
      </c>
    </row>
    <row r="136" spans="1:2" x14ac:dyDescent="0.25">
      <c r="A136">
        <v>94040669736</v>
      </c>
      <c r="B136">
        <v>25</v>
      </c>
    </row>
    <row r="137" spans="1:2" x14ac:dyDescent="0.25">
      <c r="A137">
        <v>94041273536</v>
      </c>
      <c r="B137">
        <v>63</v>
      </c>
    </row>
    <row r="138" spans="1:2" x14ac:dyDescent="0.25">
      <c r="A138">
        <v>94041715238</v>
      </c>
      <c r="B138">
        <v>56</v>
      </c>
    </row>
    <row r="139" spans="1:2" x14ac:dyDescent="0.25">
      <c r="A139">
        <v>94042061826</v>
      </c>
      <c r="B139">
        <v>6</v>
      </c>
    </row>
    <row r="140" spans="1:2" x14ac:dyDescent="0.25">
      <c r="A140">
        <v>94042538867</v>
      </c>
      <c r="B140">
        <v>67</v>
      </c>
    </row>
    <row r="141" spans="1:2" x14ac:dyDescent="0.25">
      <c r="A141">
        <v>94050341862</v>
      </c>
      <c r="B141">
        <v>34</v>
      </c>
    </row>
    <row r="142" spans="1:2" x14ac:dyDescent="0.25">
      <c r="A142">
        <v>94050415987</v>
      </c>
      <c r="B142">
        <v>3</v>
      </c>
    </row>
    <row r="143" spans="1:2" x14ac:dyDescent="0.25">
      <c r="A143">
        <v>94050582715</v>
      </c>
      <c r="B143">
        <v>45</v>
      </c>
    </row>
    <row r="144" spans="1:2" x14ac:dyDescent="0.25">
      <c r="A144">
        <v>94051599561</v>
      </c>
      <c r="B144">
        <v>39</v>
      </c>
    </row>
    <row r="145" spans="1:2" x14ac:dyDescent="0.25">
      <c r="A145">
        <v>94051786439</v>
      </c>
      <c r="B145">
        <v>18</v>
      </c>
    </row>
    <row r="146" spans="1:2" x14ac:dyDescent="0.25">
      <c r="A146">
        <v>94051886221</v>
      </c>
      <c r="B146">
        <v>8</v>
      </c>
    </row>
    <row r="147" spans="1:2" x14ac:dyDescent="0.25">
      <c r="A147">
        <v>94051893894</v>
      </c>
      <c r="B147">
        <v>29</v>
      </c>
    </row>
    <row r="148" spans="1:2" x14ac:dyDescent="0.25">
      <c r="A148">
        <v>94052013633</v>
      </c>
      <c r="B148">
        <v>17</v>
      </c>
    </row>
    <row r="149" spans="1:2" x14ac:dyDescent="0.25">
      <c r="A149">
        <v>94052063812</v>
      </c>
      <c r="B149">
        <v>34</v>
      </c>
    </row>
    <row r="150" spans="1:2" x14ac:dyDescent="0.25">
      <c r="A150">
        <v>94052327952</v>
      </c>
      <c r="B150">
        <v>3</v>
      </c>
    </row>
    <row r="151" spans="1:2" x14ac:dyDescent="0.25">
      <c r="A151">
        <v>94052812232</v>
      </c>
      <c r="B151">
        <v>20</v>
      </c>
    </row>
    <row r="152" spans="1:2" x14ac:dyDescent="0.25">
      <c r="A152">
        <v>94060394564</v>
      </c>
      <c r="B152">
        <v>18</v>
      </c>
    </row>
    <row r="153" spans="1:2" x14ac:dyDescent="0.25">
      <c r="A153">
        <v>94062364747</v>
      </c>
      <c r="B153">
        <v>14</v>
      </c>
    </row>
    <row r="154" spans="1:2" x14ac:dyDescent="0.25">
      <c r="A154">
        <v>94062767281</v>
      </c>
      <c r="B154">
        <v>56</v>
      </c>
    </row>
    <row r="155" spans="1:2" x14ac:dyDescent="0.25">
      <c r="A155">
        <v>94062811591</v>
      </c>
      <c r="B155">
        <v>49</v>
      </c>
    </row>
    <row r="156" spans="1:2" x14ac:dyDescent="0.25">
      <c r="A156">
        <v>94070167664</v>
      </c>
      <c r="B156">
        <v>53</v>
      </c>
    </row>
    <row r="157" spans="1:2" x14ac:dyDescent="0.25">
      <c r="A157">
        <v>94070444888</v>
      </c>
      <c r="B157">
        <v>43</v>
      </c>
    </row>
    <row r="158" spans="1:2" x14ac:dyDescent="0.25">
      <c r="A158">
        <v>94072349563</v>
      </c>
      <c r="B158">
        <v>55</v>
      </c>
    </row>
    <row r="159" spans="1:2" x14ac:dyDescent="0.25">
      <c r="A159">
        <v>94072628581</v>
      </c>
      <c r="B159">
        <v>36</v>
      </c>
    </row>
    <row r="160" spans="1:2" x14ac:dyDescent="0.25">
      <c r="A160">
        <v>94080228692</v>
      </c>
      <c r="B160">
        <v>70</v>
      </c>
    </row>
    <row r="161" spans="1:2" x14ac:dyDescent="0.25">
      <c r="A161">
        <v>94080448661</v>
      </c>
      <c r="B161">
        <v>45</v>
      </c>
    </row>
    <row r="162" spans="1:2" x14ac:dyDescent="0.25">
      <c r="A162">
        <v>94080681844</v>
      </c>
      <c r="B162">
        <v>27</v>
      </c>
    </row>
    <row r="163" spans="1:2" x14ac:dyDescent="0.25">
      <c r="A163">
        <v>94080977152</v>
      </c>
      <c r="B163">
        <v>29</v>
      </c>
    </row>
    <row r="164" spans="1:2" x14ac:dyDescent="0.25">
      <c r="A164">
        <v>94081134358</v>
      </c>
      <c r="B164">
        <v>16</v>
      </c>
    </row>
    <row r="165" spans="1:2" x14ac:dyDescent="0.25">
      <c r="A165">
        <v>94081268846</v>
      </c>
      <c r="B165">
        <v>26</v>
      </c>
    </row>
    <row r="166" spans="1:2" x14ac:dyDescent="0.25">
      <c r="A166">
        <v>94082215991</v>
      </c>
      <c r="B166">
        <v>27</v>
      </c>
    </row>
    <row r="167" spans="1:2" x14ac:dyDescent="0.25">
      <c r="A167">
        <v>94082711312</v>
      </c>
      <c r="B167">
        <v>62</v>
      </c>
    </row>
    <row r="168" spans="1:2" x14ac:dyDescent="0.25">
      <c r="A168">
        <v>94083048134</v>
      </c>
      <c r="B168">
        <v>21</v>
      </c>
    </row>
    <row r="169" spans="1:2" x14ac:dyDescent="0.25">
      <c r="A169">
        <v>94091089918</v>
      </c>
      <c r="B169">
        <v>32</v>
      </c>
    </row>
    <row r="170" spans="1:2" x14ac:dyDescent="0.25">
      <c r="A170">
        <v>94091411788</v>
      </c>
      <c r="B170">
        <v>33</v>
      </c>
    </row>
    <row r="171" spans="1:2" x14ac:dyDescent="0.25">
      <c r="A171">
        <v>94091495359</v>
      </c>
      <c r="B171">
        <v>20</v>
      </c>
    </row>
    <row r="172" spans="1:2" x14ac:dyDescent="0.25">
      <c r="A172">
        <v>94091517385</v>
      </c>
      <c r="B172">
        <v>59</v>
      </c>
    </row>
    <row r="173" spans="1:2" x14ac:dyDescent="0.25">
      <c r="A173">
        <v>94091751347</v>
      </c>
      <c r="B173">
        <v>34</v>
      </c>
    </row>
    <row r="174" spans="1:2" x14ac:dyDescent="0.25">
      <c r="A174">
        <v>94092286956</v>
      </c>
      <c r="B174">
        <v>44</v>
      </c>
    </row>
    <row r="175" spans="1:2" x14ac:dyDescent="0.25">
      <c r="A175">
        <v>94093037193</v>
      </c>
      <c r="B175">
        <v>51</v>
      </c>
    </row>
    <row r="176" spans="1:2" x14ac:dyDescent="0.25">
      <c r="A176">
        <v>94100357838</v>
      </c>
      <c r="B176">
        <v>7</v>
      </c>
    </row>
    <row r="177" spans="1:2" x14ac:dyDescent="0.25">
      <c r="A177">
        <v>94100835552</v>
      </c>
      <c r="B177">
        <v>27</v>
      </c>
    </row>
    <row r="178" spans="1:2" x14ac:dyDescent="0.25">
      <c r="A178">
        <v>94102052458</v>
      </c>
      <c r="B178">
        <v>69</v>
      </c>
    </row>
    <row r="179" spans="1:2" x14ac:dyDescent="0.25">
      <c r="A179">
        <v>94103033254</v>
      </c>
      <c r="B179">
        <v>27</v>
      </c>
    </row>
    <row r="180" spans="1:2" x14ac:dyDescent="0.25">
      <c r="A180">
        <v>94111993425</v>
      </c>
      <c r="B180">
        <v>45</v>
      </c>
    </row>
    <row r="181" spans="1:2" x14ac:dyDescent="0.25">
      <c r="A181">
        <v>94112234831</v>
      </c>
      <c r="B181">
        <v>54</v>
      </c>
    </row>
    <row r="182" spans="1:2" x14ac:dyDescent="0.25">
      <c r="A182">
        <v>94112973718</v>
      </c>
      <c r="B182">
        <v>66</v>
      </c>
    </row>
    <row r="183" spans="1:2" x14ac:dyDescent="0.25">
      <c r="A183">
        <v>94121421336</v>
      </c>
      <c r="B183">
        <v>25</v>
      </c>
    </row>
    <row r="184" spans="1:2" x14ac:dyDescent="0.25">
      <c r="A184">
        <v>94121925755</v>
      </c>
      <c r="B184">
        <v>4</v>
      </c>
    </row>
    <row r="185" spans="1:2" x14ac:dyDescent="0.25">
      <c r="A185">
        <v>94122135195</v>
      </c>
      <c r="B185">
        <v>8</v>
      </c>
    </row>
    <row r="186" spans="1:2" x14ac:dyDescent="0.25">
      <c r="A186">
        <v>94123156375</v>
      </c>
      <c r="B186">
        <v>62</v>
      </c>
    </row>
    <row r="187" spans="1:2" x14ac:dyDescent="0.25">
      <c r="A187">
        <v>95010144314</v>
      </c>
      <c r="B187">
        <v>45</v>
      </c>
    </row>
    <row r="188" spans="1:2" x14ac:dyDescent="0.25">
      <c r="A188">
        <v>95010286766</v>
      </c>
      <c r="B188">
        <v>47</v>
      </c>
    </row>
    <row r="189" spans="1:2" x14ac:dyDescent="0.25">
      <c r="A189">
        <v>95010919439</v>
      </c>
      <c r="B189">
        <v>7</v>
      </c>
    </row>
    <row r="190" spans="1:2" x14ac:dyDescent="0.25">
      <c r="A190">
        <v>95010931895</v>
      </c>
      <c r="B190">
        <v>63</v>
      </c>
    </row>
    <row r="191" spans="1:2" x14ac:dyDescent="0.25">
      <c r="A191">
        <v>95011221717</v>
      </c>
      <c r="B191">
        <v>37</v>
      </c>
    </row>
    <row r="192" spans="1:2" x14ac:dyDescent="0.25">
      <c r="A192">
        <v>95011368836</v>
      </c>
      <c r="B192">
        <v>69</v>
      </c>
    </row>
    <row r="193" spans="1:2" x14ac:dyDescent="0.25">
      <c r="A193">
        <v>95012344439</v>
      </c>
      <c r="B193">
        <v>65</v>
      </c>
    </row>
    <row r="194" spans="1:2" x14ac:dyDescent="0.25">
      <c r="A194">
        <v>95012636248</v>
      </c>
      <c r="B194">
        <v>69</v>
      </c>
    </row>
    <row r="195" spans="1:2" x14ac:dyDescent="0.25">
      <c r="A195">
        <v>95020584568</v>
      </c>
      <c r="B195">
        <v>52</v>
      </c>
    </row>
    <row r="196" spans="1:2" x14ac:dyDescent="0.25">
      <c r="A196">
        <v>95021137376</v>
      </c>
      <c r="B196">
        <v>17</v>
      </c>
    </row>
    <row r="197" spans="1:2" x14ac:dyDescent="0.25">
      <c r="A197">
        <v>95022151559</v>
      </c>
      <c r="B197">
        <v>39</v>
      </c>
    </row>
    <row r="198" spans="1:2" x14ac:dyDescent="0.25">
      <c r="A198">
        <v>95022812243</v>
      </c>
      <c r="B198">
        <v>23</v>
      </c>
    </row>
    <row r="199" spans="1:2" x14ac:dyDescent="0.25">
      <c r="A199">
        <v>95030373332</v>
      </c>
      <c r="B199">
        <v>43</v>
      </c>
    </row>
    <row r="200" spans="1:2" x14ac:dyDescent="0.25">
      <c r="A200">
        <v>95030438448</v>
      </c>
      <c r="B200">
        <v>51</v>
      </c>
    </row>
    <row r="201" spans="1:2" x14ac:dyDescent="0.25">
      <c r="A201">
        <v>95031582894</v>
      </c>
      <c r="B201">
        <v>49</v>
      </c>
    </row>
    <row r="202" spans="1:2" x14ac:dyDescent="0.25">
      <c r="A202">
        <v>95040576286</v>
      </c>
      <c r="B202">
        <v>35</v>
      </c>
    </row>
    <row r="203" spans="1:2" x14ac:dyDescent="0.25">
      <c r="A203">
        <v>95041132892</v>
      </c>
      <c r="B203">
        <v>21</v>
      </c>
    </row>
    <row r="204" spans="1:2" x14ac:dyDescent="0.25">
      <c r="A204">
        <v>95041645299</v>
      </c>
      <c r="B204">
        <v>27</v>
      </c>
    </row>
    <row r="205" spans="1:2" x14ac:dyDescent="0.25">
      <c r="A205">
        <v>95042088338</v>
      </c>
      <c r="B205">
        <v>15</v>
      </c>
    </row>
    <row r="206" spans="1:2" x14ac:dyDescent="0.25">
      <c r="A206">
        <v>95042249539</v>
      </c>
      <c r="B206">
        <v>41</v>
      </c>
    </row>
    <row r="207" spans="1:2" x14ac:dyDescent="0.25">
      <c r="A207">
        <v>95042653121</v>
      </c>
      <c r="B207">
        <v>6</v>
      </c>
    </row>
    <row r="208" spans="1:2" x14ac:dyDescent="0.25">
      <c r="A208">
        <v>95050162572</v>
      </c>
      <c r="B208">
        <v>48</v>
      </c>
    </row>
    <row r="209" spans="1:2" x14ac:dyDescent="0.25">
      <c r="A209">
        <v>95050294464</v>
      </c>
      <c r="B209">
        <v>51</v>
      </c>
    </row>
    <row r="210" spans="1:2" x14ac:dyDescent="0.25">
      <c r="A210">
        <v>95051277866</v>
      </c>
      <c r="B210">
        <v>6</v>
      </c>
    </row>
    <row r="211" spans="1:2" x14ac:dyDescent="0.25">
      <c r="A211">
        <v>95051878845</v>
      </c>
      <c r="B211">
        <v>32</v>
      </c>
    </row>
    <row r="212" spans="1:2" x14ac:dyDescent="0.25">
      <c r="A212">
        <v>95052836383</v>
      </c>
      <c r="B212">
        <v>62</v>
      </c>
    </row>
    <row r="213" spans="1:2" x14ac:dyDescent="0.25">
      <c r="A213">
        <v>95052939154</v>
      </c>
      <c r="B213">
        <v>15</v>
      </c>
    </row>
    <row r="214" spans="1:2" x14ac:dyDescent="0.25">
      <c r="A214">
        <v>95053039198</v>
      </c>
      <c r="B214">
        <v>27</v>
      </c>
    </row>
    <row r="215" spans="1:2" x14ac:dyDescent="0.25">
      <c r="A215">
        <v>95060298582</v>
      </c>
      <c r="B215">
        <v>14</v>
      </c>
    </row>
    <row r="216" spans="1:2" x14ac:dyDescent="0.25">
      <c r="A216">
        <v>95061884197</v>
      </c>
      <c r="B216">
        <v>54</v>
      </c>
    </row>
    <row r="217" spans="1:2" x14ac:dyDescent="0.25">
      <c r="A217">
        <v>95062252193</v>
      </c>
      <c r="B217">
        <v>27</v>
      </c>
    </row>
    <row r="218" spans="1:2" x14ac:dyDescent="0.25">
      <c r="A218">
        <v>95062355629</v>
      </c>
      <c r="B218">
        <v>69</v>
      </c>
    </row>
    <row r="219" spans="1:2" x14ac:dyDescent="0.25">
      <c r="A219">
        <v>95071044176</v>
      </c>
      <c r="B219">
        <v>22</v>
      </c>
    </row>
    <row r="220" spans="1:2" x14ac:dyDescent="0.25">
      <c r="A220">
        <v>95071489133</v>
      </c>
      <c r="B220">
        <v>15</v>
      </c>
    </row>
    <row r="221" spans="1:2" x14ac:dyDescent="0.25">
      <c r="A221">
        <v>95071627434</v>
      </c>
      <c r="B221">
        <v>13</v>
      </c>
    </row>
    <row r="222" spans="1:2" x14ac:dyDescent="0.25">
      <c r="A222">
        <v>95071674573</v>
      </c>
      <c r="B222">
        <v>56</v>
      </c>
    </row>
    <row r="223" spans="1:2" x14ac:dyDescent="0.25">
      <c r="A223">
        <v>95080577175</v>
      </c>
      <c r="B223">
        <v>28</v>
      </c>
    </row>
    <row r="224" spans="1:2" x14ac:dyDescent="0.25">
      <c r="A224">
        <v>95081712847</v>
      </c>
      <c r="B224">
        <v>64</v>
      </c>
    </row>
    <row r="225" spans="1:2" x14ac:dyDescent="0.25">
      <c r="A225">
        <v>95082916158</v>
      </c>
      <c r="B225">
        <v>50</v>
      </c>
    </row>
    <row r="226" spans="1:2" x14ac:dyDescent="0.25">
      <c r="A226">
        <v>95090322493</v>
      </c>
      <c r="B226">
        <v>63</v>
      </c>
    </row>
    <row r="227" spans="1:2" x14ac:dyDescent="0.25">
      <c r="A227">
        <v>95091292595</v>
      </c>
      <c r="B227">
        <v>53</v>
      </c>
    </row>
    <row r="228" spans="1:2" x14ac:dyDescent="0.25">
      <c r="A228">
        <v>95091617358</v>
      </c>
      <c r="B228">
        <v>32</v>
      </c>
    </row>
    <row r="229" spans="1:2" x14ac:dyDescent="0.25">
      <c r="A229">
        <v>95092124468</v>
      </c>
      <c r="B229">
        <v>10</v>
      </c>
    </row>
    <row r="230" spans="1:2" x14ac:dyDescent="0.25">
      <c r="A230">
        <v>95092172959</v>
      </c>
      <c r="B230">
        <v>62</v>
      </c>
    </row>
    <row r="231" spans="1:2" x14ac:dyDescent="0.25">
      <c r="A231">
        <v>95092264276</v>
      </c>
      <c r="B231">
        <v>50</v>
      </c>
    </row>
    <row r="232" spans="1:2" x14ac:dyDescent="0.25">
      <c r="A232">
        <v>95092628511</v>
      </c>
      <c r="B232">
        <v>31</v>
      </c>
    </row>
    <row r="233" spans="1:2" x14ac:dyDescent="0.25">
      <c r="A233">
        <v>95101084297</v>
      </c>
      <c r="B233">
        <v>64</v>
      </c>
    </row>
    <row r="234" spans="1:2" x14ac:dyDescent="0.25">
      <c r="A234">
        <v>95101667241</v>
      </c>
      <c r="B234">
        <v>14</v>
      </c>
    </row>
    <row r="235" spans="1:2" x14ac:dyDescent="0.25">
      <c r="A235">
        <v>95103086594</v>
      </c>
      <c r="B235">
        <v>51</v>
      </c>
    </row>
    <row r="236" spans="1:2" x14ac:dyDescent="0.25">
      <c r="A236">
        <v>95111035621</v>
      </c>
      <c r="B236">
        <v>58</v>
      </c>
    </row>
    <row r="237" spans="1:2" x14ac:dyDescent="0.25">
      <c r="A237">
        <v>95111457382</v>
      </c>
      <c r="B237">
        <v>22</v>
      </c>
    </row>
    <row r="238" spans="1:2" x14ac:dyDescent="0.25">
      <c r="A238">
        <v>95111492877</v>
      </c>
      <c r="B238">
        <v>13</v>
      </c>
    </row>
    <row r="239" spans="1:2" x14ac:dyDescent="0.25">
      <c r="A239">
        <v>95111824241</v>
      </c>
      <c r="B239">
        <v>58</v>
      </c>
    </row>
    <row r="240" spans="1:2" x14ac:dyDescent="0.25">
      <c r="A240">
        <v>95112489689</v>
      </c>
      <c r="B240">
        <v>19</v>
      </c>
    </row>
    <row r="241" spans="1:2" x14ac:dyDescent="0.25">
      <c r="A241">
        <v>95112894814</v>
      </c>
      <c r="B241">
        <v>48</v>
      </c>
    </row>
    <row r="242" spans="1:2" x14ac:dyDescent="0.25">
      <c r="A242">
        <v>95120191648</v>
      </c>
      <c r="B242">
        <v>2</v>
      </c>
    </row>
    <row r="243" spans="1:2" x14ac:dyDescent="0.25">
      <c r="A243">
        <v>95120487536</v>
      </c>
      <c r="B243">
        <v>28</v>
      </c>
    </row>
    <row r="244" spans="1:2" x14ac:dyDescent="0.25">
      <c r="A244">
        <v>95120591417</v>
      </c>
      <c r="B244">
        <v>27</v>
      </c>
    </row>
    <row r="245" spans="1:2" x14ac:dyDescent="0.25">
      <c r="A245">
        <v>95120745656</v>
      </c>
      <c r="B245">
        <v>53</v>
      </c>
    </row>
    <row r="246" spans="1:2" x14ac:dyDescent="0.25">
      <c r="A246">
        <v>95122261156</v>
      </c>
      <c r="B246">
        <v>6</v>
      </c>
    </row>
    <row r="247" spans="1:2" x14ac:dyDescent="0.25">
      <c r="A247">
        <v>95122344488</v>
      </c>
      <c r="B247">
        <v>52</v>
      </c>
    </row>
    <row r="248" spans="1:2" x14ac:dyDescent="0.25">
      <c r="A248">
        <v>95122598863</v>
      </c>
      <c r="B248">
        <v>35</v>
      </c>
    </row>
    <row r="249" spans="1:2" x14ac:dyDescent="0.25">
      <c r="A249">
        <v>95123151452</v>
      </c>
      <c r="B249">
        <v>69</v>
      </c>
    </row>
    <row r="250" spans="1:2" x14ac:dyDescent="0.25">
      <c r="A250">
        <v>96011223945</v>
      </c>
      <c r="B250">
        <v>68</v>
      </c>
    </row>
    <row r="251" spans="1:2" x14ac:dyDescent="0.25">
      <c r="A251">
        <v>96011338285</v>
      </c>
      <c r="B251">
        <v>13</v>
      </c>
    </row>
    <row r="252" spans="1:2" x14ac:dyDescent="0.25">
      <c r="A252">
        <v>96011788721</v>
      </c>
      <c r="B252">
        <v>44</v>
      </c>
    </row>
    <row r="253" spans="1:2" x14ac:dyDescent="0.25">
      <c r="A253">
        <v>96012247623</v>
      </c>
      <c r="B253">
        <v>68</v>
      </c>
    </row>
    <row r="254" spans="1:2" x14ac:dyDescent="0.25">
      <c r="A254">
        <v>96021765853</v>
      </c>
      <c r="B254">
        <v>14</v>
      </c>
    </row>
    <row r="255" spans="1:2" x14ac:dyDescent="0.25">
      <c r="A255">
        <v>96022049899</v>
      </c>
      <c r="B255">
        <v>24</v>
      </c>
    </row>
    <row r="256" spans="1:2" x14ac:dyDescent="0.25">
      <c r="A256">
        <v>96022327144</v>
      </c>
      <c r="B256">
        <v>44</v>
      </c>
    </row>
    <row r="257" spans="1:2" x14ac:dyDescent="0.25">
      <c r="A257">
        <v>96030997362</v>
      </c>
      <c r="B257">
        <v>30</v>
      </c>
    </row>
    <row r="258" spans="1:2" x14ac:dyDescent="0.25">
      <c r="A258">
        <v>96031551327</v>
      </c>
      <c r="B258">
        <v>19</v>
      </c>
    </row>
    <row r="259" spans="1:2" x14ac:dyDescent="0.25">
      <c r="A259">
        <v>96032965482</v>
      </c>
      <c r="B259">
        <v>17</v>
      </c>
    </row>
    <row r="260" spans="1:2" x14ac:dyDescent="0.25">
      <c r="A260">
        <v>96040333314</v>
      </c>
      <c r="B260">
        <v>4</v>
      </c>
    </row>
    <row r="261" spans="1:2" x14ac:dyDescent="0.25">
      <c r="A261">
        <v>96041586933</v>
      </c>
      <c r="B261">
        <v>47</v>
      </c>
    </row>
    <row r="262" spans="1:2" x14ac:dyDescent="0.25">
      <c r="A262">
        <v>96041717944</v>
      </c>
      <c r="B262">
        <v>39</v>
      </c>
    </row>
    <row r="263" spans="1:2" x14ac:dyDescent="0.25">
      <c r="A263">
        <v>96042084485</v>
      </c>
      <c r="B263">
        <v>16</v>
      </c>
    </row>
    <row r="264" spans="1:2" x14ac:dyDescent="0.25">
      <c r="A264">
        <v>96042123681</v>
      </c>
      <c r="B264">
        <v>41</v>
      </c>
    </row>
    <row r="265" spans="1:2" x14ac:dyDescent="0.25">
      <c r="A265">
        <v>96043095419</v>
      </c>
      <c r="B265">
        <v>32</v>
      </c>
    </row>
    <row r="266" spans="1:2" x14ac:dyDescent="0.25">
      <c r="A266">
        <v>96050286545</v>
      </c>
      <c r="B266">
        <v>63</v>
      </c>
    </row>
    <row r="267" spans="1:2" x14ac:dyDescent="0.25">
      <c r="A267">
        <v>96050379498</v>
      </c>
      <c r="B267">
        <v>34</v>
      </c>
    </row>
    <row r="268" spans="1:2" x14ac:dyDescent="0.25">
      <c r="A268">
        <v>96050419725</v>
      </c>
      <c r="B268">
        <v>43</v>
      </c>
    </row>
    <row r="269" spans="1:2" x14ac:dyDescent="0.25">
      <c r="A269">
        <v>96050641553</v>
      </c>
      <c r="B269">
        <v>56</v>
      </c>
    </row>
    <row r="270" spans="1:2" x14ac:dyDescent="0.25">
      <c r="A270">
        <v>96051078792</v>
      </c>
      <c r="B270">
        <v>50</v>
      </c>
    </row>
    <row r="271" spans="1:2" x14ac:dyDescent="0.25">
      <c r="A271">
        <v>96051111367</v>
      </c>
      <c r="B271">
        <v>15</v>
      </c>
    </row>
    <row r="272" spans="1:2" x14ac:dyDescent="0.25">
      <c r="A272">
        <v>96051135916</v>
      </c>
      <c r="B272">
        <v>19</v>
      </c>
    </row>
    <row r="273" spans="1:2" x14ac:dyDescent="0.25">
      <c r="A273">
        <v>96051572319</v>
      </c>
      <c r="B273">
        <v>39</v>
      </c>
    </row>
    <row r="274" spans="1:2" x14ac:dyDescent="0.25">
      <c r="A274">
        <v>96051865921</v>
      </c>
      <c r="B274">
        <v>53</v>
      </c>
    </row>
    <row r="275" spans="1:2" x14ac:dyDescent="0.25">
      <c r="A275">
        <v>96052561949</v>
      </c>
      <c r="B275">
        <v>54</v>
      </c>
    </row>
    <row r="276" spans="1:2" x14ac:dyDescent="0.25">
      <c r="A276">
        <v>96052982418</v>
      </c>
      <c r="B276">
        <v>68</v>
      </c>
    </row>
    <row r="277" spans="1:2" x14ac:dyDescent="0.25">
      <c r="A277">
        <v>96060783968</v>
      </c>
      <c r="B277">
        <v>43</v>
      </c>
    </row>
    <row r="278" spans="1:2" x14ac:dyDescent="0.25">
      <c r="A278">
        <v>96061044486</v>
      </c>
      <c r="B278">
        <v>34</v>
      </c>
    </row>
    <row r="279" spans="1:2" x14ac:dyDescent="0.25">
      <c r="A279">
        <v>96061094795</v>
      </c>
      <c r="B279">
        <v>55</v>
      </c>
    </row>
    <row r="280" spans="1:2" x14ac:dyDescent="0.25">
      <c r="A280">
        <v>96061777722</v>
      </c>
      <c r="B280">
        <v>18</v>
      </c>
    </row>
    <row r="281" spans="1:2" x14ac:dyDescent="0.25">
      <c r="A281">
        <v>96062773598</v>
      </c>
      <c r="B281">
        <v>57</v>
      </c>
    </row>
    <row r="282" spans="1:2" x14ac:dyDescent="0.25">
      <c r="A282">
        <v>96070166834</v>
      </c>
      <c r="B282">
        <v>61</v>
      </c>
    </row>
    <row r="283" spans="1:2" x14ac:dyDescent="0.25">
      <c r="A283">
        <v>96070825977</v>
      </c>
      <c r="B283">
        <v>17</v>
      </c>
    </row>
    <row r="284" spans="1:2" x14ac:dyDescent="0.25">
      <c r="A284">
        <v>96072293545</v>
      </c>
      <c r="B284">
        <v>67</v>
      </c>
    </row>
    <row r="285" spans="1:2" x14ac:dyDescent="0.25">
      <c r="A285">
        <v>96080514843</v>
      </c>
      <c r="B285">
        <v>45</v>
      </c>
    </row>
    <row r="286" spans="1:2" x14ac:dyDescent="0.25">
      <c r="A286">
        <v>96081092979</v>
      </c>
      <c r="B286">
        <v>9</v>
      </c>
    </row>
    <row r="287" spans="1:2" x14ac:dyDescent="0.25">
      <c r="A287">
        <v>96081684932</v>
      </c>
      <c r="B287">
        <v>53</v>
      </c>
    </row>
    <row r="288" spans="1:2" x14ac:dyDescent="0.25">
      <c r="A288">
        <v>96081771827</v>
      </c>
      <c r="B288">
        <v>1</v>
      </c>
    </row>
    <row r="289" spans="1:2" x14ac:dyDescent="0.25">
      <c r="A289">
        <v>96081928342</v>
      </c>
      <c r="B289">
        <v>23</v>
      </c>
    </row>
    <row r="290" spans="1:2" x14ac:dyDescent="0.25">
      <c r="A290">
        <v>96082398784</v>
      </c>
      <c r="B290">
        <v>40</v>
      </c>
    </row>
    <row r="291" spans="1:2" x14ac:dyDescent="0.25">
      <c r="A291">
        <v>96082593622</v>
      </c>
      <c r="B291">
        <v>32</v>
      </c>
    </row>
    <row r="292" spans="1:2" x14ac:dyDescent="0.25">
      <c r="A292">
        <v>96090264886</v>
      </c>
      <c r="B292">
        <v>18</v>
      </c>
    </row>
    <row r="293" spans="1:2" x14ac:dyDescent="0.25">
      <c r="A293">
        <v>96090634229</v>
      </c>
      <c r="B293">
        <v>48</v>
      </c>
    </row>
    <row r="294" spans="1:2" x14ac:dyDescent="0.25">
      <c r="A294">
        <v>96090866484</v>
      </c>
      <c r="B294">
        <v>4</v>
      </c>
    </row>
    <row r="295" spans="1:2" x14ac:dyDescent="0.25">
      <c r="A295">
        <v>96090923899</v>
      </c>
      <c r="B295">
        <v>69</v>
      </c>
    </row>
    <row r="296" spans="1:2" x14ac:dyDescent="0.25">
      <c r="A296">
        <v>96091269286</v>
      </c>
      <c r="B296">
        <v>35</v>
      </c>
    </row>
    <row r="297" spans="1:2" x14ac:dyDescent="0.25">
      <c r="A297">
        <v>96092746489</v>
      </c>
      <c r="B297">
        <v>52</v>
      </c>
    </row>
    <row r="298" spans="1:2" x14ac:dyDescent="0.25">
      <c r="A298">
        <v>96092784458</v>
      </c>
      <c r="B298">
        <v>45</v>
      </c>
    </row>
    <row r="299" spans="1:2" x14ac:dyDescent="0.25">
      <c r="A299">
        <v>96102819712</v>
      </c>
      <c r="B299">
        <v>56</v>
      </c>
    </row>
    <row r="300" spans="1:2" x14ac:dyDescent="0.25">
      <c r="A300">
        <v>96110243976</v>
      </c>
      <c r="B300">
        <v>8</v>
      </c>
    </row>
    <row r="301" spans="1:2" x14ac:dyDescent="0.25">
      <c r="A301">
        <v>96110878613</v>
      </c>
      <c r="B301">
        <v>42</v>
      </c>
    </row>
    <row r="302" spans="1:2" x14ac:dyDescent="0.25">
      <c r="A302">
        <v>96111514855</v>
      </c>
      <c r="B302">
        <v>5</v>
      </c>
    </row>
    <row r="303" spans="1:2" x14ac:dyDescent="0.25">
      <c r="A303">
        <v>96111524476</v>
      </c>
      <c r="B303">
        <v>23</v>
      </c>
    </row>
    <row r="304" spans="1:2" x14ac:dyDescent="0.25">
      <c r="A304">
        <v>96111917733</v>
      </c>
      <c r="B304">
        <v>31</v>
      </c>
    </row>
    <row r="305" spans="1:2" x14ac:dyDescent="0.25">
      <c r="A305">
        <v>96112171271</v>
      </c>
      <c r="B305">
        <v>51</v>
      </c>
    </row>
    <row r="306" spans="1:2" x14ac:dyDescent="0.25">
      <c r="A306">
        <v>96112275739</v>
      </c>
      <c r="B306">
        <v>22</v>
      </c>
    </row>
    <row r="307" spans="1:2" x14ac:dyDescent="0.25">
      <c r="A307">
        <v>96112845442</v>
      </c>
      <c r="B307">
        <v>31</v>
      </c>
    </row>
    <row r="308" spans="1:2" x14ac:dyDescent="0.25">
      <c r="A308">
        <v>96120158756</v>
      </c>
      <c r="B308">
        <v>21</v>
      </c>
    </row>
    <row r="309" spans="1:2" x14ac:dyDescent="0.25">
      <c r="A309">
        <v>96120239628</v>
      </c>
      <c r="B309">
        <v>3</v>
      </c>
    </row>
    <row r="310" spans="1:2" x14ac:dyDescent="0.25">
      <c r="A310">
        <v>96121964255</v>
      </c>
      <c r="B310">
        <v>6</v>
      </c>
    </row>
    <row r="311" spans="1:2" x14ac:dyDescent="0.25">
      <c r="A311">
        <v>96122014799</v>
      </c>
      <c r="B311">
        <v>67</v>
      </c>
    </row>
    <row r="312" spans="1:2" x14ac:dyDescent="0.25">
      <c r="A312">
        <v>96122095251</v>
      </c>
      <c r="B312">
        <v>32</v>
      </c>
    </row>
    <row r="313" spans="1:2" x14ac:dyDescent="0.25">
      <c r="A313">
        <v>96122279451</v>
      </c>
      <c r="B313">
        <v>62</v>
      </c>
    </row>
    <row r="314" spans="1:2" x14ac:dyDescent="0.25">
      <c r="A314">
        <v>97010159347</v>
      </c>
      <c r="B314">
        <v>32</v>
      </c>
    </row>
    <row r="315" spans="1:2" x14ac:dyDescent="0.25">
      <c r="A315">
        <v>97010621727</v>
      </c>
      <c r="B315">
        <v>28</v>
      </c>
    </row>
    <row r="316" spans="1:2" x14ac:dyDescent="0.25">
      <c r="A316">
        <v>97010812385</v>
      </c>
      <c r="B316">
        <v>7</v>
      </c>
    </row>
    <row r="317" spans="1:2" x14ac:dyDescent="0.25">
      <c r="A317">
        <v>97010983179</v>
      </c>
      <c r="B317">
        <v>13</v>
      </c>
    </row>
    <row r="318" spans="1:2" x14ac:dyDescent="0.25">
      <c r="A318">
        <v>97011693781</v>
      </c>
      <c r="B318">
        <v>70</v>
      </c>
    </row>
    <row r="319" spans="1:2" x14ac:dyDescent="0.25">
      <c r="A319">
        <v>97012853362</v>
      </c>
      <c r="B319">
        <v>36</v>
      </c>
    </row>
    <row r="320" spans="1:2" x14ac:dyDescent="0.25">
      <c r="A320">
        <v>97012894365</v>
      </c>
      <c r="B320">
        <v>43</v>
      </c>
    </row>
    <row r="321" spans="1:2" x14ac:dyDescent="0.25">
      <c r="A321">
        <v>97020245331</v>
      </c>
      <c r="B321">
        <v>66</v>
      </c>
    </row>
    <row r="322" spans="1:2" x14ac:dyDescent="0.25">
      <c r="A322">
        <v>97020963358</v>
      </c>
      <c r="B322">
        <v>70</v>
      </c>
    </row>
    <row r="323" spans="1:2" x14ac:dyDescent="0.25">
      <c r="A323">
        <v>97021392858</v>
      </c>
      <c r="B323">
        <v>13</v>
      </c>
    </row>
    <row r="324" spans="1:2" x14ac:dyDescent="0.25">
      <c r="A324">
        <v>97021486467</v>
      </c>
      <c r="B324">
        <v>5</v>
      </c>
    </row>
    <row r="325" spans="1:2" x14ac:dyDescent="0.25">
      <c r="A325">
        <v>97022426727</v>
      </c>
      <c r="B325">
        <v>32</v>
      </c>
    </row>
    <row r="326" spans="1:2" x14ac:dyDescent="0.25">
      <c r="A326">
        <v>97022784472</v>
      </c>
      <c r="B326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opLeftCell="C1" workbookViewId="0">
      <selection activeCell="H5" sqref="H5:H9"/>
    </sheetView>
  </sheetViews>
  <sheetFormatPr defaultRowHeight="15" x14ac:dyDescent="0.25"/>
  <cols>
    <col min="1" max="1" width="4" bestFit="1" customWidth="1"/>
    <col min="2" max="2" width="12" bestFit="1" customWidth="1"/>
    <col min="3" max="3" width="55.7109375" bestFit="1" customWidth="1"/>
    <col min="6" max="6" width="12" bestFit="1" customWidth="1"/>
    <col min="7" max="7" width="14.85546875" bestFit="1" customWidth="1"/>
    <col min="8" max="8" width="26" bestFit="1" customWidth="1"/>
  </cols>
  <sheetData>
    <row r="1" spans="1:8" x14ac:dyDescent="0.25">
      <c r="A1" t="s">
        <v>437</v>
      </c>
      <c r="B1" t="s">
        <v>0</v>
      </c>
      <c r="C1" t="s">
        <v>438</v>
      </c>
      <c r="F1" t="s">
        <v>0</v>
      </c>
      <c r="G1" t="s">
        <v>2</v>
      </c>
      <c r="H1" t="s">
        <v>3</v>
      </c>
    </row>
    <row r="2" spans="1:8" x14ac:dyDescent="0.25">
      <c r="A2">
        <v>1</v>
      </c>
      <c r="B2">
        <v>92061083359</v>
      </c>
      <c r="C2" t="s">
        <v>439</v>
      </c>
      <c r="F2">
        <f>_xlfn.MODE.SNGL(zad_1[pesel])</f>
        <v>97021392858</v>
      </c>
      <c r="G2" t="str">
        <f>VLOOKUP(F2, studenci[], 2)</f>
        <v>LEWANDOWSKI</v>
      </c>
      <c r="H2" t="str">
        <f>VLOOKUP(F2, studenci[], 3)</f>
        <v>KRZYSZTOF</v>
      </c>
    </row>
    <row r="3" spans="1:8" x14ac:dyDescent="0.25">
      <c r="A3">
        <v>2</v>
      </c>
      <c r="B3">
        <v>94103033254</v>
      </c>
      <c r="C3" t="s">
        <v>440</v>
      </c>
    </row>
    <row r="4" spans="1:8" x14ac:dyDescent="0.25">
      <c r="A4">
        <v>3</v>
      </c>
      <c r="B4">
        <v>92071176944</v>
      </c>
      <c r="C4" t="s">
        <v>441</v>
      </c>
    </row>
    <row r="5" spans="1:8" x14ac:dyDescent="0.25">
      <c r="A5">
        <v>4</v>
      </c>
      <c r="B5">
        <v>93022138167</v>
      </c>
      <c r="C5" t="s">
        <v>442</v>
      </c>
      <c r="F5" t="s">
        <v>437</v>
      </c>
      <c r="G5" t="s">
        <v>0</v>
      </c>
      <c r="H5" t="s">
        <v>438</v>
      </c>
    </row>
    <row r="6" spans="1:8" x14ac:dyDescent="0.25">
      <c r="A6">
        <v>5</v>
      </c>
      <c r="B6">
        <v>95010144314</v>
      </c>
      <c r="C6" t="s">
        <v>443</v>
      </c>
      <c r="F6">
        <v>56</v>
      </c>
      <c r="G6">
        <v>97021392858</v>
      </c>
      <c r="H6" t="s">
        <v>462</v>
      </c>
    </row>
    <row r="7" spans="1:8" x14ac:dyDescent="0.25">
      <c r="A7">
        <v>6</v>
      </c>
      <c r="B7">
        <v>97010159347</v>
      </c>
      <c r="C7" t="s">
        <v>443</v>
      </c>
      <c r="F7">
        <v>83</v>
      </c>
      <c r="G7">
        <v>97021392858</v>
      </c>
      <c r="H7" t="s">
        <v>493</v>
      </c>
    </row>
    <row r="8" spans="1:8" x14ac:dyDescent="0.25">
      <c r="A8">
        <v>7</v>
      </c>
      <c r="B8">
        <v>92122899246</v>
      </c>
      <c r="C8" t="s">
        <v>444</v>
      </c>
      <c r="F8">
        <v>86</v>
      </c>
      <c r="G8">
        <v>97021392858</v>
      </c>
      <c r="H8" t="s">
        <v>476</v>
      </c>
    </row>
    <row r="9" spans="1:8" x14ac:dyDescent="0.25">
      <c r="A9">
        <v>8</v>
      </c>
      <c r="B9">
        <v>95010931895</v>
      </c>
      <c r="C9" t="s">
        <v>445</v>
      </c>
      <c r="F9">
        <v>248</v>
      </c>
      <c r="G9">
        <v>97021392858</v>
      </c>
      <c r="H9" t="s">
        <v>468</v>
      </c>
    </row>
    <row r="10" spans="1:8" x14ac:dyDescent="0.25">
      <c r="A10">
        <v>9</v>
      </c>
      <c r="B10">
        <v>93101749226</v>
      </c>
      <c r="C10" t="s">
        <v>446</v>
      </c>
    </row>
    <row r="11" spans="1:8" x14ac:dyDescent="0.25">
      <c r="A11">
        <v>10</v>
      </c>
      <c r="B11">
        <v>95120191648</v>
      </c>
      <c r="C11" t="s">
        <v>447</v>
      </c>
    </row>
    <row r="12" spans="1:8" x14ac:dyDescent="0.25">
      <c r="A12">
        <v>11</v>
      </c>
      <c r="B12">
        <v>93052164592</v>
      </c>
      <c r="C12" t="s">
        <v>448</v>
      </c>
    </row>
    <row r="13" spans="1:8" x14ac:dyDescent="0.25">
      <c r="A13">
        <v>12</v>
      </c>
      <c r="B13">
        <v>94031061512</v>
      </c>
      <c r="C13" t="s">
        <v>449</v>
      </c>
    </row>
    <row r="14" spans="1:8" x14ac:dyDescent="0.25">
      <c r="A14">
        <v>13</v>
      </c>
      <c r="B14">
        <v>93092663774</v>
      </c>
      <c r="C14" t="s">
        <v>450</v>
      </c>
    </row>
    <row r="15" spans="1:8" x14ac:dyDescent="0.25">
      <c r="A15">
        <v>14</v>
      </c>
      <c r="B15">
        <v>93072382295</v>
      </c>
      <c r="C15" t="s">
        <v>451</v>
      </c>
    </row>
    <row r="16" spans="1:8" x14ac:dyDescent="0.25">
      <c r="A16">
        <v>15</v>
      </c>
      <c r="B16">
        <v>96120239628</v>
      </c>
      <c r="C16" t="s">
        <v>451</v>
      </c>
    </row>
    <row r="17" spans="1:3" x14ac:dyDescent="0.25">
      <c r="A17">
        <v>16</v>
      </c>
      <c r="B17">
        <v>96041586933</v>
      </c>
      <c r="C17" t="s">
        <v>452</v>
      </c>
    </row>
    <row r="18" spans="1:3" x14ac:dyDescent="0.25">
      <c r="A18">
        <v>17</v>
      </c>
      <c r="B18">
        <v>94020355996</v>
      </c>
      <c r="C18" t="s">
        <v>453</v>
      </c>
    </row>
    <row r="19" spans="1:3" x14ac:dyDescent="0.25">
      <c r="A19">
        <v>18</v>
      </c>
      <c r="B19">
        <v>95022151559</v>
      </c>
      <c r="C19" t="s">
        <v>454</v>
      </c>
    </row>
    <row r="20" spans="1:3" x14ac:dyDescent="0.25">
      <c r="A20">
        <v>19</v>
      </c>
      <c r="B20">
        <v>94012833877</v>
      </c>
      <c r="C20" t="s">
        <v>455</v>
      </c>
    </row>
    <row r="21" spans="1:3" x14ac:dyDescent="0.25">
      <c r="A21">
        <v>20</v>
      </c>
      <c r="B21">
        <v>95052939154</v>
      </c>
      <c r="C21" t="s">
        <v>456</v>
      </c>
    </row>
    <row r="22" spans="1:3" x14ac:dyDescent="0.25">
      <c r="A22">
        <v>21</v>
      </c>
      <c r="B22">
        <v>93052712924</v>
      </c>
      <c r="C22" t="s">
        <v>457</v>
      </c>
    </row>
    <row r="23" spans="1:3" x14ac:dyDescent="0.25">
      <c r="A23">
        <v>22</v>
      </c>
      <c r="B23">
        <v>93112747286</v>
      </c>
      <c r="C23" t="s">
        <v>448</v>
      </c>
    </row>
    <row r="24" spans="1:3" x14ac:dyDescent="0.25">
      <c r="A24">
        <v>23</v>
      </c>
      <c r="B24">
        <v>95091292595</v>
      </c>
      <c r="C24" t="s">
        <v>458</v>
      </c>
    </row>
    <row r="25" spans="1:3" x14ac:dyDescent="0.25">
      <c r="A25">
        <v>24</v>
      </c>
      <c r="B25">
        <v>95012636248</v>
      </c>
      <c r="C25" t="s">
        <v>448</v>
      </c>
    </row>
    <row r="26" spans="1:3" x14ac:dyDescent="0.25">
      <c r="A26">
        <v>25</v>
      </c>
      <c r="B26">
        <v>95112489689</v>
      </c>
      <c r="C26" t="s">
        <v>459</v>
      </c>
    </row>
    <row r="27" spans="1:3" x14ac:dyDescent="0.25">
      <c r="A27">
        <v>26</v>
      </c>
      <c r="B27">
        <v>93060626866</v>
      </c>
      <c r="C27" t="s">
        <v>460</v>
      </c>
    </row>
    <row r="28" spans="1:3" x14ac:dyDescent="0.25">
      <c r="A28">
        <v>27</v>
      </c>
      <c r="B28">
        <v>96122279451</v>
      </c>
      <c r="C28" t="s">
        <v>461</v>
      </c>
    </row>
    <row r="29" spans="1:3" x14ac:dyDescent="0.25">
      <c r="A29">
        <v>28</v>
      </c>
      <c r="B29">
        <v>97021486467</v>
      </c>
      <c r="C29" t="s">
        <v>462</v>
      </c>
    </row>
    <row r="30" spans="1:3" x14ac:dyDescent="0.25">
      <c r="A30">
        <v>29</v>
      </c>
      <c r="B30">
        <v>95062355629</v>
      </c>
      <c r="C30" t="s">
        <v>463</v>
      </c>
    </row>
    <row r="31" spans="1:3" x14ac:dyDescent="0.25">
      <c r="A31">
        <v>30</v>
      </c>
      <c r="B31">
        <v>92052999663</v>
      </c>
      <c r="C31" t="s">
        <v>462</v>
      </c>
    </row>
    <row r="32" spans="1:3" x14ac:dyDescent="0.25">
      <c r="A32">
        <v>31</v>
      </c>
      <c r="B32">
        <v>93031426752</v>
      </c>
      <c r="C32" t="s">
        <v>464</v>
      </c>
    </row>
    <row r="33" spans="1:3" x14ac:dyDescent="0.25">
      <c r="A33">
        <v>32</v>
      </c>
      <c r="B33">
        <v>94041715238</v>
      </c>
      <c r="C33" t="s">
        <v>465</v>
      </c>
    </row>
    <row r="34" spans="1:3" x14ac:dyDescent="0.25">
      <c r="A34">
        <v>33</v>
      </c>
      <c r="B34">
        <v>95010919439</v>
      </c>
      <c r="C34" t="s">
        <v>466</v>
      </c>
    </row>
    <row r="35" spans="1:3" x14ac:dyDescent="0.25">
      <c r="A35">
        <v>34</v>
      </c>
      <c r="B35">
        <v>93110591337</v>
      </c>
      <c r="C35" t="s">
        <v>467</v>
      </c>
    </row>
    <row r="36" spans="1:3" x14ac:dyDescent="0.25">
      <c r="A36">
        <v>35</v>
      </c>
      <c r="B36">
        <v>95062252193</v>
      </c>
      <c r="C36" t="s">
        <v>468</v>
      </c>
    </row>
    <row r="37" spans="1:3" x14ac:dyDescent="0.25">
      <c r="A37">
        <v>36</v>
      </c>
      <c r="B37">
        <v>95030373332</v>
      </c>
      <c r="C37" t="s">
        <v>469</v>
      </c>
    </row>
    <row r="38" spans="1:3" x14ac:dyDescent="0.25">
      <c r="A38">
        <v>37</v>
      </c>
      <c r="B38">
        <v>93122174335</v>
      </c>
      <c r="C38" t="s">
        <v>445</v>
      </c>
    </row>
    <row r="39" spans="1:3" x14ac:dyDescent="0.25">
      <c r="A39">
        <v>38</v>
      </c>
      <c r="B39">
        <v>95042249539</v>
      </c>
      <c r="C39" t="s">
        <v>466</v>
      </c>
    </row>
    <row r="40" spans="1:3" x14ac:dyDescent="0.25">
      <c r="A40">
        <v>39</v>
      </c>
      <c r="B40">
        <v>92080361249</v>
      </c>
      <c r="C40" t="s">
        <v>470</v>
      </c>
    </row>
    <row r="41" spans="1:3" x14ac:dyDescent="0.25">
      <c r="A41">
        <v>40</v>
      </c>
      <c r="B41">
        <v>96092746489</v>
      </c>
      <c r="C41" t="s">
        <v>471</v>
      </c>
    </row>
    <row r="42" spans="1:3" x14ac:dyDescent="0.25">
      <c r="A42">
        <v>41</v>
      </c>
      <c r="B42">
        <v>93102056134</v>
      </c>
      <c r="C42" t="s">
        <v>451</v>
      </c>
    </row>
    <row r="43" spans="1:3" x14ac:dyDescent="0.25">
      <c r="A43">
        <v>42</v>
      </c>
      <c r="B43">
        <v>95091617358</v>
      </c>
      <c r="C43" t="s">
        <v>443</v>
      </c>
    </row>
    <row r="44" spans="1:3" x14ac:dyDescent="0.25">
      <c r="A44">
        <v>43</v>
      </c>
      <c r="B44">
        <v>93020344452</v>
      </c>
      <c r="C44" t="s">
        <v>472</v>
      </c>
    </row>
    <row r="45" spans="1:3" x14ac:dyDescent="0.25">
      <c r="A45">
        <v>44</v>
      </c>
      <c r="B45">
        <v>94100357838</v>
      </c>
      <c r="C45" t="s">
        <v>464</v>
      </c>
    </row>
    <row r="46" spans="1:3" x14ac:dyDescent="0.25">
      <c r="A46">
        <v>45</v>
      </c>
      <c r="B46">
        <v>95041132892</v>
      </c>
      <c r="C46" t="s">
        <v>460</v>
      </c>
    </row>
    <row r="47" spans="1:3" x14ac:dyDescent="0.25">
      <c r="A47">
        <v>46</v>
      </c>
      <c r="B47">
        <v>94091751347</v>
      </c>
      <c r="C47" t="s">
        <v>473</v>
      </c>
    </row>
    <row r="48" spans="1:3" x14ac:dyDescent="0.25">
      <c r="A48">
        <v>47</v>
      </c>
      <c r="B48">
        <v>94060394564</v>
      </c>
      <c r="C48" t="s">
        <v>474</v>
      </c>
    </row>
    <row r="49" spans="1:3" x14ac:dyDescent="0.25">
      <c r="A49">
        <v>48</v>
      </c>
      <c r="B49">
        <v>92111479877</v>
      </c>
      <c r="C49" t="s">
        <v>475</v>
      </c>
    </row>
    <row r="50" spans="1:3" x14ac:dyDescent="0.25">
      <c r="A50">
        <v>49</v>
      </c>
      <c r="B50">
        <v>96050379498</v>
      </c>
      <c r="C50" t="s">
        <v>473</v>
      </c>
    </row>
    <row r="51" spans="1:3" x14ac:dyDescent="0.25">
      <c r="A51">
        <v>50</v>
      </c>
      <c r="B51">
        <v>94080228692</v>
      </c>
      <c r="C51" t="s">
        <v>476</v>
      </c>
    </row>
    <row r="52" spans="1:3" x14ac:dyDescent="0.25">
      <c r="A52">
        <v>51</v>
      </c>
      <c r="B52">
        <v>93061564929</v>
      </c>
      <c r="C52" t="s">
        <v>477</v>
      </c>
    </row>
    <row r="53" spans="1:3" x14ac:dyDescent="0.25">
      <c r="A53">
        <v>52</v>
      </c>
      <c r="B53">
        <v>95120591417</v>
      </c>
      <c r="C53" t="s">
        <v>478</v>
      </c>
    </row>
    <row r="54" spans="1:3" x14ac:dyDescent="0.25">
      <c r="A54">
        <v>53</v>
      </c>
      <c r="B54">
        <v>92121027392</v>
      </c>
      <c r="C54" t="s">
        <v>479</v>
      </c>
    </row>
    <row r="55" spans="1:3" x14ac:dyDescent="0.25">
      <c r="A55">
        <v>54</v>
      </c>
      <c r="B55">
        <v>93081269666</v>
      </c>
      <c r="C55" t="s">
        <v>480</v>
      </c>
    </row>
    <row r="56" spans="1:3" x14ac:dyDescent="0.25">
      <c r="A56">
        <v>55</v>
      </c>
      <c r="B56">
        <v>93110195784</v>
      </c>
      <c r="C56" t="s">
        <v>446</v>
      </c>
    </row>
    <row r="57" spans="1:3" x14ac:dyDescent="0.25">
      <c r="A57">
        <v>56</v>
      </c>
      <c r="B57">
        <v>97021392858</v>
      </c>
      <c r="C57" t="s">
        <v>462</v>
      </c>
    </row>
    <row r="58" spans="1:3" x14ac:dyDescent="0.25">
      <c r="A58">
        <v>57</v>
      </c>
      <c r="B58">
        <v>95051277866</v>
      </c>
      <c r="C58" t="s">
        <v>443</v>
      </c>
    </row>
    <row r="59" spans="1:3" x14ac:dyDescent="0.25">
      <c r="A59">
        <v>58</v>
      </c>
      <c r="B59">
        <v>92051048757</v>
      </c>
      <c r="C59" t="s">
        <v>449</v>
      </c>
    </row>
    <row r="60" spans="1:3" x14ac:dyDescent="0.25">
      <c r="A60">
        <v>59</v>
      </c>
      <c r="B60">
        <v>94040669736</v>
      </c>
      <c r="C60" t="s">
        <v>456</v>
      </c>
    </row>
    <row r="61" spans="1:3" x14ac:dyDescent="0.25">
      <c r="A61">
        <v>60</v>
      </c>
      <c r="B61">
        <v>94092286956</v>
      </c>
      <c r="C61" t="s">
        <v>481</v>
      </c>
    </row>
    <row r="62" spans="1:3" x14ac:dyDescent="0.25">
      <c r="A62">
        <v>61</v>
      </c>
      <c r="B62">
        <v>95071627434</v>
      </c>
      <c r="C62" t="s">
        <v>482</v>
      </c>
    </row>
    <row r="63" spans="1:3" x14ac:dyDescent="0.25">
      <c r="A63">
        <v>62</v>
      </c>
      <c r="B63">
        <v>93031176282</v>
      </c>
      <c r="C63" t="s">
        <v>483</v>
      </c>
    </row>
    <row r="64" spans="1:3" x14ac:dyDescent="0.25">
      <c r="A64">
        <v>63</v>
      </c>
      <c r="B64">
        <v>93120948925</v>
      </c>
      <c r="C64" t="s">
        <v>472</v>
      </c>
    </row>
    <row r="65" spans="1:3" x14ac:dyDescent="0.25">
      <c r="A65">
        <v>64</v>
      </c>
      <c r="B65">
        <v>96092278614</v>
      </c>
      <c r="C65" t="s">
        <v>484</v>
      </c>
    </row>
    <row r="66" spans="1:3" x14ac:dyDescent="0.25">
      <c r="A66">
        <v>65</v>
      </c>
      <c r="B66">
        <v>96072293545</v>
      </c>
      <c r="C66" t="s">
        <v>450</v>
      </c>
    </row>
    <row r="67" spans="1:3" x14ac:dyDescent="0.25">
      <c r="A67">
        <v>66</v>
      </c>
      <c r="B67">
        <v>92062962545</v>
      </c>
      <c r="C67" t="s">
        <v>485</v>
      </c>
    </row>
    <row r="68" spans="1:3" x14ac:dyDescent="0.25">
      <c r="A68">
        <v>67</v>
      </c>
      <c r="B68">
        <v>94091089918</v>
      </c>
      <c r="C68" t="s">
        <v>486</v>
      </c>
    </row>
    <row r="69" spans="1:3" x14ac:dyDescent="0.25">
      <c r="A69">
        <v>68</v>
      </c>
      <c r="B69">
        <v>94022461945</v>
      </c>
      <c r="C69" t="s">
        <v>450</v>
      </c>
    </row>
    <row r="70" spans="1:3" x14ac:dyDescent="0.25">
      <c r="A70">
        <v>69</v>
      </c>
      <c r="B70">
        <v>94020179251</v>
      </c>
      <c r="C70" t="s">
        <v>474</v>
      </c>
    </row>
    <row r="71" spans="1:3" x14ac:dyDescent="0.25">
      <c r="A71">
        <v>70</v>
      </c>
      <c r="B71">
        <v>94112973718</v>
      </c>
      <c r="C71" t="s">
        <v>448</v>
      </c>
    </row>
    <row r="72" spans="1:3" x14ac:dyDescent="0.25">
      <c r="A72">
        <v>71</v>
      </c>
      <c r="B72">
        <v>95092264276</v>
      </c>
      <c r="C72" t="s">
        <v>479</v>
      </c>
    </row>
    <row r="73" spans="1:3" x14ac:dyDescent="0.25">
      <c r="A73">
        <v>72</v>
      </c>
      <c r="B73">
        <v>95111035621</v>
      </c>
      <c r="C73" t="s">
        <v>487</v>
      </c>
    </row>
    <row r="74" spans="1:3" x14ac:dyDescent="0.25">
      <c r="A74">
        <v>73</v>
      </c>
      <c r="B74">
        <v>95060298582</v>
      </c>
      <c r="C74" t="s">
        <v>456</v>
      </c>
    </row>
    <row r="75" spans="1:3" x14ac:dyDescent="0.25">
      <c r="A75">
        <v>74</v>
      </c>
      <c r="B75">
        <v>96070825977</v>
      </c>
      <c r="C75" t="s">
        <v>463</v>
      </c>
    </row>
    <row r="76" spans="1:3" x14ac:dyDescent="0.25">
      <c r="A76">
        <v>75</v>
      </c>
      <c r="B76">
        <v>93102651636</v>
      </c>
      <c r="C76" t="s">
        <v>468</v>
      </c>
    </row>
    <row r="77" spans="1:3" x14ac:dyDescent="0.25">
      <c r="A77">
        <v>76</v>
      </c>
      <c r="B77">
        <v>95020584568</v>
      </c>
      <c r="C77" t="s">
        <v>488</v>
      </c>
    </row>
    <row r="78" spans="1:3" x14ac:dyDescent="0.25">
      <c r="A78">
        <v>77</v>
      </c>
      <c r="B78">
        <v>94080977152</v>
      </c>
      <c r="C78" t="s">
        <v>489</v>
      </c>
    </row>
    <row r="79" spans="1:3" x14ac:dyDescent="0.25">
      <c r="A79">
        <v>78</v>
      </c>
      <c r="B79">
        <v>93090575941</v>
      </c>
      <c r="C79" t="s">
        <v>490</v>
      </c>
    </row>
    <row r="80" spans="1:3" x14ac:dyDescent="0.25">
      <c r="A80">
        <v>79</v>
      </c>
      <c r="B80">
        <v>93061087466</v>
      </c>
      <c r="C80" t="s">
        <v>491</v>
      </c>
    </row>
    <row r="81" spans="1:3" x14ac:dyDescent="0.25">
      <c r="A81">
        <v>80</v>
      </c>
      <c r="B81">
        <v>96070166834</v>
      </c>
      <c r="C81" t="s">
        <v>492</v>
      </c>
    </row>
    <row r="82" spans="1:3" x14ac:dyDescent="0.25">
      <c r="A82">
        <v>81</v>
      </c>
      <c r="B82">
        <v>96082398784</v>
      </c>
      <c r="C82" t="s">
        <v>470</v>
      </c>
    </row>
    <row r="83" spans="1:3" x14ac:dyDescent="0.25">
      <c r="A83">
        <v>82</v>
      </c>
      <c r="B83">
        <v>97012894365</v>
      </c>
      <c r="C83" t="s">
        <v>455</v>
      </c>
    </row>
    <row r="84" spans="1:3" x14ac:dyDescent="0.25">
      <c r="A84">
        <v>83</v>
      </c>
      <c r="B84">
        <v>97021392858</v>
      </c>
      <c r="C84" t="s">
        <v>493</v>
      </c>
    </row>
    <row r="85" spans="1:3" x14ac:dyDescent="0.25">
      <c r="A85">
        <v>84</v>
      </c>
      <c r="B85">
        <v>93031562344</v>
      </c>
      <c r="C85" t="s">
        <v>469</v>
      </c>
    </row>
    <row r="86" spans="1:3" x14ac:dyDescent="0.25">
      <c r="A86">
        <v>85</v>
      </c>
      <c r="B86">
        <v>95071489133</v>
      </c>
      <c r="C86" t="s">
        <v>454</v>
      </c>
    </row>
    <row r="87" spans="1:3" x14ac:dyDescent="0.25">
      <c r="A87">
        <v>86</v>
      </c>
      <c r="B87">
        <v>97021392858</v>
      </c>
      <c r="C87" t="s">
        <v>476</v>
      </c>
    </row>
    <row r="88" spans="1:3" x14ac:dyDescent="0.25">
      <c r="A88">
        <v>87</v>
      </c>
      <c r="B88">
        <v>96111917733</v>
      </c>
      <c r="C88" t="s">
        <v>488</v>
      </c>
    </row>
    <row r="89" spans="1:3" x14ac:dyDescent="0.25">
      <c r="A89">
        <v>88</v>
      </c>
      <c r="B89">
        <v>94050582715</v>
      </c>
      <c r="C89" t="s">
        <v>447</v>
      </c>
    </row>
    <row r="90" spans="1:3" x14ac:dyDescent="0.25">
      <c r="A90">
        <v>89</v>
      </c>
      <c r="B90">
        <v>94082215991</v>
      </c>
      <c r="C90" t="s">
        <v>489</v>
      </c>
    </row>
    <row r="91" spans="1:3" x14ac:dyDescent="0.25">
      <c r="A91">
        <v>90</v>
      </c>
      <c r="B91">
        <v>92060618813</v>
      </c>
      <c r="C91" t="s">
        <v>477</v>
      </c>
    </row>
    <row r="92" spans="1:3" x14ac:dyDescent="0.25">
      <c r="A92">
        <v>91</v>
      </c>
      <c r="B92">
        <v>96030997362</v>
      </c>
      <c r="C92" t="s">
        <v>494</v>
      </c>
    </row>
    <row r="93" spans="1:3" x14ac:dyDescent="0.25">
      <c r="A93">
        <v>92</v>
      </c>
      <c r="B93">
        <v>95051878845</v>
      </c>
      <c r="C93" t="s">
        <v>443</v>
      </c>
    </row>
    <row r="94" spans="1:3" x14ac:dyDescent="0.25">
      <c r="A94">
        <v>93</v>
      </c>
      <c r="B94">
        <v>97011693781</v>
      </c>
      <c r="C94" t="s">
        <v>495</v>
      </c>
    </row>
    <row r="95" spans="1:3" x14ac:dyDescent="0.25">
      <c r="A95">
        <v>94</v>
      </c>
      <c r="B95">
        <v>94070167664</v>
      </c>
      <c r="C95" t="s">
        <v>444</v>
      </c>
    </row>
    <row r="96" spans="1:3" x14ac:dyDescent="0.25">
      <c r="A96">
        <v>95</v>
      </c>
      <c r="B96">
        <v>96041717944</v>
      </c>
      <c r="C96" t="s">
        <v>496</v>
      </c>
    </row>
    <row r="97" spans="1:3" x14ac:dyDescent="0.25">
      <c r="A97">
        <v>96</v>
      </c>
      <c r="B97">
        <v>96031551327</v>
      </c>
      <c r="C97" t="s">
        <v>497</v>
      </c>
    </row>
    <row r="98" spans="1:3" x14ac:dyDescent="0.25">
      <c r="A98">
        <v>97</v>
      </c>
      <c r="B98">
        <v>95080577175</v>
      </c>
      <c r="C98" t="s">
        <v>498</v>
      </c>
    </row>
    <row r="99" spans="1:3" x14ac:dyDescent="0.25">
      <c r="A99">
        <v>98</v>
      </c>
      <c r="B99">
        <v>95122261156</v>
      </c>
      <c r="C99" t="s">
        <v>475</v>
      </c>
    </row>
    <row r="100" spans="1:3" x14ac:dyDescent="0.25">
      <c r="A100">
        <v>99</v>
      </c>
      <c r="B100">
        <v>93082456168</v>
      </c>
      <c r="C100" t="s">
        <v>484</v>
      </c>
    </row>
    <row r="101" spans="1:3" x14ac:dyDescent="0.25">
      <c r="A101">
        <v>100</v>
      </c>
      <c r="B101">
        <v>93080136224</v>
      </c>
      <c r="C101" t="s">
        <v>443</v>
      </c>
    </row>
    <row r="102" spans="1:3" x14ac:dyDescent="0.25">
      <c r="A102">
        <v>101</v>
      </c>
      <c r="B102">
        <v>95041645299</v>
      </c>
      <c r="C102" t="s">
        <v>499</v>
      </c>
    </row>
    <row r="103" spans="1:3" x14ac:dyDescent="0.25">
      <c r="A103">
        <v>102</v>
      </c>
      <c r="B103">
        <v>96072293545</v>
      </c>
      <c r="C103" t="s">
        <v>451</v>
      </c>
    </row>
    <row r="104" spans="1:3" x14ac:dyDescent="0.25">
      <c r="A104">
        <v>103</v>
      </c>
      <c r="B104">
        <v>93092337785</v>
      </c>
      <c r="C104" t="s">
        <v>478</v>
      </c>
    </row>
    <row r="105" spans="1:3" x14ac:dyDescent="0.25">
      <c r="A105">
        <v>104</v>
      </c>
      <c r="B105">
        <v>92062762152</v>
      </c>
      <c r="C105" t="s">
        <v>439</v>
      </c>
    </row>
    <row r="106" spans="1:3" x14ac:dyDescent="0.25">
      <c r="A106">
        <v>105</v>
      </c>
      <c r="B106">
        <v>93060757559</v>
      </c>
      <c r="C106" t="s">
        <v>497</v>
      </c>
    </row>
    <row r="107" spans="1:3" x14ac:dyDescent="0.25">
      <c r="A107">
        <v>106</v>
      </c>
      <c r="B107">
        <v>94111993425</v>
      </c>
      <c r="C107" t="s">
        <v>472</v>
      </c>
    </row>
    <row r="108" spans="1:3" x14ac:dyDescent="0.25">
      <c r="A108">
        <v>107</v>
      </c>
      <c r="B108">
        <v>96120158756</v>
      </c>
      <c r="C108" t="s">
        <v>478</v>
      </c>
    </row>
    <row r="109" spans="1:3" x14ac:dyDescent="0.25">
      <c r="A109">
        <v>108</v>
      </c>
      <c r="B109">
        <v>94052013633</v>
      </c>
      <c r="C109" t="s">
        <v>491</v>
      </c>
    </row>
    <row r="110" spans="1:3" x14ac:dyDescent="0.25">
      <c r="A110">
        <v>109</v>
      </c>
      <c r="B110">
        <v>96051135916</v>
      </c>
      <c r="C110" t="s">
        <v>479</v>
      </c>
    </row>
    <row r="111" spans="1:3" x14ac:dyDescent="0.25">
      <c r="A111">
        <v>110</v>
      </c>
      <c r="B111">
        <v>96092784458</v>
      </c>
      <c r="C111" t="s">
        <v>460</v>
      </c>
    </row>
    <row r="112" spans="1:3" x14ac:dyDescent="0.25">
      <c r="A112">
        <v>111</v>
      </c>
      <c r="B112">
        <v>94080448661</v>
      </c>
      <c r="C112" t="s">
        <v>500</v>
      </c>
    </row>
    <row r="113" spans="1:3" x14ac:dyDescent="0.25">
      <c r="A113">
        <v>112</v>
      </c>
      <c r="B113">
        <v>96110878613</v>
      </c>
      <c r="C113" t="s">
        <v>501</v>
      </c>
    </row>
    <row r="114" spans="1:3" x14ac:dyDescent="0.25">
      <c r="A114">
        <v>113</v>
      </c>
      <c r="B114">
        <v>93010287374</v>
      </c>
      <c r="C114" t="s">
        <v>493</v>
      </c>
    </row>
    <row r="115" spans="1:3" x14ac:dyDescent="0.25">
      <c r="A115">
        <v>114</v>
      </c>
      <c r="B115">
        <v>93041061585</v>
      </c>
      <c r="C115" t="s">
        <v>502</v>
      </c>
    </row>
    <row r="116" spans="1:3" x14ac:dyDescent="0.25">
      <c r="A116">
        <v>115</v>
      </c>
      <c r="B116">
        <v>93011731988</v>
      </c>
      <c r="C116" t="s">
        <v>470</v>
      </c>
    </row>
    <row r="117" spans="1:3" x14ac:dyDescent="0.25">
      <c r="A117">
        <v>116</v>
      </c>
      <c r="B117">
        <v>92122755816</v>
      </c>
      <c r="C117" t="s">
        <v>491</v>
      </c>
    </row>
    <row r="118" spans="1:3" x14ac:dyDescent="0.25">
      <c r="A118">
        <v>117</v>
      </c>
      <c r="B118">
        <v>96012247623</v>
      </c>
      <c r="C118" t="s">
        <v>503</v>
      </c>
    </row>
    <row r="119" spans="1:3" x14ac:dyDescent="0.25">
      <c r="A119">
        <v>118</v>
      </c>
      <c r="B119">
        <v>94081134358</v>
      </c>
      <c r="C119" t="s">
        <v>481</v>
      </c>
    </row>
    <row r="120" spans="1:3" x14ac:dyDescent="0.25">
      <c r="A120">
        <v>119</v>
      </c>
      <c r="B120">
        <v>95111457382</v>
      </c>
      <c r="C120" t="s">
        <v>443</v>
      </c>
    </row>
    <row r="121" spans="1:3" x14ac:dyDescent="0.25">
      <c r="A121">
        <v>120</v>
      </c>
      <c r="B121">
        <v>92070336152</v>
      </c>
      <c r="C121" t="s">
        <v>444</v>
      </c>
    </row>
    <row r="122" spans="1:3" x14ac:dyDescent="0.25">
      <c r="A122">
        <v>121</v>
      </c>
      <c r="B122">
        <v>94011095964</v>
      </c>
      <c r="C122" t="s">
        <v>457</v>
      </c>
    </row>
    <row r="123" spans="1:3" x14ac:dyDescent="0.25">
      <c r="A123">
        <v>122</v>
      </c>
      <c r="B123">
        <v>94051893894</v>
      </c>
      <c r="C123" t="s">
        <v>504</v>
      </c>
    </row>
    <row r="124" spans="1:3" x14ac:dyDescent="0.25">
      <c r="A124">
        <v>123</v>
      </c>
      <c r="B124">
        <v>94091517385</v>
      </c>
      <c r="C124" t="s">
        <v>443</v>
      </c>
    </row>
    <row r="125" spans="1:3" x14ac:dyDescent="0.25">
      <c r="A125">
        <v>124</v>
      </c>
      <c r="B125">
        <v>95120745656</v>
      </c>
      <c r="C125" t="s">
        <v>468</v>
      </c>
    </row>
    <row r="126" spans="1:3" x14ac:dyDescent="0.25">
      <c r="A126">
        <v>125</v>
      </c>
      <c r="B126">
        <v>93041271841</v>
      </c>
      <c r="C126" t="s">
        <v>439</v>
      </c>
    </row>
    <row r="127" spans="1:3" x14ac:dyDescent="0.25">
      <c r="A127">
        <v>126</v>
      </c>
      <c r="B127">
        <v>94051599561</v>
      </c>
      <c r="C127" t="s">
        <v>457</v>
      </c>
    </row>
    <row r="128" spans="1:3" x14ac:dyDescent="0.25">
      <c r="A128">
        <v>127</v>
      </c>
      <c r="B128">
        <v>93070995479</v>
      </c>
      <c r="C128" t="s">
        <v>493</v>
      </c>
    </row>
    <row r="129" spans="1:3" x14ac:dyDescent="0.25">
      <c r="A129">
        <v>128</v>
      </c>
      <c r="B129">
        <v>95050162572</v>
      </c>
      <c r="C129" t="s">
        <v>505</v>
      </c>
    </row>
    <row r="130" spans="1:3" x14ac:dyDescent="0.25">
      <c r="A130">
        <v>129</v>
      </c>
      <c r="B130">
        <v>97022426727</v>
      </c>
      <c r="C130" t="s">
        <v>506</v>
      </c>
    </row>
    <row r="131" spans="1:3" x14ac:dyDescent="0.25">
      <c r="A131">
        <v>130</v>
      </c>
      <c r="B131">
        <v>92081119933</v>
      </c>
      <c r="C131" t="s">
        <v>478</v>
      </c>
    </row>
    <row r="132" spans="1:3" x14ac:dyDescent="0.25">
      <c r="A132">
        <v>131</v>
      </c>
      <c r="B132">
        <v>96051865921</v>
      </c>
      <c r="C132" t="s">
        <v>455</v>
      </c>
    </row>
    <row r="133" spans="1:3" x14ac:dyDescent="0.25">
      <c r="A133">
        <v>132</v>
      </c>
      <c r="B133">
        <v>94042538867</v>
      </c>
      <c r="C133" t="s">
        <v>484</v>
      </c>
    </row>
    <row r="134" spans="1:3" x14ac:dyDescent="0.25">
      <c r="A134">
        <v>133</v>
      </c>
      <c r="B134">
        <v>94052063812</v>
      </c>
      <c r="C134" t="s">
        <v>507</v>
      </c>
    </row>
    <row r="135" spans="1:3" x14ac:dyDescent="0.25">
      <c r="A135">
        <v>134</v>
      </c>
      <c r="B135">
        <v>93112296421</v>
      </c>
      <c r="C135" t="s">
        <v>447</v>
      </c>
    </row>
    <row r="136" spans="1:3" x14ac:dyDescent="0.25">
      <c r="A136">
        <v>135</v>
      </c>
      <c r="B136">
        <v>92122718336</v>
      </c>
      <c r="C136" t="s">
        <v>503</v>
      </c>
    </row>
    <row r="137" spans="1:3" x14ac:dyDescent="0.25">
      <c r="A137">
        <v>136</v>
      </c>
      <c r="B137">
        <v>93060314174</v>
      </c>
      <c r="C137" t="s">
        <v>495</v>
      </c>
    </row>
    <row r="138" spans="1:3" x14ac:dyDescent="0.25">
      <c r="A138">
        <v>137</v>
      </c>
      <c r="B138">
        <v>93071912839</v>
      </c>
      <c r="C138" t="s">
        <v>454</v>
      </c>
    </row>
    <row r="139" spans="1:3" x14ac:dyDescent="0.25">
      <c r="A139">
        <v>138</v>
      </c>
      <c r="B139">
        <v>96112171271</v>
      </c>
      <c r="C139" t="s">
        <v>461</v>
      </c>
    </row>
    <row r="140" spans="1:3" x14ac:dyDescent="0.25">
      <c r="A140">
        <v>139</v>
      </c>
      <c r="B140">
        <v>92112571134</v>
      </c>
      <c r="C140" t="s">
        <v>462</v>
      </c>
    </row>
    <row r="141" spans="1:3" x14ac:dyDescent="0.25">
      <c r="A141">
        <v>140</v>
      </c>
      <c r="B141">
        <v>94041273536</v>
      </c>
      <c r="C141" t="s">
        <v>508</v>
      </c>
    </row>
    <row r="142" spans="1:3" x14ac:dyDescent="0.25">
      <c r="A142">
        <v>141</v>
      </c>
      <c r="B142">
        <v>94122135195</v>
      </c>
      <c r="C142" t="s">
        <v>485</v>
      </c>
    </row>
    <row r="143" spans="1:3" x14ac:dyDescent="0.25">
      <c r="A143">
        <v>142</v>
      </c>
      <c r="B143">
        <v>96060783968</v>
      </c>
      <c r="C143" t="s">
        <v>447</v>
      </c>
    </row>
    <row r="144" spans="1:3" x14ac:dyDescent="0.25">
      <c r="A144">
        <v>143</v>
      </c>
      <c r="B144">
        <v>92081076313</v>
      </c>
      <c r="C144" t="s">
        <v>509</v>
      </c>
    </row>
    <row r="145" spans="1:3" x14ac:dyDescent="0.25">
      <c r="A145">
        <v>144</v>
      </c>
      <c r="B145">
        <v>96112845442</v>
      </c>
      <c r="C145" t="s">
        <v>447</v>
      </c>
    </row>
    <row r="146" spans="1:3" x14ac:dyDescent="0.25">
      <c r="A146">
        <v>145</v>
      </c>
      <c r="B146">
        <v>93020492353</v>
      </c>
      <c r="C146" t="s">
        <v>506</v>
      </c>
    </row>
    <row r="147" spans="1:3" x14ac:dyDescent="0.25">
      <c r="A147">
        <v>146</v>
      </c>
      <c r="B147">
        <v>94062811591</v>
      </c>
      <c r="C147" t="s">
        <v>510</v>
      </c>
    </row>
    <row r="148" spans="1:3" x14ac:dyDescent="0.25">
      <c r="A148">
        <v>147</v>
      </c>
      <c r="B148">
        <v>94102052458</v>
      </c>
      <c r="C148" t="s">
        <v>492</v>
      </c>
    </row>
    <row r="149" spans="1:3" x14ac:dyDescent="0.25">
      <c r="A149">
        <v>148</v>
      </c>
      <c r="B149">
        <v>93110169918</v>
      </c>
      <c r="C149" t="s">
        <v>504</v>
      </c>
    </row>
    <row r="150" spans="1:3" x14ac:dyDescent="0.25">
      <c r="A150">
        <v>149</v>
      </c>
      <c r="B150">
        <v>92101543816</v>
      </c>
      <c r="C150" t="s">
        <v>489</v>
      </c>
    </row>
    <row r="151" spans="1:3" x14ac:dyDescent="0.25">
      <c r="A151">
        <v>150</v>
      </c>
      <c r="B151">
        <v>96043095419</v>
      </c>
      <c r="C151" t="s">
        <v>511</v>
      </c>
    </row>
    <row r="152" spans="1:3" x14ac:dyDescent="0.25">
      <c r="A152">
        <v>151</v>
      </c>
      <c r="B152">
        <v>94062364747</v>
      </c>
      <c r="C152" t="s">
        <v>488</v>
      </c>
    </row>
    <row r="153" spans="1:3" x14ac:dyDescent="0.25">
      <c r="A153">
        <v>152</v>
      </c>
      <c r="B153">
        <v>94042061826</v>
      </c>
      <c r="C153" t="s">
        <v>450</v>
      </c>
    </row>
    <row r="154" spans="1:3" x14ac:dyDescent="0.25">
      <c r="A154">
        <v>153</v>
      </c>
      <c r="B154">
        <v>95042653121</v>
      </c>
      <c r="C154" t="s">
        <v>479</v>
      </c>
    </row>
    <row r="155" spans="1:3" x14ac:dyDescent="0.25">
      <c r="A155">
        <v>154</v>
      </c>
      <c r="B155">
        <v>96081771827</v>
      </c>
      <c r="C155" t="s">
        <v>464</v>
      </c>
    </row>
    <row r="156" spans="1:3" x14ac:dyDescent="0.25">
      <c r="A156">
        <v>155</v>
      </c>
      <c r="B156">
        <v>94091495359</v>
      </c>
      <c r="C156" t="s">
        <v>510</v>
      </c>
    </row>
    <row r="157" spans="1:3" x14ac:dyDescent="0.25">
      <c r="A157">
        <v>156</v>
      </c>
      <c r="B157">
        <v>95010286766</v>
      </c>
      <c r="C157" t="s">
        <v>462</v>
      </c>
    </row>
    <row r="158" spans="1:3" x14ac:dyDescent="0.25">
      <c r="A158">
        <v>157</v>
      </c>
      <c r="B158">
        <v>97010621727</v>
      </c>
      <c r="C158" t="s">
        <v>449</v>
      </c>
    </row>
    <row r="159" spans="1:3" x14ac:dyDescent="0.25">
      <c r="A159">
        <v>158</v>
      </c>
      <c r="B159">
        <v>94031766363</v>
      </c>
      <c r="C159" t="s">
        <v>448</v>
      </c>
    </row>
    <row r="160" spans="1:3" x14ac:dyDescent="0.25">
      <c r="A160">
        <v>159</v>
      </c>
      <c r="B160">
        <v>95111824241</v>
      </c>
      <c r="C160" t="s">
        <v>454</v>
      </c>
    </row>
    <row r="161" spans="1:3" x14ac:dyDescent="0.25">
      <c r="A161">
        <v>160</v>
      </c>
      <c r="B161">
        <v>92103163461</v>
      </c>
      <c r="C161" t="s">
        <v>459</v>
      </c>
    </row>
    <row r="162" spans="1:3" x14ac:dyDescent="0.25">
      <c r="A162">
        <v>161</v>
      </c>
      <c r="B162">
        <v>93052321317</v>
      </c>
      <c r="C162" t="s">
        <v>501</v>
      </c>
    </row>
    <row r="163" spans="1:3" x14ac:dyDescent="0.25">
      <c r="A163">
        <v>162</v>
      </c>
      <c r="B163">
        <v>96050286545</v>
      </c>
      <c r="C163" t="s">
        <v>480</v>
      </c>
    </row>
    <row r="164" spans="1:3" x14ac:dyDescent="0.25">
      <c r="A164">
        <v>163</v>
      </c>
      <c r="B164">
        <v>92100661849</v>
      </c>
      <c r="C164" t="s">
        <v>476</v>
      </c>
    </row>
    <row r="165" spans="1:3" x14ac:dyDescent="0.25">
      <c r="A165">
        <v>164</v>
      </c>
      <c r="B165">
        <v>94081268846</v>
      </c>
      <c r="C165" t="s">
        <v>512</v>
      </c>
    </row>
    <row r="166" spans="1:3" x14ac:dyDescent="0.25">
      <c r="A166">
        <v>165</v>
      </c>
      <c r="B166">
        <v>95101084297</v>
      </c>
      <c r="C166" t="s">
        <v>441</v>
      </c>
    </row>
    <row r="167" spans="1:3" x14ac:dyDescent="0.25">
      <c r="A167">
        <v>166</v>
      </c>
      <c r="B167">
        <v>96021765853</v>
      </c>
      <c r="C167" t="s">
        <v>439</v>
      </c>
    </row>
    <row r="168" spans="1:3" x14ac:dyDescent="0.25">
      <c r="A168">
        <v>167</v>
      </c>
      <c r="B168">
        <v>96042123681</v>
      </c>
      <c r="C168" t="s">
        <v>498</v>
      </c>
    </row>
    <row r="169" spans="1:3" x14ac:dyDescent="0.25">
      <c r="A169">
        <v>168</v>
      </c>
      <c r="B169">
        <v>93052759398</v>
      </c>
      <c r="C169" t="s">
        <v>513</v>
      </c>
    </row>
    <row r="170" spans="1:3" x14ac:dyDescent="0.25">
      <c r="A170">
        <v>169</v>
      </c>
      <c r="B170">
        <v>93101369477</v>
      </c>
      <c r="C170" t="s">
        <v>506</v>
      </c>
    </row>
    <row r="171" spans="1:3" x14ac:dyDescent="0.25">
      <c r="A171">
        <v>170</v>
      </c>
      <c r="B171">
        <v>93111079234</v>
      </c>
      <c r="C171" t="s">
        <v>443</v>
      </c>
    </row>
    <row r="172" spans="1:3" x14ac:dyDescent="0.25">
      <c r="A172">
        <v>171</v>
      </c>
      <c r="B172">
        <v>95071044176</v>
      </c>
      <c r="C172" t="s">
        <v>514</v>
      </c>
    </row>
    <row r="173" spans="1:3" x14ac:dyDescent="0.25">
      <c r="A173">
        <v>172</v>
      </c>
      <c r="B173">
        <v>92070952712</v>
      </c>
      <c r="C173" t="s">
        <v>465</v>
      </c>
    </row>
    <row r="174" spans="1:3" x14ac:dyDescent="0.25">
      <c r="A174">
        <v>173</v>
      </c>
      <c r="B174">
        <v>94032585554</v>
      </c>
      <c r="C174" t="s">
        <v>492</v>
      </c>
    </row>
    <row r="175" spans="1:3" x14ac:dyDescent="0.25">
      <c r="A175">
        <v>174</v>
      </c>
      <c r="B175">
        <v>95111492877</v>
      </c>
      <c r="C175" t="s">
        <v>506</v>
      </c>
    </row>
    <row r="176" spans="1:3" x14ac:dyDescent="0.25">
      <c r="A176">
        <v>175</v>
      </c>
      <c r="B176">
        <v>94020859896</v>
      </c>
      <c r="C176" t="s">
        <v>469</v>
      </c>
    </row>
    <row r="177" spans="1:3" x14ac:dyDescent="0.25">
      <c r="A177">
        <v>176</v>
      </c>
      <c r="B177">
        <v>96081684932</v>
      </c>
      <c r="C177" t="s">
        <v>441</v>
      </c>
    </row>
    <row r="178" spans="1:3" x14ac:dyDescent="0.25">
      <c r="A178">
        <v>177</v>
      </c>
      <c r="B178">
        <v>96022327144</v>
      </c>
      <c r="C178" t="s">
        <v>481</v>
      </c>
    </row>
    <row r="179" spans="1:3" x14ac:dyDescent="0.25">
      <c r="A179">
        <v>178</v>
      </c>
      <c r="B179">
        <v>93032549924</v>
      </c>
      <c r="C179" t="s">
        <v>515</v>
      </c>
    </row>
    <row r="180" spans="1:3" x14ac:dyDescent="0.25">
      <c r="A180">
        <v>179</v>
      </c>
      <c r="B180">
        <v>92072355391</v>
      </c>
      <c r="C180" t="s">
        <v>491</v>
      </c>
    </row>
    <row r="181" spans="1:3" x14ac:dyDescent="0.25">
      <c r="A181">
        <v>180</v>
      </c>
      <c r="B181">
        <v>92070111188</v>
      </c>
      <c r="C181" t="s">
        <v>489</v>
      </c>
    </row>
    <row r="182" spans="1:3" x14ac:dyDescent="0.25">
      <c r="A182">
        <v>181</v>
      </c>
      <c r="B182">
        <v>93041252815</v>
      </c>
      <c r="C182" t="s">
        <v>468</v>
      </c>
    </row>
    <row r="183" spans="1:3" x14ac:dyDescent="0.25">
      <c r="A183">
        <v>182</v>
      </c>
      <c r="B183">
        <v>93091115319</v>
      </c>
      <c r="C183" t="s">
        <v>507</v>
      </c>
    </row>
    <row r="184" spans="1:3" x14ac:dyDescent="0.25">
      <c r="A184">
        <v>183</v>
      </c>
      <c r="B184">
        <v>96052561949</v>
      </c>
      <c r="C184" t="s">
        <v>473</v>
      </c>
    </row>
    <row r="185" spans="1:3" x14ac:dyDescent="0.25">
      <c r="A185">
        <v>184</v>
      </c>
      <c r="B185">
        <v>92060816563</v>
      </c>
      <c r="C185" t="s">
        <v>516</v>
      </c>
    </row>
    <row r="186" spans="1:3" x14ac:dyDescent="0.25">
      <c r="A186">
        <v>185</v>
      </c>
      <c r="B186">
        <v>93091278935</v>
      </c>
      <c r="C186" t="s">
        <v>442</v>
      </c>
    </row>
    <row r="187" spans="1:3" x14ac:dyDescent="0.25">
      <c r="A187">
        <v>186</v>
      </c>
      <c r="B187">
        <v>96022049899</v>
      </c>
      <c r="C187" t="s">
        <v>489</v>
      </c>
    </row>
    <row r="188" spans="1:3" x14ac:dyDescent="0.25">
      <c r="A188">
        <v>187</v>
      </c>
      <c r="B188">
        <v>93080133818</v>
      </c>
      <c r="C188" t="s">
        <v>485</v>
      </c>
    </row>
    <row r="189" spans="1:3" x14ac:dyDescent="0.25">
      <c r="A189">
        <v>188</v>
      </c>
      <c r="B189">
        <v>94072349563</v>
      </c>
      <c r="C189" t="s">
        <v>484</v>
      </c>
    </row>
    <row r="190" spans="1:3" x14ac:dyDescent="0.25">
      <c r="A190">
        <v>189</v>
      </c>
      <c r="B190">
        <v>93013078979</v>
      </c>
      <c r="C190" t="s">
        <v>485</v>
      </c>
    </row>
    <row r="191" spans="1:3" x14ac:dyDescent="0.25">
      <c r="A191">
        <v>190</v>
      </c>
      <c r="B191">
        <v>92081817558</v>
      </c>
      <c r="C191" t="s">
        <v>506</v>
      </c>
    </row>
    <row r="192" spans="1:3" x14ac:dyDescent="0.25">
      <c r="A192">
        <v>191</v>
      </c>
      <c r="B192">
        <v>96081928342</v>
      </c>
      <c r="C192" t="s">
        <v>453</v>
      </c>
    </row>
    <row r="193" spans="1:3" x14ac:dyDescent="0.25">
      <c r="A193">
        <v>192</v>
      </c>
      <c r="B193">
        <v>96111514855</v>
      </c>
      <c r="C193" t="s">
        <v>479</v>
      </c>
    </row>
    <row r="194" spans="1:3" x14ac:dyDescent="0.25">
      <c r="A194">
        <v>193</v>
      </c>
      <c r="B194">
        <v>93090925753</v>
      </c>
      <c r="C194" t="s">
        <v>454</v>
      </c>
    </row>
    <row r="195" spans="1:3" x14ac:dyDescent="0.25">
      <c r="A195">
        <v>194</v>
      </c>
      <c r="B195">
        <v>96090923899</v>
      </c>
      <c r="C195" t="s">
        <v>469</v>
      </c>
    </row>
    <row r="196" spans="1:3" x14ac:dyDescent="0.25">
      <c r="A196">
        <v>195</v>
      </c>
      <c r="B196">
        <v>97020245331</v>
      </c>
      <c r="C196" t="s">
        <v>489</v>
      </c>
    </row>
    <row r="197" spans="1:3" x14ac:dyDescent="0.25">
      <c r="A197">
        <v>196</v>
      </c>
      <c r="B197">
        <v>93111422865</v>
      </c>
      <c r="C197" t="s">
        <v>447</v>
      </c>
    </row>
    <row r="198" spans="1:3" x14ac:dyDescent="0.25">
      <c r="A198">
        <v>197</v>
      </c>
      <c r="B198">
        <v>95022812243</v>
      </c>
      <c r="C198" t="s">
        <v>513</v>
      </c>
    </row>
    <row r="199" spans="1:3" x14ac:dyDescent="0.25">
      <c r="A199">
        <v>198</v>
      </c>
      <c r="B199">
        <v>96081092979</v>
      </c>
      <c r="C199" t="s">
        <v>517</v>
      </c>
    </row>
    <row r="200" spans="1:3" x14ac:dyDescent="0.25">
      <c r="A200">
        <v>199</v>
      </c>
      <c r="B200">
        <v>92080864292</v>
      </c>
      <c r="C200" t="s">
        <v>505</v>
      </c>
    </row>
    <row r="201" spans="1:3" x14ac:dyDescent="0.25">
      <c r="A201">
        <v>200</v>
      </c>
      <c r="B201">
        <v>96102819712</v>
      </c>
      <c r="C201" t="s">
        <v>496</v>
      </c>
    </row>
    <row r="202" spans="1:3" x14ac:dyDescent="0.25">
      <c r="A202">
        <v>201</v>
      </c>
      <c r="B202">
        <v>93091575513</v>
      </c>
      <c r="C202" t="s">
        <v>501</v>
      </c>
    </row>
    <row r="203" spans="1:3" x14ac:dyDescent="0.25">
      <c r="A203">
        <v>202</v>
      </c>
      <c r="B203">
        <v>94051786439</v>
      </c>
      <c r="C203" t="s">
        <v>464</v>
      </c>
    </row>
    <row r="204" spans="1:3" x14ac:dyDescent="0.25">
      <c r="A204">
        <v>203</v>
      </c>
      <c r="B204">
        <v>92111027117</v>
      </c>
      <c r="C204" t="s">
        <v>441</v>
      </c>
    </row>
    <row r="205" spans="1:3" x14ac:dyDescent="0.25">
      <c r="A205">
        <v>204</v>
      </c>
      <c r="B205">
        <v>96032965482</v>
      </c>
      <c r="C205" t="s">
        <v>466</v>
      </c>
    </row>
    <row r="206" spans="1:3" x14ac:dyDescent="0.25">
      <c r="A206">
        <v>205</v>
      </c>
      <c r="B206">
        <v>95030438448</v>
      </c>
      <c r="C206" t="s">
        <v>448</v>
      </c>
    </row>
    <row r="207" spans="1:3" x14ac:dyDescent="0.25">
      <c r="A207">
        <v>206</v>
      </c>
      <c r="B207">
        <v>93120854668</v>
      </c>
      <c r="C207" t="s">
        <v>512</v>
      </c>
    </row>
    <row r="208" spans="1:3" x14ac:dyDescent="0.25">
      <c r="A208">
        <v>207</v>
      </c>
      <c r="B208">
        <v>93041967867</v>
      </c>
      <c r="C208" t="s">
        <v>495</v>
      </c>
    </row>
    <row r="209" spans="1:3" x14ac:dyDescent="0.25">
      <c r="A209">
        <v>208</v>
      </c>
      <c r="B209">
        <v>92121586455</v>
      </c>
      <c r="C209" t="s">
        <v>477</v>
      </c>
    </row>
    <row r="210" spans="1:3" x14ac:dyDescent="0.25">
      <c r="A210">
        <v>209</v>
      </c>
      <c r="B210">
        <v>96111524476</v>
      </c>
      <c r="C210" t="s">
        <v>476</v>
      </c>
    </row>
    <row r="211" spans="1:3" x14ac:dyDescent="0.25">
      <c r="A211">
        <v>210</v>
      </c>
      <c r="B211">
        <v>93042094111</v>
      </c>
      <c r="C211" t="s">
        <v>445</v>
      </c>
    </row>
    <row r="212" spans="1:3" x14ac:dyDescent="0.25">
      <c r="A212">
        <v>211</v>
      </c>
      <c r="B212">
        <v>96112275739</v>
      </c>
      <c r="C212" t="s">
        <v>458</v>
      </c>
    </row>
    <row r="213" spans="1:3" x14ac:dyDescent="0.25">
      <c r="A213">
        <v>212</v>
      </c>
      <c r="B213">
        <v>95101667241</v>
      </c>
      <c r="C213" t="s">
        <v>446</v>
      </c>
    </row>
    <row r="214" spans="1:3" x14ac:dyDescent="0.25">
      <c r="A214">
        <v>213</v>
      </c>
      <c r="B214">
        <v>94031972793</v>
      </c>
      <c r="C214" t="s">
        <v>484</v>
      </c>
    </row>
    <row r="215" spans="1:3" x14ac:dyDescent="0.25">
      <c r="A215">
        <v>214</v>
      </c>
      <c r="B215">
        <v>95080318259</v>
      </c>
      <c r="C215" t="s">
        <v>464</v>
      </c>
    </row>
    <row r="216" spans="1:3" x14ac:dyDescent="0.25">
      <c r="A216">
        <v>215</v>
      </c>
      <c r="B216">
        <v>94121925755</v>
      </c>
      <c r="C216" t="s">
        <v>449</v>
      </c>
    </row>
    <row r="217" spans="1:3" x14ac:dyDescent="0.25">
      <c r="A217">
        <v>216</v>
      </c>
      <c r="B217">
        <v>93080464147</v>
      </c>
      <c r="C217" t="s">
        <v>489</v>
      </c>
    </row>
    <row r="218" spans="1:3" x14ac:dyDescent="0.25">
      <c r="A218">
        <v>217</v>
      </c>
      <c r="B218">
        <v>96040333314</v>
      </c>
      <c r="C218" t="s">
        <v>452</v>
      </c>
    </row>
    <row r="219" spans="1:3" x14ac:dyDescent="0.25">
      <c r="A219">
        <v>218</v>
      </c>
      <c r="B219">
        <v>96032039774</v>
      </c>
      <c r="C219" t="s">
        <v>488</v>
      </c>
    </row>
    <row r="220" spans="1:3" x14ac:dyDescent="0.25">
      <c r="A220">
        <v>219</v>
      </c>
      <c r="B220">
        <v>95071674573</v>
      </c>
      <c r="C220" t="s">
        <v>490</v>
      </c>
    </row>
    <row r="221" spans="1:3" x14ac:dyDescent="0.25">
      <c r="A221">
        <v>220</v>
      </c>
      <c r="B221">
        <v>94032747169</v>
      </c>
      <c r="C221" t="s">
        <v>475</v>
      </c>
    </row>
    <row r="222" spans="1:3" x14ac:dyDescent="0.25">
      <c r="A222">
        <v>221</v>
      </c>
      <c r="B222">
        <v>96042084485</v>
      </c>
      <c r="C222" t="s">
        <v>477</v>
      </c>
    </row>
    <row r="223" spans="1:3" x14ac:dyDescent="0.25">
      <c r="A223">
        <v>222</v>
      </c>
      <c r="B223">
        <v>96062773598</v>
      </c>
      <c r="C223" t="s">
        <v>460</v>
      </c>
    </row>
    <row r="224" spans="1:3" x14ac:dyDescent="0.25">
      <c r="A224">
        <v>223</v>
      </c>
      <c r="B224">
        <v>97010983179</v>
      </c>
      <c r="C224" t="s">
        <v>503</v>
      </c>
    </row>
    <row r="225" spans="1:3" x14ac:dyDescent="0.25">
      <c r="A225">
        <v>224</v>
      </c>
      <c r="B225">
        <v>93012248937</v>
      </c>
      <c r="C225" t="s">
        <v>514</v>
      </c>
    </row>
    <row r="226" spans="1:3" x14ac:dyDescent="0.25">
      <c r="A226">
        <v>225</v>
      </c>
      <c r="B226">
        <v>94093037193</v>
      </c>
      <c r="C226" t="s">
        <v>462</v>
      </c>
    </row>
    <row r="227" spans="1:3" x14ac:dyDescent="0.25">
      <c r="A227">
        <v>226</v>
      </c>
      <c r="B227">
        <v>96091269286</v>
      </c>
      <c r="C227" t="s">
        <v>445</v>
      </c>
    </row>
    <row r="228" spans="1:3" x14ac:dyDescent="0.25">
      <c r="A228">
        <v>227</v>
      </c>
      <c r="B228">
        <v>96061777722</v>
      </c>
      <c r="C228" t="s">
        <v>518</v>
      </c>
    </row>
    <row r="229" spans="1:3" x14ac:dyDescent="0.25">
      <c r="A229">
        <v>228</v>
      </c>
      <c r="B229">
        <v>96090866484</v>
      </c>
      <c r="C229" t="s">
        <v>451</v>
      </c>
    </row>
    <row r="230" spans="1:3" x14ac:dyDescent="0.25">
      <c r="A230">
        <v>229</v>
      </c>
      <c r="B230">
        <v>95011368836</v>
      </c>
      <c r="C230" t="s">
        <v>461</v>
      </c>
    </row>
    <row r="231" spans="1:3" x14ac:dyDescent="0.25">
      <c r="A231">
        <v>230</v>
      </c>
      <c r="B231">
        <v>96061094795</v>
      </c>
      <c r="C231" t="s">
        <v>487</v>
      </c>
    </row>
    <row r="232" spans="1:3" x14ac:dyDescent="0.25">
      <c r="A232">
        <v>231</v>
      </c>
      <c r="B232">
        <v>92072589329</v>
      </c>
      <c r="C232" t="s">
        <v>459</v>
      </c>
    </row>
    <row r="233" spans="1:3" x14ac:dyDescent="0.25">
      <c r="A233">
        <v>232</v>
      </c>
      <c r="B233">
        <v>93081336463</v>
      </c>
      <c r="C233" t="s">
        <v>442</v>
      </c>
    </row>
    <row r="234" spans="1:3" x14ac:dyDescent="0.25">
      <c r="A234">
        <v>233</v>
      </c>
      <c r="B234">
        <v>95042088338</v>
      </c>
      <c r="C234" t="s">
        <v>445</v>
      </c>
    </row>
    <row r="235" spans="1:3" x14ac:dyDescent="0.25">
      <c r="A235">
        <v>234</v>
      </c>
      <c r="B235">
        <v>94082711312</v>
      </c>
      <c r="C235" t="s">
        <v>458</v>
      </c>
    </row>
    <row r="236" spans="1:3" x14ac:dyDescent="0.25">
      <c r="A236">
        <v>235</v>
      </c>
      <c r="B236">
        <v>94030283737</v>
      </c>
      <c r="C236" t="s">
        <v>442</v>
      </c>
    </row>
    <row r="237" spans="1:3" x14ac:dyDescent="0.25">
      <c r="A237">
        <v>236</v>
      </c>
      <c r="B237">
        <v>97010812385</v>
      </c>
      <c r="C237" t="s">
        <v>483</v>
      </c>
    </row>
    <row r="238" spans="1:3" x14ac:dyDescent="0.25">
      <c r="A238">
        <v>237</v>
      </c>
      <c r="B238">
        <v>96011338285</v>
      </c>
      <c r="C238" t="s">
        <v>495</v>
      </c>
    </row>
    <row r="239" spans="1:3" x14ac:dyDescent="0.25">
      <c r="A239">
        <v>238</v>
      </c>
      <c r="B239">
        <v>94112234831</v>
      </c>
      <c r="C239" t="s">
        <v>443</v>
      </c>
    </row>
    <row r="240" spans="1:3" x14ac:dyDescent="0.25">
      <c r="A240">
        <v>239</v>
      </c>
      <c r="B240">
        <v>93092435575</v>
      </c>
      <c r="C240" t="s">
        <v>450</v>
      </c>
    </row>
    <row r="241" spans="1:3" x14ac:dyDescent="0.25">
      <c r="A241">
        <v>240</v>
      </c>
      <c r="B241">
        <v>94080681844</v>
      </c>
      <c r="C241" t="s">
        <v>442</v>
      </c>
    </row>
    <row r="242" spans="1:3" x14ac:dyDescent="0.25">
      <c r="A242">
        <v>241</v>
      </c>
      <c r="B242">
        <v>96082593622</v>
      </c>
      <c r="C242" t="s">
        <v>488</v>
      </c>
    </row>
    <row r="243" spans="1:3" x14ac:dyDescent="0.25">
      <c r="A243">
        <v>242</v>
      </c>
      <c r="B243">
        <v>96061044486</v>
      </c>
      <c r="C243" t="s">
        <v>497</v>
      </c>
    </row>
    <row r="244" spans="1:3" x14ac:dyDescent="0.25">
      <c r="A244">
        <v>243</v>
      </c>
      <c r="B244">
        <v>95052836383</v>
      </c>
      <c r="C244" t="s">
        <v>505</v>
      </c>
    </row>
    <row r="245" spans="1:3" x14ac:dyDescent="0.25">
      <c r="A245">
        <v>244</v>
      </c>
      <c r="B245">
        <v>94012331191</v>
      </c>
      <c r="C245" t="s">
        <v>491</v>
      </c>
    </row>
    <row r="246" spans="1:3" x14ac:dyDescent="0.25">
      <c r="A246">
        <v>245</v>
      </c>
      <c r="B246">
        <v>94083048134</v>
      </c>
      <c r="C246" t="s">
        <v>469</v>
      </c>
    </row>
    <row r="247" spans="1:3" x14ac:dyDescent="0.25">
      <c r="A247">
        <v>246</v>
      </c>
      <c r="B247">
        <v>94100835552</v>
      </c>
      <c r="C247" t="s">
        <v>491</v>
      </c>
    </row>
    <row r="248" spans="1:3" x14ac:dyDescent="0.25">
      <c r="A248">
        <v>247</v>
      </c>
      <c r="B248">
        <v>92112635683</v>
      </c>
      <c r="C248" t="s">
        <v>519</v>
      </c>
    </row>
    <row r="249" spans="1:3" x14ac:dyDescent="0.25">
      <c r="A249">
        <v>248</v>
      </c>
      <c r="B249">
        <v>97021392858</v>
      </c>
      <c r="C249" t="s">
        <v>468</v>
      </c>
    </row>
    <row r="250" spans="1:3" x14ac:dyDescent="0.25">
      <c r="A250">
        <v>249</v>
      </c>
      <c r="B250">
        <v>93042594253</v>
      </c>
      <c r="C250" t="s">
        <v>514</v>
      </c>
    </row>
    <row r="251" spans="1:3" x14ac:dyDescent="0.25">
      <c r="A251">
        <v>250</v>
      </c>
      <c r="B251">
        <v>96122095251</v>
      </c>
      <c r="C251" t="s">
        <v>475</v>
      </c>
    </row>
    <row r="252" spans="1:3" x14ac:dyDescent="0.25">
      <c r="A252">
        <v>251</v>
      </c>
      <c r="B252">
        <v>96122014799</v>
      </c>
      <c r="C252" t="s">
        <v>483</v>
      </c>
    </row>
    <row r="253" spans="1:3" x14ac:dyDescent="0.25">
      <c r="A253">
        <v>252</v>
      </c>
      <c r="B253">
        <v>95061884197</v>
      </c>
      <c r="C253" t="s">
        <v>483</v>
      </c>
    </row>
    <row r="254" spans="1:3" x14ac:dyDescent="0.25">
      <c r="A254">
        <v>253</v>
      </c>
      <c r="B254">
        <v>96110243976</v>
      </c>
      <c r="C254" t="s">
        <v>455</v>
      </c>
    </row>
    <row r="255" spans="1:3" x14ac:dyDescent="0.25">
      <c r="A255">
        <v>254</v>
      </c>
      <c r="B255">
        <v>93021966581</v>
      </c>
      <c r="C255" t="s">
        <v>452</v>
      </c>
    </row>
    <row r="256" spans="1:3" x14ac:dyDescent="0.25">
      <c r="A256">
        <v>255</v>
      </c>
      <c r="B256">
        <v>92060863855</v>
      </c>
      <c r="C256" t="s">
        <v>516</v>
      </c>
    </row>
    <row r="257" spans="1:3" x14ac:dyDescent="0.25">
      <c r="A257">
        <v>256</v>
      </c>
      <c r="B257">
        <v>94012177294</v>
      </c>
      <c r="C257" t="s">
        <v>467</v>
      </c>
    </row>
    <row r="258" spans="1:3" x14ac:dyDescent="0.25">
      <c r="A258">
        <v>257</v>
      </c>
      <c r="B258">
        <v>93031439697</v>
      </c>
      <c r="C258" t="s">
        <v>479</v>
      </c>
    </row>
    <row r="259" spans="1:3" x14ac:dyDescent="0.25">
      <c r="A259">
        <v>258</v>
      </c>
      <c r="B259">
        <v>95081712847</v>
      </c>
      <c r="C259" t="s">
        <v>464</v>
      </c>
    </row>
    <row r="260" spans="1:3" x14ac:dyDescent="0.25">
      <c r="A260">
        <v>259</v>
      </c>
      <c r="B260">
        <v>92121027392</v>
      </c>
      <c r="C260" t="s">
        <v>443</v>
      </c>
    </row>
    <row r="261" spans="1:3" x14ac:dyDescent="0.25">
      <c r="A261">
        <v>260</v>
      </c>
      <c r="B261">
        <v>94030588351</v>
      </c>
      <c r="C261" t="s">
        <v>487</v>
      </c>
    </row>
    <row r="262" spans="1:3" x14ac:dyDescent="0.25">
      <c r="A262">
        <v>261</v>
      </c>
      <c r="B262">
        <v>92121027392</v>
      </c>
      <c r="C262" t="s">
        <v>448</v>
      </c>
    </row>
    <row r="263" spans="1:3" x14ac:dyDescent="0.25">
      <c r="A263">
        <v>262</v>
      </c>
      <c r="B263">
        <v>95090322493</v>
      </c>
      <c r="C263" t="s">
        <v>520</v>
      </c>
    </row>
    <row r="264" spans="1:3" x14ac:dyDescent="0.25">
      <c r="A264">
        <v>263</v>
      </c>
      <c r="B264">
        <v>96050641553</v>
      </c>
      <c r="C264" t="s">
        <v>507</v>
      </c>
    </row>
    <row r="265" spans="1:3" x14ac:dyDescent="0.25">
      <c r="A265">
        <v>264</v>
      </c>
      <c r="B265">
        <v>93012423916</v>
      </c>
      <c r="C265" t="s">
        <v>516</v>
      </c>
    </row>
    <row r="266" spans="1:3" x14ac:dyDescent="0.25">
      <c r="A266">
        <v>265</v>
      </c>
      <c r="B266">
        <v>97012853362</v>
      </c>
      <c r="C266" t="s">
        <v>462</v>
      </c>
    </row>
    <row r="267" spans="1:3" x14ac:dyDescent="0.25">
      <c r="A267">
        <v>266</v>
      </c>
      <c r="B267">
        <v>94021031192</v>
      </c>
      <c r="C267" t="s">
        <v>463</v>
      </c>
    </row>
    <row r="268" spans="1:3" x14ac:dyDescent="0.25">
      <c r="A268">
        <v>267</v>
      </c>
      <c r="B268">
        <v>93021324462</v>
      </c>
      <c r="C268" t="s">
        <v>495</v>
      </c>
    </row>
    <row r="269" spans="1:3" x14ac:dyDescent="0.25">
      <c r="A269">
        <v>268</v>
      </c>
      <c r="B269">
        <v>94020462177</v>
      </c>
      <c r="C269" t="s">
        <v>511</v>
      </c>
    </row>
    <row r="270" spans="1:3" x14ac:dyDescent="0.25">
      <c r="A270">
        <v>269</v>
      </c>
      <c r="B270">
        <v>95122598863</v>
      </c>
      <c r="C270" t="s">
        <v>482</v>
      </c>
    </row>
    <row r="271" spans="1:3" x14ac:dyDescent="0.25">
      <c r="A271">
        <v>270</v>
      </c>
      <c r="B271">
        <v>92061937214</v>
      </c>
      <c r="C271" t="s">
        <v>521</v>
      </c>
    </row>
    <row r="272" spans="1:3" x14ac:dyDescent="0.25">
      <c r="A272">
        <v>271</v>
      </c>
      <c r="B272">
        <v>95011221717</v>
      </c>
      <c r="C272" t="s">
        <v>446</v>
      </c>
    </row>
    <row r="273" spans="1:3" x14ac:dyDescent="0.25">
      <c r="A273">
        <v>272</v>
      </c>
      <c r="B273">
        <v>92061754985</v>
      </c>
      <c r="C273" t="s">
        <v>471</v>
      </c>
    </row>
    <row r="274" spans="1:3" x14ac:dyDescent="0.25">
      <c r="A274">
        <v>273</v>
      </c>
      <c r="B274">
        <v>94010593869</v>
      </c>
      <c r="C274" t="s">
        <v>522</v>
      </c>
    </row>
    <row r="275" spans="1:3" x14ac:dyDescent="0.25">
      <c r="A275">
        <v>274</v>
      </c>
      <c r="B275">
        <v>95103086594</v>
      </c>
      <c r="C275" t="s">
        <v>481</v>
      </c>
    </row>
    <row r="276" spans="1:3" x14ac:dyDescent="0.25">
      <c r="A276">
        <v>275</v>
      </c>
      <c r="B276">
        <v>93031922166</v>
      </c>
      <c r="C276" t="s">
        <v>523</v>
      </c>
    </row>
    <row r="277" spans="1:3" x14ac:dyDescent="0.25">
      <c r="A277">
        <v>276</v>
      </c>
      <c r="B277">
        <v>93020294887</v>
      </c>
      <c r="C277" t="s">
        <v>502</v>
      </c>
    </row>
    <row r="278" spans="1:3" x14ac:dyDescent="0.25">
      <c r="A278">
        <v>277</v>
      </c>
      <c r="B278">
        <v>94020368381</v>
      </c>
      <c r="C278" t="s">
        <v>509</v>
      </c>
    </row>
    <row r="279" spans="1:3" x14ac:dyDescent="0.25">
      <c r="A279">
        <v>278</v>
      </c>
      <c r="B279">
        <v>92060349478</v>
      </c>
      <c r="C279" t="s">
        <v>491</v>
      </c>
    </row>
    <row r="280" spans="1:3" x14ac:dyDescent="0.25">
      <c r="A280">
        <v>279</v>
      </c>
      <c r="B280">
        <v>95012344439</v>
      </c>
      <c r="C280" t="s">
        <v>503</v>
      </c>
    </row>
    <row r="281" spans="1:3" x14ac:dyDescent="0.25">
      <c r="A281">
        <v>280</v>
      </c>
      <c r="B281">
        <v>96051572319</v>
      </c>
      <c r="C281" t="s">
        <v>469</v>
      </c>
    </row>
    <row r="282" spans="1:3" x14ac:dyDescent="0.25">
      <c r="A282">
        <v>281</v>
      </c>
      <c r="B282">
        <v>92090349976</v>
      </c>
      <c r="C282" t="s">
        <v>454</v>
      </c>
    </row>
    <row r="283" spans="1:3" x14ac:dyDescent="0.25">
      <c r="A283">
        <v>282</v>
      </c>
      <c r="B283">
        <v>92052877491</v>
      </c>
      <c r="C283" t="s">
        <v>486</v>
      </c>
    </row>
    <row r="284" spans="1:3" x14ac:dyDescent="0.25">
      <c r="A284">
        <v>283</v>
      </c>
      <c r="B284">
        <v>95082916158</v>
      </c>
      <c r="C284" t="s">
        <v>460</v>
      </c>
    </row>
    <row r="285" spans="1:3" x14ac:dyDescent="0.25">
      <c r="A285">
        <v>284</v>
      </c>
      <c r="B285">
        <v>95120487536</v>
      </c>
      <c r="C285" t="s">
        <v>492</v>
      </c>
    </row>
    <row r="286" spans="1:3" x14ac:dyDescent="0.25">
      <c r="A286">
        <v>285</v>
      </c>
      <c r="B286">
        <v>95092172959</v>
      </c>
      <c r="C286" t="s">
        <v>506</v>
      </c>
    </row>
    <row r="287" spans="1:3" x14ac:dyDescent="0.25">
      <c r="A287">
        <v>286</v>
      </c>
      <c r="B287">
        <v>96121964255</v>
      </c>
      <c r="C287" t="s">
        <v>516</v>
      </c>
    </row>
    <row r="288" spans="1:3" x14ac:dyDescent="0.25">
      <c r="A288">
        <v>287</v>
      </c>
      <c r="B288">
        <v>93051494722</v>
      </c>
      <c r="C288" t="s">
        <v>447</v>
      </c>
    </row>
    <row r="289" spans="1:3" x14ac:dyDescent="0.25">
      <c r="A289">
        <v>288</v>
      </c>
      <c r="B289">
        <v>94052812232</v>
      </c>
      <c r="C289" t="s">
        <v>498</v>
      </c>
    </row>
    <row r="290" spans="1:3" x14ac:dyDescent="0.25">
      <c r="A290">
        <v>289</v>
      </c>
      <c r="B290">
        <v>95031582894</v>
      </c>
      <c r="C290" t="s">
        <v>471</v>
      </c>
    </row>
    <row r="291" spans="1:3" x14ac:dyDescent="0.25">
      <c r="A291">
        <v>290</v>
      </c>
      <c r="B291">
        <v>95092628511</v>
      </c>
      <c r="C291" t="s">
        <v>469</v>
      </c>
    </row>
    <row r="292" spans="1:3" x14ac:dyDescent="0.25">
      <c r="A292">
        <v>291</v>
      </c>
      <c r="B292">
        <v>96052982418</v>
      </c>
      <c r="C292" t="s">
        <v>492</v>
      </c>
    </row>
    <row r="293" spans="1:3" x14ac:dyDescent="0.25">
      <c r="A293">
        <v>292</v>
      </c>
      <c r="B293">
        <v>93080261416</v>
      </c>
      <c r="C293" t="s">
        <v>489</v>
      </c>
    </row>
    <row r="294" spans="1:3" x14ac:dyDescent="0.25">
      <c r="A294">
        <v>293</v>
      </c>
      <c r="B294">
        <v>95040576286</v>
      </c>
      <c r="C294" t="s">
        <v>440</v>
      </c>
    </row>
    <row r="295" spans="1:3" x14ac:dyDescent="0.25">
      <c r="A295">
        <v>294</v>
      </c>
      <c r="B295">
        <v>92081982469</v>
      </c>
      <c r="C295" t="s">
        <v>451</v>
      </c>
    </row>
    <row r="296" spans="1:3" x14ac:dyDescent="0.25">
      <c r="A296">
        <v>295</v>
      </c>
      <c r="B296">
        <v>93122038392</v>
      </c>
      <c r="C296" t="s">
        <v>513</v>
      </c>
    </row>
    <row r="297" spans="1:3" x14ac:dyDescent="0.25">
      <c r="A297">
        <v>296</v>
      </c>
      <c r="B297">
        <v>93031853565</v>
      </c>
      <c r="C297" t="s">
        <v>492</v>
      </c>
    </row>
    <row r="298" spans="1:3" x14ac:dyDescent="0.25">
      <c r="A298">
        <v>297</v>
      </c>
      <c r="B298">
        <v>96090264886</v>
      </c>
      <c r="C298" t="s">
        <v>518</v>
      </c>
    </row>
    <row r="299" spans="1:3" x14ac:dyDescent="0.25">
      <c r="A299">
        <v>298</v>
      </c>
      <c r="B299">
        <v>94123156375</v>
      </c>
      <c r="C299" t="s">
        <v>441</v>
      </c>
    </row>
    <row r="300" spans="1:3" x14ac:dyDescent="0.25">
      <c r="A300">
        <v>299</v>
      </c>
      <c r="B300">
        <v>95123151452</v>
      </c>
      <c r="C300" t="s">
        <v>460</v>
      </c>
    </row>
    <row r="301" spans="1:3" x14ac:dyDescent="0.25">
      <c r="A301">
        <v>300</v>
      </c>
      <c r="B301">
        <v>93061243679</v>
      </c>
      <c r="C301" t="s">
        <v>443</v>
      </c>
    </row>
    <row r="302" spans="1:3" x14ac:dyDescent="0.25">
      <c r="A302">
        <v>301</v>
      </c>
      <c r="B302">
        <v>95050294464</v>
      </c>
      <c r="C302" t="s">
        <v>489</v>
      </c>
    </row>
    <row r="303" spans="1:3" x14ac:dyDescent="0.25">
      <c r="A303">
        <v>302</v>
      </c>
      <c r="B303">
        <v>94051886221</v>
      </c>
      <c r="C303" t="s">
        <v>453</v>
      </c>
    </row>
    <row r="304" spans="1:3" x14ac:dyDescent="0.25">
      <c r="A304">
        <v>303</v>
      </c>
      <c r="B304">
        <v>96090634229</v>
      </c>
      <c r="C304" t="s">
        <v>483</v>
      </c>
    </row>
    <row r="305" spans="1:3" x14ac:dyDescent="0.25">
      <c r="A305">
        <v>304</v>
      </c>
      <c r="B305">
        <v>94072628581</v>
      </c>
      <c r="C305" t="s">
        <v>499</v>
      </c>
    </row>
    <row r="306" spans="1:3" x14ac:dyDescent="0.25">
      <c r="A306">
        <v>305</v>
      </c>
      <c r="B306">
        <v>95053039198</v>
      </c>
      <c r="C306" t="s">
        <v>483</v>
      </c>
    </row>
    <row r="307" spans="1:3" x14ac:dyDescent="0.25">
      <c r="A307">
        <v>306</v>
      </c>
      <c r="B307">
        <v>94050415987</v>
      </c>
      <c r="C307" t="s">
        <v>453</v>
      </c>
    </row>
    <row r="308" spans="1:3" x14ac:dyDescent="0.25">
      <c r="A308">
        <v>307</v>
      </c>
      <c r="B308">
        <v>94062767281</v>
      </c>
      <c r="C308" t="s">
        <v>481</v>
      </c>
    </row>
    <row r="309" spans="1:3" x14ac:dyDescent="0.25">
      <c r="A309">
        <v>308</v>
      </c>
      <c r="B309">
        <v>92082477625</v>
      </c>
      <c r="C309" t="s">
        <v>473</v>
      </c>
    </row>
    <row r="310" spans="1:3" x14ac:dyDescent="0.25">
      <c r="A310">
        <v>309</v>
      </c>
      <c r="B310">
        <v>94070532538</v>
      </c>
      <c r="C310" t="s">
        <v>478</v>
      </c>
    </row>
    <row r="311" spans="1:3" x14ac:dyDescent="0.25">
      <c r="A311">
        <v>310</v>
      </c>
      <c r="B311">
        <v>93091812971</v>
      </c>
      <c r="C311" t="s">
        <v>475</v>
      </c>
    </row>
    <row r="312" spans="1:3" x14ac:dyDescent="0.25">
      <c r="A312">
        <v>311</v>
      </c>
      <c r="B312">
        <v>96011788721</v>
      </c>
      <c r="C312" t="s">
        <v>466</v>
      </c>
    </row>
    <row r="313" spans="1:3" x14ac:dyDescent="0.25">
      <c r="A313">
        <v>312</v>
      </c>
      <c r="B313">
        <v>95092124468</v>
      </c>
      <c r="C313" t="s">
        <v>476</v>
      </c>
    </row>
    <row r="314" spans="1:3" x14ac:dyDescent="0.25">
      <c r="A314">
        <v>313</v>
      </c>
      <c r="B314">
        <v>93042372947</v>
      </c>
      <c r="C314" t="s">
        <v>448</v>
      </c>
    </row>
    <row r="315" spans="1:3" x14ac:dyDescent="0.25">
      <c r="A315">
        <v>314</v>
      </c>
      <c r="B315">
        <v>96051078792</v>
      </c>
      <c r="C315" t="s">
        <v>487</v>
      </c>
    </row>
    <row r="316" spans="1:3" x14ac:dyDescent="0.25">
      <c r="A316">
        <v>315</v>
      </c>
      <c r="B316">
        <v>92062548936</v>
      </c>
      <c r="C316" t="s">
        <v>458</v>
      </c>
    </row>
    <row r="317" spans="1:3" x14ac:dyDescent="0.25">
      <c r="A317">
        <v>316</v>
      </c>
      <c r="B317">
        <v>92051861424</v>
      </c>
      <c r="C317" t="s">
        <v>508</v>
      </c>
    </row>
    <row r="318" spans="1:3" x14ac:dyDescent="0.25">
      <c r="A318">
        <v>317</v>
      </c>
      <c r="B318">
        <v>97022784472</v>
      </c>
      <c r="C318" t="s">
        <v>444</v>
      </c>
    </row>
    <row r="319" spans="1:3" x14ac:dyDescent="0.25">
      <c r="A319">
        <v>318</v>
      </c>
      <c r="B319">
        <v>93081892851</v>
      </c>
      <c r="C319" t="s">
        <v>440</v>
      </c>
    </row>
    <row r="320" spans="1:3" x14ac:dyDescent="0.25">
      <c r="A320">
        <v>319</v>
      </c>
      <c r="B320">
        <v>95021137376</v>
      </c>
      <c r="C320" t="s">
        <v>524</v>
      </c>
    </row>
    <row r="321" spans="1:3" x14ac:dyDescent="0.25">
      <c r="A321">
        <v>320</v>
      </c>
      <c r="B321">
        <v>95112894814</v>
      </c>
      <c r="C321" t="s">
        <v>454</v>
      </c>
    </row>
    <row r="322" spans="1:3" x14ac:dyDescent="0.25">
      <c r="A322">
        <v>321</v>
      </c>
      <c r="B322">
        <v>93020984197</v>
      </c>
      <c r="C322" t="s">
        <v>442</v>
      </c>
    </row>
    <row r="323" spans="1:3" x14ac:dyDescent="0.25">
      <c r="A323">
        <v>322</v>
      </c>
      <c r="B323">
        <v>96050419725</v>
      </c>
      <c r="C323" t="s">
        <v>465</v>
      </c>
    </row>
    <row r="324" spans="1:3" x14ac:dyDescent="0.25">
      <c r="A324">
        <v>323</v>
      </c>
      <c r="B324">
        <v>94050341862</v>
      </c>
      <c r="C324" t="s">
        <v>489</v>
      </c>
    </row>
    <row r="325" spans="1:3" x14ac:dyDescent="0.25">
      <c r="A325">
        <v>324</v>
      </c>
      <c r="B325">
        <v>96080514843</v>
      </c>
      <c r="C325" t="s">
        <v>462</v>
      </c>
    </row>
    <row r="326" spans="1:3" x14ac:dyDescent="0.25">
      <c r="A326">
        <v>325</v>
      </c>
      <c r="B326">
        <v>96011223945</v>
      </c>
      <c r="C326" t="s">
        <v>523</v>
      </c>
    </row>
    <row r="327" spans="1:3" x14ac:dyDescent="0.25">
      <c r="A327">
        <v>326</v>
      </c>
      <c r="B327">
        <v>93062061135</v>
      </c>
      <c r="C327" t="s">
        <v>514</v>
      </c>
    </row>
    <row r="328" spans="1:3" x14ac:dyDescent="0.25">
      <c r="A328">
        <v>327</v>
      </c>
      <c r="B328">
        <v>94070444888</v>
      </c>
      <c r="C328" t="s">
        <v>503</v>
      </c>
    </row>
    <row r="329" spans="1:3" x14ac:dyDescent="0.25">
      <c r="A329">
        <v>328</v>
      </c>
      <c r="B329">
        <v>93041329773</v>
      </c>
      <c r="C329" t="s">
        <v>493</v>
      </c>
    </row>
    <row r="330" spans="1:3" x14ac:dyDescent="0.25">
      <c r="A330">
        <v>329</v>
      </c>
      <c r="B330">
        <v>92052033215</v>
      </c>
      <c r="C330" t="s">
        <v>521</v>
      </c>
    </row>
    <row r="331" spans="1:3" x14ac:dyDescent="0.25">
      <c r="A331">
        <v>330</v>
      </c>
      <c r="B331">
        <v>94052327952</v>
      </c>
      <c r="C331" t="s">
        <v>513</v>
      </c>
    </row>
    <row r="332" spans="1:3" x14ac:dyDescent="0.25">
      <c r="A332" s="4"/>
      <c r="B332" s="7"/>
      <c r="C332" s="9"/>
    </row>
    <row r="333" spans="1:3" x14ac:dyDescent="0.25">
      <c r="A333" s="3"/>
      <c r="B333" s="6"/>
      <c r="C333" s="8"/>
    </row>
    <row r="334" spans="1:3" x14ac:dyDescent="0.25">
      <c r="A334" s="4"/>
      <c r="B334" s="7"/>
      <c r="C334" s="9"/>
    </row>
    <row r="335" spans="1:3" x14ac:dyDescent="0.25">
      <c r="A335" s="3"/>
      <c r="B335" s="6"/>
      <c r="C335" s="8"/>
    </row>
    <row r="336" spans="1:3" x14ac:dyDescent="0.25">
      <c r="A336" s="4"/>
      <c r="B336" s="7"/>
      <c r="C336" s="9"/>
    </row>
    <row r="337" spans="1:3" x14ac:dyDescent="0.25">
      <c r="A337" s="3"/>
      <c r="B337" s="6"/>
      <c r="C337" s="8"/>
    </row>
    <row r="338" spans="1:3" x14ac:dyDescent="0.25">
      <c r="A338" s="4"/>
      <c r="B338" s="7"/>
      <c r="C338" s="9"/>
    </row>
    <row r="339" spans="1:3" x14ac:dyDescent="0.25">
      <c r="A339" s="3"/>
      <c r="B339" s="6"/>
      <c r="C339" s="8"/>
    </row>
    <row r="340" spans="1:3" x14ac:dyDescent="0.25">
      <c r="A340" s="4"/>
      <c r="B340" s="7"/>
      <c r="C340" s="9"/>
    </row>
    <row r="341" spans="1:3" x14ac:dyDescent="0.25">
      <c r="A341" s="3"/>
      <c r="B341" s="6"/>
      <c r="C341" s="8"/>
    </row>
    <row r="342" spans="1:3" x14ac:dyDescent="0.25">
      <c r="A342" s="4"/>
      <c r="B342" s="7"/>
      <c r="C342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356C-5702-4AD0-AA3E-9D867AB08ACF}">
  <dimension ref="A1:L326"/>
  <sheetViews>
    <sheetView workbookViewId="0">
      <selection activeCell="L2" sqref="L2"/>
    </sheetView>
  </sheetViews>
  <sheetFormatPr defaultRowHeight="15" x14ac:dyDescent="0.25"/>
  <cols>
    <col min="1" max="1" width="12" bestFit="1" customWidth="1"/>
    <col min="2" max="2" width="9.28515625" bestFit="1" customWidth="1"/>
    <col min="6" max="6" width="18.570312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E1" t="s">
        <v>1</v>
      </c>
      <c r="F1" t="s">
        <v>525</v>
      </c>
    </row>
    <row r="2" spans="1:12" x14ac:dyDescent="0.25">
      <c r="A2">
        <v>92051048757</v>
      </c>
      <c r="B2">
        <v>8</v>
      </c>
      <c r="E2" cm="1">
        <f t="array" ref="E2:E70">_xlfn._xlws.SORT(_xlfn.UNIQUE(zad_2[id_pok]))</f>
        <v>1</v>
      </c>
      <c r="F2">
        <f>COUNTIF(zad_2[id_pok], E2)</f>
        <v>6</v>
      </c>
      <c r="I2" s="11" t="s">
        <v>526</v>
      </c>
      <c r="J2" s="11"/>
      <c r="K2" s="11"/>
      <c r="L2" s="10">
        <f>AVERAGE(F2:F70)</f>
        <v>4.7101449275362315</v>
      </c>
    </row>
    <row r="3" spans="1:12" x14ac:dyDescent="0.25">
      <c r="A3">
        <v>92051861424</v>
      </c>
      <c r="B3">
        <v>32</v>
      </c>
      <c r="E3">
        <v>2</v>
      </c>
      <c r="F3">
        <f>COUNTIF(zad_2[id_pok], E3)</f>
        <v>2</v>
      </c>
    </row>
    <row r="4" spans="1:12" x14ac:dyDescent="0.25">
      <c r="A4">
        <v>92052033215</v>
      </c>
      <c r="B4">
        <v>66</v>
      </c>
      <c r="E4">
        <v>3</v>
      </c>
      <c r="F4">
        <f>COUNTIF(zad_2[id_pok], E4)</f>
        <v>4</v>
      </c>
    </row>
    <row r="5" spans="1:12" x14ac:dyDescent="0.25">
      <c r="A5">
        <v>92052877491</v>
      </c>
      <c r="B5">
        <v>47</v>
      </c>
      <c r="E5">
        <v>4</v>
      </c>
      <c r="F5">
        <f>COUNTIF(zad_2[id_pok], E5)</f>
        <v>7</v>
      </c>
    </row>
    <row r="6" spans="1:12" x14ac:dyDescent="0.25">
      <c r="A6">
        <v>92052999663</v>
      </c>
      <c r="B6">
        <v>3</v>
      </c>
      <c r="E6">
        <v>5</v>
      </c>
      <c r="F6">
        <f>COUNTIF(zad_2[id_pok], E6)</f>
        <v>4</v>
      </c>
    </row>
    <row r="7" spans="1:12" x14ac:dyDescent="0.25">
      <c r="A7">
        <v>92060349478</v>
      </c>
      <c r="B7">
        <v>9</v>
      </c>
      <c r="E7">
        <v>6</v>
      </c>
      <c r="F7">
        <f>COUNTIF(zad_2[id_pok], E7)</f>
        <v>6</v>
      </c>
    </row>
    <row r="8" spans="1:12" x14ac:dyDescent="0.25">
      <c r="A8">
        <v>92060618813</v>
      </c>
      <c r="B8">
        <v>65</v>
      </c>
      <c r="E8">
        <v>7</v>
      </c>
      <c r="F8">
        <f>COUNTIF(zad_2[id_pok], E8)</f>
        <v>4</v>
      </c>
    </row>
    <row r="9" spans="1:12" x14ac:dyDescent="0.25">
      <c r="A9">
        <v>92060816563</v>
      </c>
      <c r="B9">
        <v>22</v>
      </c>
      <c r="E9">
        <v>8</v>
      </c>
      <c r="F9">
        <f>COUNTIF(zad_2[id_pok], E9)</f>
        <v>5</v>
      </c>
    </row>
    <row r="10" spans="1:12" x14ac:dyDescent="0.25">
      <c r="A10">
        <v>92060863855</v>
      </c>
      <c r="B10">
        <v>1</v>
      </c>
      <c r="E10">
        <v>9</v>
      </c>
      <c r="F10">
        <f>COUNTIF(zad_2[id_pok], E10)</f>
        <v>4</v>
      </c>
    </row>
    <row r="11" spans="1:12" x14ac:dyDescent="0.25">
      <c r="A11">
        <v>92061083359</v>
      </c>
      <c r="B11">
        <v>21</v>
      </c>
      <c r="E11">
        <v>10</v>
      </c>
      <c r="F11">
        <f>COUNTIF(zad_2[id_pok], E11)</f>
        <v>3</v>
      </c>
    </row>
    <row r="12" spans="1:12" x14ac:dyDescent="0.25">
      <c r="A12">
        <v>92061754985</v>
      </c>
      <c r="B12">
        <v>62</v>
      </c>
      <c r="E12">
        <v>11</v>
      </c>
      <c r="F12">
        <f>COUNTIF(zad_2[id_pok], E12)</f>
        <v>1</v>
      </c>
    </row>
    <row r="13" spans="1:12" x14ac:dyDescent="0.25">
      <c r="A13">
        <v>92061937214</v>
      </c>
      <c r="B13">
        <v>55</v>
      </c>
      <c r="E13">
        <v>12</v>
      </c>
      <c r="F13">
        <f>COUNTIF(zad_2[id_pok], E13)</f>
        <v>1</v>
      </c>
    </row>
    <row r="14" spans="1:12" x14ac:dyDescent="0.25">
      <c r="A14">
        <v>92062548936</v>
      </c>
      <c r="B14">
        <v>18</v>
      </c>
      <c r="E14">
        <v>13</v>
      </c>
      <c r="F14">
        <f>COUNTIF(zad_2[id_pok], E14)</f>
        <v>7</v>
      </c>
    </row>
    <row r="15" spans="1:12" x14ac:dyDescent="0.25">
      <c r="A15">
        <v>92062762152</v>
      </c>
      <c r="B15">
        <v>60</v>
      </c>
      <c r="E15">
        <v>14</v>
      </c>
      <c r="F15">
        <f>COUNTIF(zad_2[id_pok], E15)</f>
        <v>5</v>
      </c>
    </row>
    <row r="16" spans="1:12" x14ac:dyDescent="0.25">
      <c r="A16">
        <v>92062962545</v>
      </c>
      <c r="B16">
        <v>6</v>
      </c>
      <c r="E16">
        <v>15</v>
      </c>
      <c r="F16">
        <f>COUNTIF(zad_2[id_pok], E16)</f>
        <v>4</v>
      </c>
    </row>
    <row r="17" spans="1:6" x14ac:dyDescent="0.25">
      <c r="A17">
        <v>92070111188</v>
      </c>
      <c r="B17">
        <v>32</v>
      </c>
      <c r="E17">
        <v>16</v>
      </c>
      <c r="F17">
        <f>COUNTIF(zad_2[id_pok], E17)</f>
        <v>3</v>
      </c>
    </row>
    <row r="18" spans="1:6" x14ac:dyDescent="0.25">
      <c r="A18">
        <v>92070336152</v>
      </c>
      <c r="B18">
        <v>64</v>
      </c>
      <c r="E18">
        <v>17</v>
      </c>
      <c r="F18">
        <f>COUNTIF(zad_2[id_pok], E18)</f>
        <v>7</v>
      </c>
    </row>
    <row r="19" spans="1:6" x14ac:dyDescent="0.25">
      <c r="A19">
        <v>92070952712</v>
      </c>
      <c r="B19">
        <v>62</v>
      </c>
      <c r="E19">
        <v>18</v>
      </c>
      <c r="F19">
        <f>COUNTIF(zad_2[id_pok], E19)</f>
        <v>6</v>
      </c>
    </row>
    <row r="20" spans="1:6" x14ac:dyDescent="0.25">
      <c r="A20">
        <v>92071176944</v>
      </c>
      <c r="B20">
        <v>21</v>
      </c>
      <c r="E20">
        <v>19</v>
      </c>
      <c r="F20">
        <f>COUNTIF(zad_2[id_pok], E20)</f>
        <v>4</v>
      </c>
    </row>
    <row r="21" spans="1:6" x14ac:dyDescent="0.25">
      <c r="A21">
        <v>92072355391</v>
      </c>
      <c r="B21">
        <v>42</v>
      </c>
      <c r="E21">
        <v>20</v>
      </c>
      <c r="F21">
        <f>COUNTIF(zad_2[id_pok], E21)</f>
        <v>2</v>
      </c>
    </row>
    <row r="22" spans="1:6" x14ac:dyDescent="0.25">
      <c r="A22">
        <v>92072589329</v>
      </c>
      <c r="B22">
        <v>16</v>
      </c>
      <c r="E22">
        <v>21</v>
      </c>
      <c r="F22">
        <f>COUNTIF(zad_2[id_pok], E22)</f>
        <v>7</v>
      </c>
    </row>
    <row r="23" spans="1:6" x14ac:dyDescent="0.25">
      <c r="A23">
        <v>92080361249</v>
      </c>
      <c r="B23">
        <v>48</v>
      </c>
      <c r="E23">
        <v>22</v>
      </c>
      <c r="F23">
        <f>COUNTIF(zad_2[id_pok], E23)</f>
        <v>6</v>
      </c>
    </row>
    <row r="24" spans="1:6" x14ac:dyDescent="0.25">
      <c r="A24">
        <v>92080864292</v>
      </c>
      <c r="B24">
        <v>67</v>
      </c>
      <c r="E24">
        <v>23</v>
      </c>
      <c r="F24">
        <f>COUNTIF(zad_2[id_pok], E24)</f>
        <v>3</v>
      </c>
    </row>
    <row r="25" spans="1:6" x14ac:dyDescent="0.25">
      <c r="A25">
        <v>92081076313</v>
      </c>
      <c r="B25">
        <v>44</v>
      </c>
      <c r="E25">
        <v>24</v>
      </c>
      <c r="F25">
        <f>COUNTIF(zad_2[id_pok], E25)</f>
        <v>3</v>
      </c>
    </row>
    <row r="26" spans="1:6" x14ac:dyDescent="0.25">
      <c r="A26">
        <v>92081119933</v>
      </c>
      <c r="B26">
        <v>41</v>
      </c>
      <c r="E26">
        <v>25</v>
      </c>
      <c r="F26">
        <f>COUNTIF(zad_2[id_pok], E26)</f>
        <v>5</v>
      </c>
    </row>
    <row r="27" spans="1:6" x14ac:dyDescent="0.25">
      <c r="A27">
        <v>92081817558</v>
      </c>
      <c r="B27">
        <v>44</v>
      </c>
      <c r="E27">
        <v>26</v>
      </c>
      <c r="F27">
        <f>COUNTIF(zad_2[id_pok], E27)</f>
        <v>4</v>
      </c>
    </row>
    <row r="28" spans="1:6" x14ac:dyDescent="0.25">
      <c r="A28">
        <v>92081982469</v>
      </c>
      <c r="B28">
        <v>68</v>
      </c>
      <c r="E28">
        <v>27</v>
      </c>
      <c r="F28">
        <f>COUNTIF(zad_2[id_pok], E28)</f>
        <v>8</v>
      </c>
    </row>
    <row r="29" spans="1:6" x14ac:dyDescent="0.25">
      <c r="A29">
        <v>92090349976</v>
      </c>
      <c r="B29">
        <v>34</v>
      </c>
      <c r="E29">
        <v>28</v>
      </c>
      <c r="F29">
        <f>COUNTIF(zad_2[id_pok], E29)</f>
        <v>4</v>
      </c>
    </row>
    <row r="30" spans="1:6" x14ac:dyDescent="0.25">
      <c r="A30">
        <v>92100661849</v>
      </c>
      <c r="B30">
        <v>2</v>
      </c>
      <c r="E30">
        <v>29</v>
      </c>
      <c r="F30">
        <f>COUNTIF(zad_2[id_pok], E30)</f>
        <v>2</v>
      </c>
    </row>
    <row r="31" spans="1:6" x14ac:dyDescent="0.25">
      <c r="A31">
        <v>92101543816</v>
      </c>
      <c r="B31">
        <v>22</v>
      </c>
      <c r="E31">
        <v>30</v>
      </c>
      <c r="F31">
        <f>COUNTIF(zad_2[id_pok], E31)</f>
        <v>2</v>
      </c>
    </row>
    <row r="32" spans="1:6" x14ac:dyDescent="0.25">
      <c r="A32">
        <v>92103163461</v>
      </c>
      <c r="B32">
        <v>10</v>
      </c>
      <c r="E32">
        <v>31</v>
      </c>
      <c r="F32">
        <f>COUNTIF(zad_2[id_pok], E32)</f>
        <v>3</v>
      </c>
    </row>
    <row r="33" spans="1:6" x14ac:dyDescent="0.25">
      <c r="A33">
        <v>92111027117</v>
      </c>
      <c r="B33">
        <v>53</v>
      </c>
      <c r="E33">
        <v>32</v>
      </c>
      <c r="F33">
        <f>COUNTIF(zad_2[id_pok], E33)</f>
        <v>14</v>
      </c>
    </row>
    <row r="34" spans="1:6" x14ac:dyDescent="0.25">
      <c r="A34">
        <v>92111479877</v>
      </c>
      <c r="B34">
        <v>32</v>
      </c>
      <c r="E34">
        <v>33</v>
      </c>
      <c r="F34">
        <f>COUNTIF(zad_2[id_pok], E34)</f>
        <v>6</v>
      </c>
    </row>
    <row r="35" spans="1:6" x14ac:dyDescent="0.25">
      <c r="A35">
        <v>92112571134</v>
      </c>
      <c r="B35">
        <v>62</v>
      </c>
      <c r="E35">
        <v>34</v>
      </c>
      <c r="F35">
        <f>COUNTIF(zad_2[id_pok], E35)</f>
        <v>8</v>
      </c>
    </row>
    <row r="36" spans="1:6" x14ac:dyDescent="0.25">
      <c r="A36">
        <v>92112635683</v>
      </c>
      <c r="B36">
        <v>56</v>
      </c>
      <c r="E36">
        <v>35</v>
      </c>
      <c r="F36">
        <f>COUNTIF(zad_2[id_pok], E36)</f>
        <v>3</v>
      </c>
    </row>
    <row r="37" spans="1:6" x14ac:dyDescent="0.25">
      <c r="A37">
        <v>92121027392</v>
      </c>
      <c r="B37">
        <v>50</v>
      </c>
      <c r="E37">
        <v>36</v>
      </c>
      <c r="F37">
        <f>COUNTIF(zad_2[id_pok], E37)</f>
        <v>4</v>
      </c>
    </row>
    <row r="38" spans="1:6" x14ac:dyDescent="0.25">
      <c r="A38">
        <v>92121586455</v>
      </c>
      <c r="B38">
        <v>33</v>
      </c>
      <c r="E38">
        <v>37</v>
      </c>
      <c r="F38">
        <f>COUNTIF(zad_2[id_pok], E38)</f>
        <v>3</v>
      </c>
    </row>
    <row r="39" spans="1:6" x14ac:dyDescent="0.25">
      <c r="A39">
        <v>92122718336</v>
      </c>
      <c r="B39">
        <v>53</v>
      </c>
      <c r="E39">
        <v>39</v>
      </c>
      <c r="F39">
        <f>COUNTIF(zad_2[id_pok], E39)</f>
        <v>4</v>
      </c>
    </row>
    <row r="40" spans="1:6" x14ac:dyDescent="0.25">
      <c r="A40">
        <v>92122755816</v>
      </c>
      <c r="B40">
        <v>55</v>
      </c>
      <c r="E40">
        <v>40</v>
      </c>
      <c r="F40">
        <f>COUNTIF(zad_2[id_pok], E40)</f>
        <v>2</v>
      </c>
    </row>
    <row r="41" spans="1:6" x14ac:dyDescent="0.25">
      <c r="A41">
        <v>92122899246</v>
      </c>
      <c r="B41">
        <v>44</v>
      </c>
      <c r="E41">
        <v>41</v>
      </c>
      <c r="F41">
        <f>COUNTIF(zad_2[id_pok], E41)</f>
        <v>3</v>
      </c>
    </row>
    <row r="42" spans="1:6" x14ac:dyDescent="0.25">
      <c r="A42">
        <v>93010287374</v>
      </c>
      <c r="B42">
        <v>9</v>
      </c>
      <c r="E42">
        <v>42</v>
      </c>
      <c r="F42">
        <f>COUNTIF(zad_2[id_pok], E42)</f>
        <v>4</v>
      </c>
    </row>
    <row r="43" spans="1:6" x14ac:dyDescent="0.25">
      <c r="A43">
        <v>93011731988</v>
      </c>
      <c r="B43">
        <v>63</v>
      </c>
      <c r="E43">
        <v>43</v>
      </c>
      <c r="F43">
        <f>COUNTIF(zad_2[id_pok], E43)</f>
        <v>7</v>
      </c>
    </row>
    <row r="44" spans="1:6" x14ac:dyDescent="0.25">
      <c r="A44">
        <v>93012248937</v>
      </c>
      <c r="B44">
        <v>51</v>
      </c>
      <c r="E44">
        <v>44</v>
      </c>
      <c r="F44">
        <f>COUNTIF(zad_2[id_pok], E44)</f>
        <v>6</v>
      </c>
    </row>
    <row r="45" spans="1:6" x14ac:dyDescent="0.25">
      <c r="A45">
        <v>93012423916</v>
      </c>
      <c r="B45">
        <v>47</v>
      </c>
      <c r="E45">
        <v>45</v>
      </c>
      <c r="F45">
        <f>COUNTIF(zad_2[id_pok], E45)</f>
        <v>6</v>
      </c>
    </row>
    <row r="46" spans="1:6" x14ac:dyDescent="0.25">
      <c r="A46">
        <v>93013078979</v>
      </c>
      <c r="B46">
        <v>1</v>
      </c>
      <c r="E46">
        <v>46</v>
      </c>
      <c r="F46">
        <f>COUNTIF(zad_2[id_pok], E46)</f>
        <v>4</v>
      </c>
    </row>
    <row r="47" spans="1:6" x14ac:dyDescent="0.25">
      <c r="A47">
        <v>93020294887</v>
      </c>
      <c r="B47">
        <v>43</v>
      </c>
      <c r="E47">
        <v>47</v>
      </c>
      <c r="F47">
        <f>COUNTIF(zad_2[id_pok], E47)</f>
        <v>5</v>
      </c>
    </row>
    <row r="48" spans="1:6" x14ac:dyDescent="0.25">
      <c r="A48">
        <v>93020344452</v>
      </c>
      <c r="B48">
        <v>21</v>
      </c>
      <c r="E48">
        <v>48</v>
      </c>
      <c r="F48">
        <f>COUNTIF(zad_2[id_pok], E48)</f>
        <v>5</v>
      </c>
    </row>
    <row r="49" spans="1:6" x14ac:dyDescent="0.25">
      <c r="A49">
        <v>93020492353</v>
      </c>
      <c r="B49">
        <v>67</v>
      </c>
      <c r="E49">
        <v>49</v>
      </c>
      <c r="F49">
        <f>COUNTIF(zad_2[id_pok], E49)</f>
        <v>2</v>
      </c>
    </row>
    <row r="50" spans="1:6" x14ac:dyDescent="0.25">
      <c r="A50">
        <v>93020984197</v>
      </c>
      <c r="B50">
        <v>19</v>
      </c>
      <c r="E50">
        <v>50</v>
      </c>
      <c r="F50">
        <f>COUNTIF(zad_2[id_pok], E50)</f>
        <v>6</v>
      </c>
    </row>
    <row r="51" spans="1:6" x14ac:dyDescent="0.25">
      <c r="A51">
        <v>93021324462</v>
      </c>
      <c r="B51">
        <v>51</v>
      </c>
      <c r="E51">
        <v>51</v>
      </c>
      <c r="F51">
        <f>COUNTIF(zad_2[id_pok], E51)</f>
        <v>11</v>
      </c>
    </row>
    <row r="52" spans="1:6" x14ac:dyDescent="0.25">
      <c r="A52">
        <v>93021966581</v>
      </c>
      <c r="B52">
        <v>13</v>
      </c>
      <c r="E52">
        <v>52</v>
      </c>
      <c r="F52">
        <f>COUNTIF(zad_2[id_pok], E52)</f>
        <v>4</v>
      </c>
    </row>
    <row r="53" spans="1:6" x14ac:dyDescent="0.25">
      <c r="A53">
        <v>93022138167</v>
      </c>
      <c r="B53">
        <v>33</v>
      </c>
      <c r="E53">
        <v>53</v>
      </c>
      <c r="F53">
        <f>COUNTIF(zad_2[id_pok], E53)</f>
        <v>9</v>
      </c>
    </row>
    <row r="54" spans="1:6" x14ac:dyDescent="0.25">
      <c r="A54">
        <v>93031176282</v>
      </c>
      <c r="B54">
        <v>37</v>
      </c>
      <c r="E54">
        <v>54</v>
      </c>
      <c r="F54">
        <f>COUNTIF(zad_2[id_pok], E54)</f>
        <v>4</v>
      </c>
    </row>
    <row r="55" spans="1:6" x14ac:dyDescent="0.25">
      <c r="A55">
        <v>93031426752</v>
      </c>
      <c r="B55">
        <v>59</v>
      </c>
      <c r="E55">
        <v>55</v>
      </c>
      <c r="F55">
        <f>COUNTIF(zad_2[id_pok], E55)</f>
        <v>7</v>
      </c>
    </row>
    <row r="56" spans="1:6" x14ac:dyDescent="0.25">
      <c r="A56">
        <v>93031439697</v>
      </c>
      <c r="B56">
        <v>22</v>
      </c>
      <c r="E56">
        <v>56</v>
      </c>
      <c r="F56">
        <f>COUNTIF(zad_2[id_pok], E56)</f>
        <v>7</v>
      </c>
    </row>
    <row r="57" spans="1:6" x14ac:dyDescent="0.25">
      <c r="A57">
        <v>93031562344</v>
      </c>
      <c r="B57">
        <v>61</v>
      </c>
      <c r="E57">
        <v>57</v>
      </c>
      <c r="F57">
        <f>COUNTIF(zad_2[id_pok], E57)</f>
        <v>2</v>
      </c>
    </row>
    <row r="58" spans="1:6" x14ac:dyDescent="0.25">
      <c r="A58">
        <v>93031853565</v>
      </c>
      <c r="B58">
        <v>40</v>
      </c>
      <c r="E58">
        <v>58</v>
      </c>
      <c r="F58">
        <f>COUNTIF(zad_2[id_pok], E58)</f>
        <v>2</v>
      </c>
    </row>
    <row r="59" spans="1:6" x14ac:dyDescent="0.25">
      <c r="A59">
        <v>93031922166</v>
      </c>
      <c r="B59">
        <v>18</v>
      </c>
      <c r="E59">
        <v>59</v>
      </c>
      <c r="F59">
        <f>COUNTIF(zad_2[id_pok], E59)</f>
        <v>3</v>
      </c>
    </row>
    <row r="60" spans="1:6" x14ac:dyDescent="0.25">
      <c r="A60">
        <v>93032549924</v>
      </c>
      <c r="B60">
        <v>25</v>
      </c>
      <c r="E60">
        <v>60</v>
      </c>
      <c r="F60">
        <f>COUNTIF(zad_2[id_pok], E60)</f>
        <v>2</v>
      </c>
    </row>
    <row r="61" spans="1:6" x14ac:dyDescent="0.25">
      <c r="A61">
        <v>93041061585</v>
      </c>
      <c r="B61">
        <v>51</v>
      </c>
      <c r="E61">
        <v>61</v>
      </c>
      <c r="F61">
        <f>COUNTIF(zad_2[id_pok], E61)</f>
        <v>2</v>
      </c>
    </row>
    <row r="62" spans="1:6" x14ac:dyDescent="0.25">
      <c r="A62">
        <v>93041252815</v>
      </c>
      <c r="B62">
        <v>13</v>
      </c>
      <c r="E62">
        <v>62</v>
      </c>
      <c r="F62">
        <f>COUNTIF(zad_2[id_pok], E62)</f>
        <v>10</v>
      </c>
    </row>
    <row r="63" spans="1:6" x14ac:dyDescent="0.25">
      <c r="A63">
        <v>93041271841</v>
      </c>
      <c r="B63">
        <v>46</v>
      </c>
      <c r="E63">
        <v>63</v>
      </c>
      <c r="F63">
        <f>COUNTIF(zad_2[id_pok], E63)</f>
        <v>5</v>
      </c>
    </row>
    <row r="64" spans="1:6" x14ac:dyDescent="0.25">
      <c r="A64">
        <v>93041329773</v>
      </c>
      <c r="B64">
        <v>55</v>
      </c>
      <c r="E64">
        <v>64</v>
      </c>
      <c r="F64">
        <f>COUNTIF(zad_2[id_pok], E64)</f>
        <v>3</v>
      </c>
    </row>
    <row r="65" spans="1:6" x14ac:dyDescent="0.25">
      <c r="A65">
        <v>93041967867</v>
      </c>
      <c r="B65">
        <v>5</v>
      </c>
      <c r="E65">
        <v>65</v>
      </c>
      <c r="F65">
        <f>COUNTIF(zad_2[id_pok], E65)</f>
        <v>4</v>
      </c>
    </row>
    <row r="66" spans="1:6" x14ac:dyDescent="0.25">
      <c r="A66">
        <v>93042094111</v>
      </c>
      <c r="B66">
        <v>46</v>
      </c>
      <c r="E66">
        <v>66</v>
      </c>
      <c r="F66">
        <f>COUNTIF(zad_2[id_pok], E66)</f>
        <v>3</v>
      </c>
    </row>
    <row r="67" spans="1:6" x14ac:dyDescent="0.25">
      <c r="A67">
        <v>93042372947</v>
      </c>
      <c r="B67">
        <v>33</v>
      </c>
      <c r="E67">
        <v>67</v>
      </c>
      <c r="F67">
        <f>COUNTIF(zad_2[id_pok], E67)</f>
        <v>6</v>
      </c>
    </row>
    <row r="68" spans="1:6" x14ac:dyDescent="0.25">
      <c r="A68">
        <v>93042594253</v>
      </c>
      <c r="B68">
        <v>17</v>
      </c>
      <c r="E68">
        <v>68</v>
      </c>
      <c r="F68">
        <f>COUNTIF(zad_2[id_pok], E68)</f>
        <v>7</v>
      </c>
    </row>
    <row r="69" spans="1:6" x14ac:dyDescent="0.25">
      <c r="A69">
        <v>93051494722</v>
      </c>
      <c r="B69">
        <v>59</v>
      </c>
      <c r="E69">
        <v>69</v>
      </c>
      <c r="F69">
        <f>COUNTIF(zad_2[id_pok], E69)</f>
        <v>7</v>
      </c>
    </row>
    <row r="70" spans="1:6" x14ac:dyDescent="0.25">
      <c r="A70">
        <v>93052164592</v>
      </c>
      <c r="B70">
        <v>33</v>
      </c>
      <c r="E70">
        <v>70</v>
      </c>
      <c r="F70">
        <f>COUNTIF(zad_2[id_pok], E70)</f>
        <v>3</v>
      </c>
    </row>
    <row r="71" spans="1:6" x14ac:dyDescent="0.25">
      <c r="A71">
        <v>93052321317</v>
      </c>
      <c r="B71">
        <v>33</v>
      </c>
    </row>
    <row r="72" spans="1:6" x14ac:dyDescent="0.25">
      <c r="A72">
        <v>93052712924</v>
      </c>
      <c r="B72">
        <v>12</v>
      </c>
    </row>
    <row r="73" spans="1:6" x14ac:dyDescent="0.25">
      <c r="A73">
        <v>93052759398</v>
      </c>
      <c r="B73">
        <v>7</v>
      </c>
    </row>
    <row r="74" spans="1:6" x14ac:dyDescent="0.25">
      <c r="A74">
        <v>93060314174</v>
      </c>
      <c r="B74">
        <v>60</v>
      </c>
    </row>
    <row r="75" spans="1:6" x14ac:dyDescent="0.25">
      <c r="A75">
        <v>93060626866</v>
      </c>
      <c r="B75">
        <v>52</v>
      </c>
    </row>
    <row r="76" spans="1:6" x14ac:dyDescent="0.25">
      <c r="A76">
        <v>93060757559</v>
      </c>
      <c r="B76">
        <v>46</v>
      </c>
    </row>
    <row r="77" spans="1:6" x14ac:dyDescent="0.25">
      <c r="A77">
        <v>93061087466</v>
      </c>
      <c r="B77">
        <v>68</v>
      </c>
    </row>
    <row r="78" spans="1:6" x14ac:dyDescent="0.25">
      <c r="A78">
        <v>93061243679</v>
      </c>
      <c r="B78">
        <v>32</v>
      </c>
    </row>
    <row r="79" spans="1:6" x14ac:dyDescent="0.25">
      <c r="A79">
        <v>93061564929</v>
      </c>
      <c r="B79">
        <v>24</v>
      </c>
    </row>
    <row r="80" spans="1:6" x14ac:dyDescent="0.25">
      <c r="A80">
        <v>93062061135</v>
      </c>
      <c r="B80">
        <v>62</v>
      </c>
    </row>
    <row r="81" spans="1:2" x14ac:dyDescent="0.25">
      <c r="A81">
        <v>93070995479</v>
      </c>
      <c r="B81">
        <v>5</v>
      </c>
    </row>
    <row r="82" spans="1:2" x14ac:dyDescent="0.25">
      <c r="A82">
        <v>93071912839</v>
      </c>
      <c r="B82">
        <v>11</v>
      </c>
    </row>
    <row r="83" spans="1:2" x14ac:dyDescent="0.25">
      <c r="A83">
        <v>93072382295</v>
      </c>
      <c r="B83">
        <v>57</v>
      </c>
    </row>
    <row r="84" spans="1:2" x14ac:dyDescent="0.25">
      <c r="A84">
        <v>93080133818</v>
      </c>
      <c r="B84">
        <v>67</v>
      </c>
    </row>
    <row r="85" spans="1:2" x14ac:dyDescent="0.25">
      <c r="A85">
        <v>93080136224</v>
      </c>
      <c r="B85">
        <v>25</v>
      </c>
    </row>
    <row r="86" spans="1:2" x14ac:dyDescent="0.25">
      <c r="A86">
        <v>93080261416</v>
      </c>
      <c r="B86">
        <v>26</v>
      </c>
    </row>
    <row r="87" spans="1:2" x14ac:dyDescent="0.25">
      <c r="A87">
        <v>93080464147</v>
      </c>
      <c r="B87">
        <v>26</v>
      </c>
    </row>
    <row r="88" spans="1:2" x14ac:dyDescent="0.25">
      <c r="A88">
        <v>93081269666</v>
      </c>
      <c r="B88">
        <v>62</v>
      </c>
    </row>
    <row r="89" spans="1:2" x14ac:dyDescent="0.25">
      <c r="A89">
        <v>93081336463</v>
      </c>
      <c r="B89">
        <v>8</v>
      </c>
    </row>
    <row r="90" spans="1:2" x14ac:dyDescent="0.25">
      <c r="A90">
        <v>93081892851</v>
      </c>
      <c r="B90">
        <v>26</v>
      </c>
    </row>
    <row r="91" spans="1:2" x14ac:dyDescent="0.25">
      <c r="A91">
        <v>93082456168</v>
      </c>
      <c r="B91">
        <v>32</v>
      </c>
    </row>
    <row r="92" spans="1:2" x14ac:dyDescent="0.25">
      <c r="A92">
        <v>93090575941</v>
      </c>
      <c r="B92">
        <v>21</v>
      </c>
    </row>
    <row r="93" spans="1:2" x14ac:dyDescent="0.25">
      <c r="A93">
        <v>93090925753</v>
      </c>
      <c r="B93">
        <v>9</v>
      </c>
    </row>
    <row r="94" spans="1:2" x14ac:dyDescent="0.25">
      <c r="A94">
        <v>93091115319</v>
      </c>
      <c r="B94">
        <v>1</v>
      </c>
    </row>
    <row r="95" spans="1:2" x14ac:dyDescent="0.25">
      <c r="A95">
        <v>93091278935</v>
      </c>
      <c r="B95">
        <v>50</v>
      </c>
    </row>
    <row r="96" spans="1:2" x14ac:dyDescent="0.25">
      <c r="A96">
        <v>93091575513</v>
      </c>
      <c r="B96">
        <v>4</v>
      </c>
    </row>
    <row r="97" spans="1:2" x14ac:dyDescent="0.25">
      <c r="A97">
        <v>93091812971</v>
      </c>
      <c r="B97">
        <v>51</v>
      </c>
    </row>
    <row r="98" spans="1:2" x14ac:dyDescent="0.25">
      <c r="A98">
        <v>93092337785</v>
      </c>
      <c r="B98">
        <v>24</v>
      </c>
    </row>
    <row r="99" spans="1:2" x14ac:dyDescent="0.25">
      <c r="A99">
        <v>93092435575</v>
      </c>
      <c r="B99">
        <v>51</v>
      </c>
    </row>
    <row r="100" spans="1:2" x14ac:dyDescent="0.25">
      <c r="A100">
        <v>93092663774</v>
      </c>
      <c r="B100">
        <v>65</v>
      </c>
    </row>
    <row r="101" spans="1:2" x14ac:dyDescent="0.25">
      <c r="A101">
        <v>93101369477</v>
      </c>
      <c r="B101">
        <v>46</v>
      </c>
    </row>
    <row r="102" spans="1:2" x14ac:dyDescent="0.25">
      <c r="A102">
        <v>93101749226</v>
      </c>
      <c r="B102">
        <v>65</v>
      </c>
    </row>
    <row r="103" spans="1:2" x14ac:dyDescent="0.25">
      <c r="A103">
        <v>93102056134</v>
      </c>
      <c r="B103">
        <v>10</v>
      </c>
    </row>
    <row r="104" spans="1:2" x14ac:dyDescent="0.25">
      <c r="A104">
        <v>93102651636</v>
      </c>
      <c r="B104">
        <v>43</v>
      </c>
    </row>
    <row r="105" spans="1:2" x14ac:dyDescent="0.25">
      <c r="A105">
        <v>93110169918</v>
      </c>
      <c r="B105">
        <v>17</v>
      </c>
    </row>
    <row r="106" spans="1:2" x14ac:dyDescent="0.25">
      <c r="A106">
        <v>93110195784</v>
      </c>
      <c r="B106">
        <v>28</v>
      </c>
    </row>
    <row r="107" spans="1:2" x14ac:dyDescent="0.25">
      <c r="A107">
        <v>93110591337</v>
      </c>
      <c r="B107">
        <v>54</v>
      </c>
    </row>
    <row r="108" spans="1:2" x14ac:dyDescent="0.25">
      <c r="A108">
        <v>93111079234</v>
      </c>
      <c r="B108">
        <v>32</v>
      </c>
    </row>
    <row r="109" spans="1:2" x14ac:dyDescent="0.25">
      <c r="A109">
        <v>93111422865</v>
      </c>
      <c r="B109">
        <v>4</v>
      </c>
    </row>
    <row r="110" spans="1:2" x14ac:dyDescent="0.25">
      <c r="A110">
        <v>93112296421</v>
      </c>
      <c r="B110">
        <v>42</v>
      </c>
    </row>
    <row r="111" spans="1:2" x14ac:dyDescent="0.25">
      <c r="A111">
        <v>93112747286</v>
      </c>
      <c r="B111">
        <v>1</v>
      </c>
    </row>
    <row r="112" spans="1:2" x14ac:dyDescent="0.25">
      <c r="A112">
        <v>93120854668</v>
      </c>
      <c r="B112">
        <v>53</v>
      </c>
    </row>
    <row r="113" spans="1:2" x14ac:dyDescent="0.25">
      <c r="A113">
        <v>93120948925</v>
      </c>
      <c r="B113">
        <v>48</v>
      </c>
    </row>
    <row r="114" spans="1:2" x14ac:dyDescent="0.25">
      <c r="A114">
        <v>93122038392</v>
      </c>
      <c r="B114">
        <v>34</v>
      </c>
    </row>
    <row r="115" spans="1:2" x14ac:dyDescent="0.25">
      <c r="A115">
        <v>93122174335</v>
      </c>
      <c r="B115">
        <v>14</v>
      </c>
    </row>
    <row r="116" spans="1:2" x14ac:dyDescent="0.25">
      <c r="A116">
        <v>93123086325</v>
      </c>
      <c r="B116">
        <v>50</v>
      </c>
    </row>
    <row r="117" spans="1:2" x14ac:dyDescent="0.25">
      <c r="A117">
        <v>94010593869</v>
      </c>
      <c r="B117">
        <v>36</v>
      </c>
    </row>
    <row r="118" spans="1:2" x14ac:dyDescent="0.25">
      <c r="A118">
        <v>94011095964</v>
      </c>
      <c r="B118">
        <v>36</v>
      </c>
    </row>
    <row r="119" spans="1:2" x14ac:dyDescent="0.25">
      <c r="A119">
        <v>94012177294</v>
      </c>
      <c r="B119">
        <v>53</v>
      </c>
    </row>
    <row r="120" spans="1:2" x14ac:dyDescent="0.25">
      <c r="A120">
        <v>94012331191</v>
      </c>
      <c r="B120">
        <v>56</v>
      </c>
    </row>
    <row r="121" spans="1:2" x14ac:dyDescent="0.25">
      <c r="A121">
        <v>94012833877</v>
      </c>
      <c r="B121">
        <v>42</v>
      </c>
    </row>
    <row r="122" spans="1:2" x14ac:dyDescent="0.25">
      <c r="A122">
        <v>94020179251</v>
      </c>
      <c r="B122">
        <v>25</v>
      </c>
    </row>
    <row r="123" spans="1:2" x14ac:dyDescent="0.25">
      <c r="A123">
        <v>94020355996</v>
      </c>
      <c r="B123">
        <v>55</v>
      </c>
    </row>
    <row r="124" spans="1:2" x14ac:dyDescent="0.25">
      <c r="A124">
        <v>94020368381</v>
      </c>
      <c r="B124">
        <v>55</v>
      </c>
    </row>
    <row r="125" spans="1:2" x14ac:dyDescent="0.25">
      <c r="A125">
        <v>94020462177</v>
      </c>
      <c r="B125">
        <v>4</v>
      </c>
    </row>
    <row r="126" spans="1:2" x14ac:dyDescent="0.25">
      <c r="A126">
        <v>94020859896</v>
      </c>
      <c r="B126">
        <v>69</v>
      </c>
    </row>
    <row r="127" spans="1:2" x14ac:dyDescent="0.25">
      <c r="A127">
        <v>94021031192</v>
      </c>
      <c r="B127">
        <v>47</v>
      </c>
    </row>
    <row r="128" spans="1:2" x14ac:dyDescent="0.25">
      <c r="A128">
        <v>94022461945</v>
      </c>
      <c r="B128">
        <v>68</v>
      </c>
    </row>
    <row r="129" spans="1:2" x14ac:dyDescent="0.25">
      <c r="A129">
        <v>94030283737</v>
      </c>
      <c r="B129">
        <v>1</v>
      </c>
    </row>
    <row r="130" spans="1:2" x14ac:dyDescent="0.25">
      <c r="A130">
        <v>94030588351</v>
      </c>
      <c r="B130">
        <v>34</v>
      </c>
    </row>
    <row r="131" spans="1:2" x14ac:dyDescent="0.25">
      <c r="A131">
        <v>94031061512</v>
      </c>
      <c r="B131">
        <v>68</v>
      </c>
    </row>
    <row r="132" spans="1:2" x14ac:dyDescent="0.25">
      <c r="A132">
        <v>94031766363</v>
      </c>
      <c r="B132">
        <v>17</v>
      </c>
    </row>
    <row r="133" spans="1:2" x14ac:dyDescent="0.25">
      <c r="A133">
        <v>94031972793</v>
      </c>
      <c r="B133">
        <v>4</v>
      </c>
    </row>
    <row r="134" spans="1:2" x14ac:dyDescent="0.25">
      <c r="A134">
        <v>94032585554</v>
      </c>
      <c r="B134">
        <v>37</v>
      </c>
    </row>
    <row r="135" spans="1:2" x14ac:dyDescent="0.25">
      <c r="A135">
        <v>94032747169</v>
      </c>
      <c r="B135">
        <v>30</v>
      </c>
    </row>
    <row r="136" spans="1:2" x14ac:dyDescent="0.25">
      <c r="A136">
        <v>94040669736</v>
      </c>
      <c r="B136">
        <v>25</v>
      </c>
    </row>
    <row r="137" spans="1:2" x14ac:dyDescent="0.25">
      <c r="A137">
        <v>94041273536</v>
      </c>
      <c r="B137">
        <v>63</v>
      </c>
    </row>
    <row r="138" spans="1:2" x14ac:dyDescent="0.25">
      <c r="A138">
        <v>94041715238</v>
      </c>
      <c r="B138">
        <v>56</v>
      </c>
    </row>
    <row r="139" spans="1:2" x14ac:dyDescent="0.25">
      <c r="A139">
        <v>94042061826</v>
      </c>
      <c r="B139">
        <v>6</v>
      </c>
    </row>
    <row r="140" spans="1:2" x14ac:dyDescent="0.25">
      <c r="A140">
        <v>94042538867</v>
      </c>
      <c r="B140">
        <v>67</v>
      </c>
    </row>
    <row r="141" spans="1:2" x14ac:dyDescent="0.25">
      <c r="A141">
        <v>94050341862</v>
      </c>
      <c r="B141">
        <v>34</v>
      </c>
    </row>
    <row r="142" spans="1:2" x14ac:dyDescent="0.25">
      <c r="A142">
        <v>94050415987</v>
      </c>
      <c r="B142">
        <v>3</v>
      </c>
    </row>
    <row r="143" spans="1:2" x14ac:dyDescent="0.25">
      <c r="A143">
        <v>94050582715</v>
      </c>
      <c r="B143">
        <v>45</v>
      </c>
    </row>
    <row r="144" spans="1:2" x14ac:dyDescent="0.25">
      <c r="A144">
        <v>94051599561</v>
      </c>
      <c r="B144">
        <v>39</v>
      </c>
    </row>
    <row r="145" spans="1:2" x14ac:dyDescent="0.25">
      <c r="A145">
        <v>94051786439</v>
      </c>
      <c r="B145">
        <v>18</v>
      </c>
    </row>
    <row r="146" spans="1:2" x14ac:dyDescent="0.25">
      <c r="A146">
        <v>94051886221</v>
      </c>
      <c r="B146">
        <v>8</v>
      </c>
    </row>
    <row r="147" spans="1:2" x14ac:dyDescent="0.25">
      <c r="A147">
        <v>94051893894</v>
      </c>
      <c r="B147">
        <v>29</v>
      </c>
    </row>
    <row r="148" spans="1:2" x14ac:dyDescent="0.25">
      <c r="A148">
        <v>94052013633</v>
      </c>
      <c r="B148">
        <v>17</v>
      </c>
    </row>
    <row r="149" spans="1:2" x14ac:dyDescent="0.25">
      <c r="A149">
        <v>94052063812</v>
      </c>
      <c r="B149">
        <v>34</v>
      </c>
    </row>
    <row r="150" spans="1:2" x14ac:dyDescent="0.25">
      <c r="A150">
        <v>94052327952</v>
      </c>
      <c r="B150">
        <v>3</v>
      </c>
    </row>
    <row r="151" spans="1:2" x14ac:dyDescent="0.25">
      <c r="A151">
        <v>94052812232</v>
      </c>
      <c r="B151">
        <v>20</v>
      </c>
    </row>
    <row r="152" spans="1:2" x14ac:dyDescent="0.25">
      <c r="A152">
        <v>94060394564</v>
      </c>
      <c r="B152">
        <v>18</v>
      </c>
    </row>
    <row r="153" spans="1:2" x14ac:dyDescent="0.25">
      <c r="A153">
        <v>94062364747</v>
      </c>
      <c r="B153">
        <v>14</v>
      </c>
    </row>
    <row r="154" spans="1:2" x14ac:dyDescent="0.25">
      <c r="A154">
        <v>94062767281</v>
      </c>
      <c r="B154">
        <v>56</v>
      </c>
    </row>
    <row r="155" spans="1:2" x14ac:dyDescent="0.25">
      <c r="A155">
        <v>94062811591</v>
      </c>
      <c r="B155">
        <v>49</v>
      </c>
    </row>
    <row r="156" spans="1:2" x14ac:dyDescent="0.25">
      <c r="A156">
        <v>94070167664</v>
      </c>
      <c r="B156">
        <v>53</v>
      </c>
    </row>
    <row r="157" spans="1:2" x14ac:dyDescent="0.25">
      <c r="A157">
        <v>94070444888</v>
      </c>
      <c r="B157">
        <v>43</v>
      </c>
    </row>
    <row r="158" spans="1:2" x14ac:dyDescent="0.25">
      <c r="A158">
        <v>94072349563</v>
      </c>
      <c r="B158">
        <v>55</v>
      </c>
    </row>
    <row r="159" spans="1:2" x14ac:dyDescent="0.25">
      <c r="A159">
        <v>94072628581</v>
      </c>
      <c r="B159">
        <v>36</v>
      </c>
    </row>
    <row r="160" spans="1:2" x14ac:dyDescent="0.25">
      <c r="A160">
        <v>94080228692</v>
      </c>
      <c r="B160">
        <v>70</v>
      </c>
    </row>
    <row r="161" spans="1:2" x14ac:dyDescent="0.25">
      <c r="A161">
        <v>94080448661</v>
      </c>
      <c r="B161">
        <v>45</v>
      </c>
    </row>
    <row r="162" spans="1:2" x14ac:dyDescent="0.25">
      <c r="A162">
        <v>94080681844</v>
      </c>
      <c r="B162">
        <v>27</v>
      </c>
    </row>
    <row r="163" spans="1:2" x14ac:dyDescent="0.25">
      <c r="A163">
        <v>94080977152</v>
      </c>
      <c r="B163">
        <v>29</v>
      </c>
    </row>
    <row r="164" spans="1:2" x14ac:dyDescent="0.25">
      <c r="A164">
        <v>94081134358</v>
      </c>
      <c r="B164">
        <v>16</v>
      </c>
    </row>
    <row r="165" spans="1:2" x14ac:dyDescent="0.25">
      <c r="A165">
        <v>94081268846</v>
      </c>
      <c r="B165">
        <v>26</v>
      </c>
    </row>
    <row r="166" spans="1:2" x14ac:dyDescent="0.25">
      <c r="A166">
        <v>94082215991</v>
      </c>
      <c r="B166">
        <v>27</v>
      </c>
    </row>
    <row r="167" spans="1:2" x14ac:dyDescent="0.25">
      <c r="A167">
        <v>94082711312</v>
      </c>
      <c r="B167">
        <v>62</v>
      </c>
    </row>
    <row r="168" spans="1:2" x14ac:dyDescent="0.25">
      <c r="A168">
        <v>94083048134</v>
      </c>
      <c r="B168">
        <v>21</v>
      </c>
    </row>
    <row r="169" spans="1:2" x14ac:dyDescent="0.25">
      <c r="A169">
        <v>94091089918</v>
      </c>
      <c r="B169">
        <v>32</v>
      </c>
    </row>
    <row r="170" spans="1:2" x14ac:dyDescent="0.25">
      <c r="A170">
        <v>94091411788</v>
      </c>
      <c r="B170">
        <v>33</v>
      </c>
    </row>
    <row r="171" spans="1:2" x14ac:dyDescent="0.25">
      <c r="A171">
        <v>94091495359</v>
      </c>
      <c r="B171">
        <v>20</v>
      </c>
    </row>
    <row r="172" spans="1:2" x14ac:dyDescent="0.25">
      <c r="A172">
        <v>94091517385</v>
      </c>
      <c r="B172">
        <v>59</v>
      </c>
    </row>
    <row r="173" spans="1:2" x14ac:dyDescent="0.25">
      <c r="A173">
        <v>94091751347</v>
      </c>
      <c r="B173">
        <v>34</v>
      </c>
    </row>
    <row r="174" spans="1:2" x14ac:dyDescent="0.25">
      <c r="A174">
        <v>94092286956</v>
      </c>
      <c r="B174">
        <v>44</v>
      </c>
    </row>
    <row r="175" spans="1:2" x14ac:dyDescent="0.25">
      <c r="A175">
        <v>94093037193</v>
      </c>
      <c r="B175">
        <v>51</v>
      </c>
    </row>
    <row r="176" spans="1:2" x14ac:dyDescent="0.25">
      <c r="A176">
        <v>94100357838</v>
      </c>
      <c r="B176">
        <v>7</v>
      </c>
    </row>
    <row r="177" spans="1:2" x14ac:dyDescent="0.25">
      <c r="A177">
        <v>94100835552</v>
      </c>
      <c r="B177">
        <v>27</v>
      </c>
    </row>
    <row r="178" spans="1:2" x14ac:dyDescent="0.25">
      <c r="A178">
        <v>94102052458</v>
      </c>
      <c r="B178">
        <v>69</v>
      </c>
    </row>
    <row r="179" spans="1:2" x14ac:dyDescent="0.25">
      <c r="A179">
        <v>94103033254</v>
      </c>
      <c r="B179">
        <v>27</v>
      </c>
    </row>
    <row r="180" spans="1:2" x14ac:dyDescent="0.25">
      <c r="A180">
        <v>94111993425</v>
      </c>
      <c r="B180">
        <v>45</v>
      </c>
    </row>
    <row r="181" spans="1:2" x14ac:dyDescent="0.25">
      <c r="A181">
        <v>94112234831</v>
      </c>
      <c r="B181">
        <v>54</v>
      </c>
    </row>
    <row r="182" spans="1:2" x14ac:dyDescent="0.25">
      <c r="A182">
        <v>94112973718</v>
      </c>
      <c r="B182">
        <v>66</v>
      </c>
    </row>
    <row r="183" spans="1:2" x14ac:dyDescent="0.25">
      <c r="A183">
        <v>94121421336</v>
      </c>
      <c r="B183">
        <v>25</v>
      </c>
    </row>
    <row r="184" spans="1:2" x14ac:dyDescent="0.25">
      <c r="A184">
        <v>94121925755</v>
      </c>
      <c r="B184">
        <v>4</v>
      </c>
    </row>
    <row r="185" spans="1:2" x14ac:dyDescent="0.25">
      <c r="A185">
        <v>94122135195</v>
      </c>
      <c r="B185">
        <v>8</v>
      </c>
    </row>
    <row r="186" spans="1:2" x14ac:dyDescent="0.25">
      <c r="A186">
        <v>94123156375</v>
      </c>
      <c r="B186">
        <v>62</v>
      </c>
    </row>
    <row r="187" spans="1:2" x14ac:dyDescent="0.25">
      <c r="A187">
        <v>95010144314</v>
      </c>
      <c r="B187">
        <v>45</v>
      </c>
    </row>
    <row r="188" spans="1:2" x14ac:dyDescent="0.25">
      <c r="A188">
        <v>95010286766</v>
      </c>
      <c r="B188">
        <v>47</v>
      </c>
    </row>
    <row r="189" spans="1:2" x14ac:dyDescent="0.25">
      <c r="A189">
        <v>95010919439</v>
      </c>
      <c r="B189">
        <v>7</v>
      </c>
    </row>
    <row r="190" spans="1:2" x14ac:dyDescent="0.25">
      <c r="A190">
        <v>95010931895</v>
      </c>
      <c r="B190">
        <v>63</v>
      </c>
    </row>
    <row r="191" spans="1:2" x14ac:dyDescent="0.25">
      <c r="A191">
        <v>95011221717</v>
      </c>
      <c r="B191">
        <v>37</v>
      </c>
    </row>
    <row r="192" spans="1:2" x14ac:dyDescent="0.25">
      <c r="A192">
        <v>95011368836</v>
      </c>
      <c r="B192">
        <v>69</v>
      </c>
    </row>
    <row r="193" spans="1:2" x14ac:dyDescent="0.25">
      <c r="A193">
        <v>95012344439</v>
      </c>
      <c r="B193">
        <v>65</v>
      </c>
    </row>
    <row r="194" spans="1:2" x14ac:dyDescent="0.25">
      <c r="A194">
        <v>95012636248</v>
      </c>
      <c r="B194">
        <v>69</v>
      </c>
    </row>
    <row r="195" spans="1:2" x14ac:dyDescent="0.25">
      <c r="A195">
        <v>95020584568</v>
      </c>
      <c r="B195">
        <v>52</v>
      </c>
    </row>
    <row r="196" spans="1:2" x14ac:dyDescent="0.25">
      <c r="A196">
        <v>95021137376</v>
      </c>
      <c r="B196">
        <v>17</v>
      </c>
    </row>
    <row r="197" spans="1:2" x14ac:dyDescent="0.25">
      <c r="A197">
        <v>95022151559</v>
      </c>
      <c r="B197">
        <v>39</v>
      </c>
    </row>
    <row r="198" spans="1:2" x14ac:dyDescent="0.25">
      <c r="A198">
        <v>95022812243</v>
      </c>
      <c r="B198">
        <v>23</v>
      </c>
    </row>
    <row r="199" spans="1:2" x14ac:dyDescent="0.25">
      <c r="A199">
        <v>95030373332</v>
      </c>
      <c r="B199">
        <v>43</v>
      </c>
    </row>
    <row r="200" spans="1:2" x14ac:dyDescent="0.25">
      <c r="A200">
        <v>95030438448</v>
      </c>
      <c r="B200">
        <v>51</v>
      </c>
    </row>
    <row r="201" spans="1:2" x14ac:dyDescent="0.25">
      <c r="A201">
        <v>95031582894</v>
      </c>
      <c r="B201">
        <v>49</v>
      </c>
    </row>
    <row r="202" spans="1:2" x14ac:dyDescent="0.25">
      <c r="A202">
        <v>95040576286</v>
      </c>
      <c r="B202">
        <v>35</v>
      </c>
    </row>
    <row r="203" spans="1:2" x14ac:dyDescent="0.25">
      <c r="A203">
        <v>95041132892</v>
      </c>
      <c r="B203">
        <v>21</v>
      </c>
    </row>
    <row r="204" spans="1:2" x14ac:dyDescent="0.25">
      <c r="A204">
        <v>95041645299</v>
      </c>
      <c r="B204">
        <v>27</v>
      </c>
    </row>
    <row r="205" spans="1:2" x14ac:dyDescent="0.25">
      <c r="A205">
        <v>95042088338</v>
      </c>
      <c r="B205">
        <v>15</v>
      </c>
    </row>
    <row r="206" spans="1:2" x14ac:dyDescent="0.25">
      <c r="A206">
        <v>95042249539</v>
      </c>
      <c r="B206">
        <v>41</v>
      </c>
    </row>
    <row r="207" spans="1:2" x14ac:dyDescent="0.25">
      <c r="A207">
        <v>95042653121</v>
      </c>
      <c r="B207">
        <v>6</v>
      </c>
    </row>
    <row r="208" spans="1:2" x14ac:dyDescent="0.25">
      <c r="A208">
        <v>95050162572</v>
      </c>
      <c r="B208">
        <v>48</v>
      </c>
    </row>
    <row r="209" spans="1:2" x14ac:dyDescent="0.25">
      <c r="A209">
        <v>95050294464</v>
      </c>
      <c r="B209">
        <v>51</v>
      </c>
    </row>
    <row r="210" spans="1:2" x14ac:dyDescent="0.25">
      <c r="A210">
        <v>95051277866</v>
      </c>
      <c r="B210">
        <v>6</v>
      </c>
    </row>
    <row r="211" spans="1:2" x14ac:dyDescent="0.25">
      <c r="A211">
        <v>95051878845</v>
      </c>
      <c r="B211">
        <v>32</v>
      </c>
    </row>
    <row r="212" spans="1:2" x14ac:dyDescent="0.25">
      <c r="A212">
        <v>95052836383</v>
      </c>
      <c r="B212">
        <v>62</v>
      </c>
    </row>
    <row r="213" spans="1:2" x14ac:dyDescent="0.25">
      <c r="A213">
        <v>95052939154</v>
      </c>
      <c r="B213">
        <v>15</v>
      </c>
    </row>
    <row r="214" spans="1:2" x14ac:dyDescent="0.25">
      <c r="A214">
        <v>95053039198</v>
      </c>
      <c r="B214">
        <v>27</v>
      </c>
    </row>
    <row r="215" spans="1:2" x14ac:dyDescent="0.25">
      <c r="A215">
        <v>95060298582</v>
      </c>
      <c r="B215">
        <v>14</v>
      </c>
    </row>
    <row r="216" spans="1:2" x14ac:dyDescent="0.25">
      <c r="A216">
        <v>95061884197</v>
      </c>
      <c r="B216">
        <v>54</v>
      </c>
    </row>
    <row r="217" spans="1:2" x14ac:dyDescent="0.25">
      <c r="A217">
        <v>95062252193</v>
      </c>
      <c r="B217">
        <v>27</v>
      </c>
    </row>
    <row r="218" spans="1:2" x14ac:dyDescent="0.25">
      <c r="A218">
        <v>95062355629</v>
      </c>
      <c r="B218">
        <v>69</v>
      </c>
    </row>
    <row r="219" spans="1:2" x14ac:dyDescent="0.25">
      <c r="A219">
        <v>95071044176</v>
      </c>
      <c r="B219">
        <v>22</v>
      </c>
    </row>
    <row r="220" spans="1:2" x14ac:dyDescent="0.25">
      <c r="A220">
        <v>95071489133</v>
      </c>
      <c r="B220">
        <v>15</v>
      </c>
    </row>
    <row r="221" spans="1:2" x14ac:dyDescent="0.25">
      <c r="A221">
        <v>95071627434</v>
      </c>
      <c r="B221">
        <v>13</v>
      </c>
    </row>
    <row r="222" spans="1:2" x14ac:dyDescent="0.25">
      <c r="A222">
        <v>95071674573</v>
      </c>
      <c r="B222">
        <v>56</v>
      </c>
    </row>
    <row r="223" spans="1:2" x14ac:dyDescent="0.25">
      <c r="A223">
        <v>95080577175</v>
      </c>
      <c r="B223">
        <v>28</v>
      </c>
    </row>
    <row r="224" spans="1:2" x14ac:dyDescent="0.25">
      <c r="A224">
        <v>95081712847</v>
      </c>
      <c r="B224">
        <v>64</v>
      </c>
    </row>
    <row r="225" spans="1:2" x14ac:dyDescent="0.25">
      <c r="A225">
        <v>95082916158</v>
      </c>
      <c r="B225">
        <v>50</v>
      </c>
    </row>
    <row r="226" spans="1:2" x14ac:dyDescent="0.25">
      <c r="A226">
        <v>95090322493</v>
      </c>
      <c r="B226">
        <v>63</v>
      </c>
    </row>
    <row r="227" spans="1:2" x14ac:dyDescent="0.25">
      <c r="A227">
        <v>95091292595</v>
      </c>
      <c r="B227">
        <v>53</v>
      </c>
    </row>
    <row r="228" spans="1:2" x14ac:dyDescent="0.25">
      <c r="A228">
        <v>95091617358</v>
      </c>
      <c r="B228">
        <v>32</v>
      </c>
    </row>
    <row r="229" spans="1:2" x14ac:dyDescent="0.25">
      <c r="A229">
        <v>95092124468</v>
      </c>
      <c r="B229">
        <v>10</v>
      </c>
    </row>
    <row r="230" spans="1:2" x14ac:dyDescent="0.25">
      <c r="A230">
        <v>95092172959</v>
      </c>
      <c r="B230">
        <v>62</v>
      </c>
    </row>
    <row r="231" spans="1:2" x14ac:dyDescent="0.25">
      <c r="A231">
        <v>95092264276</v>
      </c>
      <c r="B231">
        <v>50</v>
      </c>
    </row>
    <row r="232" spans="1:2" x14ac:dyDescent="0.25">
      <c r="A232">
        <v>95092628511</v>
      </c>
      <c r="B232">
        <v>31</v>
      </c>
    </row>
    <row r="233" spans="1:2" x14ac:dyDescent="0.25">
      <c r="A233">
        <v>95101084297</v>
      </c>
      <c r="B233">
        <v>64</v>
      </c>
    </row>
    <row r="234" spans="1:2" x14ac:dyDescent="0.25">
      <c r="A234">
        <v>95101667241</v>
      </c>
      <c r="B234">
        <v>14</v>
      </c>
    </row>
    <row r="235" spans="1:2" x14ac:dyDescent="0.25">
      <c r="A235">
        <v>95103086594</v>
      </c>
      <c r="B235">
        <v>51</v>
      </c>
    </row>
    <row r="236" spans="1:2" x14ac:dyDescent="0.25">
      <c r="A236">
        <v>95111035621</v>
      </c>
      <c r="B236">
        <v>58</v>
      </c>
    </row>
    <row r="237" spans="1:2" x14ac:dyDescent="0.25">
      <c r="A237">
        <v>95111457382</v>
      </c>
      <c r="B237">
        <v>22</v>
      </c>
    </row>
    <row r="238" spans="1:2" x14ac:dyDescent="0.25">
      <c r="A238">
        <v>95111492877</v>
      </c>
      <c r="B238">
        <v>13</v>
      </c>
    </row>
    <row r="239" spans="1:2" x14ac:dyDescent="0.25">
      <c r="A239">
        <v>95111824241</v>
      </c>
      <c r="B239">
        <v>58</v>
      </c>
    </row>
    <row r="240" spans="1:2" x14ac:dyDescent="0.25">
      <c r="A240">
        <v>95112489689</v>
      </c>
      <c r="B240">
        <v>19</v>
      </c>
    </row>
    <row r="241" spans="1:2" x14ac:dyDescent="0.25">
      <c r="A241">
        <v>95112894814</v>
      </c>
      <c r="B241">
        <v>48</v>
      </c>
    </row>
    <row r="242" spans="1:2" x14ac:dyDescent="0.25">
      <c r="A242">
        <v>95120191648</v>
      </c>
      <c r="B242">
        <v>2</v>
      </c>
    </row>
    <row r="243" spans="1:2" x14ac:dyDescent="0.25">
      <c r="A243">
        <v>95120487536</v>
      </c>
      <c r="B243">
        <v>28</v>
      </c>
    </row>
    <row r="244" spans="1:2" x14ac:dyDescent="0.25">
      <c r="A244">
        <v>95120591417</v>
      </c>
      <c r="B244">
        <v>27</v>
      </c>
    </row>
    <row r="245" spans="1:2" x14ac:dyDescent="0.25">
      <c r="A245">
        <v>95120745656</v>
      </c>
      <c r="B245">
        <v>53</v>
      </c>
    </row>
    <row r="246" spans="1:2" x14ac:dyDescent="0.25">
      <c r="A246">
        <v>95122261156</v>
      </c>
      <c r="B246">
        <v>6</v>
      </c>
    </row>
    <row r="247" spans="1:2" x14ac:dyDescent="0.25">
      <c r="A247">
        <v>95122344488</v>
      </c>
      <c r="B247">
        <v>52</v>
      </c>
    </row>
    <row r="248" spans="1:2" x14ac:dyDescent="0.25">
      <c r="A248">
        <v>95122598863</v>
      </c>
      <c r="B248">
        <v>35</v>
      </c>
    </row>
    <row r="249" spans="1:2" x14ac:dyDescent="0.25">
      <c r="A249">
        <v>95123151452</v>
      </c>
      <c r="B249">
        <v>69</v>
      </c>
    </row>
    <row r="250" spans="1:2" x14ac:dyDescent="0.25">
      <c r="A250">
        <v>96011223945</v>
      </c>
      <c r="B250">
        <v>68</v>
      </c>
    </row>
    <row r="251" spans="1:2" x14ac:dyDescent="0.25">
      <c r="A251">
        <v>96011338285</v>
      </c>
      <c r="B251">
        <v>13</v>
      </c>
    </row>
    <row r="252" spans="1:2" x14ac:dyDescent="0.25">
      <c r="A252">
        <v>96011788721</v>
      </c>
      <c r="B252">
        <v>44</v>
      </c>
    </row>
    <row r="253" spans="1:2" x14ac:dyDescent="0.25">
      <c r="A253">
        <v>96012247623</v>
      </c>
      <c r="B253">
        <v>68</v>
      </c>
    </row>
    <row r="254" spans="1:2" x14ac:dyDescent="0.25">
      <c r="A254">
        <v>96021765853</v>
      </c>
      <c r="B254">
        <v>14</v>
      </c>
    </row>
    <row r="255" spans="1:2" x14ac:dyDescent="0.25">
      <c r="A255">
        <v>96022049899</v>
      </c>
      <c r="B255">
        <v>24</v>
      </c>
    </row>
    <row r="256" spans="1:2" x14ac:dyDescent="0.25">
      <c r="A256">
        <v>96022327144</v>
      </c>
      <c r="B256">
        <v>44</v>
      </c>
    </row>
    <row r="257" spans="1:2" x14ac:dyDescent="0.25">
      <c r="A257">
        <v>96030997362</v>
      </c>
      <c r="B257">
        <v>30</v>
      </c>
    </row>
    <row r="258" spans="1:2" x14ac:dyDescent="0.25">
      <c r="A258">
        <v>96031551327</v>
      </c>
      <c r="B258">
        <v>19</v>
      </c>
    </row>
    <row r="259" spans="1:2" x14ac:dyDescent="0.25">
      <c r="A259">
        <v>96032965482</v>
      </c>
      <c r="B259">
        <v>17</v>
      </c>
    </row>
    <row r="260" spans="1:2" x14ac:dyDescent="0.25">
      <c r="A260">
        <v>96040333314</v>
      </c>
      <c r="B260">
        <v>4</v>
      </c>
    </row>
    <row r="261" spans="1:2" x14ac:dyDescent="0.25">
      <c r="A261">
        <v>96041586933</v>
      </c>
      <c r="B261">
        <v>47</v>
      </c>
    </row>
    <row r="262" spans="1:2" x14ac:dyDescent="0.25">
      <c r="A262">
        <v>96041717944</v>
      </c>
      <c r="B262">
        <v>39</v>
      </c>
    </row>
    <row r="263" spans="1:2" x14ac:dyDescent="0.25">
      <c r="A263">
        <v>96042084485</v>
      </c>
      <c r="B263">
        <v>16</v>
      </c>
    </row>
    <row r="264" spans="1:2" x14ac:dyDescent="0.25">
      <c r="A264">
        <v>96042123681</v>
      </c>
      <c r="B264">
        <v>41</v>
      </c>
    </row>
    <row r="265" spans="1:2" x14ac:dyDescent="0.25">
      <c r="A265">
        <v>96043095419</v>
      </c>
      <c r="B265">
        <v>32</v>
      </c>
    </row>
    <row r="266" spans="1:2" x14ac:dyDescent="0.25">
      <c r="A266">
        <v>96050286545</v>
      </c>
      <c r="B266">
        <v>63</v>
      </c>
    </row>
    <row r="267" spans="1:2" x14ac:dyDescent="0.25">
      <c r="A267">
        <v>96050379498</v>
      </c>
      <c r="B267">
        <v>34</v>
      </c>
    </row>
    <row r="268" spans="1:2" x14ac:dyDescent="0.25">
      <c r="A268">
        <v>96050419725</v>
      </c>
      <c r="B268">
        <v>43</v>
      </c>
    </row>
    <row r="269" spans="1:2" x14ac:dyDescent="0.25">
      <c r="A269">
        <v>96050641553</v>
      </c>
      <c r="B269">
        <v>56</v>
      </c>
    </row>
    <row r="270" spans="1:2" x14ac:dyDescent="0.25">
      <c r="A270">
        <v>96051078792</v>
      </c>
      <c r="B270">
        <v>50</v>
      </c>
    </row>
    <row r="271" spans="1:2" x14ac:dyDescent="0.25">
      <c r="A271">
        <v>96051111367</v>
      </c>
      <c r="B271">
        <v>15</v>
      </c>
    </row>
    <row r="272" spans="1:2" x14ac:dyDescent="0.25">
      <c r="A272">
        <v>96051135916</v>
      </c>
      <c r="B272">
        <v>19</v>
      </c>
    </row>
    <row r="273" spans="1:2" x14ac:dyDescent="0.25">
      <c r="A273">
        <v>96051572319</v>
      </c>
      <c r="B273">
        <v>39</v>
      </c>
    </row>
    <row r="274" spans="1:2" x14ac:dyDescent="0.25">
      <c r="A274">
        <v>96051865921</v>
      </c>
      <c r="B274">
        <v>53</v>
      </c>
    </row>
    <row r="275" spans="1:2" x14ac:dyDescent="0.25">
      <c r="A275">
        <v>96052561949</v>
      </c>
      <c r="B275">
        <v>54</v>
      </c>
    </row>
    <row r="276" spans="1:2" x14ac:dyDescent="0.25">
      <c r="A276">
        <v>96052982418</v>
      </c>
      <c r="B276">
        <v>68</v>
      </c>
    </row>
    <row r="277" spans="1:2" x14ac:dyDescent="0.25">
      <c r="A277">
        <v>96060783968</v>
      </c>
      <c r="B277">
        <v>43</v>
      </c>
    </row>
    <row r="278" spans="1:2" x14ac:dyDescent="0.25">
      <c r="A278">
        <v>96061044486</v>
      </c>
      <c r="B278">
        <v>34</v>
      </c>
    </row>
    <row r="279" spans="1:2" x14ac:dyDescent="0.25">
      <c r="A279">
        <v>96061094795</v>
      </c>
      <c r="B279">
        <v>55</v>
      </c>
    </row>
    <row r="280" spans="1:2" x14ac:dyDescent="0.25">
      <c r="A280">
        <v>96061777722</v>
      </c>
      <c r="B280">
        <v>18</v>
      </c>
    </row>
    <row r="281" spans="1:2" x14ac:dyDescent="0.25">
      <c r="A281">
        <v>96062773598</v>
      </c>
      <c r="B281">
        <v>57</v>
      </c>
    </row>
    <row r="282" spans="1:2" x14ac:dyDescent="0.25">
      <c r="A282">
        <v>96070166834</v>
      </c>
      <c r="B282">
        <v>61</v>
      </c>
    </row>
    <row r="283" spans="1:2" x14ac:dyDescent="0.25">
      <c r="A283">
        <v>96070825977</v>
      </c>
      <c r="B283">
        <v>17</v>
      </c>
    </row>
    <row r="284" spans="1:2" x14ac:dyDescent="0.25">
      <c r="A284">
        <v>96072293545</v>
      </c>
      <c r="B284">
        <v>67</v>
      </c>
    </row>
    <row r="285" spans="1:2" x14ac:dyDescent="0.25">
      <c r="A285">
        <v>96080514843</v>
      </c>
      <c r="B285">
        <v>45</v>
      </c>
    </row>
    <row r="286" spans="1:2" x14ac:dyDescent="0.25">
      <c r="A286">
        <v>96081092979</v>
      </c>
      <c r="B286">
        <v>9</v>
      </c>
    </row>
    <row r="287" spans="1:2" x14ac:dyDescent="0.25">
      <c r="A287">
        <v>96081684932</v>
      </c>
      <c r="B287">
        <v>53</v>
      </c>
    </row>
    <row r="288" spans="1:2" x14ac:dyDescent="0.25">
      <c r="A288">
        <v>96081771827</v>
      </c>
      <c r="B288">
        <v>1</v>
      </c>
    </row>
    <row r="289" spans="1:2" x14ac:dyDescent="0.25">
      <c r="A289">
        <v>96081928342</v>
      </c>
      <c r="B289">
        <v>23</v>
      </c>
    </row>
    <row r="290" spans="1:2" x14ac:dyDescent="0.25">
      <c r="A290">
        <v>96082398784</v>
      </c>
      <c r="B290">
        <v>40</v>
      </c>
    </row>
    <row r="291" spans="1:2" x14ac:dyDescent="0.25">
      <c r="A291">
        <v>96082593622</v>
      </c>
      <c r="B291">
        <v>32</v>
      </c>
    </row>
    <row r="292" spans="1:2" x14ac:dyDescent="0.25">
      <c r="A292">
        <v>96090264886</v>
      </c>
      <c r="B292">
        <v>18</v>
      </c>
    </row>
    <row r="293" spans="1:2" x14ac:dyDescent="0.25">
      <c r="A293">
        <v>96090634229</v>
      </c>
      <c r="B293">
        <v>48</v>
      </c>
    </row>
    <row r="294" spans="1:2" x14ac:dyDescent="0.25">
      <c r="A294">
        <v>96090866484</v>
      </c>
      <c r="B294">
        <v>4</v>
      </c>
    </row>
    <row r="295" spans="1:2" x14ac:dyDescent="0.25">
      <c r="A295">
        <v>96090923899</v>
      </c>
      <c r="B295">
        <v>69</v>
      </c>
    </row>
    <row r="296" spans="1:2" x14ac:dyDescent="0.25">
      <c r="A296">
        <v>96091269286</v>
      </c>
      <c r="B296">
        <v>35</v>
      </c>
    </row>
    <row r="297" spans="1:2" x14ac:dyDescent="0.25">
      <c r="A297">
        <v>96092746489</v>
      </c>
      <c r="B297">
        <v>52</v>
      </c>
    </row>
    <row r="298" spans="1:2" x14ac:dyDescent="0.25">
      <c r="A298">
        <v>96092784458</v>
      </c>
      <c r="B298">
        <v>45</v>
      </c>
    </row>
    <row r="299" spans="1:2" x14ac:dyDescent="0.25">
      <c r="A299">
        <v>96102819712</v>
      </c>
      <c r="B299">
        <v>56</v>
      </c>
    </row>
    <row r="300" spans="1:2" x14ac:dyDescent="0.25">
      <c r="A300">
        <v>96110243976</v>
      </c>
      <c r="B300">
        <v>8</v>
      </c>
    </row>
    <row r="301" spans="1:2" x14ac:dyDescent="0.25">
      <c r="A301">
        <v>96110878613</v>
      </c>
      <c r="B301">
        <v>42</v>
      </c>
    </row>
    <row r="302" spans="1:2" x14ac:dyDescent="0.25">
      <c r="A302">
        <v>96111514855</v>
      </c>
      <c r="B302">
        <v>5</v>
      </c>
    </row>
    <row r="303" spans="1:2" x14ac:dyDescent="0.25">
      <c r="A303">
        <v>96111524476</v>
      </c>
      <c r="B303">
        <v>23</v>
      </c>
    </row>
    <row r="304" spans="1:2" x14ac:dyDescent="0.25">
      <c r="A304">
        <v>96111917733</v>
      </c>
      <c r="B304">
        <v>31</v>
      </c>
    </row>
    <row r="305" spans="1:2" x14ac:dyDescent="0.25">
      <c r="A305">
        <v>96112171271</v>
      </c>
      <c r="B305">
        <v>51</v>
      </c>
    </row>
    <row r="306" spans="1:2" x14ac:dyDescent="0.25">
      <c r="A306">
        <v>96112275739</v>
      </c>
      <c r="B306">
        <v>22</v>
      </c>
    </row>
    <row r="307" spans="1:2" x14ac:dyDescent="0.25">
      <c r="A307">
        <v>96112845442</v>
      </c>
      <c r="B307">
        <v>31</v>
      </c>
    </row>
    <row r="308" spans="1:2" x14ac:dyDescent="0.25">
      <c r="A308">
        <v>96120158756</v>
      </c>
      <c r="B308">
        <v>21</v>
      </c>
    </row>
    <row r="309" spans="1:2" x14ac:dyDescent="0.25">
      <c r="A309">
        <v>96120239628</v>
      </c>
      <c r="B309">
        <v>3</v>
      </c>
    </row>
    <row r="310" spans="1:2" x14ac:dyDescent="0.25">
      <c r="A310">
        <v>96121964255</v>
      </c>
      <c r="B310">
        <v>6</v>
      </c>
    </row>
    <row r="311" spans="1:2" x14ac:dyDescent="0.25">
      <c r="A311">
        <v>96122014799</v>
      </c>
      <c r="B311">
        <v>67</v>
      </c>
    </row>
    <row r="312" spans="1:2" x14ac:dyDescent="0.25">
      <c r="A312">
        <v>96122095251</v>
      </c>
      <c r="B312">
        <v>32</v>
      </c>
    </row>
    <row r="313" spans="1:2" x14ac:dyDescent="0.25">
      <c r="A313">
        <v>96122279451</v>
      </c>
      <c r="B313">
        <v>62</v>
      </c>
    </row>
    <row r="314" spans="1:2" x14ac:dyDescent="0.25">
      <c r="A314">
        <v>97010159347</v>
      </c>
      <c r="B314">
        <v>32</v>
      </c>
    </row>
    <row r="315" spans="1:2" x14ac:dyDescent="0.25">
      <c r="A315">
        <v>97010621727</v>
      </c>
      <c r="B315">
        <v>28</v>
      </c>
    </row>
    <row r="316" spans="1:2" x14ac:dyDescent="0.25">
      <c r="A316">
        <v>97010812385</v>
      </c>
      <c r="B316">
        <v>7</v>
      </c>
    </row>
    <row r="317" spans="1:2" x14ac:dyDescent="0.25">
      <c r="A317">
        <v>97010983179</v>
      </c>
      <c r="B317">
        <v>13</v>
      </c>
    </row>
    <row r="318" spans="1:2" x14ac:dyDescent="0.25">
      <c r="A318">
        <v>97011693781</v>
      </c>
      <c r="B318">
        <v>70</v>
      </c>
    </row>
    <row r="319" spans="1:2" x14ac:dyDescent="0.25">
      <c r="A319">
        <v>97012853362</v>
      </c>
      <c r="B319">
        <v>36</v>
      </c>
    </row>
    <row r="320" spans="1:2" x14ac:dyDescent="0.25">
      <c r="A320">
        <v>97012894365</v>
      </c>
      <c r="B320">
        <v>43</v>
      </c>
    </row>
    <row r="321" spans="1:2" x14ac:dyDescent="0.25">
      <c r="A321">
        <v>97020245331</v>
      </c>
      <c r="B321">
        <v>66</v>
      </c>
    </row>
    <row r="322" spans="1:2" x14ac:dyDescent="0.25">
      <c r="A322">
        <v>97020963358</v>
      </c>
      <c r="B322">
        <v>70</v>
      </c>
    </row>
    <row r="323" spans="1:2" x14ac:dyDescent="0.25">
      <c r="A323">
        <v>97021392858</v>
      </c>
      <c r="B323">
        <v>13</v>
      </c>
    </row>
    <row r="324" spans="1:2" x14ac:dyDescent="0.25">
      <c r="A324">
        <v>97021486467</v>
      </c>
      <c r="B324">
        <v>5</v>
      </c>
    </row>
    <row r="325" spans="1:2" x14ac:dyDescent="0.25">
      <c r="A325">
        <v>97022426727</v>
      </c>
      <c r="B325">
        <v>32</v>
      </c>
    </row>
    <row r="326" spans="1:2" x14ac:dyDescent="0.25">
      <c r="A326">
        <v>97022784472</v>
      </c>
      <c r="B326">
        <v>51</v>
      </c>
    </row>
  </sheetData>
  <mergeCells count="1">
    <mergeCell ref="I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F34C-36BD-4797-987C-7FE838E34695}">
  <dimension ref="A1:B2"/>
  <sheetViews>
    <sheetView workbookViewId="0">
      <selection sqref="A1:B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528</v>
      </c>
      <c r="B1">
        <f>COUNTIF(studenci[plec], "M")</f>
        <v>192</v>
      </c>
    </row>
    <row r="2" spans="1:2" x14ac:dyDescent="0.25">
      <c r="A2" t="s">
        <v>529</v>
      </c>
      <c r="B2">
        <f>COUNTIF(studenci[plec], "K")</f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8185-4E43-47EA-A14D-01CA97250892}">
  <dimension ref="A1:M331"/>
  <sheetViews>
    <sheetView topLeftCell="E1" workbookViewId="0">
      <selection activeCell="K11" sqref="J6:K11"/>
    </sheetView>
  </sheetViews>
  <sheetFormatPr defaultRowHeight="15" x14ac:dyDescent="0.25"/>
  <cols>
    <col min="1" max="1" width="12" bestFit="1" customWidth="1"/>
    <col min="4" max="4" width="5.85546875" bestFit="1" customWidth="1"/>
    <col min="5" max="5" width="20.7109375" bestFit="1" customWidth="1"/>
    <col min="6" max="6" width="5" bestFit="1" customWidth="1"/>
    <col min="7" max="7" width="4.7109375" bestFit="1" customWidth="1"/>
    <col min="8" max="8" width="20.7109375" bestFit="1" customWidth="1"/>
    <col min="9" max="9" width="12" bestFit="1" customWidth="1"/>
    <col min="10" max="10" width="14.85546875" bestFit="1" customWidth="1"/>
    <col min="11" max="11" width="7.7109375" bestFit="1" customWidth="1"/>
    <col min="12" max="12" width="6.85546875" customWidth="1"/>
    <col min="13" max="13" width="22.42578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527</v>
      </c>
      <c r="E1" t="s">
        <v>530</v>
      </c>
      <c r="I1" s="1" t="s">
        <v>0</v>
      </c>
      <c r="J1" s="5" t="s">
        <v>2</v>
      </c>
      <c r="K1" s="5" t="s">
        <v>3</v>
      </c>
      <c r="L1" s="5" t="s">
        <v>527</v>
      </c>
      <c r="M1" s="2" t="s">
        <v>530</v>
      </c>
    </row>
    <row r="2" spans="1:13" x14ac:dyDescent="0.25">
      <c r="A2">
        <v>92051048757</v>
      </c>
      <c r="B2" t="s">
        <v>4</v>
      </c>
      <c r="C2" t="s">
        <v>5</v>
      </c>
      <c r="D2" t="str">
        <f>IF(MOD(INT(studenci8[[#This Row],[pesel]]/10), 2)=1, "M", "K")</f>
        <v>M</v>
      </c>
      <c r="E2" t="str">
        <f>IF(VLOOKUP(studenci8[[#This Row],[pesel]], meldunek[], 1)=studenci8[[#This Row],[pesel]], "tak", "nie")</f>
        <v>tak</v>
      </c>
      <c r="M2" t="s">
        <v>532</v>
      </c>
    </row>
    <row r="3" spans="1:13" x14ac:dyDescent="0.25">
      <c r="A3">
        <v>92051861424</v>
      </c>
      <c r="B3" t="s">
        <v>6</v>
      </c>
      <c r="C3" t="s">
        <v>7</v>
      </c>
      <c r="D3" t="str">
        <f>IF(MOD(INT(studenci8[[#This Row],[pesel]]/10), 2)=1, "M", "K")</f>
        <v>K</v>
      </c>
      <c r="E3" t="str">
        <f>IF(VLOOKUP(studenci8[[#This Row],[pesel]], meldunek[], 1)=studenci8[[#This Row],[pesel]], "tak", "nie")</f>
        <v>tak</v>
      </c>
      <c r="I3" t="s">
        <v>531</v>
      </c>
      <c r="J3">
        <f>COUNTIF(studenci[Mieszka w akademiku], "nie")</f>
        <v>5</v>
      </c>
    </row>
    <row r="4" spans="1:13" x14ac:dyDescent="0.25">
      <c r="A4">
        <v>92052033215</v>
      </c>
      <c r="B4" t="s">
        <v>8</v>
      </c>
      <c r="C4" t="s">
        <v>9</v>
      </c>
      <c r="D4" t="str">
        <f>IF(MOD(INT(studenci8[[#This Row],[pesel]]/10), 2)=1, "M", "K")</f>
        <v>M</v>
      </c>
      <c r="E4" t="str">
        <f>IF(VLOOKUP(studenci8[[#This Row],[pesel]], meldunek[], 1)=studenci8[[#This Row],[pesel]], "tak", "nie")</f>
        <v>tak</v>
      </c>
    </row>
    <row r="5" spans="1:13" x14ac:dyDescent="0.25">
      <c r="A5">
        <v>92052877491</v>
      </c>
      <c r="B5" t="s">
        <v>10</v>
      </c>
      <c r="C5" t="s">
        <v>11</v>
      </c>
      <c r="D5" t="str">
        <f>IF(MOD(INT(studenci8[[#This Row],[pesel]]/10), 2)=1, "M", "K")</f>
        <v>M</v>
      </c>
      <c r="E5" t="str">
        <f>IF(VLOOKUP(studenci8[[#This Row],[pesel]], meldunek[], 1)=studenci8[[#This Row],[pesel]], "tak", "nie")</f>
        <v>tak</v>
      </c>
    </row>
    <row r="6" spans="1:13" x14ac:dyDescent="0.25">
      <c r="A6">
        <v>92052999663</v>
      </c>
      <c r="B6" t="s">
        <v>12</v>
      </c>
      <c r="C6" t="s">
        <v>13</v>
      </c>
      <c r="D6" t="str">
        <f>IF(MOD(INT(studenci8[[#This Row],[pesel]]/10), 2)=1, "M", "K")</f>
        <v>K</v>
      </c>
      <c r="E6" t="str">
        <f>IF(VLOOKUP(studenci8[[#This Row],[pesel]], meldunek[], 1)=studenci8[[#This Row],[pesel]], "tak", "nie")</f>
        <v>tak</v>
      </c>
      <c r="I6" t="s">
        <v>0</v>
      </c>
      <c r="J6" t="s">
        <v>2</v>
      </c>
      <c r="K6" t="s">
        <v>3</v>
      </c>
      <c r="L6" t="s">
        <v>527</v>
      </c>
      <c r="M6" t="s">
        <v>530</v>
      </c>
    </row>
    <row r="7" spans="1:13" x14ac:dyDescent="0.25">
      <c r="A7">
        <v>92060349478</v>
      </c>
      <c r="B7" t="s">
        <v>14</v>
      </c>
      <c r="C7" t="s">
        <v>15</v>
      </c>
      <c r="D7" t="str">
        <f>IF(MOD(INT(studenci8[[#This Row],[pesel]]/10), 2)=1, "M", "K")</f>
        <v>M</v>
      </c>
      <c r="E7" t="str">
        <f>IF(VLOOKUP(studenci8[[#This Row],[pesel]], meldunek[], 1)=studenci8[[#This Row],[pesel]], "tak", "nie")</f>
        <v>tak</v>
      </c>
      <c r="I7">
        <v>96092278614</v>
      </c>
      <c r="J7" t="s">
        <v>406</v>
      </c>
      <c r="K7" t="s">
        <v>38</v>
      </c>
      <c r="L7" t="s">
        <v>534</v>
      </c>
      <c r="M7" t="s">
        <v>532</v>
      </c>
    </row>
    <row r="8" spans="1:13" x14ac:dyDescent="0.25">
      <c r="A8">
        <v>92060618813</v>
      </c>
      <c r="B8" t="s">
        <v>16</v>
      </c>
      <c r="C8" t="s">
        <v>17</v>
      </c>
      <c r="D8" t="str">
        <f>IF(MOD(INT(studenci8[[#This Row],[pesel]]/10), 2)=1, "M", "K")</f>
        <v>M</v>
      </c>
      <c r="E8" t="str">
        <f>IF(VLOOKUP(studenci8[[#This Row],[pesel]], meldunek[], 1)=studenci8[[#This Row],[pesel]], "tak", "nie")</f>
        <v>tak</v>
      </c>
      <c r="I8">
        <v>94070532538</v>
      </c>
      <c r="J8" t="s">
        <v>241</v>
      </c>
      <c r="K8" t="s">
        <v>120</v>
      </c>
      <c r="L8" t="s">
        <v>534</v>
      </c>
      <c r="M8" t="s">
        <v>532</v>
      </c>
    </row>
    <row r="9" spans="1:13" x14ac:dyDescent="0.25">
      <c r="A9">
        <v>92060816563</v>
      </c>
      <c r="B9" t="s">
        <v>18</v>
      </c>
      <c r="C9" t="s">
        <v>19</v>
      </c>
      <c r="D9" t="str">
        <f>IF(MOD(INT(studenci8[[#This Row],[pesel]]/10), 2)=1, "M", "K")</f>
        <v>K</v>
      </c>
      <c r="E9" t="str">
        <f>IF(VLOOKUP(studenci8[[#This Row],[pesel]], meldunek[], 1)=studenci8[[#This Row],[pesel]], "tak", "nie")</f>
        <v>tak</v>
      </c>
      <c r="I9">
        <v>95080318259</v>
      </c>
      <c r="J9" t="s">
        <v>319</v>
      </c>
      <c r="K9" t="s">
        <v>161</v>
      </c>
      <c r="L9" t="s">
        <v>534</v>
      </c>
      <c r="M9" t="s">
        <v>532</v>
      </c>
    </row>
    <row r="10" spans="1:13" x14ac:dyDescent="0.25">
      <c r="A10">
        <v>92060863855</v>
      </c>
      <c r="B10" t="s">
        <v>20</v>
      </c>
      <c r="C10" t="s">
        <v>21</v>
      </c>
      <c r="D10" t="str">
        <f>IF(MOD(INT(studenci8[[#This Row],[pesel]]/10), 2)=1, "M", "K")</f>
        <v>M</v>
      </c>
      <c r="E10" t="str">
        <f>IF(VLOOKUP(studenci8[[#This Row],[pesel]], meldunek[], 1)=studenci8[[#This Row],[pesel]], "tak", "nie")</f>
        <v>tak</v>
      </c>
      <c r="I10">
        <v>96032039774</v>
      </c>
      <c r="J10" t="s">
        <v>364</v>
      </c>
      <c r="K10" t="s">
        <v>151</v>
      </c>
      <c r="L10" t="s">
        <v>534</v>
      </c>
      <c r="M10" t="s">
        <v>532</v>
      </c>
    </row>
    <row r="11" spans="1:13" x14ac:dyDescent="0.25">
      <c r="A11">
        <v>92061083359</v>
      </c>
      <c r="B11" t="s">
        <v>22</v>
      </c>
      <c r="C11" t="s">
        <v>23</v>
      </c>
      <c r="D11" t="str">
        <f>IF(MOD(INT(studenci8[[#This Row],[pesel]]/10), 2)=1, "M", "K")</f>
        <v>M</v>
      </c>
      <c r="E11" t="str">
        <f>IF(VLOOKUP(studenci8[[#This Row],[pesel]], meldunek[], 1)=studenci8[[#This Row],[pesel]], "tak", "nie")</f>
        <v>tak</v>
      </c>
      <c r="I11">
        <v>92082477625</v>
      </c>
      <c r="J11" t="s">
        <v>54</v>
      </c>
      <c r="K11" t="s">
        <v>55</v>
      </c>
      <c r="L11" t="s">
        <v>533</v>
      </c>
      <c r="M11" t="s">
        <v>532</v>
      </c>
    </row>
    <row r="12" spans="1:13" x14ac:dyDescent="0.25">
      <c r="A12">
        <v>92061754985</v>
      </c>
      <c r="B12" t="s">
        <v>24</v>
      </c>
      <c r="C12" t="s">
        <v>25</v>
      </c>
      <c r="D12" t="str">
        <f>IF(MOD(INT(studenci8[[#This Row],[pesel]]/10), 2)=1, "M", "K")</f>
        <v>K</v>
      </c>
      <c r="E12" t="str">
        <f>IF(VLOOKUP(studenci8[[#This Row],[pesel]], meldunek[], 1)=studenci8[[#This Row],[pesel]], "tak", "nie")</f>
        <v>tak</v>
      </c>
    </row>
    <row r="13" spans="1:13" x14ac:dyDescent="0.25">
      <c r="A13">
        <v>92061937214</v>
      </c>
      <c r="B13" t="s">
        <v>26</v>
      </c>
      <c r="C13" t="s">
        <v>27</v>
      </c>
      <c r="D13" t="str">
        <f>IF(MOD(INT(studenci8[[#This Row],[pesel]]/10), 2)=1, "M", "K")</f>
        <v>M</v>
      </c>
      <c r="E13" t="str">
        <f>IF(VLOOKUP(studenci8[[#This Row],[pesel]], meldunek[], 1)=studenci8[[#This Row],[pesel]], "tak", "nie")</f>
        <v>tak</v>
      </c>
    </row>
    <row r="14" spans="1:13" x14ac:dyDescent="0.25">
      <c r="A14">
        <v>92062548936</v>
      </c>
      <c r="B14" t="s">
        <v>28</v>
      </c>
      <c r="C14" t="s">
        <v>29</v>
      </c>
      <c r="D14" t="str">
        <f>IF(MOD(INT(studenci8[[#This Row],[pesel]]/10), 2)=1, "M", "K")</f>
        <v>M</v>
      </c>
      <c r="E14" t="str">
        <f>IF(VLOOKUP(studenci8[[#This Row],[pesel]], meldunek[], 1)=studenci8[[#This Row],[pesel]], "tak", "nie")</f>
        <v>tak</v>
      </c>
    </row>
    <row r="15" spans="1:13" x14ac:dyDescent="0.25">
      <c r="A15">
        <v>92062762152</v>
      </c>
      <c r="B15" t="s">
        <v>30</v>
      </c>
      <c r="C15" t="s">
        <v>31</v>
      </c>
      <c r="D15" t="str">
        <f>IF(MOD(INT(studenci8[[#This Row],[pesel]]/10), 2)=1, "M", "K")</f>
        <v>M</v>
      </c>
      <c r="E15" t="str">
        <f>IF(VLOOKUP(studenci8[[#This Row],[pesel]], meldunek[], 1)=studenci8[[#This Row],[pesel]], "tak", "nie")</f>
        <v>tak</v>
      </c>
    </row>
    <row r="16" spans="1:13" x14ac:dyDescent="0.25">
      <c r="A16">
        <v>92062962545</v>
      </c>
      <c r="B16" t="s">
        <v>32</v>
      </c>
      <c r="C16" t="s">
        <v>33</v>
      </c>
      <c r="D16" t="str">
        <f>IF(MOD(INT(studenci8[[#This Row],[pesel]]/10), 2)=1, "M", "K")</f>
        <v>K</v>
      </c>
      <c r="E16" t="str">
        <f>IF(VLOOKUP(studenci8[[#This Row],[pesel]], meldunek[], 1)=studenci8[[#This Row],[pesel]], "tak", "nie")</f>
        <v>tak</v>
      </c>
    </row>
    <row r="17" spans="1:5" x14ac:dyDescent="0.25">
      <c r="A17">
        <v>92070111188</v>
      </c>
      <c r="B17" t="s">
        <v>34</v>
      </c>
      <c r="C17" t="s">
        <v>35</v>
      </c>
      <c r="D17" t="str">
        <f>IF(MOD(INT(studenci8[[#This Row],[pesel]]/10), 2)=1, "M", "K")</f>
        <v>K</v>
      </c>
      <c r="E17" t="str">
        <f>IF(VLOOKUP(studenci8[[#This Row],[pesel]], meldunek[], 1)=studenci8[[#This Row],[pesel]], "tak", "nie")</f>
        <v>tak</v>
      </c>
    </row>
    <row r="18" spans="1:5" x14ac:dyDescent="0.25">
      <c r="A18">
        <v>92070336152</v>
      </c>
      <c r="B18" t="s">
        <v>36</v>
      </c>
      <c r="C18" t="s">
        <v>27</v>
      </c>
      <c r="D18" t="str">
        <f>IF(MOD(INT(studenci8[[#This Row],[pesel]]/10), 2)=1, "M", "K")</f>
        <v>M</v>
      </c>
      <c r="E18" t="str">
        <f>IF(VLOOKUP(studenci8[[#This Row],[pesel]], meldunek[], 1)=studenci8[[#This Row],[pesel]], "tak", "nie")</f>
        <v>tak</v>
      </c>
    </row>
    <row r="19" spans="1:5" x14ac:dyDescent="0.25">
      <c r="A19">
        <v>92070952712</v>
      </c>
      <c r="B19" t="s">
        <v>37</v>
      </c>
      <c r="C19" t="s">
        <v>38</v>
      </c>
      <c r="D19" t="str">
        <f>IF(MOD(INT(studenci8[[#This Row],[pesel]]/10), 2)=1, "M", "K")</f>
        <v>M</v>
      </c>
      <c r="E19" t="str">
        <f>IF(VLOOKUP(studenci8[[#This Row],[pesel]], meldunek[], 1)=studenci8[[#This Row],[pesel]], "tak", "nie")</f>
        <v>tak</v>
      </c>
    </row>
    <row r="20" spans="1:5" x14ac:dyDescent="0.25">
      <c r="A20">
        <v>92071176944</v>
      </c>
      <c r="B20" t="s">
        <v>39</v>
      </c>
      <c r="C20" t="s">
        <v>33</v>
      </c>
      <c r="D20" t="str">
        <f>IF(MOD(INT(studenci8[[#This Row],[pesel]]/10), 2)=1, "M", "K")</f>
        <v>K</v>
      </c>
      <c r="E20" t="str">
        <f>IF(VLOOKUP(studenci8[[#This Row],[pesel]], meldunek[], 1)=studenci8[[#This Row],[pesel]], "tak", "nie")</f>
        <v>tak</v>
      </c>
    </row>
    <row r="21" spans="1:5" x14ac:dyDescent="0.25">
      <c r="A21">
        <v>92072355391</v>
      </c>
      <c r="B21" t="s">
        <v>40</v>
      </c>
      <c r="C21" t="s">
        <v>38</v>
      </c>
      <c r="D21" t="str">
        <f>IF(MOD(INT(studenci8[[#This Row],[pesel]]/10), 2)=1, "M", "K")</f>
        <v>M</v>
      </c>
      <c r="E21" t="str">
        <f>IF(VLOOKUP(studenci8[[#This Row],[pesel]], meldunek[], 1)=studenci8[[#This Row],[pesel]], "tak", "nie")</f>
        <v>tak</v>
      </c>
    </row>
    <row r="22" spans="1:5" x14ac:dyDescent="0.25">
      <c r="A22">
        <v>92072589329</v>
      </c>
      <c r="B22" t="s">
        <v>41</v>
      </c>
      <c r="C22" t="s">
        <v>42</v>
      </c>
      <c r="D22" t="str">
        <f>IF(MOD(INT(studenci8[[#This Row],[pesel]]/10), 2)=1, "M", "K")</f>
        <v>K</v>
      </c>
      <c r="E22" t="str">
        <f>IF(VLOOKUP(studenci8[[#This Row],[pesel]], meldunek[], 1)=studenci8[[#This Row],[pesel]], "tak", "nie")</f>
        <v>tak</v>
      </c>
    </row>
    <row r="23" spans="1:5" x14ac:dyDescent="0.25">
      <c r="A23">
        <v>92080361249</v>
      </c>
      <c r="B23" t="s">
        <v>43</v>
      </c>
      <c r="C23" t="s">
        <v>44</v>
      </c>
      <c r="D23" t="str">
        <f>IF(MOD(INT(studenci8[[#This Row],[pesel]]/10), 2)=1, "M", "K")</f>
        <v>K</v>
      </c>
      <c r="E23" t="str">
        <f>IF(VLOOKUP(studenci8[[#This Row],[pesel]], meldunek[], 1)=studenci8[[#This Row],[pesel]], "tak", "nie")</f>
        <v>tak</v>
      </c>
    </row>
    <row r="24" spans="1:5" x14ac:dyDescent="0.25">
      <c r="A24">
        <v>92080864292</v>
      </c>
      <c r="B24" t="s">
        <v>45</v>
      </c>
      <c r="C24" t="s">
        <v>46</v>
      </c>
      <c r="D24" t="str">
        <f>IF(MOD(INT(studenci8[[#This Row],[pesel]]/10), 2)=1, "M", "K")</f>
        <v>M</v>
      </c>
      <c r="E24" t="str">
        <f>IF(VLOOKUP(studenci8[[#This Row],[pesel]], meldunek[], 1)=studenci8[[#This Row],[pesel]], "tak", "nie")</f>
        <v>tak</v>
      </c>
    </row>
    <row r="25" spans="1:5" x14ac:dyDescent="0.25">
      <c r="A25">
        <v>92081076313</v>
      </c>
      <c r="B25" t="s">
        <v>47</v>
      </c>
      <c r="C25" t="s">
        <v>48</v>
      </c>
      <c r="D25" t="str">
        <f>IF(MOD(INT(studenci8[[#This Row],[pesel]]/10), 2)=1, "M", "K")</f>
        <v>M</v>
      </c>
      <c r="E25" t="str">
        <f>IF(VLOOKUP(studenci8[[#This Row],[pesel]], meldunek[], 1)=studenci8[[#This Row],[pesel]], "tak", "nie")</f>
        <v>tak</v>
      </c>
    </row>
    <row r="26" spans="1:5" x14ac:dyDescent="0.25">
      <c r="A26">
        <v>92081119933</v>
      </c>
      <c r="B26" t="s">
        <v>49</v>
      </c>
      <c r="C26" t="s">
        <v>50</v>
      </c>
      <c r="D26" t="str">
        <f>IF(MOD(INT(studenci8[[#This Row],[pesel]]/10), 2)=1, "M", "K")</f>
        <v>M</v>
      </c>
      <c r="E26" t="str">
        <f>IF(VLOOKUP(studenci8[[#This Row],[pesel]], meldunek[], 1)=studenci8[[#This Row],[pesel]], "tak", "nie")</f>
        <v>tak</v>
      </c>
    </row>
    <row r="27" spans="1:5" x14ac:dyDescent="0.25">
      <c r="A27">
        <v>92081817558</v>
      </c>
      <c r="B27" t="s">
        <v>51</v>
      </c>
      <c r="C27" t="s">
        <v>52</v>
      </c>
      <c r="D27" t="str">
        <f>IF(MOD(INT(studenci8[[#This Row],[pesel]]/10), 2)=1, "M", "K")</f>
        <v>M</v>
      </c>
      <c r="E27" t="str">
        <f>IF(VLOOKUP(studenci8[[#This Row],[pesel]], meldunek[], 1)=studenci8[[#This Row],[pesel]], "tak", "nie")</f>
        <v>tak</v>
      </c>
    </row>
    <row r="28" spans="1:5" x14ac:dyDescent="0.25">
      <c r="A28">
        <v>92081982469</v>
      </c>
      <c r="B28" t="s">
        <v>53</v>
      </c>
      <c r="C28" t="s">
        <v>13</v>
      </c>
      <c r="D28" t="str">
        <f>IF(MOD(INT(studenci8[[#This Row],[pesel]]/10), 2)=1, "M", "K")</f>
        <v>K</v>
      </c>
      <c r="E28" t="str">
        <f>IF(VLOOKUP(studenci8[[#This Row],[pesel]], meldunek[], 1)=studenci8[[#This Row],[pesel]], "tak", "nie")</f>
        <v>tak</v>
      </c>
    </row>
    <row r="29" spans="1:5" x14ac:dyDescent="0.25">
      <c r="A29">
        <v>92082477625</v>
      </c>
      <c r="B29" t="s">
        <v>54</v>
      </c>
      <c r="C29" t="s">
        <v>55</v>
      </c>
      <c r="D29" t="str">
        <f>IF(MOD(INT(studenci8[[#This Row],[pesel]]/10), 2)=1, "M", "K")</f>
        <v>K</v>
      </c>
      <c r="E29" t="str">
        <f>IF(VLOOKUP(studenci8[[#This Row],[pesel]], meldunek[], 1)=studenci8[[#This Row],[pesel]], "tak", "nie")</f>
        <v>nie</v>
      </c>
    </row>
    <row r="30" spans="1:5" x14ac:dyDescent="0.25">
      <c r="A30">
        <v>92090349976</v>
      </c>
      <c r="B30" t="s">
        <v>56</v>
      </c>
      <c r="C30" t="s">
        <v>57</v>
      </c>
      <c r="D30" t="str">
        <f>IF(MOD(INT(studenci8[[#This Row],[pesel]]/10), 2)=1, "M", "K")</f>
        <v>M</v>
      </c>
      <c r="E30" t="str">
        <f>IF(VLOOKUP(studenci8[[#This Row],[pesel]], meldunek[], 1)=studenci8[[#This Row],[pesel]], "tak", "nie")</f>
        <v>tak</v>
      </c>
    </row>
    <row r="31" spans="1:5" x14ac:dyDescent="0.25">
      <c r="A31">
        <v>92100661849</v>
      </c>
      <c r="B31" t="s">
        <v>58</v>
      </c>
      <c r="C31" t="s">
        <v>59</v>
      </c>
      <c r="D31" t="str">
        <f>IF(MOD(INT(studenci8[[#This Row],[pesel]]/10), 2)=1, "M", "K")</f>
        <v>K</v>
      </c>
      <c r="E31" t="str">
        <f>IF(VLOOKUP(studenci8[[#This Row],[pesel]], meldunek[], 1)=studenci8[[#This Row],[pesel]], "tak", "nie")</f>
        <v>tak</v>
      </c>
    </row>
    <row r="32" spans="1:5" x14ac:dyDescent="0.25">
      <c r="A32">
        <v>92101543816</v>
      </c>
      <c r="B32" t="s">
        <v>60</v>
      </c>
      <c r="C32" t="s">
        <v>61</v>
      </c>
      <c r="D32" t="str">
        <f>IF(MOD(INT(studenci8[[#This Row],[pesel]]/10), 2)=1, "M", "K")</f>
        <v>M</v>
      </c>
      <c r="E32" t="str">
        <f>IF(VLOOKUP(studenci8[[#This Row],[pesel]], meldunek[], 1)=studenci8[[#This Row],[pesel]], "tak", "nie")</f>
        <v>tak</v>
      </c>
    </row>
    <row r="33" spans="1:5" x14ac:dyDescent="0.25">
      <c r="A33">
        <v>92103163461</v>
      </c>
      <c r="B33" t="s">
        <v>62</v>
      </c>
      <c r="C33" t="s">
        <v>63</v>
      </c>
      <c r="D33" t="str">
        <f>IF(MOD(INT(studenci8[[#This Row],[pesel]]/10), 2)=1, "M", "K")</f>
        <v>K</v>
      </c>
      <c r="E33" t="str">
        <f>IF(VLOOKUP(studenci8[[#This Row],[pesel]], meldunek[], 1)=studenci8[[#This Row],[pesel]], "tak", "nie")</f>
        <v>tak</v>
      </c>
    </row>
    <row r="34" spans="1:5" x14ac:dyDescent="0.25">
      <c r="A34">
        <v>92111027117</v>
      </c>
      <c r="B34" t="s">
        <v>64</v>
      </c>
      <c r="C34" t="s">
        <v>65</v>
      </c>
      <c r="D34" t="str">
        <f>IF(MOD(INT(studenci8[[#This Row],[pesel]]/10), 2)=1, "M", "K")</f>
        <v>M</v>
      </c>
      <c r="E34" t="str">
        <f>IF(VLOOKUP(studenci8[[#This Row],[pesel]], meldunek[], 1)=studenci8[[#This Row],[pesel]], "tak", "nie")</f>
        <v>tak</v>
      </c>
    </row>
    <row r="35" spans="1:5" x14ac:dyDescent="0.25">
      <c r="A35">
        <v>92111479877</v>
      </c>
      <c r="B35" t="s">
        <v>66</v>
      </c>
      <c r="C35" t="s">
        <v>27</v>
      </c>
      <c r="D35" t="str">
        <f>IF(MOD(INT(studenci8[[#This Row],[pesel]]/10), 2)=1, "M", "K")</f>
        <v>M</v>
      </c>
      <c r="E35" t="str">
        <f>IF(VLOOKUP(studenci8[[#This Row],[pesel]], meldunek[], 1)=studenci8[[#This Row],[pesel]], "tak", "nie")</f>
        <v>tak</v>
      </c>
    </row>
    <row r="36" spans="1:5" x14ac:dyDescent="0.25">
      <c r="A36">
        <v>92112571134</v>
      </c>
      <c r="B36" t="s">
        <v>67</v>
      </c>
      <c r="C36" t="s">
        <v>68</v>
      </c>
      <c r="D36" t="str">
        <f>IF(MOD(INT(studenci8[[#This Row],[pesel]]/10), 2)=1, "M", "K")</f>
        <v>M</v>
      </c>
      <c r="E36" t="str">
        <f>IF(VLOOKUP(studenci8[[#This Row],[pesel]], meldunek[], 1)=studenci8[[#This Row],[pesel]], "tak", "nie")</f>
        <v>tak</v>
      </c>
    </row>
    <row r="37" spans="1:5" x14ac:dyDescent="0.25">
      <c r="A37">
        <v>92112635683</v>
      </c>
      <c r="B37" t="s">
        <v>69</v>
      </c>
      <c r="C37" t="s">
        <v>70</v>
      </c>
      <c r="D37" t="str">
        <f>IF(MOD(INT(studenci8[[#This Row],[pesel]]/10), 2)=1, "M", "K")</f>
        <v>K</v>
      </c>
      <c r="E37" t="str">
        <f>IF(VLOOKUP(studenci8[[#This Row],[pesel]], meldunek[], 1)=studenci8[[#This Row],[pesel]], "tak", "nie")</f>
        <v>tak</v>
      </c>
    </row>
    <row r="38" spans="1:5" x14ac:dyDescent="0.25">
      <c r="A38">
        <v>92121027392</v>
      </c>
      <c r="B38" t="s">
        <v>71</v>
      </c>
      <c r="C38" t="s">
        <v>72</v>
      </c>
      <c r="D38" t="str">
        <f>IF(MOD(INT(studenci8[[#This Row],[pesel]]/10), 2)=1, "M", "K")</f>
        <v>M</v>
      </c>
      <c r="E38" t="str">
        <f>IF(VLOOKUP(studenci8[[#This Row],[pesel]], meldunek[], 1)=studenci8[[#This Row],[pesel]], "tak", "nie")</f>
        <v>tak</v>
      </c>
    </row>
    <row r="39" spans="1:5" x14ac:dyDescent="0.25">
      <c r="A39">
        <v>92121586455</v>
      </c>
      <c r="B39" t="s">
        <v>73</v>
      </c>
      <c r="C39" t="s">
        <v>11</v>
      </c>
      <c r="D39" t="str">
        <f>IF(MOD(INT(studenci8[[#This Row],[pesel]]/10), 2)=1, "M", "K")</f>
        <v>M</v>
      </c>
      <c r="E39" t="str">
        <f>IF(VLOOKUP(studenci8[[#This Row],[pesel]], meldunek[], 1)=studenci8[[#This Row],[pesel]], "tak", "nie")</f>
        <v>tak</v>
      </c>
    </row>
    <row r="40" spans="1:5" x14ac:dyDescent="0.25">
      <c r="A40">
        <v>92122718336</v>
      </c>
      <c r="B40" t="s">
        <v>74</v>
      </c>
      <c r="C40" t="s">
        <v>9</v>
      </c>
      <c r="D40" t="str">
        <f>IF(MOD(INT(studenci8[[#This Row],[pesel]]/10), 2)=1, "M", "K")</f>
        <v>M</v>
      </c>
      <c r="E40" t="str">
        <f>IF(VLOOKUP(studenci8[[#This Row],[pesel]], meldunek[], 1)=studenci8[[#This Row],[pesel]], "tak", "nie")</f>
        <v>tak</v>
      </c>
    </row>
    <row r="41" spans="1:5" x14ac:dyDescent="0.25">
      <c r="A41">
        <v>92122755816</v>
      </c>
      <c r="B41" t="s">
        <v>75</v>
      </c>
      <c r="C41" t="s">
        <v>46</v>
      </c>
      <c r="D41" t="str">
        <f>IF(MOD(INT(studenci8[[#This Row],[pesel]]/10), 2)=1, "M", "K")</f>
        <v>M</v>
      </c>
      <c r="E41" t="str">
        <f>IF(VLOOKUP(studenci8[[#This Row],[pesel]], meldunek[], 1)=studenci8[[#This Row],[pesel]], "tak", "nie")</f>
        <v>tak</v>
      </c>
    </row>
    <row r="42" spans="1:5" x14ac:dyDescent="0.25">
      <c r="A42">
        <v>92122899246</v>
      </c>
      <c r="B42" t="s">
        <v>76</v>
      </c>
      <c r="C42" t="s">
        <v>77</v>
      </c>
      <c r="D42" t="str">
        <f>IF(MOD(INT(studenci8[[#This Row],[pesel]]/10), 2)=1, "M", "K")</f>
        <v>K</v>
      </c>
      <c r="E42" t="str">
        <f>IF(VLOOKUP(studenci8[[#This Row],[pesel]], meldunek[], 1)=studenci8[[#This Row],[pesel]], "tak", "nie")</f>
        <v>tak</v>
      </c>
    </row>
    <row r="43" spans="1:5" x14ac:dyDescent="0.25">
      <c r="A43">
        <v>93010287374</v>
      </c>
      <c r="B43" t="s">
        <v>78</v>
      </c>
      <c r="C43" t="s">
        <v>79</v>
      </c>
      <c r="D43" t="str">
        <f>IF(MOD(INT(studenci8[[#This Row],[pesel]]/10), 2)=1, "M", "K")</f>
        <v>M</v>
      </c>
      <c r="E43" t="str">
        <f>IF(VLOOKUP(studenci8[[#This Row],[pesel]], meldunek[], 1)=studenci8[[#This Row],[pesel]], "tak", "nie")</f>
        <v>tak</v>
      </c>
    </row>
    <row r="44" spans="1:5" x14ac:dyDescent="0.25">
      <c r="A44">
        <v>93011731988</v>
      </c>
      <c r="B44" t="s">
        <v>80</v>
      </c>
      <c r="C44" t="s">
        <v>35</v>
      </c>
      <c r="D44" t="str">
        <f>IF(MOD(INT(studenci8[[#This Row],[pesel]]/10), 2)=1, "M", "K")</f>
        <v>K</v>
      </c>
      <c r="E44" t="str">
        <f>IF(VLOOKUP(studenci8[[#This Row],[pesel]], meldunek[], 1)=studenci8[[#This Row],[pesel]], "tak", "nie")</f>
        <v>tak</v>
      </c>
    </row>
    <row r="45" spans="1:5" x14ac:dyDescent="0.25">
      <c r="A45">
        <v>93012248937</v>
      </c>
      <c r="B45" t="s">
        <v>81</v>
      </c>
      <c r="C45" t="s">
        <v>82</v>
      </c>
      <c r="D45" t="str">
        <f>IF(MOD(INT(studenci8[[#This Row],[pesel]]/10), 2)=1, "M", "K")</f>
        <v>M</v>
      </c>
      <c r="E45" t="str">
        <f>IF(VLOOKUP(studenci8[[#This Row],[pesel]], meldunek[], 1)=studenci8[[#This Row],[pesel]], "tak", "nie")</f>
        <v>tak</v>
      </c>
    </row>
    <row r="46" spans="1:5" x14ac:dyDescent="0.25">
      <c r="A46">
        <v>93012423916</v>
      </c>
      <c r="B46" t="s">
        <v>83</v>
      </c>
      <c r="C46" t="s">
        <v>84</v>
      </c>
      <c r="D46" t="str">
        <f>IF(MOD(INT(studenci8[[#This Row],[pesel]]/10), 2)=1, "M", "K")</f>
        <v>M</v>
      </c>
      <c r="E46" t="str">
        <f>IF(VLOOKUP(studenci8[[#This Row],[pesel]], meldunek[], 1)=studenci8[[#This Row],[pesel]], "tak", "nie")</f>
        <v>tak</v>
      </c>
    </row>
    <row r="47" spans="1:5" x14ac:dyDescent="0.25">
      <c r="A47">
        <v>93013078979</v>
      </c>
      <c r="B47" t="s">
        <v>85</v>
      </c>
      <c r="C47" t="s">
        <v>86</v>
      </c>
      <c r="D47" t="str">
        <f>IF(MOD(INT(studenci8[[#This Row],[pesel]]/10), 2)=1, "M", "K")</f>
        <v>M</v>
      </c>
      <c r="E47" t="str">
        <f>IF(VLOOKUP(studenci8[[#This Row],[pesel]], meldunek[], 1)=studenci8[[#This Row],[pesel]], "tak", "nie")</f>
        <v>tak</v>
      </c>
    </row>
    <row r="48" spans="1:5" x14ac:dyDescent="0.25">
      <c r="A48">
        <v>93020294887</v>
      </c>
      <c r="B48" t="s">
        <v>87</v>
      </c>
      <c r="C48" t="s">
        <v>88</v>
      </c>
      <c r="D48" t="str">
        <f>IF(MOD(INT(studenci8[[#This Row],[pesel]]/10), 2)=1, "M", "K")</f>
        <v>K</v>
      </c>
      <c r="E48" t="str">
        <f>IF(VLOOKUP(studenci8[[#This Row],[pesel]], meldunek[], 1)=studenci8[[#This Row],[pesel]], "tak", "nie")</f>
        <v>tak</v>
      </c>
    </row>
    <row r="49" spans="1:5" x14ac:dyDescent="0.25">
      <c r="A49">
        <v>93020344452</v>
      </c>
      <c r="B49" t="s">
        <v>89</v>
      </c>
      <c r="C49" t="s">
        <v>46</v>
      </c>
      <c r="D49" t="str">
        <f>IF(MOD(INT(studenci8[[#This Row],[pesel]]/10), 2)=1, "M", "K")</f>
        <v>M</v>
      </c>
      <c r="E49" t="str">
        <f>IF(VLOOKUP(studenci8[[#This Row],[pesel]], meldunek[], 1)=studenci8[[#This Row],[pesel]], "tak", "nie")</f>
        <v>tak</v>
      </c>
    </row>
    <row r="50" spans="1:5" x14ac:dyDescent="0.25">
      <c r="A50">
        <v>93020492353</v>
      </c>
      <c r="B50" t="s">
        <v>90</v>
      </c>
      <c r="C50" t="s">
        <v>91</v>
      </c>
      <c r="D50" t="str">
        <f>IF(MOD(INT(studenci8[[#This Row],[pesel]]/10), 2)=1, "M", "K")</f>
        <v>M</v>
      </c>
      <c r="E50" t="str">
        <f>IF(VLOOKUP(studenci8[[#This Row],[pesel]], meldunek[], 1)=studenci8[[#This Row],[pesel]], "tak", "nie")</f>
        <v>tak</v>
      </c>
    </row>
    <row r="51" spans="1:5" x14ac:dyDescent="0.25">
      <c r="A51">
        <v>93020984197</v>
      </c>
      <c r="B51" t="s">
        <v>92</v>
      </c>
      <c r="C51" t="s">
        <v>48</v>
      </c>
      <c r="D51" t="str">
        <f>IF(MOD(INT(studenci8[[#This Row],[pesel]]/10), 2)=1, "M", "K")</f>
        <v>M</v>
      </c>
      <c r="E51" t="str">
        <f>IF(VLOOKUP(studenci8[[#This Row],[pesel]], meldunek[], 1)=studenci8[[#This Row],[pesel]], "tak", "nie")</f>
        <v>tak</v>
      </c>
    </row>
    <row r="52" spans="1:5" x14ac:dyDescent="0.25">
      <c r="A52">
        <v>93021324462</v>
      </c>
      <c r="B52" t="s">
        <v>93</v>
      </c>
      <c r="C52" t="s">
        <v>94</v>
      </c>
      <c r="D52" t="str">
        <f>IF(MOD(INT(studenci8[[#This Row],[pesel]]/10), 2)=1, "M", "K")</f>
        <v>K</v>
      </c>
      <c r="E52" t="str">
        <f>IF(VLOOKUP(studenci8[[#This Row],[pesel]], meldunek[], 1)=studenci8[[#This Row],[pesel]], "tak", "nie")</f>
        <v>tak</v>
      </c>
    </row>
    <row r="53" spans="1:5" x14ac:dyDescent="0.25">
      <c r="A53">
        <v>93021966581</v>
      </c>
      <c r="B53" t="s">
        <v>95</v>
      </c>
      <c r="C53" t="s">
        <v>96</v>
      </c>
      <c r="D53" t="str">
        <f>IF(MOD(INT(studenci8[[#This Row],[pesel]]/10), 2)=1, "M", "K")</f>
        <v>K</v>
      </c>
      <c r="E53" t="str">
        <f>IF(VLOOKUP(studenci8[[#This Row],[pesel]], meldunek[], 1)=studenci8[[#This Row],[pesel]], "tak", "nie")</f>
        <v>tak</v>
      </c>
    </row>
    <row r="54" spans="1:5" x14ac:dyDescent="0.25">
      <c r="A54">
        <v>93022138167</v>
      </c>
      <c r="B54" t="s">
        <v>97</v>
      </c>
      <c r="C54" t="s">
        <v>94</v>
      </c>
      <c r="D54" t="str">
        <f>IF(MOD(INT(studenci8[[#This Row],[pesel]]/10), 2)=1, "M", "K")</f>
        <v>K</v>
      </c>
      <c r="E54" t="str">
        <f>IF(VLOOKUP(studenci8[[#This Row],[pesel]], meldunek[], 1)=studenci8[[#This Row],[pesel]], "tak", "nie")</f>
        <v>tak</v>
      </c>
    </row>
    <row r="55" spans="1:5" x14ac:dyDescent="0.25">
      <c r="A55">
        <v>93031176282</v>
      </c>
      <c r="B55" t="s">
        <v>98</v>
      </c>
      <c r="C55" t="s">
        <v>33</v>
      </c>
      <c r="D55" t="str">
        <f>IF(MOD(INT(studenci8[[#This Row],[pesel]]/10), 2)=1, "M", "K")</f>
        <v>K</v>
      </c>
      <c r="E55" t="str">
        <f>IF(VLOOKUP(studenci8[[#This Row],[pesel]], meldunek[], 1)=studenci8[[#This Row],[pesel]], "tak", "nie")</f>
        <v>tak</v>
      </c>
    </row>
    <row r="56" spans="1:5" x14ac:dyDescent="0.25">
      <c r="A56">
        <v>93031426752</v>
      </c>
      <c r="B56" t="s">
        <v>99</v>
      </c>
      <c r="C56" t="s">
        <v>23</v>
      </c>
      <c r="D56" t="str">
        <f>IF(MOD(INT(studenci8[[#This Row],[pesel]]/10), 2)=1, "M", "K")</f>
        <v>M</v>
      </c>
      <c r="E56" t="str">
        <f>IF(VLOOKUP(studenci8[[#This Row],[pesel]], meldunek[], 1)=studenci8[[#This Row],[pesel]], "tak", "nie")</f>
        <v>tak</v>
      </c>
    </row>
    <row r="57" spans="1:5" x14ac:dyDescent="0.25">
      <c r="A57">
        <v>93031439697</v>
      </c>
      <c r="B57" t="s">
        <v>100</v>
      </c>
      <c r="C57" t="s">
        <v>72</v>
      </c>
      <c r="D57" t="str">
        <f>IF(MOD(INT(studenci8[[#This Row],[pesel]]/10), 2)=1, "M", "K")</f>
        <v>M</v>
      </c>
      <c r="E57" t="str">
        <f>IF(VLOOKUP(studenci8[[#This Row],[pesel]], meldunek[], 1)=studenci8[[#This Row],[pesel]], "tak", "nie")</f>
        <v>tak</v>
      </c>
    </row>
    <row r="58" spans="1:5" x14ac:dyDescent="0.25">
      <c r="A58">
        <v>93031562344</v>
      </c>
      <c r="B58" t="s">
        <v>101</v>
      </c>
      <c r="C58" t="s">
        <v>102</v>
      </c>
      <c r="D58" t="str">
        <f>IF(MOD(INT(studenci8[[#This Row],[pesel]]/10), 2)=1, "M", "K")</f>
        <v>K</v>
      </c>
      <c r="E58" t="str">
        <f>IF(VLOOKUP(studenci8[[#This Row],[pesel]], meldunek[], 1)=studenci8[[#This Row],[pesel]], "tak", "nie")</f>
        <v>tak</v>
      </c>
    </row>
    <row r="59" spans="1:5" x14ac:dyDescent="0.25">
      <c r="A59">
        <v>93031853565</v>
      </c>
      <c r="B59" t="s">
        <v>103</v>
      </c>
      <c r="C59" t="s">
        <v>102</v>
      </c>
      <c r="D59" t="str">
        <f>IF(MOD(INT(studenci8[[#This Row],[pesel]]/10), 2)=1, "M", "K")</f>
        <v>K</v>
      </c>
      <c r="E59" t="str">
        <f>IF(VLOOKUP(studenci8[[#This Row],[pesel]], meldunek[], 1)=studenci8[[#This Row],[pesel]], "tak", "nie")</f>
        <v>tak</v>
      </c>
    </row>
    <row r="60" spans="1:5" x14ac:dyDescent="0.25">
      <c r="A60">
        <v>93031922166</v>
      </c>
      <c r="B60" t="s">
        <v>104</v>
      </c>
      <c r="C60" t="s">
        <v>59</v>
      </c>
      <c r="D60" t="str">
        <f>IF(MOD(INT(studenci8[[#This Row],[pesel]]/10), 2)=1, "M", "K")</f>
        <v>K</v>
      </c>
      <c r="E60" t="str">
        <f>IF(VLOOKUP(studenci8[[#This Row],[pesel]], meldunek[], 1)=studenci8[[#This Row],[pesel]], "tak", "nie")</f>
        <v>tak</v>
      </c>
    </row>
    <row r="61" spans="1:5" x14ac:dyDescent="0.25">
      <c r="A61">
        <v>93032549924</v>
      </c>
      <c r="B61" t="s">
        <v>105</v>
      </c>
      <c r="C61" t="s">
        <v>106</v>
      </c>
      <c r="D61" t="str">
        <f>IF(MOD(INT(studenci8[[#This Row],[pesel]]/10), 2)=1, "M", "K")</f>
        <v>K</v>
      </c>
      <c r="E61" t="str">
        <f>IF(VLOOKUP(studenci8[[#This Row],[pesel]], meldunek[], 1)=studenci8[[#This Row],[pesel]], "tak", "nie")</f>
        <v>tak</v>
      </c>
    </row>
    <row r="62" spans="1:5" x14ac:dyDescent="0.25">
      <c r="A62">
        <v>93041061585</v>
      </c>
      <c r="B62" t="s">
        <v>107</v>
      </c>
      <c r="C62" t="s">
        <v>108</v>
      </c>
      <c r="D62" t="str">
        <f>IF(MOD(INT(studenci8[[#This Row],[pesel]]/10), 2)=1, "M", "K")</f>
        <v>K</v>
      </c>
      <c r="E62" t="str">
        <f>IF(VLOOKUP(studenci8[[#This Row],[pesel]], meldunek[], 1)=studenci8[[#This Row],[pesel]], "tak", "nie")</f>
        <v>tak</v>
      </c>
    </row>
    <row r="63" spans="1:5" x14ac:dyDescent="0.25">
      <c r="A63">
        <v>93041252815</v>
      </c>
      <c r="B63" t="s">
        <v>109</v>
      </c>
      <c r="C63" t="s">
        <v>38</v>
      </c>
      <c r="D63" t="str">
        <f>IF(MOD(INT(studenci8[[#This Row],[pesel]]/10), 2)=1, "M", "K")</f>
        <v>M</v>
      </c>
      <c r="E63" t="str">
        <f>IF(VLOOKUP(studenci8[[#This Row],[pesel]], meldunek[], 1)=studenci8[[#This Row],[pesel]], "tak", "nie")</f>
        <v>tak</v>
      </c>
    </row>
    <row r="64" spans="1:5" x14ac:dyDescent="0.25">
      <c r="A64">
        <v>93041271841</v>
      </c>
      <c r="B64" t="s">
        <v>110</v>
      </c>
      <c r="C64" t="s">
        <v>111</v>
      </c>
      <c r="D64" t="str">
        <f>IF(MOD(INT(studenci8[[#This Row],[pesel]]/10), 2)=1, "M", "K")</f>
        <v>K</v>
      </c>
      <c r="E64" t="str">
        <f>IF(VLOOKUP(studenci8[[#This Row],[pesel]], meldunek[], 1)=studenci8[[#This Row],[pesel]], "tak", "nie")</f>
        <v>tak</v>
      </c>
    </row>
    <row r="65" spans="1:5" x14ac:dyDescent="0.25">
      <c r="A65">
        <v>93041329773</v>
      </c>
      <c r="B65" t="s">
        <v>112</v>
      </c>
      <c r="C65" t="s">
        <v>113</v>
      </c>
      <c r="D65" t="str">
        <f>IF(MOD(INT(studenci8[[#This Row],[pesel]]/10), 2)=1, "M", "K")</f>
        <v>M</v>
      </c>
      <c r="E65" t="str">
        <f>IF(VLOOKUP(studenci8[[#This Row],[pesel]], meldunek[], 1)=studenci8[[#This Row],[pesel]], "tak", "nie")</f>
        <v>tak</v>
      </c>
    </row>
    <row r="66" spans="1:5" x14ac:dyDescent="0.25">
      <c r="A66">
        <v>93041967867</v>
      </c>
      <c r="B66" t="s">
        <v>114</v>
      </c>
      <c r="C66" t="s">
        <v>115</v>
      </c>
      <c r="D66" t="str">
        <f>IF(MOD(INT(studenci8[[#This Row],[pesel]]/10), 2)=1, "M", "K")</f>
        <v>K</v>
      </c>
      <c r="E66" t="str">
        <f>IF(VLOOKUP(studenci8[[#This Row],[pesel]], meldunek[], 1)=studenci8[[#This Row],[pesel]], "tak", "nie")</f>
        <v>tak</v>
      </c>
    </row>
    <row r="67" spans="1:5" x14ac:dyDescent="0.25">
      <c r="A67">
        <v>93042094111</v>
      </c>
      <c r="B67" t="s">
        <v>116</v>
      </c>
      <c r="C67" t="s">
        <v>27</v>
      </c>
      <c r="D67" t="str">
        <f>IF(MOD(INT(studenci8[[#This Row],[pesel]]/10), 2)=1, "M", "K")</f>
        <v>M</v>
      </c>
      <c r="E67" t="str">
        <f>IF(VLOOKUP(studenci8[[#This Row],[pesel]], meldunek[], 1)=studenci8[[#This Row],[pesel]], "tak", "nie")</f>
        <v>tak</v>
      </c>
    </row>
    <row r="68" spans="1:5" x14ac:dyDescent="0.25">
      <c r="A68">
        <v>93042372947</v>
      </c>
      <c r="B68" t="s">
        <v>117</v>
      </c>
      <c r="C68" t="s">
        <v>118</v>
      </c>
      <c r="D68" t="str">
        <f>IF(MOD(INT(studenci8[[#This Row],[pesel]]/10), 2)=1, "M", "K")</f>
        <v>K</v>
      </c>
      <c r="E68" t="str">
        <f>IF(VLOOKUP(studenci8[[#This Row],[pesel]], meldunek[], 1)=studenci8[[#This Row],[pesel]], "tak", "nie")</f>
        <v>tak</v>
      </c>
    </row>
    <row r="69" spans="1:5" x14ac:dyDescent="0.25">
      <c r="A69">
        <v>93042594253</v>
      </c>
      <c r="B69" t="s">
        <v>119</v>
      </c>
      <c r="C69" t="s">
        <v>120</v>
      </c>
      <c r="D69" t="str">
        <f>IF(MOD(INT(studenci8[[#This Row],[pesel]]/10), 2)=1, "M", "K")</f>
        <v>M</v>
      </c>
      <c r="E69" t="str">
        <f>IF(VLOOKUP(studenci8[[#This Row],[pesel]], meldunek[], 1)=studenci8[[#This Row],[pesel]], "tak", "nie")</f>
        <v>tak</v>
      </c>
    </row>
    <row r="70" spans="1:5" x14ac:dyDescent="0.25">
      <c r="A70">
        <v>93051494722</v>
      </c>
      <c r="B70" t="s">
        <v>121</v>
      </c>
      <c r="C70" t="s">
        <v>122</v>
      </c>
      <c r="D70" t="str">
        <f>IF(MOD(INT(studenci8[[#This Row],[pesel]]/10), 2)=1, "M", "K")</f>
        <v>K</v>
      </c>
      <c r="E70" t="str">
        <f>IF(VLOOKUP(studenci8[[#This Row],[pesel]], meldunek[], 1)=studenci8[[#This Row],[pesel]], "tak", "nie")</f>
        <v>tak</v>
      </c>
    </row>
    <row r="71" spans="1:5" x14ac:dyDescent="0.25">
      <c r="A71">
        <v>93052164592</v>
      </c>
      <c r="B71" t="s">
        <v>123</v>
      </c>
      <c r="C71" t="s">
        <v>124</v>
      </c>
      <c r="D71" t="str">
        <f>IF(MOD(INT(studenci8[[#This Row],[pesel]]/10), 2)=1, "M", "K")</f>
        <v>M</v>
      </c>
      <c r="E71" t="str">
        <f>IF(VLOOKUP(studenci8[[#This Row],[pesel]], meldunek[], 1)=studenci8[[#This Row],[pesel]], "tak", "nie")</f>
        <v>tak</v>
      </c>
    </row>
    <row r="72" spans="1:5" x14ac:dyDescent="0.25">
      <c r="A72">
        <v>93052321317</v>
      </c>
      <c r="B72" t="s">
        <v>125</v>
      </c>
      <c r="C72" t="s">
        <v>126</v>
      </c>
      <c r="D72" t="str">
        <f>IF(MOD(INT(studenci8[[#This Row],[pesel]]/10), 2)=1, "M", "K")</f>
        <v>M</v>
      </c>
      <c r="E72" t="str">
        <f>IF(VLOOKUP(studenci8[[#This Row],[pesel]], meldunek[], 1)=studenci8[[#This Row],[pesel]], "tak", "nie")</f>
        <v>tak</v>
      </c>
    </row>
    <row r="73" spans="1:5" x14ac:dyDescent="0.25">
      <c r="A73">
        <v>93052712924</v>
      </c>
      <c r="B73" t="s">
        <v>127</v>
      </c>
      <c r="C73" t="s">
        <v>128</v>
      </c>
      <c r="D73" t="str">
        <f>IF(MOD(INT(studenci8[[#This Row],[pesel]]/10), 2)=1, "M", "K")</f>
        <v>K</v>
      </c>
      <c r="E73" t="str">
        <f>IF(VLOOKUP(studenci8[[#This Row],[pesel]], meldunek[], 1)=studenci8[[#This Row],[pesel]], "tak", "nie")</f>
        <v>tak</v>
      </c>
    </row>
    <row r="74" spans="1:5" x14ac:dyDescent="0.25">
      <c r="A74">
        <v>93052759398</v>
      </c>
      <c r="B74" t="s">
        <v>129</v>
      </c>
      <c r="C74" t="s">
        <v>84</v>
      </c>
      <c r="D74" t="str">
        <f>IF(MOD(INT(studenci8[[#This Row],[pesel]]/10), 2)=1, "M", "K")</f>
        <v>M</v>
      </c>
      <c r="E74" t="str">
        <f>IF(VLOOKUP(studenci8[[#This Row],[pesel]], meldunek[], 1)=studenci8[[#This Row],[pesel]], "tak", "nie")</f>
        <v>tak</v>
      </c>
    </row>
    <row r="75" spans="1:5" x14ac:dyDescent="0.25">
      <c r="A75">
        <v>93060314174</v>
      </c>
      <c r="B75" t="s">
        <v>130</v>
      </c>
      <c r="C75" t="s">
        <v>11</v>
      </c>
      <c r="D75" t="str">
        <f>IF(MOD(INT(studenci8[[#This Row],[pesel]]/10), 2)=1, "M", "K")</f>
        <v>M</v>
      </c>
      <c r="E75" t="str">
        <f>IF(VLOOKUP(studenci8[[#This Row],[pesel]], meldunek[], 1)=studenci8[[#This Row],[pesel]], "tak", "nie")</f>
        <v>tak</v>
      </c>
    </row>
    <row r="76" spans="1:5" x14ac:dyDescent="0.25">
      <c r="A76">
        <v>93060626866</v>
      </c>
      <c r="B76" t="s">
        <v>131</v>
      </c>
      <c r="C76" t="s">
        <v>132</v>
      </c>
      <c r="D76" t="str">
        <f>IF(MOD(INT(studenci8[[#This Row],[pesel]]/10), 2)=1, "M", "K")</f>
        <v>K</v>
      </c>
      <c r="E76" t="str">
        <f>IF(VLOOKUP(studenci8[[#This Row],[pesel]], meldunek[], 1)=studenci8[[#This Row],[pesel]], "tak", "nie")</f>
        <v>tak</v>
      </c>
    </row>
    <row r="77" spans="1:5" x14ac:dyDescent="0.25">
      <c r="A77">
        <v>93060757559</v>
      </c>
      <c r="B77" t="s">
        <v>133</v>
      </c>
      <c r="C77" t="s">
        <v>23</v>
      </c>
      <c r="D77" t="str">
        <f>IF(MOD(INT(studenci8[[#This Row],[pesel]]/10), 2)=1, "M", "K")</f>
        <v>M</v>
      </c>
      <c r="E77" t="str">
        <f>IF(VLOOKUP(studenci8[[#This Row],[pesel]], meldunek[], 1)=studenci8[[#This Row],[pesel]], "tak", "nie")</f>
        <v>tak</v>
      </c>
    </row>
    <row r="78" spans="1:5" x14ac:dyDescent="0.25">
      <c r="A78">
        <v>93061087466</v>
      </c>
      <c r="B78" t="s">
        <v>134</v>
      </c>
      <c r="C78" t="s">
        <v>122</v>
      </c>
      <c r="D78" t="str">
        <f>IF(MOD(INT(studenci8[[#This Row],[pesel]]/10), 2)=1, "M", "K")</f>
        <v>K</v>
      </c>
      <c r="E78" t="str">
        <f>IF(VLOOKUP(studenci8[[#This Row],[pesel]], meldunek[], 1)=studenci8[[#This Row],[pesel]], "tak", "nie")</f>
        <v>tak</v>
      </c>
    </row>
    <row r="79" spans="1:5" x14ac:dyDescent="0.25">
      <c r="A79">
        <v>93061243679</v>
      </c>
      <c r="B79" t="s">
        <v>135</v>
      </c>
      <c r="C79" t="s">
        <v>57</v>
      </c>
      <c r="D79" t="str">
        <f>IF(MOD(INT(studenci8[[#This Row],[pesel]]/10), 2)=1, "M", "K")</f>
        <v>M</v>
      </c>
      <c r="E79" t="str">
        <f>IF(VLOOKUP(studenci8[[#This Row],[pesel]], meldunek[], 1)=studenci8[[#This Row],[pesel]], "tak", "nie")</f>
        <v>tak</v>
      </c>
    </row>
    <row r="80" spans="1:5" x14ac:dyDescent="0.25">
      <c r="A80">
        <v>93061564929</v>
      </c>
      <c r="B80" t="s">
        <v>136</v>
      </c>
      <c r="C80" t="s">
        <v>102</v>
      </c>
      <c r="D80" t="str">
        <f>IF(MOD(INT(studenci8[[#This Row],[pesel]]/10), 2)=1, "M", "K")</f>
        <v>K</v>
      </c>
      <c r="E80" t="str">
        <f>IF(VLOOKUP(studenci8[[#This Row],[pesel]], meldunek[], 1)=studenci8[[#This Row],[pesel]], "tak", "nie")</f>
        <v>tak</v>
      </c>
    </row>
    <row r="81" spans="1:5" x14ac:dyDescent="0.25">
      <c r="A81">
        <v>93062061135</v>
      </c>
      <c r="B81" t="s">
        <v>137</v>
      </c>
      <c r="C81" t="s">
        <v>138</v>
      </c>
      <c r="D81" t="str">
        <f>IF(MOD(INT(studenci8[[#This Row],[pesel]]/10), 2)=1, "M", "K")</f>
        <v>M</v>
      </c>
      <c r="E81" t="str">
        <f>IF(VLOOKUP(studenci8[[#This Row],[pesel]], meldunek[], 1)=studenci8[[#This Row],[pesel]], "tak", "nie")</f>
        <v>tak</v>
      </c>
    </row>
    <row r="82" spans="1:5" x14ac:dyDescent="0.25">
      <c r="A82">
        <v>93070995479</v>
      </c>
      <c r="B82" t="s">
        <v>139</v>
      </c>
      <c r="C82" t="s">
        <v>138</v>
      </c>
      <c r="D82" t="str">
        <f>IF(MOD(INT(studenci8[[#This Row],[pesel]]/10), 2)=1, "M", "K")</f>
        <v>M</v>
      </c>
      <c r="E82" t="str">
        <f>IF(VLOOKUP(studenci8[[#This Row],[pesel]], meldunek[], 1)=studenci8[[#This Row],[pesel]], "tak", "nie")</f>
        <v>tak</v>
      </c>
    </row>
    <row r="83" spans="1:5" x14ac:dyDescent="0.25">
      <c r="A83">
        <v>93071912839</v>
      </c>
      <c r="B83" t="s">
        <v>140</v>
      </c>
      <c r="C83" t="s">
        <v>79</v>
      </c>
      <c r="D83" t="str">
        <f>IF(MOD(INT(studenci8[[#This Row],[pesel]]/10), 2)=1, "M", "K")</f>
        <v>M</v>
      </c>
      <c r="E83" t="str">
        <f>IF(VLOOKUP(studenci8[[#This Row],[pesel]], meldunek[], 1)=studenci8[[#This Row],[pesel]], "tak", "nie")</f>
        <v>tak</v>
      </c>
    </row>
    <row r="84" spans="1:5" x14ac:dyDescent="0.25">
      <c r="A84">
        <v>93072382295</v>
      </c>
      <c r="B84" t="s">
        <v>141</v>
      </c>
      <c r="C84" t="s">
        <v>27</v>
      </c>
      <c r="D84" t="str">
        <f>IF(MOD(INT(studenci8[[#This Row],[pesel]]/10), 2)=1, "M", "K")</f>
        <v>M</v>
      </c>
      <c r="E84" t="str">
        <f>IF(VLOOKUP(studenci8[[#This Row],[pesel]], meldunek[], 1)=studenci8[[#This Row],[pesel]], "tak", "nie")</f>
        <v>tak</v>
      </c>
    </row>
    <row r="85" spans="1:5" x14ac:dyDescent="0.25">
      <c r="A85">
        <v>93080133818</v>
      </c>
      <c r="B85" t="s">
        <v>142</v>
      </c>
      <c r="C85" t="s">
        <v>143</v>
      </c>
      <c r="D85" t="str">
        <f>IF(MOD(INT(studenci8[[#This Row],[pesel]]/10), 2)=1, "M", "K")</f>
        <v>M</v>
      </c>
      <c r="E85" t="str">
        <f>IF(VLOOKUP(studenci8[[#This Row],[pesel]], meldunek[], 1)=studenci8[[#This Row],[pesel]], "tak", "nie")</f>
        <v>tak</v>
      </c>
    </row>
    <row r="86" spans="1:5" x14ac:dyDescent="0.25">
      <c r="A86">
        <v>93080136224</v>
      </c>
      <c r="B86" t="s">
        <v>144</v>
      </c>
      <c r="C86" t="s">
        <v>63</v>
      </c>
      <c r="D86" t="str">
        <f>IF(MOD(INT(studenci8[[#This Row],[pesel]]/10), 2)=1, "M", "K")</f>
        <v>K</v>
      </c>
      <c r="E86" t="str">
        <f>IF(VLOOKUP(studenci8[[#This Row],[pesel]], meldunek[], 1)=studenci8[[#This Row],[pesel]], "tak", "nie")</f>
        <v>tak</v>
      </c>
    </row>
    <row r="87" spans="1:5" x14ac:dyDescent="0.25">
      <c r="A87">
        <v>93080261416</v>
      </c>
      <c r="B87" t="s">
        <v>145</v>
      </c>
      <c r="C87" t="s">
        <v>146</v>
      </c>
      <c r="D87" t="str">
        <f>IF(MOD(INT(studenci8[[#This Row],[pesel]]/10), 2)=1, "M", "K")</f>
        <v>M</v>
      </c>
      <c r="E87" t="str">
        <f>IF(VLOOKUP(studenci8[[#This Row],[pesel]], meldunek[], 1)=studenci8[[#This Row],[pesel]], "tak", "nie")</f>
        <v>tak</v>
      </c>
    </row>
    <row r="88" spans="1:5" x14ac:dyDescent="0.25">
      <c r="A88">
        <v>93080464147</v>
      </c>
      <c r="B88" t="s">
        <v>147</v>
      </c>
      <c r="C88" t="s">
        <v>13</v>
      </c>
      <c r="D88" t="str">
        <f>IF(MOD(INT(studenci8[[#This Row],[pesel]]/10), 2)=1, "M", "K")</f>
        <v>K</v>
      </c>
      <c r="E88" t="str">
        <f>IF(VLOOKUP(studenci8[[#This Row],[pesel]], meldunek[], 1)=studenci8[[#This Row],[pesel]], "tak", "nie")</f>
        <v>tak</v>
      </c>
    </row>
    <row r="89" spans="1:5" x14ac:dyDescent="0.25">
      <c r="A89">
        <v>93081269666</v>
      </c>
      <c r="B89" t="s">
        <v>148</v>
      </c>
      <c r="C89" t="s">
        <v>63</v>
      </c>
      <c r="D89" t="str">
        <f>IF(MOD(INT(studenci8[[#This Row],[pesel]]/10), 2)=1, "M", "K")</f>
        <v>K</v>
      </c>
      <c r="E89" t="str">
        <f>IF(VLOOKUP(studenci8[[#This Row],[pesel]], meldunek[], 1)=studenci8[[#This Row],[pesel]], "tak", "nie")</f>
        <v>tak</v>
      </c>
    </row>
    <row r="90" spans="1:5" x14ac:dyDescent="0.25">
      <c r="A90">
        <v>93081336463</v>
      </c>
      <c r="B90" t="s">
        <v>149</v>
      </c>
      <c r="C90" t="s">
        <v>33</v>
      </c>
      <c r="D90" t="str">
        <f>IF(MOD(INT(studenci8[[#This Row],[pesel]]/10), 2)=1, "M", "K")</f>
        <v>K</v>
      </c>
      <c r="E90" t="str">
        <f>IF(VLOOKUP(studenci8[[#This Row],[pesel]], meldunek[], 1)=studenci8[[#This Row],[pesel]], "tak", "nie")</f>
        <v>tak</v>
      </c>
    </row>
    <row r="91" spans="1:5" x14ac:dyDescent="0.25">
      <c r="A91">
        <v>93081892851</v>
      </c>
      <c r="B91" t="s">
        <v>150</v>
      </c>
      <c r="C91" t="s">
        <v>151</v>
      </c>
      <c r="D91" t="str">
        <f>IF(MOD(INT(studenci8[[#This Row],[pesel]]/10), 2)=1, "M", "K")</f>
        <v>M</v>
      </c>
      <c r="E91" t="str">
        <f>IF(VLOOKUP(studenci8[[#This Row],[pesel]], meldunek[], 1)=studenci8[[#This Row],[pesel]], "tak", "nie")</f>
        <v>tak</v>
      </c>
    </row>
    <row r="92" spans="1:5" x14ac:dyDescent="0.25">
      <c r="A92">
        <v>93082456168</v>
      </c>
      <c r="B92" t="s">
        <v>152</v>
      </c>
      <c r="C92" t="s">
        <v>153</v>
      </c>
      <c r="D92" t="str">
        <f>IF(MOD(INT(studenci8[[#This Row],[pesel]]/10), 2)=1, "M", "K")</f>
        <v>K</v>
      </c>
      <c r="E92" t="str">
        <f>IF(VLOOKUP(studenci8[[#This Row],[pesel]], meldunek[], 1)=studenci8[[#This Row],[pesel]], "tak", "nie")</f>
        <v>tak</v>
      </c>
    </row>
    <row r="93" spans="1:5" x14ac:dyDescent="0.25">
      <c r="A93">
        <v>93090575941</v>
      </c>
      <c r="B93" t="s">
        <v>154</v>
      </c>
      <c r="C93" t="s">
        <v>111</v>
      </c>
      <c r="D93" t="str">
        <f>IF(MOD(INT(studenci8[[#This Row],[pesel]]/10), 2)=1, "M", "K")</f>
        <v>K</v>
      </c>
      <c r="E93" t="str">
        <f>IF(VLOOKUP(studenci8[[#This Row],[pesel]], meldunek[], 1)=studenci8[[#This Row],[pesel]], "tak", "nie")</f>
        <v>tak</v>
      </c>
    </row>
    <row r="94" spans="1:5" x14ac:dyDescent="0.25">
      <c r="A94">
        <v>93090925753</v>
      </c>
      <c r="B94" t="s">
        <v>155</v>
      </c>
      <c r="C94" t="s">
        <v>156</v>
      </c>
      <c r="D94" t="str">
        <f>IF(MOD(INT(studenci8[[#This Row],[pesel]]/10), 2)=1, "M", "K")</f>
        <v>M</v>
      </c>
      <c r="E94" t="str">
        <f>IF(VLOOKUP(studenci8[[#This Row],[pesel]], meldunek[], 1)=studenci8[[#This Row],[pesel]], "tak", "nie")</f>
        <v>tak</v>
      </c>
    </row>
    <row r="95" spans="1:5" x14ac:dyDescent="0.25">
      <c r="A95">
        <v>93091115319</v>
      </c>
      <c r="B95" t="s">
        <v>157</v>
      </c>
      <c r="C95" t="s">
        <v>158</v>
      </c>
      <c r="D95" t="str">
        <f>IF(MOD(INT(studenci8[[#This Row],[pesel]]/10), 2)=1, "M", "K")</f>
        <v>M</v>
      </c>
      <c r="E95" t="str">
        <f>IF(VLOOKUP(studenci8[[#This Row],[pesel]], meldunek[], 1)=studenci8[[#This Row],[pesel]], "tak", "nie")</f>
        <v>tak</v>
      </c>
    </row>
    <row r="96" spans="1:5" x14ac:dyDescent="0.25">
      <c r="A96">
        <v>93091278935</v>
      </c>
      <c r="B96" t="s">
        <v>159</v>
      </c>
      <c r="C96" t="s">
        <v>57</v>
      </c>
      <c r="D96" t="str">
        <f>IF(MOD(INT(studenci8[[#This Row],[pesel]]/10), 2)=1, "M", "K")</f>
        <v>M</v>
      </c>
      <c r="E96" t="str">
        <f>IF(VLOOKUP(studenci8[[#This Row],[pesel]], meldunek[], 1)=studenci8[[#This Row],[pesel]], "tak", "nie")</f>
        <v>tak</v>
      </c>
    </row>
    <row r="97" spans="1:5" x14ac:dyDescent="0.25">
      <c r="A97">
        <v>93091575513</v>
      </c>
      <c r="B97" t="s">
        <v>160</v>
      </c>
      <c r="C97" t="s">
        <v>161</v>
      </c>
      <c r="D97" t="str">
        <f>IF(MOD(INT(studenci8[[#This Row],[pesel]]/10), 2)=1, "M", "K")</f>
        <v>M</v>
      </c>
      <c r="E97" t="str">
        <f>IF(VLOOKUP(studenci8[[#This Row],[pesel]], meldunek[], 1)=studenci8[[#This Row],[pesel]], "tak", "nie")</f>
        <v>tak</v>
      </c>
    </row>
    <row r="98" spans="1:5" x14ac:dyDescent="0.25">
      <c r="A98">
        <v>93091812971</v>
      </c>
      <c r="B98" t="s">
        <v>162</v>
      </c>
      <c r="C98" t="s">
        <v>163</v>
      </c>
      <c r="D98" t="str">
        <f>IF(MOD(INT(studenci8[[#This Row],[pesel]]/10), 2)=1, "M", "K")</f>
        <v>M</v>
      </c>
      <c r="E98" t="str">
        <f>IF(VLOOKUP(studenci8[[#This Row],[pesel]], meldunek[], 1)=studenci8[[#This Row],[pesel]], "tak", "nie")</f>
        <v>tak</v>
      </c>
    </row>
    <row r="99" spans="1:5" x14ac:dyDescent="0.25">
      <c r="A99">
        <v>93092337785</v>
      </c>
      <c r="B99" t="s">
        <v>164</v>
      </c>
      <c r="C99" t="s">
        <v>165</v>
      </c>
      <c r="D99" t="str">
        <f>IF(MOD(INT(studenci8[[#This Row],[pesel]]/10), 2)=1, "M", "K")</f>
        <v>K</v>
      </c>
      <c r="E99" t="str">
        <f>IF(VLOOKUP(studenci8[[#This Row],[pesel]], meldunek[], 1)=studenci8[[#This Row],[pesel]], "tak", "nie")</f>
        <v>tak</v>
      </c>
    </row>
    <row r="100" spans="1:5" x14ac:dyDescent="0.25">
      <c r="A100">
        <v>93092435575</v>
      </c>
      <c r="B100" t="s">
        <v>166</v>
      </c>
      <c r="C100" t="s">
        <v>113</v>
      </c>
      <c r="D100" t="str">
        <f>IF(MOD(INT(studenci8[[#This Row],[pesel]]/10), 2)=1, "M", "K")</f>
        <v>M</v>
      </c>
      <c r="E100" t="str">
        <f>IF(VLOOKUP(studenci8[[#This Row],[pesel]], meldunek[], 1)=studenci8[[#This Row],[pesel]], "tak", "nie")</f>
        <v>tak</v>
      </c>
    </row>
    <row r="101" spans="1:5" x14ac:dyDescent="0.25">
      <c r="A101">
        <v>93092663774</v>
      </c>
      <c r="B101" t="s">
        <v>167</v>
      </c>
      <c r="C101" t="s">
        <v>138</v>
      </c>
      <c r="D101" t="str">
        <f>IF(MOD(INT(studenci8[[#This Row],[pesel]]/10), 2)=1, "M", "K")</f>
        <v>M</v>
      </c>
      <c r="E101" t="str">
        <f>IF(VLOOKUP(studenci8[[#This Row],[pesel]], meldunek[], 1)=studenci8[[#This Row],[pesel]], "tak", "nie")</f>
        <v>tak</v>
      </c>
    </row>
    <row r="102" spans="1:5" x14ac:dyDescent="0.25">
      <c r="A102">
        <v>93101369477</v>
      </c>
      <c r="B102" t="s">
        <v>168</v>
      </c>
      <c r="C102" t="s">
        <v>156</v>
      </c>
      <c r="D102" t="str">
        <f>IF(MOD(INT(studenci8[[#This Row],[pesel]]/10), 2)=1, "M", "K")</f>
        <v>M</v>
      </c>
      <c r="E102" t="str">
        <f>IF(VLOOKUP(studenci8[[#This Row],[pesel]], meldunek[], 1)=studenci8[[#This Row],[pesel]], "tak", "nie")</f>
        <v>tak</v>
      </c>
    </row>
    <row r="103" spans="1:5" x14ac:dyDescent="0.25">
      <c r="A103">
        <v>93101749226</v>
      </c>
      <c r="B103" t="s">
        <v>169</v>
      </c>
      <c r="C103" t="s">
        <v>170</v>
      </c>
      <c r="D103" t="str">
        <f>IF(MOD(INT(studenci8[[#This Row],[pesel]]/10), 2)=1, "M", "K")</f>
        <v>K</v>
      </c>
      <c r="E103" t="str">
        <f>IF(VLOOKUP(studenci8[[#This Row],[pesel]], meldunek[], 1)=studenci8[[#This Row],[pesel]], "tak", "nie")</f>
        <v>tak</v>
      </c>
    </row>
    <row r="104" spans="1:5" x14ac:dyDescent="0.25">
      <c r="A104">
        <v>93102056134</v>
      </c>
      <c r="B104" t="s">
        <v>171</v>
      </c>
      <c r="C104" t="s">
        <v>172</v>
      </c>
      <c r="D104" t="str">
        <f>IF(MOD(INT(studenci8[[#This Row],[pesel]]/10), 2)=1, "M", "K")</f>
        <v>M</v>
      </c>
      <c r="E104" t="str">
        <f>IF(VLOOKUP(studenci8[[#This Row],[pesel]], meldunek[], 1)=studenci8[[#This Row],[pesel]], "tak", "nie")</f>
        <v>tak</v>
      </c>
    </row>
    <row r="105" spans="1:5" x14ac:dyDescent="0.25">
      <c r="A105">
        <v>93102651636</v>
      </c>
      <c r="B105" t="s">
        <v>173</v>
      </c>
      <c r="C105" t="s">
        <v>174</v>
      </c>
      <c r="D105" t="str">
        <f>IF(MOD(INT(studenci8[[#This Row],[pesel]]/10), 2)=1, "M", "K")</f>
        <v>M</v>
      </c>
      <c r="E105" t="str">
        <f>IF(VLOOKUP(studenci8[[#This Row],[pesel]], meldunek[], 1)=studenci8[[#This Row],[pesel]], "tak", "nie")</f>
        <v>tak</v>
      </c>
    </row>
    <row r="106" spans="1:5" x14ac:dyDescent="0.25">
      <c r="A106">
        <v>93110169918</v>
      </c>
      <c r="B106" t="s">
        <v>175</v>
      </c>
      <c r="C106" t="s">
        <v>113</v>
      </c>
      <c r="D106" t="str">
        <f>IF(MOD(INT(studenci8[[#This Row],[pesel]]/10), 2)=1, "M", "K")</f>
        <v>M</v>
      </c>
      <c r="E106" t="str">
        <f>IF(VLOOKUP(studenci8[[#This Row],[pesel]], meldunek[], 1)=studenci8[[#This Row],[pesel]], "tak", "nie")</f>
        <v>tak</v>
      </c>
    </row>
    <row r="107" spans="1:5" x14ac:dyDescent="0.25">
      <c r="A107">
        <v>93110195784</v>
      </c>
      <c r="B107" t="s">
        <v>176</v>
      </c>
      <c r="C107" t="s">
        <v>33</v>
      </c>
      <c r="D107" t="str">
        <f>IF(MOD(INT(studenci8[[#This Row],[pesel]]/10), 2)=1, "M", "K")</f>
        <v>K</v>
      </c>
      <c r="E107" t="str">
        <f>IF(VLOOKUP(studenci8[[#This Row],[pesel]], meldunek[], 1)=studenci8[[#This Row],[pesel]], "tak", "nie")</f>
        <v>tak</v>
      </c>
    </row>
    <row r="108" spans="1:5" x14ac:dyDescent="0.25">
      <c r="A108">
        <v>93110591337</v>
      </c>
      <c r="B108" t="s">
        <v>177</v>
      </c>
      <c r="C108" t="s">
        <v>178</v>
      </c>
      <c r="D108" t="str">
        <f>IF(MOD(INT(studenci8[[#This Row],[pesel]]/10), 2)=1, "M", "K")</f>
        <v>M</v>
      </c>
      <c r="E108" t="str">
        <f>IF(VLOOKUP(studenci8[[#This Row],[pesel]], meldunek[], 1)=studenci8[[#This Row],[pesel]], "tak", "nie")</f>
        <v>tak</v>
      </c>
    </row>
    <row r="109" spans="1:5" x14ac:dyDescent="0.25">
      <c r="A109">
        <v>93111079234</v>
      </c>
      <c r="B109" t="s">
        <v>179</v>
      </c>
      <c r="C109" t="s">
        <v>120</v>
      </c>
      <c r="D109" t="str">
        <f>IF(MOD(INT(studenci8[[#This Row],[pesel]]/10), 2)=1, "M", "K")</f>
        <v>M</v>
      </c>
      <c r="E109" t="str">
        <f>IF(VLOOKUP(studenci8[[#This Row],[pesel]], meldunek[], 1)=studenci8[[#This Row],[pesel]], "tak", "nie")</f>
        <v>tak</v>
      </c>
    </row>
    <row r="110" spans="1:5" x14ac:dyDescent="0.25">
      <c r="A110">
        <v>93111422865</v>
      </c>
      <c r="B110" t="s">
        <v>180</v>
      </c>
      <c r="C110" t="s">
        <v>181</v>
      </c>
      <c r="D110" t="str">
        <f>IF(MOD(INT(studenci8[[#This Row],[pesel]]/10), 2)=1, "M", "K")</f>
        <v>K</v>
      </c>
      <c r="E110" t="str">
        <f>IF(VLOOKUP(studenci8[[#This Row],[pesel]], meldunek[], 1)=studenci8[[#This Row],[pesel]], "tak", "nie")</f>
        <v>tak</v>
      </c>
    </row>
    <row r="111" spans="1:5" x14ac:dyDescent="0.25">
      <c r="A111">
        <v>93112296421</v>
      </c>
      <c r="B111" t="s">
        <v>182</v>
      </c>
      <c r="C111" t="s">
        <v>102</v>
      </c>
      <c r="D111" t="str">
        <f>IF(MOD(INT(studenci8[[#This Row],[pesel]]/10), 2)=1, "M", "K")</f>
        <v>K</v>
      </c>
      <c r="E111" t="str">
        <f>IF(VLOOKUP(studenci8[[#This Row],[pesel]], meldunek[], 1)=studenci8[[#This Row],[pesel]], "tak", "nie")</f>
        <v>tak</v>
      </c>
    </row>
    <row r="112" spans="1:5" x14ac:dyDescent="0.25">
      <c r="A112">
        <v>93112747286</v>
      </c>
      <c r="B112" t="s">
        <v>183</v>
      </c>
      <c r="C112" t="s">
        <v>102</v>
      </c>
      <c r="D112" t="str">
        <f>IF(MOD(INT(studenci8[[#This Row],[pesel]]/10), 2)=1, "M", "K")</f>
        <v>K</v>
      </c>
      <c r="E112" t="str">
        <f>IF(VLOOKUP(studenci8[[#This Row],[pesel]], meldunek[], 1)=studenci8[[#This Row],[pesel]], "tak", "nie")</f>
        <v>tak</v>
      </c>
    </row>
    <row r="113" spans="1:5" x14ac:dyDescent="0.25">
      <c r="A113">
        <v>93120854668</v>
      </c>
      <c r="B113" t="s">
        <v>184</v>
      </c>
      <c r="C113" t="s">
        <v>185</v>
      </c>
      <c r="D113" t="str">
        <f>IF(MOD(INT(studenci8[[#This Row],[pesel]]/10), 2)=1, "M", "K")</f>
        <v>K</v>
      </c>
      <c r="E113" t="str">
        <f>IF(VLOOKUP(studenci8[[#This Row],[pesel]], meldunek[], 1)=studenci8[[#This Row],[pesel]], "tak", "nie")</f>
        <v>tak</v>
      </c>
    </row>
    <row r="114" spans="1:5" x14ac:dyDescent="0.25">
      <c r="A114">
        <v>93120948925</v>
      </c>
      <c r="B114" t="s">
        <v>186</v>
      </c>
      <c r="C114" t="s">
        <v>94</v>
      </c>
      <c r="D114" t="str">
        <f>IF(MOD(INT(studenci8[[#This Row],[pesel]]/10), 2)=1, "M", "K")</f>
        <v>K</v>
      </c>
      <c r="E114" t="str">
        <f>IF(VLOOKUP(studenci8[[#This Row],[pesel]], meldunek[], 1)=studenci8[[#This Row],[pesel]], "tak", "nie")</f>
        <v>tak</v>
      </c>
    </row>
    <row r="115" spans="1:5" x14ac:dyDescent="0.25">
      <c r="A115">
        <v>93122038392</v>
      </c>
      <c r="B115" t="s">
        <v>187</v>
      </c>
      <c r="C115" t="s">
        <v>172</v>
      </c>
      <c r="D115" t="str">
        <f>IF(MOD(INT(studenci8[[#This Row],[pesel]]/10), 2)=1, "M", "K")</f>
        <v>M</v>
      </c>
      <c r="E115" t="str">
        <f>IF(VLOOKUP(studenci8[[#This Row],[pesel]], meldunek[], 1)=studenci8[[#This Row],[pesel]], "tak", "nie")</f>
        <v>tak</v>
      </c>
    </row>
    <row r="116" spans="1:5" x14ac:dyDescent="0.25">
      <c r="A116">
        <v>93122174335</v>
      </c>
      <c r="B116" t="s">
        <v>188</v>
      </c>
      <c r="C116" t="s">
        <v>79</v>
      </c>
      <c r="D116" t="str">
        <f>IF(MOD(INT(studenci8[[#This Row],[pesel]]/10), 2)=1, "M", "K")</f>
        <v>M</v>
      </c>
      <c r="E116" t="str">
        <f>IF(VLOOKUP(studenci8[[#This Row],[pesel]], meldunek[], 1)=studenci8[[#This Row],[pesel]], "tak", "nie")</f>
        <v>tak</v>
      </c>
    </row>
    <row r="117" spans="1:5" x14ac:dyDescent="0.25">
      <c r="A117">
        <v>93123086325</v>
      </c>
      <c r="B117" t="s">
        <v>189</v>
      </c>
      <c r="C117" t="s">
        <v>153</v>
      </c>
      <c r="D117" t="str">
        <f>IF(MOD(INT(studenci8[[#This Row],[pesel]]/10), 2)=1, "M", "K")</f>
        <v>K</v>
      </c>
      <c r="E117" t="str">
        <f>IF(VLOOKUP(studenci8[[#This Row],[pesel]], meldunek[], 1)=studenci8[[#This Row],[pesel]], "tak", "nie")</f>
        <v>tak</v>
      </c>
    </row>
    <row r="118" spans="1:5" x14ac:dyDescent="0.25">
      <c r="A118">
        <v>94010593869</v>
      </c>
      <c r="B118" t="s">
        <v>190</v>
      </c>
      <c r="C118" t="s">
        <v>33</v>
      </c>
      <c r="D118" t="str">
        <f>IF(MOD(INT(studenci8[[#This Row],[pesel]]/10), 2)=1, "M", "K")</f>
        <v>K</v>
      </c>
      <c r="E118" t="str">
        <f>IF(VLOOKUP(studenci8[[#This Row],[pesel]], meldunek[], 1)=studenci8[[#This Row],[pesel]], "tak", "nie")</f>
        <v>tak</v>
      </c>
    </row>
    <row r="119" spans="1:5" x14ac:dyDescent="0.25">
      <c r="A119">
        <v>94011095964</v>
      </c>
      <c r="B119" t="s">
        <v>191</v>
      </c>
      <c r="C119" t="s">
        <v>108</v>
      </c>
      <c r="D119" t="str">
        <f>IF(MOD(INT(studenci8[[#This Row],[pesel]]/10), 2)=1, "M", "K")</f>
        <v>K</v>
      </c>
      <c r="E119" t="str">
        <f>IF(VLOOKUP(studenci8[[#This Row],[pesel]], meldunek[], 1)=studenci8[[#This Row],[pesel]], "tak", "nie")</f>
        <v>tak</v>
      </c>
    </row>
    <row r="120" spans="1:5" x14ac:dyDescent="0.25">
      <c r="A120">
        <v>94012177294</v>
      </c>
      <c r="B120" t="s">
        <v>192</v>
      </c>
      <c r="C120" t="s">
        <v>193</v>
      </c>
      <c r="D120" t="str">
        <f>IF(MOD(INT(studenci8[[#This Row],[pesel]]/10), 2)=1, "M", "K")</f>
        <v>M</v>
      </c>
      <c r="E120" t="str">
        <f>IF(VLOOKUP(studenci8[[#This Row],[pesel]], meldunek[], 1)=studenci8[[#This Row],[pesel]], "tak", "nie")</f>
        <v>tak</v>
      </c>
    </row>
    <row r="121" spans="1:5" x14ac:dyDescent="0.25">
      <c r="A121">
        <v>94012331191</v>
      </c>
      <c r="B121" t="s">
        <v>194</v>
      </c>
      <c r="C121" t="s">
        <v>113</v>
      </c>
      <c r="D121" t="str">
        <f>IF(MOD(INT(studenci8[[#This Row],[pesel]]/10), 2)=1, "M", "K")</f>
        <v>M</v>
      </c>
      <c r="E121" t="str">
        <f>IF(VLOOKUP(studenci8[[#This Row],[pesel]], meldunek[], 1)=studenci8[[#This Row],[pesel]], "tak", "nie")</f>
        <v>tak</v>
      </c>
    </row>
    <row r="122" spans="1:5" x14ac:dyDescent="0.25">
      <c r="A122">
        <v>94012833877</v>
      </c>
      <c r="B122" t="s">
        <v>65</v>
      </c>
      <c r="C122" t="s">
        <v>5</v>
      </c>
      <c r="D122" t="str">
        <f>IF(MOD(INT(studenci8[[#This Row],[pesel]]/10), 2)=1, "M", "K")</f>
        <v>M</v>
      </c>
      <c r="E122" t="str">
        <f>IF(VLOOKUP(studenci8[[#This Row],[pesel]], meldunek[], 1)=studenci8[[#This Row],[pesel]], "tak", "nie")</f>
        <v>tak</v>
      </c>
    </row>
    <row r="123" spans="1:5" x14ac:dyDescent="0.25">
      <c r="A123">
        <v>94020179251</v>
      </c>
      <c r="B123" t="s">
        <v>195</v>
      </c>
      <c r="C123" t="s">
        <v>146</v>
      </c>
      <c r="D123" t="str">
        <f>IF(MOD(INT(studenci8[[#This Row],[pesel]]/10), 2)=1, "M", "K")</f>
        <v>M</v>
      </c>
      <c r="E123" t="str">
        <f>IF(VLOOKUP(studenci8[[#This Row],[pesel]], meldunek[], 1)=studenci8[[#This Row],[pesel]], "tak", "nie")</f>
        <v>tak</v>
      </c>
    </row>
    <row r="124" spans="1:5" x14ac:dyDescent="0.25">
      <c r="A124">
        <v>94020355996</v>
      </c>
      <c r="B124" t="s">
        <v>196</v>
      </c>
      <c r="C124" t="s">
        <v>197</v>
      </c>
      <c r="D124" t="str">
        <f>IF(MOD(INT(studenci8[[#This Row],[pesel]]/10), 2)=1, "M", "K")</f>
        <v>M</v>
      </c>
      <c r="E124" t="str">
        <f>IF(VLOOKUP(studenci8[[#This Row],[pesel]], meldunek[], 1)=studenci8[[#This Row],[pesel]], "tak", "nie")</f>
        <v>tak</v>
      </c>
    </row>
    <row r="125" spans="1:5" x14ac:dyDescent="0.25">
      <c r="A125">
        <v>94020368381</v>
      </c>
      <c r="B125" t="s">
        <v>198</v>
      </c>
      <c r="C125" t="s">
        <v>13</v>
      </c>
      <c r="D125" t="str">
        <f>IF(MOD(INT(studenci8[[#This Row],[pesel]]/10), 2)=1, "M", "K")</f>
        <v>K</v>
      </c>
      <c r="E125" t="str">
        <f>IF(VLOOKUP(studenci8[[#This Row],[pesel]], meldunek[], 1)=studenci8[[#This Row],[pesel]], "tak", "nie")</f>
        <v>tak</v>
      </c>
    </row>
    <row r="126" spans="1:5" x14ac:dyDescent="0.25">
      <c r="A126">
        <v>94020462177</v>
      </c>
      <c r="B126" t="s">
        <v>199</v>
      </c>
      <c r="C126" t="s">
        <v>38</v>
      </c>
      <c r="D126" t="str">
        <f>IF(MOD(INT(studenci8[[#This Row],[pesel]]/10), 2)=1, "M", "K")</f>
        <v>M</v>
      </c>
      <c r="E126" t="str">
        <f>IF(VLOOKUP(studenci8[[#This Row],[pesel]], meldunek[], 1)=studenci8[[#This Row],[pesel]], "tak", "nie")</f>
        <v>tak</v>
      </c>
    </row>
    <row r="127" spans="1:5" x14ac:dyDescent="0.25">
      <c r="A127">
        <v>94020859896</v>
      </c>
      <c r="B127" t="s">
        <v>200</v>
      </c>
      <c r="C127" t="s">
        <v>193</v>
      </c>
      <c r="D127" t="str">
        <f>IF(MOD(INT(studenci8[[#This Row],[pesel]]/10), 2)=1, "M", "K")</f>
        <v>M</v>
      </c>
      <c r="E127" t="str">
        <f>IF(VLOOKUP(studenci8[[#This Row],[pesel]], meldunek[], 1)=studenci8[[#This Row],[pesel]], "tak", "nie")</f>
        <v>tak</v>
      </c>
    </row>
    <row r="128" spans="1:5" x14ac:dyDescent="0.25">
      <c r="A128">
        <v>94021031192</v>
      </c>
      <c r="B128" t="s">
        <v>201</v>
      </c>
      <c r="C128" t="s">
        <v>23</v>
      </c>
      <c r="D128" t="str">
        <f>IF(MOD(INT(studenci8[[#This Row],[pesel]]/10), 2)=1, "M", "K")</f>
        <v>M</v>
      </c>
      <c r="E128" t="str">
        <f>IF(VLOOKUP(studenci8[[#This Row],[pesel]], meldunek[], 1)=studenci8[[#This Row],[pesel]], "tak", "nie")</f>
        <v>tak</v>
      </c>
    </row>
    <row r="129" spans="1:5" x14ac:dyDescent="0.25">
      <c r="A129">
        <v>94022461945</v>
      </c>
      <c r="B129" t="s">
        <v>202</v>
      </c>
      <c r="C129" t="s">
        <v>203</v>
      </c>
      <c r="D129" t="str">
        <f>IF(MOD(INT(studenci8[[#This Row],[pesel]]/10), 2)=1, "M", "K")</f>
        <v>K</v>
      </c>
      <c r="E129" t="str">
        <f>IF(VLOOKUP(studenci8[[#This Row],[pesel]], meldunek[], 1)=studenci8[[#This Row],[pesel]], "tak", "nie")</f>
        <v>tak</v>
      </c>
    </row>
    <row r="130" spans="1:5" x14ac:dyDescent="0.25">
      <c r="A130">
        <v>94030283737</v>
      </c>
      <c r="B130" t="s">
        <v>204</v>
      </c>
      <c r="C130" t="s">
        <v>205</v>
      </c>
      <c r="D130" t="str">
        <f>IF(MOD(INT(studenci8[[#This Row],[pesel]]/10), 2)=1, "M", "K")</f>
        <v>M</v>
      </c>
      <c r="E130" t="str">
        <f>IF(VLOOKUP(studenci8[[#This Row],[pesel]], meldunek[], 1)=studenci8[[#This Row],[pesel]], "tak", "nie")</f>
        <v>tak</v>
      </c>
    </row>
    <row r="131" spans="1:5" x14ac:dyDescent="0.25">
      <c r="A131">
        <v>94030588351</v>
      </c>
      <c r="B131" t="s">
        <v>206</v>
      </c>
      <c r="C131" t="s">
        <v>172</v>
      </c>
      <c r="D131" t="str">
        <f>IF(MOD(INT(studenci8[[#This Row],[pesel]]/10), 2)=1, "M", "K")</f>
        <v>M</v>
      </c>
      <c r="E131" t="str">
        <f>IF(VLOOKUP(studenci8[[#This Row],[pesel]], meldunek[], 1)=studenci8[[#This Row],[pesel]], "tak", "nie")</f>
        <v>tak</v>
      </c>
    </row>
    <row r="132" spans="1:5" x14ac:dyDescent="0.25">
      <c r="A132">
        <v>94031061512</v>
      </c>
      <c r="B132" t="s">
        <v>207</v>
      </c>
      <c r="C132" t="s">
        <v>197</v>
      </c>
      <c r="D132" t="str">
        <f>IF(MOD(INT(studenci8[[#This Row],[pesel]]/10), 2)=1, "M", "K")</f>
        <v>M</v>
      </c>
      <c r="E132" t="str">
        <f>IF(VLOOKUP(studenci8[[#This Row],[pesel]], meldunek[], 1)=studenci8[[#This Row],[pesel]], "tak", "nie")</f>
        <v>tak</v>
      </c>
    </row>
    <row r="133" spans="1:5" x14ac:dyDescent="0.25">
      <c r="A133">
        <v>94031766363</v>
      </c>
      <c r="B133" t="s">
        <v>208</v>
      </c>
      <c r="C133" t="s">
        <v>209</v>
      </c>
      <c r="D133" t="str">
        <f>IF(MOD(INT(studenci8[[#This Row],[pesel]]/10), 2)=1, "M", "K")</f>
        <v>K</v>
      </c>
      <c r="E133" t="str">
        <f>IF(VLOOKUP(studenci8[[#This Row],[pesel]], meldunek[], 1)=studenci8[[#This Row],[pesel]], "tak", "nie")</f>
        <v>tak</v>
      </c>
    </row>
    <row r="134" spans="1:5" x14ac:dyDescent="0.25">
      <c r="A134">
        <v>94031972793</v>
      </c>
      <c r="B134" t="s">
        <v>210</v>
      </c>
      <c r="C134" t="s">
        <v>17</v>
      </c>
      <c r="D134" t="str">
        <f>IF(MOD(INT(studenci8[[#This Row],[pesel]]/10), 2)=1, "M", "K")</f>
        <v>M</v>
      </c>
      <c r="E134" t="str">
        <f>IF(VLOOKUP(studenci8[[#This Row],[pesel]], meldunek[], 1)=studenci8[[#This Row],[pesel]], "tak", "nie")</f>
        <v>tak</v>
      </c>
    </row>
    <row r="135" spans="1:5" x14ac:dyDescent="0.25">
      <c r="A135">
        <v>94032585554</v>
      </c>
      <c r="B135" t="s">
        <v>211</v>
      </c>
      <c r="C135" t="s">
        <v>72</v>
      </c>
      <c r="D135" t="str">
        <f>IF(MOD(INT(studenci8[[#This Row],[pesel]]/10), 2)=1, "M", "K")</f>
        <v>M</v>
      </c>
      <c r="E135" t="str">
        <f>IF(VLOOKUP(studenci8[[#This Row],[pesel]], meldunek[], 1)=studenci8[[#This Row],[pesel]], "tak", "nie")</f>
        <v>tak</v>
      </c>
    </row>
    <row r="136" spans="1:5" x14ac:dyDescent="0.25">
      <c r="A136">
        <v>94032747169</v>
      </c>
      <c r="B136" t="s">
        <v>212</v>
      </c>
      <c r="C136" t="s">
        <v>213</v>
      </c>
      <c r="D136" t="str">
        <f>IF(MOD(INT(studenci8[[#This Row],[pesel]]/10), 2)=1, "M", "K")</f>
        <v>K</v>
      </c>
      <c r="E136" t="str">
        <f>IF(VLOOKUP(studenci8[[#This Row],[pesel]], meldunek[], 1)=studenci8[[#This Row],[pesel]], "tak", "nie")</f>
        <v>tak</v>
      </c>
    </row>
    <row r="137" spans="1:5" x14ac:dyDescent="0.25">
      <c r="A137">
        <v>94040669736</v>
      </c>
      <c r="B137" t="s">
        <v>214</v>
      </c>
      <c r="C137" t="s">
        <v>215</v>
      </c>
      <c r="D137" t="str">
        <f>IF(MOD(INT(studenci8[[#This Row],[pesel]]/10), 2)=1, "M", "K")</f>
        <v>M</v>
      </c>
      <c r="E137" t="str">
        <f>IF(VLOOKUP(studenci8[[#This Row],[pesel]], meldunek[], 1)=studenci8[[#This Row],[pesel]], "tak", "nie")</f>
        <v>tak</v>
      </c>
    </row>
    <row r="138" spans="1:5" x14ac:dyDescent="0.25">
      <c r="A138">
        <v>94041273536</v>
      </c>
      <c r="B138" t="s">
        <v>216</v>
      </c>
      <c r="C138" t="s">
        <v>178</v>
      </c>
      <c r="D138" t="str">
        <f>IF(MOD(INT(studenci8[[#This Row],[pesel]]/10), 2)=1, "M", "K")</f>
        <v>M</v>
      </c>
      <c r="E138" t="str">
        <f>IF(VLOOKUP(studenci8[[#This Row],[pesel]], meldunek[], 1)=studenci8[[#This Row],[pesel]], "tak", "nie")</f>
        <v>tak</v>
      </c>
    </row>
    <row r="139" spans="1:5" x14ac:dyDescent="0.25">
      <c r="A139">
        <v>94041715238</v>
      </c>
      <c r="B139" t="s">
        <v>217</v>
      </c>
      <c r="C139" t="s">
        <v>84</v>
      </c>
      <c r="D139" t="str">
        <f>IF(MOD(INT(studenci8[[#This Row],[pesel]]/10), 2)=1, "M", "K")</f>
        <v>M</v>
      </c>
      <c r="E139" t="str">
        <f>IF(VLOOKUP(studenci8[[#This Row],[pesel]], meldunek[], 1)=studenci8[[#This Row],[pesel]], "tak", "nie")</f>
        <v>tak</v>
      </c>
    </row>
    <row r="140" spans="1:5" x14ac:dyDescent="0.25">
      <c r="A140">
        <v>94042061826</v>
      </c>
      <c r="B140" t="s">
        <v>218</v>
      </c>
      <c r="C140" t="s">
        <v>219</v>
      </c>
      <c r="D140" t="str">
        <f>IF(MOD(INT(studenci8[[#This Row],[pesel]]/10), 2)=1, "M", "K")</f>
        <v>K</v>
      </c>
      <c r="E140" t="str">
        <f>IF(VLOOKUP(studenci8[[#This Row],[pesel]], meldunek[], 1)=studenci8[[#This Row],[pesel]], "tak", "nie")</f>
        <v>tak</v>
      </c>
    </row>
    <row r="141" spans="1:5" x14ac:dyDescent="0.25">
      <c r="A141">
        <v>94042538867</v>
      </c>
      <c r="B141" t="s">
        <v>220</v>
      </c>
      <c r="C141" t="s">
        <v>203</v>
      </c>
      <c r="D141" t="str">
        <f>IF(MOD(INT(studenci8[[#This Row],[pesel]]/10), 2)=1, "M", "K")</f>
        <v>K</v>
      </c>
      <c r="E141" t="str">
        <f>IF(VLOOKUP(studenci8[[#This Row],[pesel]], meldunek[], 1)=studenci8[[#This Row],[pesel]], "tak", "nie")</f>
        <v>tak</v>
      </c>
    </row>
    <row r="142" spans="1:5" x14ac:dyDescent="0.25">
      <c r="A142">
        <v>94050341862</v>
      </c>
      <c r="B142" t="s">
        <v>221</v>
      </c>
      <c r="C142" t="s">
        <v>35</v>
      </c>
      <c r="D142" t="str">
        <f>IF(MOD(INT(studenci8[[#This Row],[pesel]]/10), 2)=1, "M", "K")</f>
        <v>K</v>
      </c>
      <c r="E142" t="str">
        <f>IF(VLOOKUP(studenci8[[#This Row],[pesel]], meldunek[], 1)=studenci8[[#This Row],[pesel]], "tak", "nie")</f>
        <v>tak</v>
      </c>
    </row>
    <row r="143" spans="1:5" x14ac:dyDescent="0.25">
      <c r="A143">
        <v>94050415987</v>
      </c>
      <c r="B143" t="s">
        <v>222</v>
      </c>
      <c r="C143" t="s">
        <v>118</v>
      </c>
      <c r="D143" t="str">
        <f>IF(MOD(INT(studenci8[[#This Row],[pesel]]/10), 2)=1, "M", "K")</f>
        <v>K</v>
      </c>
      <c r="E143" t="str">
        <f>IF(VLOOKUP(studenci8[[#This Row],[pesel]], meldunek[], 1)=studenci8[[#This Row],[pesel]], "tak", "nie")</f>
        <v>tak</v>
      </c>
    </row>
    <row r="144" spans="1:5" x14ac:dyDescent="0.25">
      <c r="A144">
        <v>94050582715</v>
      </c>
      <c r="B144" t="s">
        <v>223</v>
      </c>
      <c r="C144" t="s">
        <v>120</v>
      </c>
      <c r="D144" t="str">
        <f>IF(MOD(INT(studenci8[[#This Row],[pesel]]/10), 2)=1, "M", "K")</f>
        <v>M</v>
      </c>
      <c r="E144" t="str">
        <f>IF(VLOOKUP(studenci8[[#This Row],[pesel]], meldunek[], 1)=studenci8[[#This Row],[pesel]], "tak", "nie")</f>
        <v>tak</v>
      </c>
    </row>
    <row r="145" spans="1:5" x14ac:dyDescent="0.25">
      <c r="A145">
        <v>94051599561</v>
      </c>
      <c r="B145" t="s">
        <v>224</v>
      </c>
      <c r="C145" t="s">
        <v>106</v>
      </c>
      <c r="D145" t="str">
        <f>IF(MOD(INT(studenci8[[#This Row],[pesel]]/10), 2)=1, "M", "K")</f>
        <v>K</v>
      </c>
      <c r="E145" t="str">
        <f>IF(VLOOKUP(studenci8[[#This Row],[pesel]], meldunek[], 1)=studenci8[[#This Row],[pesel]], "tak", "nie")</f>
        <v>tak</v>
      </c>
    </row>
    <row r="146" spans="1:5" x14ac:dyDescent="0.25">
      <c r="A146">
        <v>94051786439</v>
      </c>
      <c r="B146" t="s">
        <v>225</v>
      </c>
      <c r="C146" t="s">
        <v>91</v>
      </c>
      <c r="D146" t="str">
        <f>IF(MOD(INT(studenci8[[#This Row],[pesel]]/10), 2)=1, "M", "K")</f>
        <v>M</v>
      </c>
      <c r="E146" t="str">
        <f>IF(VLOOKUP(studenci8[[#This Row],[pesel]], meldunek[], 1)=studenci8[[#This Row],[pesel]], "tak", "nie")</f>
        <v>tak</v>
      </c>
    </row>
    <row r="147" spans="1:5" x14ac:dyDescent="0.25">
      <c r="A147">
        <v>94051886221</v>
      </c>
      <c r="B147" t="s">
        <v>226</v>
      </c>
      <c r="C147" t="s">
        <v>96</v>
      </c>
      <c r="D147" t="str">
        <f>IF(MOD(INT(studenci8[[#This Row],[pesel]]/10), 2)=1, "M", "K")</f>
        <v>K</v>
      </c>
      <c r="E147" t="str">
        <f>IF(VLOOKUP(studenci8[[#This Row],[pesel]], meldunek[], 1)=studenci8[[#This Row],[pesel]], "tak", "nie")</f>
        <v>tak</v>
      </c>
    </row>
    <row r="148" spans="1:5" x14ac:dyDescent="0.25">
      <c r="A148">
        <v>94051893894</v>
      </c>
      <c r="B148" t="s">
        <v>227</v>
      </c>
      <c r="C148" t="s">
        <v>138</v>
      </c>
      <c r="D148" t="str">
        <f>IF(MOD(INT(studenci8[[#This Row],[pesel]]/10), 2)=1, "M", "K")</f>
        <v>M</v>
      </c>
      <c r="E148" t="str">
        <f>IF(VLOOKUP(studenci8[[#This Row],[pesel]], meldunek[], 1)=studenci8[[#This Row],[pesel]], "tak", "nie")</f>
        <v>tak</v>
      </c>
    </row>
    <row r="149" spans="1:5" x14ac:dyDescent="0.25">
      <c r="A149">
        <v>94052013633</v>
      </c>
      <c r="B149" t="s">
        <v>228</v>
      </c>
      <c r="C149" t="s">
        <v>68</v>
      </c>
      <c r="D149" t="str">
        <f>IF(MOD(INT(studenci8[[#This Row],[pesel]]/10), 2)=1, "M", "K")</f>
        <v>M</v>
      </c>
      <c r="E149" t="str">
        <f>IF(VLOOKUP(studenci8[[#This Row],[pesel]], meldunek[], 1)=studenci8[[#This Row],[pesel]], "tak", "nie")</f>
        <v>tak</v>
      </c>
    </row>
    <row r="150" spans="1:5" x14ac:dyDescent="0.25">
      <c r="A150">
        <v>94052063812</v>
      </c>
      <c r="B150" t="s">
        <v>229</v>
      </c>
      <c r="C150" t="s">
        <v>156</v>
      </c>
      <c r="D150" t="str">
        <f>IF(MOD(INT(studenci8[[#This Row],[pesel]]/10), 2)=1, "M", "K")</f>
        <v>M</v>
      </c>
      <c r="E150" t="str">
        <f>IF(VLOOKUP(studenci8[[#This Row],[pesel]], meldunek[], 1)=studenci8[[#This Row],[pesel]], "tak", "nie")</f>
        <v>tak</v>
      </c>
    </row>
    <row r="151" spans="1:5" x14ac:dyDescent="0.25">
      <c r="A151">
        <v>94052327952</v>
      </c>
      <c r="B151" t="s">
        <v>230</v>
      </c>
      <c r="C151" t="s">
        <v>113</v>
      </c>
      <c r="D151" t="str">
        <f>IF(MOD(INT(studenci8[[#This Row],[pesel]]/10), 2)=1, "M", "K")</f>
        <v>M</v>
      </c>
      <c r="E151" t="str">
        <f>IF(VLOOKUP(studenci8[[#This Row],[pesel]], meldunek[], 1)=studenci8[[#This Row],[pesel]], "tak", "nie")</f>
        <v>tak</v>
      </c>
    </row>
    <row r="152" spans="1:5" x14ac:dyDescent="0.25">
      <c r="A152">
        <v>94052812232</v>
      </c>
      <c r="B152" t="s">
        <v>231</v>
      </c>
      <c r="C152" t="s">
        <v>48</v>
      </c>
      <c r="D152" t="str">
        <f>IF(MOD(INT(studenci8[[#This Row],[pesel]]/10), 2)=1, "M", "K")</f>
        <v>M</v>
      </c>
      <c r="E152" t="str">
        <f>IF(VLOOKUP(studenci8[[#This Row],[pesel]], meldunek[], 1)=studenci8[[#This Row],[pesel]], "tak", "nie")</f>
        <v>tak</v>
      </c>
    </row>
    <row r="153" spans="1:5" x14ac:dyDescent="0.25">
      <c r="A153">
        <v>94060394564</v>
      </c>
      <c r="B153" t="s">
        <v>232</v>
      </c>
      <c r="C153" t="s">
        <v>233</v>
      </c>
      <c r="D153" t="str">
        <f>IF(MOD(INT(studenci8[[#This Row],[pesel]]/10), 2)=1, "M", "K")</f>
        <v>K</v>
      </c>
      <c r="E153" t="str">
        <f>IF(VLOOKUP(studenci8[[#This Row],[pesel]], meldunek[], 1)=studenci8[[#This Row],[pesel]], "tak", "nie")</f>
        <v>tak</v>
      </c>
    </row>
    <row r="154" spans="1:5" x14ac:dyDescent="0.25">
      <c r="A154">
        <v>94062364747</v>
      </c>
      <c r="B154" t="s">
        <v>234</v>
      </c>
      <c r="C154" t="s">
        <v>181</v>
      </c>
      <c r="D154" t="str">
        <f>IF(MOD(INT(studenci8[[#This Row],[pesel]]/10), 2)=1, "M", "K")</f>
        <v>K</v>
      </c>
      <c r="E154" t="str">
        <f>IF(VLOOKUP(studenci8[[#This Row],[pesel]], meldunek[], 1)=studenci8[[#This Row],[pesel]], "tak", "nie")</f>
        <v>tak</v>
      </c>
    </row>
    <row r="155" spans="1:5" x14ac:dyDescent="0.25">
      <c r="A155">
        <v>94062767281</v>
      </c>
      <c r="B155" t="s">
        <v>235</v>
      </c>
      <c r="C155" t="s">
        <v>236</v>
      </c>
      <c r="D155" t="str">
        <f>IF(MOD(INT(studenci8[[#This Row],[pesel]]/10), 2)=1, "M", "K")</f>
        <v>K</v>
      </c>
      <c r="E155" t="str">
        <f>IF(VLOOKUP(studenci8[[#This Row],[pesel]], meldunek[], 1)=studenci8[[#This Row],[pesel]], "tak", "nie")</f>
        <v>tak</v>
      </c>
    </row>
    <row r="156" spans="1:5" x14ac:dyDescent="0.25">
      <c r="A156">
        <v>94062811591</v>
      </c>
      <c r="B156" t="s">
        <v>237</v>
      </c>
      <c r="C156" t="s">
        <v>238</v>
      </c>
      <c r="D156" t="str">
        <f>IF(MOD(INT(studenci8[[#This Row],[pesel]]/10), 2)=1, "M", "K")</f>
        <v>M</v>
      </c>
      <c r="E156" t="str">
        <f>IF(VLOOKUP(studenci8[[#This Row],[pesel]], meldunek[], 1)=studenci8[[#This Row],[pesel]], "tak", "nie")</f>
        <v>tak</v>
      </c>
    </row>
    <row r="157" spans="1:5" x14ac:dyDescent="0.25">
      <c r="A157">
        <v>94070167664</v>
      </c>
      <c r="B157" t="s">
        <v>239</v>
      </c>
      <c r="C157" t="s">
        <v>59</v>
      </c>
      <c r="D157" t="str">
        <f>IF(MOD(INT(studenci8[[#This Row],[pesel]]/10), 2)=1, "M", "K")</f>
        <v>K</v>
      </c>
      <c r="E157" t="str">
        <f>IF(VLOOKUP(studenci8[[#This Row],[pesel]], meldunek[], 1)=studenci8[[#This Row],[pesel]], "tak", "nie")</f>
        <v>tak</v>
      </c>
    </row>
    <row r="158" spans="1:5" x14ac:dyDescent="0.25">
      <c r="A158">
        <v>94070444888</v>
      </c>
      <c r="B158" t="s">
        <v>240</v>
      </c>
      <c r="C158" t="s">
        <v>118</v>
      </c>
      <c r="D158" t="str">
        <f>IF(MOD(INT(studenci8[[#This Row],[pesel]]/10), 2)=1, "M", "K")</f>
        <v>K</v>
      </c>
      <c r="E158" t="str">
        <f>IF(VLOOKUP(studenci8[[#This Row],[pesel]], meldunek[], 1)=studenci8[[#This Row],[pesel]], "tak", "nie")</f>
        <v>tak</v>
      </c>
    </row>
    <row r="159" spans="1:5" x14ac:dyDescent="0.25">
      <c r="A159">
        <v>94070532538</v>
      </c>
      <c r="B159" t="s">
        <v>241</v>
      </c>
      <c r="C159" t="s">
        <v>120</v>
      </c>
      <c r="D159" t="str">
        <f>IF(MOD(INT(studenci8[[#This Row],[pesel]]/10), 2)=1, "M", "K")</f>
        <v>M</v>
      </c>
      <c r="E159" t="str">
        <f>IF(VLOOKUP(studenci8[[#This Row],[pesel]], meldunek[], 1)=studenci8[[#This Row],[pesel]], "tak", "nie")</f>
        <v>nie</v>
      </c>
    </row>
    <row r="160" spans="1:5" x14ac:dyDescent="0.25">
      <c r="A160">
        <v>94072349563</v>
      </c>
      <c r="B160" t="s">
        <v>242</v>
      </c>
      <c r="C160" t="s">
        <v>243</v>
      </c>
      <c r="D160" t="str">
        <f>IF(MOD(INT(studenci8[[#This Row],[pesel]]/10), 2)=1, "M", "K")</f>
        <v>K</v>
      </c>
      <c r="E160" t="str">
        <f>IF(VLOOKUP(studenci8[[#This Row],[pesel]], meldunek[], 1)=studenci8[[#This Row],[pesel]], "tak", "nie")</f>
        <v>tak</v>
      </c>
    </row>
    <row r="161" spans="1:5" x14ac:dyDescent="0.25">
      <c r="A161">
        <v>94072628581</v>
      </c>
      <c r="B161" t="s">
        <v>244</v>
      </c>
      <c r="C161" t="s">
        <v>153</v>
      </c>
      <c r="D161" t="str">
        <f>IF(MOD(INT(studenci8[[#This Row],[pesel]]/10), 2)=1, "M", "K")</f>
        <v>K</v>
      </c>
      <c r="E161" t="str">
        <f>IF(VLOOKUP(studenci8[[#This Row],[pesel]], meldunek[], 1)=studenci8[[#This Row],[pesel]], "tak", "nie")</f>
        <v>tak</v>
      </c>
    </row>
    <row r="162" spans="1:5" x14ac:dyDescent="0.25">
      <c r="A162">
        <v>94080228692</v>
      </c>
      <c r="B162" t="s">
        <v>245</v>
      </c>
      <c r="C162" t="s">
        <v>31</v>
      </c>
      <c r="D162" t="str">
        <f>IF(MOD(INT(studenci8[[#This Row],[pesel]]/10), 2)=1, "M", "K")</f>
        <v>M</v>
      </c>
      <c r="E162" t="str">
        <f>IF(VLOOKUP(studenci8[[#This Row],[pesel]], meldunek[], 1)=studenci8[[#This Row],[pesel]], "tak", "nie")</f>
        <v>tak</v>
      </c>
    </row>
    <row r="163" spans="1:5" x14ac:dyDescent="0.25">
      <c r="A163">
        <v>94080448661</v>
      </c>
      <c r="B163" t="s">
        <v>246</v>
      </c>
      <c r="C163" t="s">
        <v>219</v>
      </c>
      <c r="D163" t="str">
        <f>IF(MOD(INT(studenci8[[#This Row],[pesel]]/10), 2)=1, "M", "K")</f>
        <v>K</v>
      </c>
      <c r="E163" t="str">
        <f>IF(VLOOKUP(studenci8[[#This Row],[pesel]], meldunek[], 1)=studenci8[[#This Row],[pesel]], "tak", "nie")</f>
        <v>tak</v>
      </c>
    </row>
    <row r="164" spans="1:5" x14ac:dyDescent="0.25">
      <c r="A164">
        <v>94080681844</v>
      </c>
      <c r="B164" t="s">
        <v>247</v>
      </c>
      <c r="C164" t="s">
        <v>248</v>
      </c>
      <c r="D164" t="str">
        <f>IF(MOD(INT(studenci8[[#This Row],[pesel]]/10), 2)=1, "M", "K")</f>
        <v>K</v>
      </c>
      <c r="E164" t="str">
        <f>IF(VLOOKUP(studenci8[[#This Row],[pesel]], meldunek[], 1)=studenci8[[#This Row],[pesel]], "tak", "nie")</f>
        <v>tak</v>
      </c>
    </row>
    <row r="165" spans="1:5" x14ac:dyDescent="0.25">
      <c r="A165">
        <v>94080977152</v>
      </c>
      <c r="B165" t="s">
        <v>249</v>
      </c>
      <c r="C165" t="s">
        <v>172</v>
      </c>
      <c r="D165" t="str">
        <f>IF(MOD(INT(studenci8[[#This Row],[pesel]]/10), 2)=1, "M", "K")</f>
        <v>M</v>
      </c>
      <c r="E165" t="str">
        <f>IF(VLOOKUP(studenci8[[#This Row],[pesel]], meldunek[], 1)=studenci8[[#This Row],[pesel]], "tak", "nie")</f>
        <v>tak</v>
      </c>
    </row>
    <row r="166" spans="1:5" x14ac:dyDescent="0.25">
      <c r="A166">
        <v>94081134358</v>
      </c>
      <c r="B166" t="s">
        <v>250</v>
      </c>
      <c r="C166" t="s">
        <v>146</v>
      </c>
      <c r="D166" t="str">
        <f>IF(MOD(INT(studenci8[[#This Row],[pesel]]/10), 2)=1, "M", "K")</f>
        <v>M</v>
      </c>
      <c r="E166" t="str">
        <f>IF(VLOOKUP(studenci8[[#This Row],[pesel]], meldunek[], 1)=studenci8[[#This Row],[pesel]], "tak", "nie")</f>
        <v>tak</v>
      </c>
    </row>
    <row r="167" spans="1:5" x14ac:dyDescent="0.25">
      <c r="A167">
        <v>94081268846</v>
      </c>
      <c r="B167" t="s">
        <v>251</v>
      </c>
      <c r="C167" t="s">
        <v>170</v>
      </c>
      <c r="D167" t="str">
        <f>IF(MOD(INT(studenci8[[#This Row],[pesel]]/10), 2)=1, "M", "K")</f>
        <v>K</v>
      </c>
      <c r="E167" t="str">
        <f>IF(VLOOKUP(studenci8[[#This Row],[pesel]], meldunek[], 1)=studenci8[[#This Row],[pesel]], "tak", "nie")</f>
        <v>tak</v>
      </c>
    </row>
    <row r="168" spans="1:5" x14ac:dyDescent="0.25">
      <c r="A168">
        <v>94082215991</v>
      </c>
      <c r="B168" t="s">
        <v>252</v>
      </c>
      <c r="C168" t="s">
        <v>205</v>
      </c>
      <c r="D168" t="str">
        <f>IF(MOD(INT(studenci8[[#This Row],[pesel]]/10), 2)=1, "M", "K")</f>
        <v>M</v>
      </c>
      <c r="E168" t="str">
        <f>IF(VLOOKUP(studenci8[[#This Row],[pesel]], meldunek[], 1)=studenci8[[#This Row],[pesel]], "tak", "nie")</f>
        <v>tak</v>
      </c>
    </row>
    <row r="169" spans="1:5" x14ac:dyDescent="0.25">
      <c r="A169">
        <v>94082711312</v>
      </c>
      <c r="B169" t="s">
        <v>253</v>
      </c>
      <c r="C169" t="s">
        <v>238</v>
      </c>
      <c r="D169" t="str">
        <f>IF(MOD(INT(studenci8[[#This Row],[pesel]]/10), 2)=1, "M", "K")</f>
        <v>M</v>
      </c>
      <c r="E169" t="str">
        <f>IF(VLOOKUP(studenci8[[#This Row],[pesel]], meldunek[], 1)=studenci8[[#This Row],[pesel]], "tak", "nie")</f>
        <v>tak</v>
      </c>
    </row>
    <row r="170" spans="1:5" x14ac:dyDescent="0.25">
      <c r="A170">
        <v>94083048134</v>
      </c>
      <c r="B170" t="s">
        <v>254</v>
      </c>
      <c r="C170" t="s">
        <v>57</v>
      </c>
      <c r="D170" t="str">
        <f>IF(MOD(INT(studenci8[[#This Row],[pesel]]/10), 2)=1, "M", "K")</f>
        <v>M</v>
      </c>
      <c r="E170" t="str">
        <f>IF(VLOOKUP(studenci8[[#This Row],[pesel]], meldunek[], 1)=studenci8[[#This Row],[pesel]], "tak", "nie")</f>
        <v>tak</v>
      </c>
    </row>
    <row r="171" spans="1:5" x14ac:dyDescent="0.25">
      <c r="A171">
        <v>94091089918</v>
      </c>
      <c r="B171" t="s">
        <v>255</v>
      </c>
      <c r="C171" t="s">
        <v>84</v>
      </c>
      <c r="D171" t="str">
        <f>IF(MOD(INT(studenci8[[#This Row],[pesel]]/10), 2)=1, "M", "K")</f>
        <v>M</v>
      </c>
      <c r="E171" t="str">
        <f>IF(VLOOKUP(studenci8[[#This Row],[pesel]], meldunek[], 1)=studenci8[[#This Row],[pesel]], "tak", "nie")</f>
        <v>tak</v>
      </c>
    </row>
    <row r="172" spans="1:5" x14ac:dyDescent="0.25">
      <c r="A172">
        <v>94091411788</v>
      </c>
      <c r="B172" t="s">
        <v>256</v>
      </c>
      <c r="C172" t="s">
        <v>243</v>
      </c>
      <c r="D172" t="str">
        <f>IF(MOD(INT(studenci8[[#This Row],[pesel]]/10), 2)=1, "M", "K")</f>
        <v>K</v>
      </c>
      <c r="E172" t="str">
        <f>IF(VLOOKUP(studenci8[[#This Row],[pesel]], meldunek[], 1)=studenci8[[#This Row],[pesel]], "tak", "nie")</f>
        <v>tak</v>
      </c>
    </row>
    <row r="173" spans="1:5" x14ac:dyDescent="0.25">
      <c r="A173">
        <v>94091495359</v>
      </c>
      <c r="B173" t="s">
        <v>257</v>
      </c>
      <c r="C173" t="s">
        <v>258</v>
      </c>
      <c r="D173" t="str">
        <f>IF(MOD(INT(studenci8[[#This Row],[pesel]]/10), 2)=1, "M", "K")</f>
        <v>M</v>
      </c>
      <c r="E173" t="str">
        <f>IF(VLOOKUP(studenci8[[#This Row],[pesel]], meldunek[], 1)=studenci8[[#This Row],[pesel]], "tak", "nie")</f>
        <v>tak</v>
      </c>
    </row>
    <row r="174" spans="1:5" x14ac:dyDescent="0.25">
      <c r="A174">
        <v>94091517385</v>
      </c>
      <c r="B174" t="s">
        <v>259</v>
      </c>
      <c r="C174" t="s">
        <v>94</v>
      </c>
      <c r="D174" t="str">
        <f>IF(MOD(INT(studenci8[[#This Row],[pesel]]/10), 2)=1, "M", "K")</f>
        <v>K</v>
      </c>
      <c r="E174" t="str">
        <f>IF(VLOOKUP(studenci8[[#This Row],[pesel]], meldunek[], 1)=studenci8[[#This Row],[pesel]], "tak", "nie")</f>
        <v>tak</v>
      </c>
    </row>
    <row r="175" spans="1:5" x14ac:dyDescent="0.25">
      <c r="A175">
        <v>94091751347</v>
      </c>
      <c r="B175" t="s">
        <v>260</v>
      </c>
      <c r="C175" t="s">
        <v>261</v>
      </c>
      <c r="D175" t="str">
        <f>IF(MOD(INT(studenci8[[#This Row],[pesel]]/10), 2)=1, "M", "K")</f>
        <v>K</v>
      </c>
      <c r="E175" t="str">
        <f>IF(VLOOKUP(studenci8[[#This Row],[pesel]], meldunek[], 1)=studenci8[[#This Row],[pesel]], "tak", "nie")</f>
        <v>tak</v>
      </c>
    </row>
    <row r="176" spans="1:5" x14ac:dyDescent="0.25">
      <c r="A176">
        <v>94092286956</v>
      </c>
      <c r="B176" t="s">
        <v>262</v>
      </c>
      <c r="C176" t="s">
        <v>23</v>
      </c>
      <c r="D176" t="str">
        <f>IF(MOD(INT(studenci8[[#This Row],[pesel]]/10), 2)=1, "M", "K")</f>
        <v>M</v>
      </c>
      <c r="E176" t="str">
        <f>IF(VLOOKUP(studenci8[[#This Row],[pesel]], meldunek[], 1)=studenci8[[#This Row],[pesel]], "tak", "nie")</f>
        <v>tak</v>
      </c>
    </row>
    <row r="177" spans="1:5" x14ac:dyDescent="0.25">
      <c r="A177">
        <v>94093037193</v>
      </c>
      <c r="B177" t="s">
        <v>263</v>
      </c>
      <c r="C177" t="s">
        <v>193</v>
      </c>
      <c r="D177" t="str">
        <f>IF(MOD(INT(studenci8[[#This Row],[pesel]]/10), 2)=1, "M", "K")</f>
        <v>M</v>
      </c>
      <c r="E177" t="str">
        <f>IF(VLOOKUP(studenci8[[#This Row],[pesel]], meldunek[], 1)=studenci8[[#This Row],[pesel]], "tak", "nie")</f>
        <v>tak</v>
      </c>
    </row>
    <row r="178" spans="1:5" x14ac:dyDescent="0.25">
      <c r="A178">
        <v>94100357838</v>
      </c>
      <c r="B178" t="s">
        <v>264</v>
      </c>
      <c r="C178" t="s">
        <v>265</v>
      </c>
      <c r="D178" t="str">
        <f>IF(MOD(INT(studenci8[[#This Row],[pesel]]/10), 2)=1, "M", "K")</f>
        <v>M</v>
      </c>
      <c r="E178" t="str">
        <f>IF(VLOOKUP(studenci8[[#This Row],[pesel]], meldunek[], 1)=studenci8[[#This Row],[pesel]], "tak", "nie")</f>
        <v>tak</v>
      </c>
    </row>
    <row r="179" spans="1:5" x14ac:dyDescent="0.25">
      <c r="A179">
        <v>94100835552</v>
      </c>
      <c r="B179" t="s">
        <v>266</v>
      </c>
      <c r="C179" t="s">
        <v>267</v>
      </c>
      <c r="D179" t="str">
        <f>IF(MOD(INT(studenci8[[#This Row],[pesel]]/10), 2)=1, "M", "K")</f>
        <v>M</v>
      </c>
      <c r="E179" t="str">
        <f>IF(VLOOKUP(studenci8[[#This Row],[pesel]], meldunek[], 1)=studenci8[[#This Row],[pesel]], "tak", "nie")</f>
        <v>tak</v>
      </c>
    </row>
    <row r="180" spans="1:5" x14ac:dyDescent="0.25">
      <c r="A180">
        <v>94102052458</v>
      </c>
      <c r="B180" t="s">
        <v>268</v>
      </c>
      <c r="C180" t="s">
        <v>46</v>
      </c>
      <c r="D180" t="str">
        <f>IF(MOD(INT(studenci8[[#This Row],[pesel]]/10), 2)=1, "M", "K")</f>
        <v>M</v>
      </c>
      <c r="E180" t="str">
        <f>IF(VLOOKUP(studenci8[[#This Row],[pesel]], meldunek[], 1)=studenci8[[#This Row],[pesel]], "tak", "nie")</f>
        <v>tak</v>
      </c>
    </row>
    <row r="181" spans="1:5" x14ac:dyDescent="0.25">
      <c r="A181">
        <v>94103033254</v>
      </c>
      <c r="B181" t="s">
        <v>269</v>
      </c>
      <c r="C181" t="s">
        <v>270</v>
      </c>
      <c r="D181" t="str">
        <f>IF(MOD(INT(studenci8[[#This Row],[pesel]]/10), 2)=1, "M", "K")</f>
        <v>M</v>
      </c>
      <c r="E181" t="str">
        <f>IF(VLOOKUP(studenci8[[#This Row],[pesel]], meldunek[], 1)=studenci8[[#This Row],[pesel]], "tak", "nie")</f>
        <v>tak</v>
      </c>
    </row>
    <row r="182" spans="1:5" x14ac:dyDescent="0.25">
      <c r="A182">
        <v>94111993425</v>
      </c>
      <c r="B182" t="s">
        <v>271</v>
      </c>
      <c r="C182" t="s">
        <v>181</v>
      </c>
      <c r="D182" t="str">
        <f>IF(MOD(INT(studenci8[[#This Row],[pesel]]/10), 2)=1, "M", "K")</f>
        <v>K</v>
      </c>
      <c r="E182" t="str">
        <f>IF(VLOOKUP(studenci8[[#This Row],[pesel]], meldunek[], 1)=studenci8[[#This Row],[pesel]], "tak", "nie")</f>
        <v>tak</v>
      </c>
    </row>
    <row r="183" spans="1:5" x14ac:dyDescent="0.25">
      <c r="A183">
        <v>94112234831</v>
      </c>
      <c r="B183" t="s">
        <v>272</v>
      </c>
      <c r="C183" t="s">
        <v>48</v>
      </c>
      <c r="D183" t="str">
        <f>IF(MOD(INT(studenci8[[#This Row],[pesel]]/10), 2)=1, "M", "K")</f>
        <v>M</v>
      </c>
      <c r="E183" t="str">
        <f>IF(VLOOKUP(studenci8[[#This Row],[pesel]], meldunek[], 1)=studenci8[[#This Row],[pesel]], "tak", "nie")</f>
        <v>tak</v>
      </c>
    </row>
    <row r="184" spans="1:5" x14ac:dyDescent="0.25">
      <c r="A184">
        <v>94112973718</v>
      </c>
      <c r="B184" t="s">
        <v>273</v>
      </c>
      <c r="C184" t="s">
        <v>48</v>
      </c>
      <c r="D184" t="str">
        <f>IF(MOD(INT(studenci8[[#This Row],[pesel]]/10), 2)=1, "M", "K")</f>
        <v>M</v>
      </c>
      <c r="E184" t="str">
        <f>IF(VLOOKUP(studenci8[[#This Row],[pesel]], meldunek[], 1)=studenci8[[#This Row],[pesel]], "tak", "nie")</f>
        <v>tak</v>
      </c>
    </row>
    <row r="185" spans="1:5" x14ac:dyDescent="0.25">
      <c r="A185">
        <v>94121421336</v>
      </c>
      <c r="B185" t="s">
        <v>274</v>
      </c>
      <c r="C185" t="s">
        <v>86</v>
      </c>
      <c r="D185" t="str">
        <f>IF(MOD(INT(studenci8[[#This Row],[pesel]]/10), 2)=1, "M", "K")</f>
        <v>M</v>
      </c>
      <c r="E185" t="str">
        <f>IF(VLOOKUP(studenci8[[#This Row],[pesel]], meldunek[], 1)=studenci8[[#This Row],[pesel]], "tak", "nie")</f>
        <v>tak</v>
      </c>
    </row>
    <row r="186" spans="1:5" x14ac:dyDescent="0.25">
      <c r="A186">
        <v>94121925755</v>
      </c>
      <c r="B186" t="s">
        <v>275</v>
      </c>
      <c r="C186" t="s">
        <v>178</v>
      </c>
      <c r="D186" t="str">
        <f>IF(MOD(INT(studenci8[[#This Row],[pesel]]/10), 2)=1, "M", "K")</f>
        <v>M</v>
      </c>
      <c r="E186" t="str">
        <f>IF(VLOOKUP(studenci8[[#This Row],[pesel]], meldunek[], 1)=studenci8[[#This Row],[pesel]], "tak", "nie")</f>
        <v>tak</v>
      </c>
    </row>
    <row r="187" spans="1:5" x14ac:dyDescent="0.25">
      <c r="A187">
        <v>94122135195</v>
      </c>
      <c r="B187" t="s">
        <v>276</v>
      </c>
      <c r="C187" t="s">
        <v>215</v>
      </c>
      <c r="D187" t="str">
        <f>IF(MOD(INT(studenci8[[#This Row],[pesel]]/10), 2)=1, "M", "K")</f>
        <v>M</v>
      </c>
      <c r="E187" t="str">
        <f>IF(VLOOKUP(studenci8[[#This Row],[pesel]], meldunek[], 1)=studenci8[[#This Row],[pesel]], "tak", "nie")</f>
        <v>tak</v>
      </c>
    </row>
    <row r="188" spans="1:5" x14ac:dyDescent="0.25">
      <c r="A188">
        <v>94123156375</v>
      </c>
      <c r="B188" t="s">
        <v>277</v>
      </c>
      <c r="C188" t="s">
        <v>120</v>
      </c>
      <c r="D188" t="str">
        <f>IF(MOD(INT(studenci8[[#This Row],[pesel]]/10), 2)=1, "M", "K")</f>
        <v>M</v>
      </c>
      <c r="E188" t="str">
        <f>IF(VLOOKUP(studenci8[[#This Row],[pesel]], meldunek[], 1)=studenci8[[#This Row],[pesel]], "tak", "nie")</f>
        <v>tak</v>
      </c>
    </row>
    <row r="189" spans="1:5" x14ac:dyDescent="0.25">
      <c r="A189">
        <v>95010144314</v>
      </c>
      <c r="B189" t="s">
        <v>278</v>
      </c>
      <c r="C189" t="s">
        <v>68</v>
      </c>
      <c r="D189" t="str">
        <f>IF(MOD(INT(studenci8[[#This Row],[pesel]]/10), 2)=1, "M", "K")</f>
        <v>M</v>
      </c>
      <c r="E189" t="str">
        <f>IF(VLOOKUP(studenci8[[#This Row],[pesel]], meldunek[], 1)=studenci8[[#This Row],[pesel]], "tak", "nie")</f>
        <v>tak</v>
      </c>
    </row>
    <row r="190" spans="1:5" x14ac:dyDescent="0.25">
      <c r="A190">
        <v>95010286766</v>
      </c>
      <c r="B190" t="s">
        <v>279</v>
      </c>
      <c r="C190" t="s">
        <v>102</v>
      </c>
      <c r="D190" t="str">
        <f>IF(MOD(INT(studenci8[[#This Row],[pesel]]/10), 2)=1, "M", "K")</f>
        <v>K</v>
      </c>
      <c r="E190" t="str">
        <f>IF(VLOOKUP(studenci8[[#This Row],[pesel]], meldunek[], 1)=studenci8[[#This Row],[pesel]], "tak", "nie")</f>
        <v>tak</v>
      </c>
    </row>
    <row r="191" spans="1:5" x14ac:dyDescent="0.25">
      <c r="A191">
        <v>95010919439</v>
      </c>
      <c r="B191" t="s">
        <v>280</v>
      </c>
      <c r="C191" t="s">
        <v>270</v>
      </c>
      <c r="D191" t="str">
        <f>IF(MOD(INT(studenci8[[#This Row],[pesel]]/10), 2)=1, "M", "K")</f>
        <v>M</v>
      </c>
      <c r="E191" t="str">
        <f>IF(VLOOKUP(studenci8[[#This Row],[pesel]], meldunek[], 1)=studenci8[[#This Row],[pesel]], "tak", "nie")</f>
        <v>tak</v>
      </c>
    </row>
    <row r="192" spans="1:5" x14ac:dyDescent="0.25">
      <c r="A192">
        <v>95010931895</v>
      </c>
      <c r="B192" t="s">
        <v>281</v>
      </c>
      <c r="C192" t="s">
        <v>38</v>
      </c>
      <c r="D192" t="str">
        <f>IF(MOD(INT(studenci8[[#This Row],[pesel]]/10), 2)=1, "M", "K")</f>
        <v>M</v>
      </c>
      <c r="E192" t="str">
        <f>IF(VLOOKUP(studenci8[[#This Row],[pesel]], meldunek[], 1)=studenci8[[#This Row],[pesel]], "tak", "nie")</f>
        <v>tak</v>
      </c>
    </row>
    <row r="193" spans="1:5" x14ac:dyDescent="0.25">
      <c r="A193">
        <v>95011221717</v>
      </c>
      <c r="B193" t="s">
        <v>282</v>
      </c>
      <c r="C193" t="s">
        <v>48</v>
      </c>
      <c r="D193" t="str">
        <f>IF(MOD(INT(studenci8[[#This Row],[pesel]]/10), 2)=1, "M", "K")</f>
        <v>M</v>
      </c>
      <c r="E193" t="str">
        <f>IF(VLOOKUP(studenci8[[#This Row],[pesel]], meldunek[], 1)=studenci8[[#This Row],[pesel]], "tak", "nie")</f>
        <v>tak</v>
      </c>
    </row>
    <row r="194" spans="1:5" x14ac:dyDescent="0.25">
      <c r="A194">
        <v>95011368836</v>
      </c>
      <c r="B194" t="s">
        <v>283</v>
      </c>
      <c r="C194" t="s">
        <v>82</v>
      </c>
      <c r="D194" t="str">
        <f>IF(MOD(INT(studenci8[[#This Row],[pesel]]/10), 2)=1, "M", "K")</f>
        <v>M</v>
      </c>
      <c r="E194" t="str">
        <f>IF(VLOOKUP(studenci8[[#This Row],[pesel]], meldunek[], 1)=studenci8[[#This Row],[pesel]], "tak", "nie")</f>
        <v>tak</v>
      </c>
    </row>
    <row r="195" spans="1:5" x14ac:dyDescent="0.25">
      <c r="A195">
        <v>95012344439</v>
      </c>
      <c r="B195" t="s">
        <v>284</v>
      </c>
      <c r="C195" t="s">
        <v>161</v>
      </c>
      <c r="D195" t="str">
        <f>IF(MOD(INT(studenci8[[#This Row],[pesel]]/10), 2)=1, "M", "K")</f>
        <v>M</v>
      </c>
      <c r="E195" t="str">
        <f>IF(VLOOKUP(studenci8[[#This Row],[pesel]], meldunek[], 1)=studenci8[[#This Row],[pesel]], "tak", "nie")</f>
        <v>tak</v>
      </c>
    </row>
    <row r="196" spans="1:5" x14ac:dyDescent="0.25">
      <c r="A196">
        <v>95012636248</v>
      </c>
      <c r="B196" t="s">
        <v>285</v>
      </c>
      <c r="C196" t="s">
        <v>261</v>
      </c>
      <c r="D196" t="str">
        <f>IF(MOD(INT(studenci8[[#This Row],[pesel]]/10), 2)=1, "M", "K")</f>
        <v>K</v>
      </c>
      <c r="E196" t="str">
        <f>IF(VLOOKUP(studenci8[[#This Row],[pesel]], meldunek[], 1)=studenci8[[#This Row],[pesel]], "tak", "nie")</f>
        <v>tak</v>
      </c>
    </row>
    <row r="197" spans="1:5" x14ac:dyDescent="0.25">
      <c r="A197">
        <v>95020584568</v>
      </c>
      <c r="B197" t="s">
        <v>286</v>
      </c>
      <c r="C197" t="s">
        <v>13</v>
      </c>
      <c r="D197" t="str">
        <f>IF(MOD(INT(studenci8[[#This Row],[pesel]]/10), 2)=1, "M", "K")</f>
        <v>K</v>
      </c>
      <c r="E197" t="str">
        <f>IF(VLOOKUP(studenci8[[#This Row],[pesel]], meldunek[], 1)=studenci8[[#This Row],[pesel]], "tak", "nie")</f>
        <v>tak</v>
      </c>
    </row>
    <row r="198" spans="1:5" x14ac:dyDescent="0.25">
      <c r="A198">
        <v>95021137376</v>
      </c>
      <c r="B198" t="s">
        <v>287</v>
      </c>
      <c r="C198" t="s">
        <v>38</v>
      </c>
      <c r="D198" t="str">
        <f>IF(MOD(INT(studenci8[[#This Row],[pesel]]/10), 2)=1, "M", "K")</f>
        <v>M</v>
      </c>
      <c r="E198" t="str">
        <f>IF(VLOOKUP(studenci8[[#This Row],[pesel]], meldunek[], 1)=studenci8[[#This Row],[pesel]], "tak", "nie")</f>
        <v>tak</v>
      </c>
    </row>
    <row r="199" spans="1:5" x14ac:dyDescent="0.25">
      <c r="A199">
        <v>95022151559</v>
      </c>
      <c r="B199" t="s">
        <v>288</v>
      </c>
      <c r="C199" t="s">
        <v>270</v>
      </c>
      <c r="D199" t="str">
        <f>IF(MOD(INT(studenci8[[#This Row],[pesel]]/10), 2)=1, "M", "K")</f>
        <v>M</v>
      </c>
      <c r="E199" t="str">
        <f>IF(VLOOKUP(studenci8[[#This Row],[pesel]], meldunek[], 1)=studenci8[[#This Row],[pesel]], "tak", "nie")</f>
        <v>tak</v>
      </c>
    </row>
    <row r="200" spans="1:5" x14ac:dyDescent="0.25">
      <c r="A200">
        <v>95022812243</v>
      </c>
      <c r="B200" t="s">
        <v>289</v>
      </c>
      <c r="C200" t="s">
        <v>70</v>
      </c>
      <c r="D200" t="str">
        <f>IF(MOD(INT(studenci8[[#This Row],[pesel]]/10), 2)=1, "M", "K")</f>
        <v>K</v>
      </c>
      <c r="E200" t="str">
        <f>IF(VLOOKUP(studenci8[[#This Row],[pesel]], meldunek[], 1)=studenci8[[#This Row],[pesel]], "tak", "nie")</f>
        <v>tak</v>
      </c>
    </row>
    <row r="201" spans="1:5" x14ac:dyDescent="0.25">
      <c r="A201">
        <v>95030373332</v>
      </c>
      <c r="B201" t="s">
        <v>290</v>
      </c>
      <c r="C201" t="s">
        <v>172</v>
      </c>
      <c r="D201" t="str">
        <f>IF(MOD(INT(studenci8[[#This Row],[pesel]]/10), 2)=1, "M", "K")</f>
        <v>M</v>
      </c>
      <c r="E201" t="str">
        <f>IF(VLOOKUP(studenci8[[#This Row],[pesel]], meldunek[], 1)=studenci8[[#This Row],[pesel]], "tak", "nie")</f>
        <v>tak</v>
      </c>
    </row>
    <row r="202" spans="1:5" x14ac:dyDescent="0.25">
      <c r="A202">
        <v>95030438448</v>
      </c>
      <c r="B202" t="s">
        <v>291</v>
      </c>
      <c r="C202" t="s">
        <v>185</v>
      </c>
      <c r="D202" t="str">
        <f>IF(MOD(INT(studenci8[[#This Row],[pesel]]/10), 2)=1, "M", "K")</f>
        <v>K</v>
      </c>
      <c r="E202" t="str">
        <f>IF(VLOOKUP(studenci8[[#This Row],[pesel]], meldunek[], 1)=studenci8[[#This Row],[pesel]], "tak", "nie")</f>
        <v>tak</v>
      </c>
    </row>
    <row r="203" spans="1:5" x14ac:dyDescent="0.25">
      <c r="A203">
        <v>95031582894</v>
      </c>
      <c r="B203" t="s">
        <v>292</v>
      </c>
      <c r="C203" t="s">
        <v>48</v>
      </c>
      <c r="D203" t="str">
        <f>IF(MOD(INT(studenci8[[#This Row],[pesel]]/10), 2)=1, "M", "K")</f>
        <v>M</v>
      </c>
      <c r="E203" t="str">
        <f>IF(VLOOKUP(studenci8[[#This Row],[pesel]], meldunek[], 1)=studenci8[[#This Row],[pesel]], "tak", "nie")</f>
        <v>tak</v>
      </c>
    </row>
    <row r="204" spans="1:5" x14ac:dyDescent="0.25">
      <c r="A204">
        <v>95040576286</v>
      </c>
      <c r="B204" t="s">
        <v>293</v>
      </c>
      <c r="C204" t="s">
        <v>203</v>
      </c>
      <c r="D204" t="str">
        <f>IF(MOD(INT(studenci8[[#This Row],[pesel]]/10), 2)=1, "M", "K")</f>
        <v>K</v>
      </c>
      <c r="E204" t="str">
        <f>IF(VLOOKUP(studenci8[[#This Row],[pesel]], meldunek[], 1)=studenci8[[#This Row],[pesel]], "tak", "nie")</f>
        <v>tak</v>
      </c>
    </row>
    <row r="205" spans="1:5" x14ac:dyDescent="0.25">
      <c r="A205">
        <v>95041132892</v>
      </c>
      <c r="B205" t="s">
        <v>294</v>
      </c>
      <c r="C205" t="s">
        <v>15</v>
      </c>
      <c r="D205" t="str">
        <f>IF(MOD(INT(studenci8[[#This Row],[pesel]]/10), 2)=1, "M", "K")</f>
        <v>M</v>
      </c>
      <c r="E205" t="str">
        <f>IF(VLOOKUP(studenci8[[#This Row],[pesel]], meldunek[], 1)=studenci8[[#This Row],[pesel]], "tak", "nie")</f>
        <v>tak</v>
      </c>
    </row>
    <row r="206" spans="1:5" x14ac:dyDescent="0.25">
      <c r="A206">
        <v>95041645299</v>
      </c>
      <c r="B206" t="s">
        <v>295</v>
      </c>
      <c r="C206" t="s">
        <v>296</v>
      </c>
      <c r="D206" t="str">
        <f>IF(MOD(INT(studenci8[[#This Row],[pesel]]/10), 2)=1, "M", "K")</f>
        <v>M</v>
      </c>
      <c r="E206" t="str">
        <f>IF(VLOOKUP(studenci8[[#This Row],[pesel]], meldunek[], 1)=studenci8[[#This Row],[pesel]], "tak", "nie")</f>
        <v>tak</v>
      </c>
    </row>
    <row r="207" spans="1:5" x14ac:dyDescent="0.25">
      <c r="A207">
        <v>95042088338</v>
      </c>
      <c r="B207" t="s">
        <v>297</v>
      </c>
      <c r="C207" t="s">
        <v>23</v>
      </c>
      <c r="D207" t="str">
        <f>IF(MOD(INT(studenci8[[#This Row],[pesel]]/10), 2)=1, "M", "K")</f>
        <v>M</v>
      </c>
      <c r="E207" t="str">
        <f>IF(VLOOKUP(studenci8[[#This Row],[pesel]], meldunek[], 1)=studenci8[[#This Row],[pesel]], "tak", "nie")</f>
        <v>tak</v>
      </c>
    </row>
    <row r="208" spans="1:5" x14ac:dyDescent="0.25">
      <c r="A208">
        <v>95042249539</v>
      </c>
      <c r="B208" t="s">
        <v>298</v>
      </c>
      <c r="C208" t="s">
        <v>48</v>
      </c>
      <c r="D208" t="str">
        <f>IF(MOD(INT(studenci8[[#This Row],[pesel]]/10), 2)=1, "M", "K")</f>
        <v>M</v>
      </c>
      <c r="E208" t="str">
        <f>IF(VLOOKUP(studenci8[[#This Row],[pesel]], meldunek[], 1)=studenci8[[#This Row],[pesel]], "tak", "nie")</f>
        <v>tak</v>
      </c>
    </row>
    <row r="209" spans="1:5" x14ac:dyDescent="0.25">
      <c r="A209">
        <v>95042653121</v>
      </c>
      <c r="B209" t="s">
        <v>299</v>
      </c>
      <c r="C209" t="s">
        <v>59</v>
      </c>
      <c r="D209" t="str">
        <f>IF(MOD(INT(studenci8[[#This Row],[pesel]]/10), 2)=1, "M", "K")</f>
        <v>K</v>
      </c>
      <c r="E209" t="str">
        <f>IF(VLOOKUP(studenci8[[#This Row],[pesel]], meldunek[], 1)=studenci8[[#This Row],[pesel]], "tak", "nie")</f>
        <v>tak</v>
      </c>
    </row>
    <row r="210" spans="1:5" x14ac:dyDescent="0.25">
      <c r="A210">
        <v>95050162572</v>
      </c>
      <c r="B210" t="s">
        <v>300</v>
      </c>
      <c r="C210" t="s">
        <v>23</v>
      </c>
      <c r="D210" t="str">
        <f>IF(MOD(INT(studenci8[[#This Row],[pesel]]/10), 2)=1, "M", "K")</f>
        <v>M</v>
      </c>
      <c r="E210" t="str">
        <f>IF(VLOOKUP(studenci8[[#This Row],[pesel]], meldunek[], 1)=studenci8[[#This Row],[pesel]], "tak", "nie")</f>
        <v>tak</v>
      </c>
    </row>
    <row r="211" spans="1:5" x14ac:dyDescent="0.25">
      <c r="A211">
        <v>95050294464</v>
      </c>
      <c r="B211" t="s">
        <v>46</v>
      </c>
      <c r="C211" t="s">
        <v>301</v>
      </c>
      <c r="D211" t="str">
        <f>IF(MOD(INT(studenci8[[#This Row],[pesel]]/10), 2)=1, "M", "K")</f>
        <v>K</v>
      </c>
      <c r="E211" t="str">
        <f>IF(VLOOKUP(studenci8[[#This Row],[pesel]], meldunek[], 1)=studenci8[[#This Row],[pesel]], "tak", "nie")</f>
        <v>tak</v>
      </c>
    </row>
    <row r="212" spans="1:5" x14ac:dyDescent="0.25">
      <c r="A212">
        <v>95051277866</v>
      </c>
      <c r="B212" t="s">
        <v>302</v>
      </c>
      <c r="C212" t="s">
        <v>25</v>
      </c>
      <c r="D212" t="str">
        <f>IF(MOD(INT(studenci8[[#This Row],[pesel]]/10), 2)=1, "M", "K")</f>
        <v>K</v>
      </c>
      <c r="E212" t="str">
        <f>IF(VLOOKUP(studenci8[[#This Row],[pesel]], meldunek[], 1)=studenci8[[#This Row],[pesel]], "tak", "nie")</f>
        <v>tak</v>
      </c>
    </row>
    <row r="213" spans="1:5" x14ac:dyDescent="0.25">
      <c r="A213">
        <v>95051878845</v>
      </c>
      <c r="B213" t="s">
        <v>303</v>
      </c>
      <c r="C213" t="s">
        <v>304</v>
      </c>
      <c r="D213" t="str">
        <f>IF(MOD(INT(studenci8[[#This Row],[pesel]]/10), 2)=1, "M", "K")</f>
        <v>K</v>
      </c>
      <c r="E213" t="str">
        <f>IF(VLOOKUP(studenci8[[#This Row],[pesel]], meldunek[], 1)=studenci8[[#This Row],[pesel]], "tak", "nie")</f>
        <v>tak</v>
      </c>
    </row>
    <row r="214" spans="1:5" x14ac:dyDescent="0.25">
      <c r="A214">
        <v>95052836383</v>
      </c>
      <c r="B214" t="s">
        <v>305</v>
      </c>
      <c r="C214" t="s">
        <v>94</v>
      </c>
      <c r="D214" t="str">
        <f>IF(MOD(INT(studenci8[[#This Row],[pesel]]/10), 2)=1, "M", "K")</f>
        <v>K</v>
      </c>
      <c r="E214" t="str">
        <f>IF(VLOOKUP(studenci8[[#This Row],[pesel]], meldunek[], 1)=studenci8[[#This Row],[pesel]], "tak", "nie")</f>
        <v>tak</v>
      </c>
    </row>
    <row r="215" spans="1:5" x14ac:dyDescent="0.25">
      <c r="A215">
        <v>95052939154</v>
      </c>
      <c r="B215" t="s">
        <v>306</v>
      </c>
      <c r="C215" t="s">
        <v>79</v>
      </c>
      <c r="D215" t="str">
        <f>IF(MOD(INT(studenci8[[#This Row],[pesel]]/10), 2)=1, "M", "K")</f>
        <v>M</v>
      </c>
      <c r="E215" t="str">
        <f>IF(VLOOKUP(studenci8[[#This Row],[pesel]], meldunek[], 1)=studenci8[[#This Row],[pesel]], "tak", "nie")</f>
        <v>tak</v>
      </c>
    </row>
    <row r="216" spans="1:5" x14ac:dyDescent="0.25">
      <c r="A216">
        <v>95053039198</v>
      </c>
      <c r="B216" t="s">
        <v>307</v>
      </c>
      <c r="C216" t="s">
        <v>86</v>
      </c>
      <c r="D216" t="str">
        <f>IF(MOD(INT(studenci8[[#This Row],[pesel]]/10), 2)=1, "M", "K")</f>
        <v>M</v>
      </c>
      <c r="E216" t="str">
        <f>IF(VLOOKUP(studenci8[[#This Row],[pesel]], meldunek[], 1)=studenci8[[#This Row],[pesel]], "tak", "nie")</f>
        <v>tak</v>
      </c>
    </row>
    <row r="217" spans="1:5" x14ac:dyDescent="0.25">
      <c r="A217">
        <v>95060298582</v>
      </c>
      <c r="B217" t="s">
        <v>308</v>
      </c>
      <c r="C217" t="s">
        <v>128</v>
      </c>
      <c r="D217" t="str">
        <f>IF(MOD(INT(studenci8[[#This Row],[pesel]]/10), 2)=1, "M", "K")</f>
        <v>K</v>
      </c>
      <c r="E217" t="str">
        <f>IF(VLOOKUP(studenci8[[#This Row],[pesel]], meldunek[], 1)=studenci8[[#This Row],[pesel]], "tak", "nie")</f>
        <v>tak</v>
      </c>
    </row>
    <row r="218" spans="1:5" x14ac:dyDescent="0.25">
      <c r="A218">
        <v>95061884197</v>
      </c>
      <c r="B218" t="s">
        <v>309</v>
      </c>
      <c r="C218" t="s">
        <v>310</v>
      </c>
      <c r="D218" t="str">
        <f>IF(MOD(INT(studenci8[[#This Row],[pesel]]/10), 2)=1, "M", "K")</f>
        <v>M</v>
      </c>
      <c r="E218" t="str">
        <f>IF(VLOOKUP(studenci8[[#This Row],[pesel]], meldunek[], 1)=studenci8[[#This Row],[pesel]], "tak", "nie")</f>
        <v>tak</v>
      </c>
    </row>
    <row r="219" spans="1:5" x14ac:dyDescent="0.25">
      <c r="A219">
        <v>95062252193</v>
      </c>
      <c r="B219" t="s">
        <v>311</v>
      </c>
      <c r="C219" t="s">
        <v>312</v>
      </c>
      <c r="D219" t="str">
        <f>IF(MOD(INT(studenci8[[#This Row],[pesel]]/10), 2)=1, "M", "K")</f>
        <v>M</v>
      </c>
      <c r="E219" t="str">
        <f>IF(VLOOKUP(studenci8[[#This Row],[pesel]], meldunek[], 1)=studenci8[[#This Row],[pesel]], "tak", "nie")</f>
        <v>tak</v>
      </c>
    </row>
    <row r="220" spans="1:5" x14ac:dyDescent="0.25">
      <c r="A220">
        <v>95062355629</v>
      </c>
      <c r="B220" t="s">
        <v>313</v>
      </c>
      <c r="C220" t="s">
        <v>44</v>
      </c>
      <c r="D220" t="str">
        <f>IF(MOD(INT(studenci8[[#This Row],[pesel]]/10), 2)=1, "M", "K")</f>
        <v>K</v>
      </c>
      <c r="E220" t="str">
        <f>IF(VLOOKUP(studenci8[[#This Row],[pesel]], meldunek[], 1)=studenci8[[#This Row],[pesel]], "tak", "nie")</f>
        <v>tak</v>
      </c>
    </row>
    <row r="221" spans="1:5" x14ac:dyDescent="0.25">
      <c r="A221">
        <v>95071044176</v>
      </c>
      <c r="B221" t="s">
        <v>314</v>
      </c>
      <c r="C221" t="s">
        <v>315</v>
      </c>
      <c r="D221" t="str">
        <f>IF(MOD(INT(studenci8[[#This Row],[pesel]]/10), 2)=1, "M", "K")</f>
        <v>M</v>
      </c>
      <c r="E221" t="str">
        <f>IF(VLOOKUP(studenci8[[#This Row],[pesel]], meldunek[], 1)=studenci8[[#This Row],[pesel]], "tak", "nie")</f>
        <v>tak</v>
      </c>
    </row>
    <row r="222" spans="1:5" x14ac:dyDescent="0.25">
      <c r="A222">
        <v>95071489133</v>
      </c>
      <c r="B222" t="s">
        <v>316</v>
      </c>
      <c r="C222" t="s">
        <v>174</v>
      </c>
      <c r="D222" t="str">
        <f>IF(MOD(INT(studenci8[[#This Row],[pesel]]/10), 2)=1, "M", "K")</f>
        <v>M</v>
      </c>
      <c r="E222" t="str">
        <f>IF(VLOOKUP(studenci8[[#This Row],[pesel]], meldunek[], 1)=studenci8[[#This Row],[pesel]], "tak", "nie")</f>
        <v>tak</v>
      </c>
    </row>
    <row r="223" spans="1:5" x14ac:dyDescent="0.25">
      <c r="A223">
        <v>95071627434</v>
      </c>
      <c r="B223" t="s">
        <v>317</v>
      </c>
      <c r="C223" t="s">
        <v>23</v>
      </c>
      <c r="D223" t="str">
        <f>IF(MOD(INT(studenci8[[#This Row],[pesel]]/10), 2)=1, "M", "K")</f>
        <v>M</v>
      </c>
      <c r="E223" t="str">
        <f>IF(VLOOKUP(studenci8[[#This Row],[pesel]], meldunek[], 1)=studenci8[[#This Row],[pesel]], "tak", "nie")</f>
        <v>tak</v>
      </c>
    </row>
    <row r="224" spans="1:5" x14ac:dyDescent="0.25">
      <c r="A224">
        <v>95071674573</v>
      </c>
      <c r="B224" t="s">
        <v>318</v>
      </c>
      <c r="C224" t="s">
        <v>11</v>
      </c>
      <c r="D224" t="str">
        <f>IF(MOD(INT(studenci8[[#This Row],[pesel]]/10), 2)=1, "M", "K")</f>
        <v>M</v>
      </c>
      <c r="E224" t="str">
        <f>IF(VLOOKUP(studenci8[[#This Row],[pesel]], meldunek[], 1)=studenci8[[#This Row],[pesel]], "tak", "nie")</f>
        <v>tak</v>
      </c>
    </row>
    <row r="225" spans="1:5" x14ac:dyDescent="0.25">
      <c r="A225">
        <v>95080318259</v>
      </c>
      <c r="B225" t="s">
        <v>319</v>
      </c>
      <c r="C225" t="s">
        <v>161</v>
      </c>
      <c r="D225" t="str">
        <f>IF(MOD(INT(studenci8[[#This Row],[pesel]]/10), 2)=1, "M", "K")</f>
        <v>M</v>
      </c>
      <c r="E225" t="str">
        <f>IF(VLOOKUP(studenci8[[#This Row],[pesel]], meldunek[], 1)=studenci8[[#This Row],[pesel]], "tak", "nie")</f>
        <v>nie</v>
      </c>
    </row>
    <row r="226" spans="1:5" x14ac:dyDescent="0.25">
      <c r="A226">
        <v>95080577175</v>
      </c>
      <c r="B226" t="s">
        <v>320</v>
      </c>
      <c r="C226" t="s">
        <v>321</v>
      </c>
      <c r="D226" t="str">
        <f>IF(MOD(INT(studenci8[[#This Row],[pesel]]/10), 2)=1, "M", "K")</f>
        <v>M</v>
      </c>
      <c r="E226" t="str">
        <f>IF(VLOOKUP(studenci8[[#This Row],[pesel]], meldunek[], 1)=studenci8[[#This Row],[pesel]], "tak", "nie")</f>
        <v>tak</v>
      </c>
    </row>
    <row r="227" spans="1:5" x14ac:dyDescent="0.25">
      <c r="A227">
        <v>95081712847</v>
      </c>
      <c r="B227" t="s">
        <v>322</v>
      </c>
      <c r="C227" t="s">
        <v>323</v>
      </c>
      <c r="D227" t="str">
        <f>IF(MOD(INT(studenci8[[#This Row],[pesel]]/10), 2)=1, "M", "K")</f>
        <v>K</v>
      </c>
      <c r="E227" t="str">
        <f>IF(VLOOKUP(studenci8[[#This Row],[pesel]], meldunek[], 1)=studenci8[[#This Row],[pesel]], "tak", "nie")</f>
        <v>tak</v>
      </c>
    </row>
    <row r="228" spans="1:5" x14ac:dyDescent="0.25">
      <c r="A228">
        <v>95082916158</v>
      </c>
      <c r="B228" t="s">
        <v>324</v>
      </c>
      <c r="C228" t="s">
        <v>113</v>
      </c>
      <c r="D228" t="str">
        <f>IF(MOD(INT(studenci8[[#This Row],[pesel]]/10), 2)=1, "M", "K")</f>
        <v>M</v>
      </c>
      <c r="E228" t="str">
        <f>IF(VLOOKUP(studenci8[[#This Row],[pesel]], meldunek[], 1)=studenci8[[#This Row],[pesel]], "tak", "nie")</f>
        <v>tak</v>
      </c>
    </row>
    <row r="229" spans="1:5" x14ac:dyDescent="0.25">
      <c r="A229">
        <v>95090322493</v>
      </c>
      <c r="B229" t="s">
        <v>325</v>
      </c>
      <c r="C229" t="s">
        <v>326</v>
      </c>
      <c r="D229" t="str">
        <f>IF(MOD(INT(studenci8[[#This Row],[pesel]]/10), 2)=1, "M", "K")</f>
        <v>M</v>
      </c>
      <c r="E229" t="str">
        <f>IF(VLOOKUP(studenci8[[#This Row],[pesel]], meldunek[], 1)=studenci8[[#This Row],[pesel]], "tak", "nie")</f>
        <v>tak</v>
      </c>
    </row>
    <row r="230" spans="1:5" x14ac:dyDescent="0.25">
      <c r="A230">
        <v>95091292595</v>
      </c>
      <c r="B230" t="s">
        <v>327</v>
      </c>
      <c r="C230" t="s">
        <v>258</v>
      </c>
      <c r="D230" t="str">
        <f>IF(MOD(INT(studenci8[[#This Row],[pesel]]/10), 2)=1, "M", "K")</f>
        <v>M</v>
      </c>
      <c r="E230" t="str">
        <f>IF(VLOOKUP(studenci8[[#This Row],[pesel]], meldunek[], 1)=studenci8[[#This Row],[pesel]], "tak", "nie")</f>
        <v>tak</v>
      </c>
    </row>
    <row r="231" spans="1:5" x14ac:dyDescent="0.25">
      <c r="A231">
        <v>95091617358</v>
      </c>
      <c r="B231" t="s">
        <v>328</v>
      </c>
      <c r="C231" t="s">
        <v>126</v>
      </c>
      <c r="D231" t="str">
        <f>IF(MOD(INT(studenci8[[#This Row],[pesel]]/10), 2)=1, "M", "K")</f>
        <v>M</v>
      </c>
      <c r="E231" t="str">
        <f>IF(VLOOKUP(studenci8[[#This Row],[pesel]], meldunek[], 1)=studenci8[[#This Row],[pesel]], "tak", "nie")</f>
        <v>tak</v>
      </c>
    </row>
    <row r="232" spans="1:5" x14ac:dyDescent="0.25">
      <c r="A232">
        <v>95092124468</v>
      </c>
      <c r="B232" t="s">
        <v>329</v>
      </c>
      <c r="C232" t="s">
        <v>63</v>
      </c>
      <c r="D232" t="str">
        <f>IF(MOD(INT(studenci8[[#This Row],[pesel]]/10), 2)=1, "M", "K")</f>
        <v>K</v>
      </c>
      <c r="E232" t="str">
        <f>IF(VLOOKUP(studenci8[[#This Row],[pesel]], meldunek[], 1)=studenci8[[#This Row],[pesel]], "tak", "nie")</f>
        <v>tak</v>
      </c>
    </row>
    <row r="233" spans="1:5" x14ac:dyDescent="0.25">
      <c r="A233">
        <v>95092172959</v>
      </c>
      <c r="B233" t="s">
        <v>330</v>
      </c>
      <c r="C233" t="s">
        <v>82</v>
      </c>
      <c r="D233" t="str">
        <f>IF(MOD(INT(studenci8[[#This Row],[pesel]]/10), 2)=1, "M", "K")</f>
        <v>M</v>
      </c>
      <c r="E233" t="str">
        <f>IF(VLOOKUP(studenci8[[#This Row],[pesel]], meldunek[], 1)=studenci8[[#This Row],[pesel]], "tak", "nie")</f>
        <v>tak</v>
      </c>
    </row>
    <row r="234" spans="1:5" x14ac:dyDescent="0.25">
      <c r="A234">
        <v>95092264276</v>
      </c>
      <c r="B234" t="s">
        <v>331</v>
      </c>
      <c r="C234" t="s">
        <v>126</v>
      </c>
      <c r="D234" t="str">
        <f>IF(MOD(INT(studenci8[[#This Row],[pesel]]/10), 2)=1, "M", "K")</f>
        <v>M</v>
      </c>
      <c r="E234" t="str">
        <f>IF(VLOOKUP(studenci8[[#This Row],[pesel]], meldunek[], 1)=studenci8[[#This Row],[pesel]], "tak", "nie")</f>
        <v>tak</v>
      </c>
    </row>
    <row r="235" spans="1:5" x14ac:dyDescent="0.25">
      <c r="A235">
        <v>95092628511</v>
      </c>
      <c r="B235" t="s">
        <v>332</v>
      </c>
      <c r="C235" t="s">
        <v>11</v>
      </c>
      <c r="D235" t="str">
        <f>IF(MOD(INT(studenci8[[#This Row],[pesel]]/10), 2)=1, "M", "K")</f>
        <v>M</v>
      </c>
      <c r="E235" t="str">
        <f>IF(VLOOKUP(studenci8[[#This Row],[pesel]], meldunek[], 1)=studenci8[[#This Row],[pesel]], "tak", "nie")</f>
        <v>tak</v>
      </c>
    </row>
    <row r="236" spans="1:5" x14ac:dyDescent="0.25">
      <c r="A236">
        <v>95101084297</v>
      </c>
      <c r="B236" t="s">
        <v>333</v>
      </c>
      <c r="C236" t="s">
        <v>205</v>
      </c>
      <c r="D236" t="str">
        <f>IF(MOD(INT(studenci8[[#This Row],[pesel]]/10), 2)=1, "M", "K")</f>
        <v>M</v>
      </c>
      <c r="E236" t="str">
        <f>IF(VLOOKUP(studenci8[[#This Row],[pesel]], meldunek[], 1)=studenci8[[#This Row],[pesel]], "tak", "nie")</f>
        <v>tak</v>
      </c>
    </row>
    <row r="237" spans="1:5" x14ac:dyDescent="0.25">
      <c r="A237">
        <v>95101667241</v>
      </c>
      <c r="B237" t="s">
        <v>334</v>
      </c>
      <c r="C237" t="s">
        <v>335</v>
      </c>
      <c r="D237" t="str">
        <f>IF(MOD(INT(studenci8[[#This Row],[pesel]]/10), 2)=1, "M", "K")</f>
        <v>K</v>
      </c>
      <c r="E237" t="str">
        <f>IF(VLOOKUP(studenci8[[#This Row],[pesel]], meldunek[], 1)=studenci8[[#This Row],[pesel]], "tak", "nie")</f>
        <v>tak</v>
      </c>
    </row>
    <row r="238" spans="1:5" x14ac:dyDescent="0.25">
      <c r="A238">
        <v>95103086594</v>
      </c>
      <c r="B238" t="s">
        <v>336</v>
      </c>
      <c r="C238" t="s">
        <v>337</v>
      </c>
      <c r="D238" t="str">
        <f>IF(MOD(INT(studenci8[[#This Row],[pesel]]/10), 2)=1, "M", "K")</f>
        <v>M</v>
      </c>
      <c r="E238" t="str">
        <f>IF(VLOOKUP(studenci8[[#This Row],[pesel]], meldunek[], 1)=studenci8[[#This Row],[pesel]], "tak", "nie")</f>
        <v>tak</v>
      </c>
    </row>
    <row r="239" spans="1:5" x14ac:dyDescent="0.25">
      <c r="A239">
        <v>95111035621</v>
      </c>
      <c r="B239" t="s">
        <v>338</v>
      </c>
      <c r="C239" t="s">
        <v>79</v>
      </c>
      <c r="D239" t="str">
        <f>IF(MOD(INT(studenci8[[#This Row],[pesel]]/10), 2)=1, "M", "K")</f>
        <v>K</v>
      </c>
      <c r="E239" t="str">
        <f>IF(VLOOKUP(studenci8[[#This Row],[pesel]], meldunek[], 1)=studenci8[[#This Row],[pesel]], "tak", "nie")</f>
        <v>tak</v>
      </c>
    </row>
    <row r="240" spans="1:5" x14ac:dyDescent="0.25">
      <c r="A240">
        <v>95111457382</v>
      </c>
      <c r="B240" t="s">
        <v>339</v>
      </c>
      <c r="C240" t="s">
        <v>335</v>
      </c>
      <c r="D240" t="str">
        <f>IF(MOD(INT(studenci8[[#This Row],[pesel]]/10), 2)=1, "M", "K")</f>
        <v>K</v>
      </c>
      <c r="E240" t="str">
        <f>IF(VLOOKUP(studenci8[[#This Row],[pesel]], meldunek[], 1)=studenci8[[#This Row],[pesel]], "tak", "nie")</f>
        <v>tak</v>
      </c>
    </row>
    <row r="241" spans="1:5" x14ac:dyDescent="0.25">
      <c r="A241">
        <v>95111492877</v>
      </c>
      <c r="B241" t="s">
        <v>340</v>
      </c>
      <c r="C241" t="s">
        <v>11</v>
      </c>
      <c r="D241" t="str">
        <f>IF(MOD(INT(studenci8[[#This Row],[pesel]]/10), 2)=1, "M", "K")</f>
        <v>M</v>
      </c>
      <c r="E241" t="str">
        <f>IF(VLOOKUP(studenci8[[#This Row],[pesel]], meldunek[], 1)=studenci8[[#This Row],[pesel]], "tak", "nie")</f>
        <v>tak</v>
      </c>
    </row>
    <row r="242" spans="1:5" x14ac:dyDescent="0.25">
      <c r="A242">
        <v>95111824241</v>
      </c>
      <c r="B242" t="s">
        <v>341</v>
      </c>
      <c r="C242" t="s">
        <v>42</v>
      </c>
      <c r="D242" t="str">
        <f>IF(MOD(INT(studenci8[[#This Row],[pesel]]/10), 2)=1, "M", "K")</f>
        <v>K</v>
      </c>
      <c r="E242" t="str">
        <f>IF(VLOOKUP(studenci8[[#This Row],[pesel]], meldunek[], 1)=studenci8[[#This Row],[pesel]], "tak", "nie")</f>
        <v>tak</v>
      </c>
    </row>
    <row r="243" spans="1:5" x14ac:dyDescent="0.25">
      <c r="A243">
        <v>95112489689</v>
      </c>
      <c r="B243" t="s">
        <v>342</v>
      </c>
      <c r="C243" t="s">
        <v>343</v>
      </c>
      <c r="D243" t="str">
        <f>IF(MOD(INT(studenci8[[#This Row],[pesel]]/10), 2)=1, "M", "K")</f>
        <v>K</v>
      </c>
      <c r="E243" t="str">
        <f>IF(VLOOKUP(studenci8[[#This Row],[pesel]], meldunek[], 1)=studenci8[[#This Row],[pesel]], "tak", "nie")</f>
        <v>tak</v>
      </c>
    </row>
    <row r="244" spans="1:5" x14ac:dyDescent="0.25">
      <c r="A244">
        <v>95112894814</v>
      </c>
      <c r="B244" t="s">
        <v>344</v>
      </c>
      <c r="C244" t="s">
        <v>161</v>
      </c>
      <c r="D244" t="str">
        <f>IF(MOD(INT(studenci8[[#This Row],[pesel]]/10), 2)=1, "M", "K")</f>
        <v>M</v>
      </c>
      <c r="E244" t="str">
        <f>IF(VLOOKUP(studenci8[[#This Row],[pesel]], meldunek[], 1)=studenci8[[#This Row],[pesel]], "tak", "nie")</f>
        <v>tak</v>
      </c>
    </row>
    <row r="245" spans="1:5" x14ac:dyDescent="0.25">
      <c r="A245">
        <v>95120191648</v>
      </c>
      <c r="B245" t="s">
        <v>345</v>
      </c>
      <c r="C245" t="s">
        <v>248</v>
      </c>
      <c r="D245" t="str">
        <f>IF(MOD(INT(studenci8[[#This Row],[pesel]]/10), 2)=1, "M", "K")</f>
        <v>K</v>
      </c>
      <c r="E245" t="str">
        <f>IF(VLOOKUP(studenci8[[#This Row],[pesel]], meldunek[], 1)=studenci8[[#This Row],[pesel]], "tak", "nie")</f>
        <v>tak</v>
      </c>
    </row>
    <row r="246" spans="1:5" x14ac:dyDescent="0.25">
      <c r="A246">
        <v>95120487536</v>
      </c>
      <c r="B246" t="s">
        <v>346</v>
      </c>
      <c r="C246" t="s">
        <v>158</v>
      </c>
      <c r="D246" t="str">
        <f>IF(MOD(INT(studenci8[[#This Row],[pesel]]/10), 2)=1, "M", "K")</f>
        <v>M</v>
      </c>
      <c r="E246" t="str">
        <f>IF(VLOOKUP(studenci8[[#This Row],[pesel]], meldunek[], 1)=studenci8[[#This Row],[pesel]], "tak", "nie")</f>
        <v>tak</v>
      </c>
    </row>
    <row r="247" spans="1:5" x14ac:dyDescent="0.25">
      <c r="A247">
        <v>95120591417</v>
      </c>
      <c r="B247" t="s">
        <v>347</v>
      </c>
      <c r="C247" t="s">
        <v>310</v>
      </c>
      <c r="D247" t="str">
        <f>IF(MOD(INT(studenci8[[#This Row],[pesel]]/10), 2)=1, "M", "K")</f>
        <v>M</v>
      </c>
      <c r="E247" t="str">
        <f>IF(VLOOKUP(studenci8[[#This Row],[pesel]], meldunek[], 1)=studenci8[[#This Row],[pesel]], "tak", "nie")</f>
        <v>tak</v>
      </c>
    </row>
    <row r="248" spans="1:5" x14ac:dyDescent="0.25">
      <c r="A248">
        <v>95120745656</v>
      </c>
      <c r="B248" t="s">
        <v>348</v>
      </c>
      <c r="C248" t="s">
        <v>124</v>
      </c>
      <c r="D248" t="str">
        <f>IF(MOD(INT(studenci8[[#This Row],[pesel]]/10), 2)=1, "M", "K")</f>
        <v>M</v>
      </c>
      <c r="E248" t="str">
        <f>IF(VLOOKUP(studenci8[[#This Row],[pesel]], meldunek[], 1)=studenci8[[#This Row],[pesel]], "tak", "nie")</f>
        <v>tak</v>
      </c>
    </row>
    <row r="249" spans="1:5" x14ac:dyDescent="0.25">
      <c r="A249">
        <v>95122261156</v>
      </c>
      <c r="B249" t="s">
        <v>349</v>
      </c>
      <c r="C249" t="s">
        <v>310</v>
      </c>
      <c r="D249" t="str">
        <f>IF(MOD(INT(studenci8[[#This Row],[pesel]]/10), 2)=1, "M", "K")</f>
        <v>M</v>
      </c>
      <c r="E249" t="str">
        <f>IF(VLOOKUP(studenci8[[#This Row],[pesel]], meldunek[], 1)=studenci8[[#This Row],[pesel]], "tak", "nie")</f>
        <v>tak</v>
      </c>
    </row>
    <row r="250" spans="1:5" x14ac:dyDescent="0.25">
      <c r="A250">
        <v>95122344488</v>
      </c>
      <c r="B250" t="s">
        <v>350</v>
      </c>
      <c r="C250" t="s">
        <v>351</v>
      </c>
      <c r="D250" t="str">
        <f>IF(MOD(INT(studenci8[[#This Row],[pesel]]/10), 2)=1, "M", "K")</f>
        <v>K</v>
      </c>
      <c r="E250" t="str">
        <f>IF(VLOOKUP(studenci8[[#This Row],[pesel]], meldunek[], 1)=studenci8[[#This Row],[pesel]], "tak", "nie")</f>
        <v>tak</v>
      </c>
    </row>
    <row r="251" spans="1:5" x14ac:dyDescent="0.25">
      <c r="A251">
        <v>95122598863</v>
      </c>
      <c r="B251" t="s">
        <v>352</v>
      </c>
      <c r="C251" t="s">
        <v>111</v>
      </c>
      <c r="D251" t="str">
        <f>IF(MOD(INT(studenci8[[#This Row],[pesel]]/10), 2)=1, "M", "K")</f>
        <v>K</v>
      </c>
      <c r="E251" t="str">
        <f>IF(VLOOKUP(studenci8[[#This Row],[pesel]], meldunek[], 1)=studenci8[[#This Row],[pesel]], "tak", "nie")</f>
        <v>tak</v>
      </c>
    </row>
    <row r="252" spans="1:5" x14ac:dyDescent="0.25">
      <c r="A252">
        <v>95123151452</v>
      </c>
      <c r="B252" t="s">
        <v>353</v>
      </c>
      <c r="C252" t="s">
        <v>146</v>
      </c>
      <c r="D252" t="str">
        <f>IF(MOD(INT(studenci8[[#This Row],[pesel]]/10), 2)=1, "M", "K")</f>
        <v>M</v>
      </c>
      <c r="E252" t="str">
        <f>IF(VLOOKUP(studenci8[[#This Row],[pesel]], meldunek[], 1)=studenci8[[#This Row],[pesel]], "tak", "nie")</f>
        <v>tak</v>
      </c>
    </row>
    <row r="253" spans="1:5" x14ac:dyDescent="0.25">
      <c r="A253">
        <v>96011223945</v>
      </c>
      <c r="B253" t="s">
        <v>354</v>
      </c>
      <c r="C253" t="s">
        <v>42</v>
      </c>
      <c r="D253" t="str">
        <f>IF(MOD(INT(studenci8[[#This Row],[pesel]]/10), 2)=1, "M", "K")</f>
        <v>K</v>
      </c>
      <c r="E253" t="str">
        <f>IF(VLOOKUP(studenci8[[#This Row],[pesel]], meldunek[], 1)=studenci8[[#This Row],[pesel]], "tak", "nie")</f>
        <v>tak</v>
      </c>
    </row>
    <row r="254" spans="1:5" x14ac:dyDescent="0.25">
      <c r="A254">
        <v>96011338285</v>
      </c>
      <c r="B254" t="s">
        <v>355</v>
      </c>
      <c r="C254" t="s">
        <v>356</v>
      </c>
      <c r="D254" t="str">
        <f>IF(MOD(INT(studenci8[[#This Row],[pesel]]/10), 2)=1, "M", "K")</f>
        <v>K</v>
      </c>
      <c r="E254" t="str">
        <f>IF(VLOOKUP(studenci8[[#This Row],[pesel]], meldunek[], 1)=studenci8[[#This Row],[pesel]], "tak", "nie")</f>
        <v>tak</v>
      </c>
    </row>
    <row r="255" spans="1:5" x14ac:dyDescent="0.25">
      <c r="A255">
        <v>96011788721</v>
      </c>
      <c r="B255" t="s">
        <v>357</v>
      </c>
      <c r="C255" t="s">
        <v>102</v>
      </c>
      <c r="D255" t="str">
        <f>IF(MOD(INT(studenci8[[#This Row],[pesel]]/10), 2)=1, "M", "K")</f>
        <v>K</v>
      </c>
      <c r="E255" t="str">
        <f>IF(VLOOKUP(studenci8[[#This Row],[pesel]], meldunek[], 1)=studenci8[[#This Row],[pesel]], "tak", "nie")</f>
        <v>tak</v>
      </c>
    </row>
    <row r="256" spans="1:5" x14ac:dyDescent="0.25">
      <c r="A256">
        <v>96012247623</v>
      </c>
      <c r="B256" t="s">
        <v>358</v>
      </c>
      <c r="C256" t="s">
        <v>203</v>
      </c>
      <c r="D256" t="str">
        <f>IF(MOD(INT(studenci8[[#This Row],[pesel]]/10), 2)=1, "M", "K")</f>
        <v>K</v>
      </c>
      <c r="E256" t="str">
        <f>IF(VLOOKUP(studenci8[[#This Row],[pesel]], meldunek[], 1)=studenci8[[#This Row],[pesel]], "tak", "nie")</f>
        <v>tak</v>
      </c>
    </row>
    <row r="257" spans="1:5" x14ac:dyDescent="0.25">
      <c r="A257">
        <v>96021765853</v>
      </c>
      <c r="B257" t="s">
        <v>359</v>
      </c>
      <c r="C257" t="s">
        <v>48</v>
      </c>
      <c r="D257" t="str">
        <f>IF(MOD(INT(studenci8[[#This Row],[pesel]]/10), 2)=1, "M", "K")</f>
        <v>M</v>
      </c>
      <c r="E257" t="str">
        <f>IF(VLOOKUP(studenci8[[#This Row],[pesel]], meldunek[], 1)=studenci8[[#This Row],[pesel]], "tak", "nie")</f>
        <v>tak</v>
      </c>
    </row>
    <row r="258" spans="1:5" x14ac:dyDescent="0.25">
      <c r="A258">
        <v>96022049899</v>
      </c>
      <c r="B258" t="s">
        <v>360</v>
      </c>
      <c r="C258" t="s">
        <v>38</v>
      </c>
      <c r="D258" t="str">
        <f>IF(MOD(INT(studenci8[[#This Row],[pesel]]/10), 2)=1, "M", "K")</f>
        <v>M</v>
      </c>
      <c r="E258" t="str">
        <f>IF(VLOOKUP(studenci8[[#This Row],[pesel]], meldunek[], 1)=studenci8[[#This Row],[pesel]], "tak", "nie")</f>
        <v>tak</v>
      </c>
    </row>
    <row r="259" spans="1:5" x14ac:dyDescent="0.25">
      <c r="A259">
        <v>96022327144</v>
      </c>
      <c r="B259" t="s">
        <v>361</v>
      </c>
      <c r="C259" t="s">
        <v>70</v>
      </c>
      <c r="D259" t="str">
        <f>IF(MOD(INT(studenci8[[#This Row],[pesel]]/10), 2)=1, "M", "K")</f>
        <v>K</v>
      </c>
      <c r="E259" t="str">
        <f>IF(VLOOKUP(studenci8[[#This Row],[pesel]], meldunek[], 1)=studenci8[[#This Row],[pesel]], "tak", "nie")</f>
        <v>tak</v>
      </c>
    </row>
    <row r="260" spans="1:5" x14ac:dyDescent="0.25">
      <c r="A260">
        <v>96030997362</v>
      </c>
      <c r="B260" t="s">
        <v>362</v>
      </c>
      <c r="C260" t="s">
        <v>132</v>
      </c>
      <c r="D260" t="str">
        <f>IF(MOD(INT(studenci8[[#This Row],[pesel]]/10), 2)=1, "M", "K")</f>
        <v>K</v>
      </c>
      <c r="E260" t="str">
        <f>IF(VLOOKUP(studenci8[[#This Row],[pesel]], meldunek[], 1)=studenci8[[#This Row],[pesel]], "tak", "nie")</f>
        <v>tak</v>
      </c>
    </row>
    <row r="261" spans="1:5" x14ac:dyDescent="0.25">
      <c r="A261">
        <v>96031551327</v>
      </c>
      <c r="B261" t="s">
        <v>363</v>
      </c>
      <c r="C261" t="s">
        <v>19</v>
      </c>
      <c r="D261" t="str">
        <f>IF(MOD(INT(studenci8[[#This Row],[pesel]]/10), 2)=1, "M", "K")</f>
        <v>K</v>
      </c>
      <c r="E261" t="str">
        <f>IF(VLOOKUP(studenci8[[#This Row],[pesel]], meldunek[], 1)=studenci8[[#This Row],[pesel]], "tak", "nie")</f>
        <v>tak</v>
      </c>
    </row>
    <row r="262" spans="1:5" x14ac:dyDescent="0.25">
      <c r="A262">
        <v>96032039774</v>
      </c>
      <c r="B262" t="s">
        <v>364</v>
      </c>
      <c r="C262" t="s">
        <v>151</v>
      </c>
      <c r="D262" t="str">
        <f>IF(MOD(INT(studenci8[[#This Row],[pesel]]/10), 2)=1, "M", "K")</f>
        <v>M</v>
      </c>
      <c r="E262" t="str">
        <f>IF(VLOOKUP(studenci8[[#This Row],[pesel]], meldunek[], 1)=studenci8[[#This Row],[pesel]], "tak", "nie")</f>
        <v>nie</v>
      </c>
    </row>
    <row r="263" spans="1:5" x14ac:dyDescent="0.25">
      <c r="A263">
        <v>96032965482</v>
      </c>
      <c r="B263" t="s">
        <v>365</v>
      </c>
      <c r="C263" t="s">
        <v>77</v>
      </c>
      <c r="D263" t="str">
        <f>IF(MOD(INT(studenci8[[#This Row],[pesel]]/10), 2)=1, "M", "K")</f>
        <v>K</v>
      </c>
      <c r="E263" t="str">
        <f>IF(VLOOKUP(studenci8[[#This Row],[pesel]], meldunek[], 1)=studenci8[[#This Row],[pesel]], "tak", "nie")</f>
        <v>tak</v>
      </c>
    </row>
    <row r="264" spans="1:5" x14ac:dyDescent="0.25">
      <c r="A264">
        <v>96040333314</v>
      </c>
      <c r="B264" t="s">
        <v>366</v>
      </c>
      <c r="C264" t="s">
        <v>38</v>
      </c>
      <c r="D264" t="str">
        <f>IF(MOD(INT(studenci8[[#This Row],[pesel]]/10), 2)=1, "M", "K")</f>
        <v>M</v>
      </c>
      <c r="E264" t="str">
        <f>IF(VLOOKUP(studenci8[[#This Row],[pesel]], meldunek[], 1)=studenci8[[#This Row],[pesel]], "tak", "nie")</f>
        <v>tak</v>
      </c>
    </row>
    <row r="265" spans="1:5" x14ac:dyDescent="0.25">
      <c r="A265">
        <v>96041586933</v>
      </c>
      <c r="B265" t="s">
        <v>367</v>
      </c>
      <c r="C265" t="s">
        <v>337</v>
      </c>
      <c r="D265" t="str">
        <f>IF(MOD(INT(studenci8[[#This Row],[pesel]]/10), 2)=1, "M", "K")</f>
        <v>M</v>
      </c>
      <c r="E265" t="str">
        <f>IF(VLOOKUP(studenci8[[#This Row],[pesel]], meldunek[], 1)=studenci8[[#This Row],[pesel]], "tak", "nie")</f>
        <v>tak</v>
      </c>
    </row>
    <row r="266" spans="1:5" x14ac:dyDescent="0.25">
      <c r="A266">
        <v>96041717944</v>
      </c>
      <c r="B266" t="s">
        <v>368</v>
      </c>
      <c r="C266" t="s">
        <v>165</v>
      </c>
      <c r="D266" t="str">
        <f>IF(MOD(INT(studenci8[[#This Row],[pesel]]/10), 2)=1, "M", "K")</f>
        <v>K</v>
      </c>
      <c r="E266" t="str">
        <f>IF(VLOOKUP(studenci8[[#This Row],[pesel]], meldunek[], 1)=studenci8[[#This Row],[pesel]], "tak", "nie")</f>
        <v>tak</v>
      </c>
    </row>
    <row r="267" spans="1:5" x14ac:dyDescent="0.25">
      <c r="A267">
        <v>96042084485</v>
      </c>
      <c r="B267" t="s">
        <v>369</v>
      </c>
      <c r="C267" t="s">
        <v>370</v>
      </c>
      <c r="D267" t="str">
        <f>IF(MOD(INT(studenci8[[#This Row],[pesel]]/10), 2)=1, "M", "K")</f>
        <v>K</v>
      </c>
      <c r="E267" t="str">
        <f>IF(VLOOKUP(studenci8[[#This Row],[pesel]], meldunek[], 1)=studenci8[[#This Row],[pesel]], "tak", "nie")</f>
        <v>tak</v>
      </c>
    </row>
    <row r="268" spans="1:5" x14ac:dyDescent="0.25">
      <c r="A268">
        <v>96042123681</v>
      </c>
      <c r="B268" t="s">
        <v>371</v>
      </c>
      <c r="C268" t="s">
        <v>94</v>
      </c>
      <c r="D268" t="str">
        <f>IF(MOD(INT(studenci8[[#This Row],[pesel]]/10), 2)=1, "M", "K")</f>
        <v>K</v>
      </c>
      <c r="E268" t="str">
        <f>IF(VLOOKUP(studenci8[[#This Row],[pesel]], meldunek[], 1)=studenci8[[#This Row],[pesel]], "tak", "nie")</f>
        <v>tak</v>
      </c>
    </row>
    <row r="269" spans="1:5" x14ac:dyDescent="0.25">
      <c r="A269">
        <v>96043095419</v>
      </c>
      <c r="B269" t="s">
        <v>372</v>
      </c>
      <c r="C269" t="s">
        <v>72</v>
      </c>
      <c r="D269" t="str">
        <f>IF(MOD(INT(studenci8[[#This Row],[pesel]]/10), 2)=1, "M", "K")</f>
        <v>M</v>
      </c>
      <c r="E269" t="str">
        <f>IF(VLOOKUP(studenci8[[#This Row],[pesel]], meldunek[], 1)=studenci8[[#This Row],[pesel]], "tak", "nie")</f>
        <v>tak</v>
      </c>
    </row>
    <row r="270" spans="1:5" x14ac:dyDescent="0.25">
      <c r="A270">
        <v>96050286545</v>
      </c>
      <c r="B270" t="s">
        <v>373</v>
      </c>
      <c r="C270" t="s">
        <v>248</v>
      </c>
      <c r="D270" t="str">
        <f>IF(MOD(INT(studenci8[[#This Row],[pesel]]/10), 2)=1, "M", "K")</f>
        <v>K</v>
      </c>
      <c r="E270" t="str">
        <f>IF(VLOOKUP(studenci8[[#This Row],[pesel]], meldunek[], 1)=studenci8[[#This Row],[pesel]], "tak", "nie")</f>
        <v>tak</v>
      </c>
    </row>
    <row r="271" spans="1:5" x14ac:dyDescent="0.25">
      <c r="A271">
        <v>96050379498</v>
      </c>
      <c r="B271" t="s">
        <v>374</v>
      </c>
      <c r="C271" t="s">
        <v>48</v>
      </c>
      <c r="D271" t="str">
        <f>IF(MOD(INT(studenci8[[#This Row],[pesel]]/10), 2)=1, "M", "K")</f>
        <v>M</v>
      </c>
      <c r="E271" t="str">
        <f>IF(VLOOKUP(studenci8[[#This Row],[pesel]], meldunek[], 1)=studenci8[[#This Row],[pesel]], "tak", "nie")</f>
        <v>tak</v>
      </c>
    </row>
    <row r="272" spans="1:5" x14ac:dyDescent="0.25">
      <c r="A272">
        <v>96050419725</v>
      </c>
      <c r="B272" t="s">
        <v>375</v>
      </c>
      <c r="C272" t="s">
        <v>356</v>
      </c>
      <c r="D272" t="str">
        <f>IF(MOD(INT(studenci8[[#This Row],[pesel]]/10), 2)=1, "M", "K")</f>
        <v>K</v>
      </c>
      <c r="E272" t="str">
        <f>IF(VLOOKUP(studenci8[[#This Row],[pesel]], meldunek[], 1)=studenci8[[#This Row],[pesel]], "tak", "nie")</f>
        <v>tak</v>
      </c>
    </row>
    <row r="273" spans="1:5" x14ac:dyDescent="0.25">
      <c r="A273">
        <v>96050641553</v>
      </c>
      <c r="B273" t="s">
        <v>376</v>
      </c>
      <c r="C273" t="s">
        <v>120</v>
      </c>
      <c r="D273" t="str">
        <f>IF(MOD(INT(studenci8[[#This Row],[pesel]]/10), 2)=1, "M", "K")</f>
        <v>M</v>
      </c>
      <c r="E273" t="str">
        <f>IF(VLOOKUP(studenci8[[#This Row],[pesel]], meldunek[], 1)=studenci8[[#This Row],[pesel]], "tak", "nie")</f>
        <v>tak</v>
      </c>
    </row>
    <row r="274" spans="1:5" x14ac:dyDescent="0.25">
      <c r="A274">
        <v>96051078792</v>
      </c>
      <c r="B274" t="s">
        <v>377</v>
      </c>
      <c r="C274" t="s">
        <v>296</v>
      </c>
      <c r="D274" t="str">
        <f>IF(MOD(INT(studenci8[[#This Row],[pesel]]/10), 2)=1, "M", "K")</f>
        <v>M</v>
      </c>
      <c r="E274" t="str">
        <f>IF(VLOOKUP(studenci8[[#This Row],[pesel]], meldunek[], 1)=studenci8[[#This Row],[pesel]], "tak", "nie")</f>
        <v>tak</v>
      </c>
    </row>
    <row r="275" spans="1:5" x14ac:dyDescent="0.25">
      <c r="A275">
        <v>96051111367</v>
      </c>
      <c r="B275" t="s">
        <v>378</v>
      </c>
      <c r="C275" t="s">
        <v>165</v>
      </c>
      <c r="D275" t="str">
        <f>IF(MOD(INT(studenci8[[#This Row],[pesel]]/10), 2)=1, "M", "K")</f>
        <v>K</v>
      </c>
      <c r="E275" t="str">
        <f>IF(VLOOKUP(studenci8[[#This Row],[pesel]], meldunek[], 1)=studenci8[[#This Row],[pesel]], "tak", "nie")</f>
        <v>tak</v>
      </c>
    </row>
    <row r="276" spans="1:5" x14ac:dyDescent="0.25">
      <c r="A276">
        <v>96051135916</v>
      </c>
      <c r="B276" t="s">
        <v>379</v>
      </c>
      <c r="C276" t="s">
        <v>84</v>
      </c>
      <c r="D276" t="str">
        <f>IF(MOD(INT(studenci8[[#This Row],[pesel]]/10), 2)=1, "M", "K")</f>
        <v>M</v>
      </c>
      <c r="E276" t="str">
        <f>IF(VLOOKUP(studenci8[[#This Row],[pesel]], meldunek[], 1)=studenci8[[#This Row],[pesel]], "tak", "nie")</f>
        <v>tak</v>
      </c>
    </row>
    <row r="277" spans="1:5" x14ac:dyDescent="0.25">
      <c r="A277">
        <v>96051572319</v>
      </c>
      <c r="B277" t="s">
        <v>380</v>
      </c>
      <c r="C277" t="s">
        <v>84</v>
      </c>
      <c r="D277" t="str">
        <f>IF(MOD(INT(studenci8[[#This Row],[pesel]]/10), 2)=1, "M", "K")</f>
        <v>M</v>
      </c>
      <c r="E277" t="str">
        <f>IF(VLOOKUP(studenci8[[#This Row],[pesel]], meldunek[], 1)=studenci8[[#This Row],[pesel]], "tak", "nie")</f>
        <v>tak</v>
      </c>
    </row>
    <row r="278" spans="1:5" x14ac:dyDescent="0.25">
      <c r="A278">
        <v>96051865921</v>
      </c>
      <c r="B278" t="s">
        <v>381</v>
      </c>
      <c r="C278" t="s">
        <v>233</v>
      </c>
      <c r="D278" t="str">
        <f>IF(MOD(INT(studenci8[[#This Row],[pesel]]/10), 2)=1, "M", "K")</f>
        <v>K</v>
      </c>
      <c r="E278" t="str">
        <f>IF(VLOOKUP(studenci8[[#This Row],[pesel]], meldunek[], 1)=studenci8[[#This Row],[pesel]], "tak", "nie")</f>
        <v>tak</v>
      </c>
    </row>
    <row r="279" spans="1:5" x14ac:dyDescent="0.25">
      <c r="A279">
        <v>96052561949</v>
      </c>
      <c r="B279" t="s">
        <v>382</v>
      </c>
      <c r="C279" t="s">
        <v>248</v>
      </c>
      <c r="D279" t="str">
        <f>IF(MOD(INT(studenci8[[#This Row],[pesel]]/10), 2)=1, "M", "K")</f>
        <v>K</v>
      </c>
      <c r="E279" t="str">
        <f>IF(VLOOKUP(studenci8[[#This Row],[pesel]], meldunek[], 1)=studenci8[[#This Row],[pesel]], "tak", "nie")</f>
        <v>tak</v>
      </c>
    </row>
    <row r="280" spans="1:5" x14ac:dyDescent="0.25">
      <c r="A280">
        <v>96052982418</v>
      </c>
      <c r="B280" t="s">
        <v>383</v>
      </c>
      <c r="C280" t="s">
        <v>296</v>
      </c>
      <c r="D280" t="str">
        <f>IF(MOD(INT(studenci8[[#This Row],[pesel]]/10), 2)=1, "M", "K")</f>
        <v>M</v>
      </c>
      <c r="E280" t="str">
        <f>IF(VLOOKUP(studenci8[[#This Row],[pesel]], meldunek[], 1)=studenci8[[#This Row],[pesel]], "tak", "nie")</f>
        <v>tak</v>
      </c>
    </row>
    <row r="281" spans="1:5" x14ac:dyDescent="0.25">
      <c r="A281">
        <v>96060783968</v>
      </c>
      <c r="B281" t="s">
        <v>384</v>
      </c>
      <c r="C281" t="s">
        <v>385</v>
      </c>
      <c r="D281" t="str">
        <f>IF(MOD(INT(studenci8[[#This Row],[pesel]]/10), 2)=1, "M", "K")</f>
        <v>K</v>
      </c>
      <c r="E281" t="str">
        <f>IF(VLOOKUP(studenci8[[#This Row],[pesel]], meldunek[], 1)=studenci8[[#This Row],[pesel]], "tak", "nie")</f>
        <v>tak</v>
      </c>
    </row>
    <row r="282" spans="1:5" x14ac:dyDescent="0.25">
      <c r="A282">
        <v>96061044486</v>
      </c>
      <c r="B282" t="s">
        <v>386</v>
      </c>
      <c r="C282" t="s">
        <v>106</v>
      </c>
      <c r="D282" t="str">
        <f>IF(MOD(INT(studenci8[[#This Row],[pesel]]/10), 2)=1, "M", "K")</f>
        <v>K</v>
      </c>
      <c r="E282" t="str">
        <f>IF(VLOOKUP(studenci8[[#This Row],[pesel]], meldunek[], 1)=studenci8[[#This Row],[pesel]], "tak", "nie")</f>
        <v>tak</v>
      </c>
    </row>
    <row r="283" spans="1:5" x14ac:dyDescent="0.25">
      <c r="A283">
        <v>96061094795</v>
      </c>
      <c r="B283" t="s">
        <v>387</v>
      </c>
      <c r="C283" t="s">
        <v>265</v>
      </c>
      <c r="D283" t="str">
        <f>IF(MOD(INT(studenci8[[#This Row],[pesel]]/10), 2)=1, "M", "K")</f>
        <v>M</v>
      </c>
      <c r="E283" t="str">
        <f>IF(VLOOKUP(studenci8[[#This Row],[pesel]], meldunek[], 1)=studenci8[[#This Row],[pesel]], "tak", "nie")</f>
        <v>tak</v>
      </c>
    </row>
    <row r="284" spans="1:5" x14ac:dyDescent="0.25">
      <c r="A284">
        <v>96061777722</v>
      </c>
      <c r="B284" t="s">
        <v>388</v>
      </c>
      <c r="C284" t="s">
        <v>389</v>
      </c>
      <c r="D284" t="str">
        <f>IF(MOD(INT(studenci8[[#This Row],[pesel]]/10), 2)=1, "M", "K")</f>
        <v>K</v>
      </c>
      <c r="E284" t="str">
        <f>IF(VLOOKUP(studenci8[[#This Row],[pesel]], meldunek[], 1)=studenci8[[#This Row],[pesel]], "tak", "nie")</f>
        <v>tak</v>
      </c>
    </row>
    <row r="285" spans="1:5" x14ac:dyDescent="0.25">
      <c r="A285">
        <v>96062773598</v>
      </c>
      <c r="B285" t="s">
        <v>390</v>
      </c>
      <c r="C285" t="s">
        <v>11</v>
      </c>
      <c r="D285" t="str">
        <f>IF(MOD(INT(studenci8[[#This Row],[pesel]]/10), 2)=1, "M", "K")</f>
        <v>M</v>
      </c>
      <c r="E285" t="str">
        <f>IF(VLOOKUP(studenci8[[#This Row],[pesel]], meldunek[], 1)=studenci8[[#This Row],[pesel]], "tak", "nie")</f>
        <v>tak</v>
      </c>
    </row>
    <row r="286" spans="1:5" x14ac:dyDescent="0.25">
      <c r="A286">
        <v>96070166834</v>
      </c>
      <c r="B286" t="s">
        <v>391</v>
      </c>
      <c r="C286" t="s">
        <v>126</v>
      </c>
      <c r="D286" t="str">
        <f>IF(MOD(INT(studenci8[[#This Row],[pesel]]/10), 2)=1, "M", "K")</f>
        <v>M</v>
      </c>
      <c r="E286" t="str">
        <f>IF(VLOOKUP(studenci8[[#This Row],[pesel]], meldunek[], 1)=studenci8[[#This Row],[pesel]], "tak", "nie")</f>
        <v>tak</v>
      </c>
    </row>
    <row r="287" spans="1:5" x14ac:dyDescent="0.25">
      <c r="A287">
        <v>96070825977</v>
      </c>
      <c r="B287" t="s">
        <v>392</v>
      </c>
      <c r="C287" t="s">
        <v>393</v>
      </c>
      <c r="D287" t="str">
        <f>IF(MOD(INT(studenci8[[#This Row],[pesel]]/10), 2)=1, "M", "K")</f>
        <v>M</v>
      </c>
      <c r="E287" t="str">
        <f>IF(VLOOKUP(studenci8[[#This Row],[pesel]], meldunek[], 1)=studenci8[[#This Row],[pesel]], "tak", "nie")</f>
        <v>tak</v>
      </c>
    </row>
    <row r="288" spans="1:5" x14ac:dyDescent="0.25">
      <c r="A288">
        <v>96072293545</v>
      </c>
      <c r="B288" t="s">
        <v>71</v>
      </c>
      <c r="C288" t="s">
        <v>77</v>
      </c>
      <c r="D288" t="str">
        <f>IF(MOD(INT(studenci8[[#This Row],[pesel]]/10), 2)=1, "M", "K")</f>
        <v>K</v>
      </c>
      <c r="E288" t="str">
        <f>IF(VLOOKUP(studenci8[[#This Row],[pesel]], meldunek[], 1)=studenci8[[#This Row],[pesel]], "tak", "nie")</f>
        <v>tak</v>
      </c>
    </row>
    <row r="289" spans="1:5" x14ac:dyDescent="0.25">
      <c r="A289">
        <v>96080514843</v>
      </c>
      <c r="B289" t="s">
        <v>394</v>
      </c>
      <c r="C289" t="s">
        <v>106</v>
      </c>
      <c r="D289" t="str">
        <f>IF(MOD(INT(studenci8[[#This Row],[pesel]]/10), 2)=1, "M", "K")</f>
        <v>K</v>
      </c>
      <c r="E289" t="str">
        <f>IF(VLOOKUP(studenci8[[#This Row],[pesel]], meldunek[], 1)=studenci8[[#This Row],[pesel]], "tak", "nie")</f>
        <v>tak</v>
      </c>
    </row>
    <row r="290" spans="1:5" x14ac:dyDescent="0.25">
      <c r="A290">
        <v>96081092979</v>
      </c>
      <c r="B290" t="s">
        <v>395</v>
      </c>
      <c r="C290" t="s">
        <v>215</v>
      </c>
      <c r="D290" t="str">
        <f>IF(MOD(INT(studenci8[[#This Row],[pesel]]/10), 2)=1, "M", "K")</f>
        <v>M</v>
      </c>
      <c r="E290" t="str">
        <f>IF(VLOOKUP(studenci8[[#This Row],[pesel]], meldunek[], 1)=studenci8[[#This Row],[pesel]], "tak", "nie")</f>
        <v>tak</v>
      </c>
    </row>
    <row r="291" spans="1:5" x14ac:dyDescent="0.25">
      <c r="A291">
        <v>96081684932</v>
      </c>
      <c r="B291" t="s">
        <v>396</v>
      </c>
      <c r="C291" t="s">
        <v>11</v>
      </c>
      <c r="D291" t="str">
        <f>IF(MOD(INT(studenci8[[#This Row],[pesel]]/10), 2)=1, "M", "K")</f>
        <v>M</v>
      </c>
      <c r="E291" t="str">
        <f>IF(VLOOKUP(studenci8[[#This Row],[pesel]], meldunek[], 1)=studenci8[[#This Row],[pesel]], "tak", "nie")</f>
        <v>tak</v>
      </c>
    </row>
    <row r="292" spans="1:5" x14ac:dyDescent="0.25">
      <c r="A292">
        <v>96081771827</v>
      </c>
      <c r="B292" t="s">
        <v>397</v>
      </c>
      <c r="C292" t="s">
        <v>7</v>
      </c>
      <c r="D292" t="str">
        <f>IF(MOD(INT(studenci8[[#This Row],[pesel]]/10), 2)=1, "M", "K")</f>
        <v>K</v>
      </c>
      <c r="E292" t="str">
        <f>IF(VLOOKUP(studenci8[[#This Row],[pesel]], meldunek[], 1)=studenci8[[#This Row],[pesel]], "tak", "nie")</f>
        <v>tak</v>
      </c>
    </row>
    <row r="293" spans="1:5" x14ac:dyDescent="0.25">
      <c r="A293">
        <v>96081928342</v>
      </c>
      <c r="B293" t="s">
        <v>398</v>
      </c>
      <c r="C293" t="s">
        <v>59</v>
      </c>
      <c r="D293" t="str">
        <f>IF(MOD(INT(studenci8[[#This Row],[pesel]]/10), 2)=1, "M", "K")</f>
        <v>K</v>
      </c>
      <c r="E293" t="str">
        <f>IF(VLOOKUP(studenci8[[#This Row],[pesel]], meldunek[], 1)=studenci8[[#This Row],[pesel]], "tak", "nie")</f>
        <v>tak</v>
      </c>
    </row>
    <row r="294" spans="1:5" x14ac:dyDescent="0.25">
      <c r="A294">
        <v>96082398784</v>
      </c>
      <c r="B294" t="s">
        <v>399</v>
      </c>
      <c r="C294" t="s">
        <v>185</v>
      </c>
      <c r="D294" t="str">
        <f>IF(MOD(INT(studenci8[[#This Row],[pesel]]/10), 2)=1, "M", "K")</f>
        <v>K</v>
      </c>
      <c r="E294" t="str">
        <f>IF(VLOOKUP(studenci8[[#This Row],[pesel]], meldunek[], 1)=studenci8[[#This Row],[pesel]], "tak", "nie")</f>
        <v>tak</v>
      </c>
    </row>
    <row r="295" spans="1:5" x14ac:dyDescent="0.25">
      <c r="A295">
        <v>96082593622</v>
      </c>
      <c r="B295" t="s">
        <v>400</v>
      </c>
      <c r="C295" t="s">
        <v>351</v>
      </c>
      <c r="D295" t="str">
        <f>IF(MOD(INT(studenci8[[#This Row],[pesel]]/10), 2)=1, "M", "K")</f>
        <v>K</v>
      </c>
      <c r="E295" t="str">
        <f>IF(VLOOKUP(studenci8[[#This Row],[pesel]], meldunek[], 1)=studenci8[[#This Row],[pesel]], "tak", "nie")</f>
        <v>tak</v>
      </c>
    </row>
    <row r="296" spans="1:5" x14ac:dyDescent="0.25">
      <c r="A296">
        <v>96090264886</v>
      </c>
      <c r="B296" t="s">
        <v>401</v>
      </c>
      <c r="C296" t="s">
        <v>70</v>
      </c>
      <c r="D296" t="str">
        <f>IF(MOD(INT(studenci8[[#This Row],[pesel]]/10), 2)=1, "M", "K")</f>
        <v>K</v>
      </c>
      <c r="E296" t="str">
        <f>IF(VLOOKUP(studenci8[[#This Row],[pesel]], meldunek[], 1)=studenci8[[#This Row],[pesel]], "tak", "nie")</f>
        <v>tak</v>
      </c>
    </row>
    <row r="297" spans="1:5" x14ac:dyDescent="0.25">
      <c r="A297">
        <v>96090634229</v>
      </c>
      <c r="B297" t="s">
        <v>402</v>
      </c>
      <c r="C297" t="s">
        <v>70</v>
      </c>
      <c r="D297" t="str">
        <f>IF(MOD(INT(studenci8[[#This Row],[pesel]]/10), 2)=1, "M", "K")</f>
        <v>K</v>
      </c>
      <c r="E297" t="str">
        <f>IF(VLOOKUP(studenci8[[#This Row],[pesel]], meldunek[], 1)=studenci8[[#This Row],[pesel]], "tak", "nie")</f>
        <v>tak</v>
      </c>
    </row>
    <row r="298" spans="1:5" x14ac:dyDescent="0.25">
      <c r="A298">
        <v>96090866484</v>
      </c>
      <c r="B298" t="s">
        <v>403</v>
      </c>
      <c r="C298" t="s">
        <v>70</v>
      </c>
      <c r="D298" t="str">
        <f>IF(MOD(INT(studenci8[[#This Row],[pesel]]/10), 2)=1, "M", "K")</f>
        <v>K</v>
      </c>
      <c r="E298" t="str">
        <f>IF(VLOOKUP(studenci8[[#This Row],[pesel]], meldunek[], 1)=studenci8[[#This Row],[pesel]], "tak", "nie")</f>
        <v>tak</v>
      </c>
    </row>
    <row r="299" spans="1:5" x14ac:dyDescent="0.25">
      <c r="A299">
        <v>96090923899</v>
      </c>
      <c r="B299" t="s">
        <v>404</v>
      </c>
      <c r="C299" t="s">
        <v>151</v>
      </c>
      <c r="D299" t="str">
        <f>IF(MOD(INT(studenci8[[#This Row],[pesel]]/10), 2)=1, "M", "K")</f>
        <v>M</v>
      </c>
      <c r="E299" t="str">
        <f>IF(VLOOKUP(studenci8[[#This Row],[pesel]], meldunek[], 1)=studenci8[[#This Row],[pesel]], "tak", "nie")</f>
        <v>tak</v>
      </c>
    </row>
    <row r="300" spans="1:5" x14ac:dyDescent="0.25">
      <c r="A300">
        <v>96091269286</v>
      </c>
      <c r="B300" t="s">
        <v>405</v>
      </c>
      <c r="C300" t="s">
        <v>236</v>
      </c>
      <c r="D300" t="str">
        <f>IF(MOD(INT(studenci8[[#This Row],[pesel]]/10), 2)=1, "M", "K")</f>
        <v>K</v>
      </c>
      <c r="E300" t="str">
        <f>IF(VLOOKUP(studenci8[[#This Row],[pesel]], meldunek[], 1)=studenci8[[#This Row],[pesel]], "tak", "nie")</f>
        <v>tak</v>
      </c>
    </row>
    <row r="301" spans="1:5" x14ac:dyDescent="0.25">
      <c r="A301">
        <v>96092278614</v>
      </c>
      <c r="B301" t="s">
        <v>406</v>
      </c>
      <c r="C301" t="s">
        <v>38</v>
      </c>
      <c r="D301" t="str">
        <f>IF(MOD(INT(studenci8[[#This Row],[pesel]]/10), 2)=1, "M", "K")</f>
        <v>M</v>
      </c>
      <c r="E301" t="str">
        <f>IF(VLOOKUP(studenci8[[#This Row],[pesel]], meldunek[], 1)=studenci8[[#This Row],[pesel]], "tak", "nie")</f>
        <v>nie</v>
      </c>
    </row>
    <row r="302" spans="1:5" x14ac:dyDescent="0.25">
      <c r="A302">
        <v>96092746489</v>
      </c>
      <c r="B302" t="s">
        <v>407</v>
      </c>
      <c r="C302" t="s">
        <v>96</v>
      </c>
      <c r="D302" t="str">
        <f>IF(MOD(INT(studenci8[[#This Row],[pesel]]/10), 2)=1, "M", "K")</f>
        <v>K</v>
      </c>
      <c r="E302" t="str">
        <f>IF(VLOOKUP(studenci8[[#This Row],[pesel]], meldunek[], 1)=studenci8[[#This Row],[pesel]], "tak", "nie")</f>
        <v>tak</v>
      </c>
    </row>
    <row r="303" spans="1:5" x14ac:dyDescent="0.25">
      <c r="A303">
        <v>96092784458</v>
      </c>
      <c r="B303" t="s">
        <v>408</v>
      </c>
      <c r="C303" t="s">
        <v>174</v>
      </c>
      <c r="D303" t="str">
        <f>IF(MOD(INT(studenci8[[#This Row],[pesel]]/10), 2)=1, "M", "K")</f>
        <v>M</v>
      </c>
      <c r="E303" t="str">
        <f>IF(VLOOKUP(studenci8[[#This Row],[pesel]], meldunek[], 1)=studenci8[[#This Row],[pesel]], "tak", "nie")</f>
        <v>tak</v>
      </c>
    </row>
    <row r="304" spans="1:5" x14ac:dyDescent="0.25">
      <c r="A304">
        <v>96102819712</v>
      </c>
      <c r="B304" t="s">
        <v>409</v>
      </c>
      <c r="C304" t="s">
        <v>315</v>
      </c>
      <c r="D304" t="str">
        <f>IF(MOD(INT(studenci8[[#This Row],[pesel]]/10), 2)=1, "M", "K")</f>
        <v>M</v>
      </c>
      <c r="E304" t="str">
        <f>IF(VLOOKUP(studenci8[[#This Row],[pesel]], meldunek[], 1)=studenci8[[#This Row],[pesel]], "tak", "nie")</f>
        <v>tak</v>
      </c>
    </row>
    <row r="305" spans="1:5" x14ac:dyDescent="0.25">
      <c r="A305">
        <v>96110243976</v>
      </c>
      <c r="B305" t="s">
        <v>410</v>
      </c>
      <c r="C305" t="s">
        <v>163</v>
      </c>
      <c r="D305" t="str">
        <f>IF(MOD(INT(studenci8[[#This Row],[pesel]]/10), 2)=1, "M", "K")</f>
        <v>M</v>
      </c>
      <c r="E305" t="str">
        <f>IF(VLOOKUP(studenci8[[#This Row],[pesel]], meldunek[], 1)=studenci8[[#This Row],[pesel]], "tak", "nie")</f>
        <v>tak</v>
      </c>
    </row>
    <row r="306" spans="1:5" x14ac:dyDescent="0.25">
      <c r="A306">
        <v>96110878613</v>
      </c>
      <c r="B306" t="s">
        <v>411</v>
      </c>
      <c r="C306" t="s">
        <v>151</v>
      </c>
      <c r="D306" t="str">
        <f>IF(MOD(INT(studenci8[[#This Row],[pesel]]/10), 2)=1, "M", "K")</f>
        <v>M</v>
      </c>
      <c r="E306" t="str">
        <f>IF(VLOOKUP(studenci8[[#This Row],[pesel]], meldunek[], 1)=studenci8[[#This Row],[pesel]], "tak", "nie")</f>
        <v>tak</v>
      </c>
    </row>
    <row r="307" spans="1:5" x14ac:dyDescent="0.25">
      <c r="A307">
        <v>96111514855</v>
      </c>
      <c r="B307" t="s">
        <v>412</v>
      </c>
      <c r="C307" t="s">
        <v>126</v>
      </c>
      <c r="D307" t="str">
        <f>IF(MOD(INT(studenci8[[#This Row],[pesel]]/10), 2)=1, "M", "K")</f>
        <v>M</v>
      </c>
      <c r="E307" t="str">
        <f>IF(VLOOKUP(studenci8[[#This Row],[pesel]], meldunek[], 1)=studenci8[[#This Row],[pesel]], "tak", "nie")</f>
        <v>tak</v>
      </c>
    </row>
    <row r="308" spans="1:5" x14ac:dyDescent="0.25">
      <c r="A308">
        <v>96111524476</v>
      </c>
      <c r="B308" t="s">
        <v>413</v>
      </c>
      <c r="C308" t="s">
        <v>146</v>
      </c>
      <c r="D308" t="str">
        <f>IF(MOD(INT(studenci8[[#This Row],[pesel]]/10), 2)=1, "M", "K")</f>
        <v>M</v>
      </c>
      <c r="E308" t="str">
        <f>IF(VLOOKUP(studenci8[[#This Row],[pesel]], meldunek[], 1)=studenci8[[#This Row],[pesel]], "tak", "nie")</f>
        <v>tak</v>
      </c>
    </row>
    <row r="309" spans="1:5" x14ac:dyDescent="0.25">
      <c r="A309">
        <v>96111917733</v>
      </c>
      <c r="B309" t="s">
        <v>414</v>
      </c>
      <c r="C309" t="s">
        <v>326</v>
      </c>
      <c r="D309" t="str">
        <f>IF(MOD(INT(studenci8[[#This Row],[pesel]]/10), 2)=1, "M", "K")</f>
        <v>M</v>
      </c>
      <c r="E309" t="str">
        <f>IF(VLOOKUP(studenci8[[#This Row],[pesel]], meldunek[], 1)=studenci8[[#This Row],[pesel]], "tak", "nie")</f>
        <v>tak</v>
      </c>
    </row>
    <row r="310" spans="1:5" x14ac:dyDescent="0.25">
      <c r="A310">
        <v>96112171271</v>
      </c>
      <c r="B310" t="s">
        <v>415</v>
      </c>
      <c r="C310" t="s">
        <v>38</v>
      </c>
      <c r="D310" t="str">
        <f>IF(MOD(INT(studenci8[[#This Row],[pesel]]/10), 2)=1, "M", "K")</f>
        <v>M</v>
      </c>
      <c r="E310" t="str">
        <f>IF(VLOOKUP(studenci8[[#This Row],[pesel]], meldunek[], 1)=studenci8[[#This Row],[pesel]], "tak", "nie")</f>
        <v>tak</v>
      </c>
    </row>
    <row r="311" spans="1:5" x14ac:dyDescent="0.25">
      <c r="A311">
        <v>96112275739</v>
      </c>
      <c r="B311" t="s">
        <v>416</v>
      </c>
      <c r="C311" t="s">
        <v>11</v>
      </c>
      <c r="D311" t="str">
        <f>IF(MOD(INT(studenci8[[#This Row],[pesel]]/10), 2)=1, "M", "K")</f>
        <v>M</v>
      </c>
      <c r="E311" t="str">
        <f>IF(VLOOKUP(studenci8[[#This Row],[pesel]], meldunek[], 1)=studenci8[[#This Row],[pesel]], "tak", "nie")</f>
        <v>tak</v>
      </c>
    </row>
    <row r="312" spans="1:5" x14ac:dyDescent="0.25">
      <c r="A312">
        <v>96112845442</v>
      </c>
      <c r="B312" t="s">
        <v>417</v>
      </c>
      <c r="C312" t="s">
        <v>63</v>
      </c>
      <c r="D312" t="str">
        <f>IF(MOD(INT(studenci8[[#This Row],[pesel]]/10), 2)=1, "M", "K")</f>
        <v>K</v>
      </c>
      <c r="E312" t="str">
        <f>IF(VLOOKUP(studenci8[[#This Row],[pesel]], meldunek[], 1)=studenci8[[#This Row],[pesel]], "tak", "nie")</f>
        <v>tak</v>
      </c>
    </row>
    <row r="313" spans="1:5" x14ac:dyDescent="0.25">
      <c r="A313">
        <v>96120158756</v>
      </c>
      <c r="B313" t="s">
        <v>418</v>
      </c>
      <c r="C313" t="s">
        <v>5</v>
      </c>
      <c r="D313" t="str">
        <f>IF(MOD(INT(studenci8[[#This Row],[pesel]]/10), 2)=1, "M", "K")</f>
        <v>M</v>
      </c>
      <c r="E313" t="str">
        <f>IF(VLOOKUP(studenci8[[#This Row],[pesel]], meldunek[], 1)=studenci8[[#This Row],[pesel]], "tak", "nie")</f>
        <v>tak</v>
      </c>
    </row>
    <row r="314" spans="1:5" x14ac:dyDescent="0.25">
      <c r="A314">
        <v>96120239628</v>
      </c>
      <c r="B314" t="s">
        <v>419</v>
      </c>
      <c r="C314" t="s">
        <v>304</v>
      </c>
      <c r="D314" t="str">
        <f>IF(MOD(INT(studenci8[[#This Row],[pesel]]/10), 2)=1, "M", "K")</f>
        <v>K</v>
      </c>
      <c r="E314" t="str">
        <f>IF(VLOOKUP(studenci8[[#This Row],[pesel]], meldunek[], 1)=studenci8[[#This Row],[pesel]], "tak", "nie")</f>
        <v>tak</v>
      </c>
    </row>
    <row r="315" spans="1:5" x14ac:dyDescent="0.25">
      <c r="A315">
        <v>96121964255</v>
      </c>
      <c r="B315" t="s">
        <v>420</v>
      </c>
      <c r="C315" t="s">
        <v>126</v>
      </c>
      <c r="D315" t="str">
        <f>IF(MOD(INT(studenci8[[#This Row],[pesel]]/10), 2)=1, "M", "K")</f>
        <v>M</v>
      </c>
      <c r="E315" t="str">
        <f>IF(VLOOKUP(studenci8[[#This Row],[pesel]], meldunek[], 1)=studenci8[[#This Row],[pesel]], "tak", "nie")</f>
        <v>tak</v>
      </c>
    </row>
    <row r="316" spans="1:5" x14ac:dyDescent="0.25">
      <c r="A316">
        <v>96122014799</v>
      </c>
      <c r="B316" t="s">
        <v>421</v>
      </c>
      <c r="C316" t="s">
        <v>146</v>
      </c>
      <c r="D316" t="str">
        <f>IF(MOD(INT(studenci8[[#This Row],[pesel]]/10), 2)=1, "M", "K")</f>
        <v>M</v>
      </c>
      <c r="E316" t="str">
        <f>IF(VLOOKUP(studenci8[[#This Row],[pesel]], meldunek[], 1)=studenci8[[#This Row],[pesel]], "tak", "nie")</f>
        <v>tak</v>
      </c>
    </row>
    <row r="317" spans="1:5" x14ac:dyDescent="0.25">
      <c r="A317">
        <v>96122095251</v>
      </c>
      <c r="B317" t="s">
        <v>422</v>
      </c>
      <c r="C317" t="s">
        <v>265</v>
      </c>
      <c r="D317" t="str">
        <f>IF(MOD(INT(studenci8[[#This Row],[pesel]]/10), 2)=1, "M", "K")</f>
        <v>M</v>
      </c>
      <c r="E317" t="str">
        <f>IF(VLOOKUP(studenci8[[#This Row],[pesel]], meldunek[], 1)=studenci8[[#This Row],[pesel]], "tak", "nie")</f>
        <v>tak</v>
      </c>
    </row>
    <row r="318" spans="1:5" x14ac:dyDescent="0.25">
      <c r="A318">
        <v>96122279451</v>
      </c>
      <c r="B318" t="s">
        <v>423</v>
      </c>
      <c r="C318" t="s">
        <v>46</v>
      </c>
      <c r="D318" t="str">
        <f>IF(MOD(INT(studenci8[[#This Row],[pesel]]/10), 2)=1, "M", "K")</f>
        <v>M</v>
      </c>
      <c r="E318" t="str">
        <f>IF(VLOOKUP(studenci8[[#This Row],[pesel]], meldunek[], 1)=studenci8[[#This Row],[pesel]], "tak", "nie")</f>
        <v>tak</v>
      </c>
    </row>
    <row r="319" spans="1:5" x14ac:dyDescent="0.25">
      <c r="A319">
        <v>97010159347</v>
      </c>
      <c r="B319" t="s">
        <v>424</v>
      </c>
      <c r="C319" t="s">
        <v>248</v>
      </c>
      <c r="D319" t="str">
        <f>IF(MOD(INT(studenci8[[#This Row],[pesel]]/10), 2)=1, "M", "K")</f>
        <v>K</v>
      </c>
      <c r="E319" t="str">
        <f>IF(VLOOKUP(studenci8[[#This Row],[pesel]], meldunek[], 1)=studenci8[[#This Row],[pesel]], "tak", "nie")</f>
        <v>tak</v>
      </c>
    </row>
    <row r="320" spans="1:5" x14ac:dyDescent="0.25">
      <c r="A320">
        <v>97010621727</v>
      </c>
      <c r="B320" t="s">
        <v>425</v>
      </c>
      <c r="C320" t="s">
        <v>219</v>
      </c>
      <c r="D320" t="str">
        <f>IF(MOD(INT(studenci8[[#This Row],[pesel]]/10), 2)=1, "M", "K")</f>
        <v>K</v>
      </c>
      <c r="E320" t="str">
        <f>IF(VLOOKUP(studenci8[[#This Row],[pesel]], meldunek[], 1)=studenci8[[#This Row],[pesel]], "tak", "nie")</f>
        <v>tak</v>
      </c>
    </row>
    <row r="321" spans="1:5" x14ac:dyDescent="0.25">
      <c r="A321">
        <v>97010812385</v>
      </c>
      <c r="B321" t="s">
        <v>426</v>
      </c>
      <c r="C321" t="s">
        <v>88</v>
      </c>
      <c r="D321" t="str">
        <f>IF(MOD(INT(studenci8[[#This Row],[pesel]]/10), 2)=1, "M", "K")</f>
        <v>K</v>
      </c>
      <c r="E321" t="str">
        <f>IF(VLOOKUP(studenci8[[#This Row],[pesel]], meldunek[], 1)=studenci8[[#This Row],[pesel]], "tak", "nie")</f>
        <v>tak</v>
      </c>
    </row>
    <row r="322" spans="1:5" x14ac:dyDescent="0.25">
      <c r="A322">
        <v>97010983179</v>
      </c>
      <c r="B322" t="s">
        <v>427</v>
      </c>
      <c r="C322" t="s">
        <v>138</v>
      </c>
      <c r="D322" t="str">
        <f>IF(MOD(INT(studenci8[[#This Row],[pesel]]/10), 2)=1, "M", "K")</f>
        <v>M</v>
      </c>
      <c r="E322" t="str">
        <f>IF(VLOOKUP(studenci8[[#This Row],[pesel]], meldunek[], 1)=studenci8[[#This Row],[pesel]], "tak", "nie")</f>
        <v>tak</v>
      </c>
    </row>
    <row r="323" spans="1:5" x14ac:dyDescent="0.25">
      <c r="A323">
        <v>97011693781</v>
      </c>
      <c r="B323" t="s">
        <v>428</v>
      </c>
      <c r="C323" t="s">
        <v>106</v>
      </c>
      <c r="D323" t="str">
        <f>IF(MOD(INT(studenci8[[#This Row],[pesel]]/10), 2)=1, "M", "K")</f>
        <v>K</v>
      </c>
      <c r="E323" t="str">
        <f>IF(VLOOKUP(studenci8[[#This Row],[pesel]], meldunek[], 1)=studenci8[[#This Row],[pesel]], "tak", "nie")</f>
        <v>tak</v>
      </c>
    </row>
    <row r="324" spans="1:5" x14ac:dyDescent="0.25">
      <c r="A324">
        <v>97012853362</v>
      </c>
      <c r="B324" t="s">
        <v>429</v>
      </c>
      <c r="C324" t="s">
        <v>385</v>
      </c>
      <c r="D324" t="str">
        <f>IF(MOD(INT(studenci8[[#This Row],[pesel]]/10), 2)=1, "M", "K")</f>
        <v>K</v>
      </c>
      <c r="E324" t="str">
        <f>IF(VLOOKUP(studenci8[[#This Row],[pesel]], meldunek[], 1)=studenci8[[#This Row],[pesel]], "tak", "nie")</f>
        <v>tak</v>
      </c>
    </row>
    <row r="325" spans="1:5" x14ac:dyDescent="0.25">
      <c r="A325">
        <v>97012894365</v>
      </c>
      <c r="B325" t="s">
        <v>430</v>
      </c>
      <c r="C325" t="s">
        <v>106</v>
      </c>
      <c r="D325" t="str">
        <f>IF(MOD(INT(studenci8[[#This Row],[pesel]]/10), 2)=1, "M", "K")</f>
        <v>K</v>
      </c>
      <c r="E325" t="str">
        <f>IF(VLOOKUP(studenci8[[#This Row],[pesel]], meldunek[], 1)=studenci8[[#This Row],[pesel]], "tak", "nie")</f>
        <v>tak</v>
      </c>
    </row>
    <row r="326" spans="1:5" x14ac:dyDescent="0.25">
      <c r="A326">
        <v>97020245331</v>
      </c>
      <c r="B326" t="s">
        <v>431</v>
      </c>
      <c r="C326" t="s">
        <v>270</v>
      </c>
      <c r="D326" t="str">
        <f>IF(MOD(INT(studenci8[[#This Row],[pesel]]/10), 2)=1, "M", "K")</f>
        <v>M</v>
      </c>
      <c r="E326" t="str">
        <f>IF(VLOOKUP(studenci8[[#This Row],[pesel]], meldunek[], 1)=studenci8[[#This Row],[pesel]], "tak", "nie")</f>
        <v>tak</v>
      </c>
    </row>
    <row r="327" spans="1:5" x14ac:dyDescent="0.25">
      <c r="A327">
        <v>97020963358</v>
      </c>
      <c r="B327" t="s">
        <v>432</v>
      </c>
      <c r="C327" t="s">
        <v>31</v>
      </c>
      <c r="D327" t="str">
        <f>IF(MOD(INT(studenci8[[#This Row],[pesel]]/10), 2)=1, "M", "K")</f>
        <v>M</v>
      </c>
      <c r="E327" t="str">
        <f>IF(VLOOKUP(studenci8[[#This Row],[pesel]], meldunek[], 1)=studenci8[[#This Row],[pesel]], "tak", "nie")</f>
        <v>tak</v>
      </c>
    </row>
    <row r="328" spans="1:5" x14ac:dyDescent="0.25">
      <c r="A328">
        <v>97021392858</v>
      </c>
      <c r="B328" t="s">
        <v>433</v>
      </c>
      <c r="C328" t="s">
        <v>84</v>
      </c>
      <c r="D328" t="str">
        <f>IF(MOD(INT(studenci8[[#This Row],[pesel]]/10), 2)=1, "M", "K")</f>
        <v>M</v>
      </c>
      <c r="E328" t="str">
        <f>IF(VLOOKUP(studenci8[[#This Row],[pesel]], meldunek[], 1)=studenci8[[#This Row],[pesel]], "tak", "nie")</f>
        <v>tak</v>
      </c>
    </row>
    <row r="329" spans="1:5" x14ac:dyDescent="0.25">
      <c r="A329">
        <v>97021486467</v>
      </c>
      <c r="B329" t="s">
        <v>434</v>
      </c>
      <c r="C329" t="s">
        <v>102</v>
      </c>
      <c r="D329" t="str">
        <f>IF(MOD(INT(studenci8[[#This Row],[pesel]]/10), 2)=1, "M", "K")</f>
        <v>K</v>
      </c>
      <c r="E329" t="str">
        <f>IF(VLOOKUP(studenci8[[#This Row],[pesel]], meldunek[], 1)=studenci8[[#This Row],[pesel]], "tak", "nie")</f>
        <v>tak</v>
      </c>
    </row>
    <row r="330" spans="1:5" x14ac:dyDescent="0.25">
      <c r="A330">
        <v>97022426727</v>
      </c>
      <c r="B330" t="s">
        <v>435</v>
      </c>
      <c r="C330" t="s">
        <v>70</v>
      </c>
      <c r="D330" t="str">
        <f>IF(MOD(INT(studenci8[[#This Row],[pesel]]/10), 2)=1, "M", "K")</f>
        <v>K</v>
      </c>
      <c r="E330" t="str">
        <f>IF(VLOOKUP(studenci8[[#This Row],[pesel]], meldunek[], 1)=studenci8[[#This Row],[pesel]], "tak", "nie")</f>
        <v>tak</v>
      </c>
    </row>
    <row r="331" spans="1:5" x14ac:dyDescent="0.25">
      <c r="A331">
        <v>97022784472</v>
      </c>
      <c r="B331" t="s">
        <v>436</v>
      </c>
      <c r="C331" t="s">
        <v>315</v>
      </c>
      <c r="D331" t="str">
        <f>IF(MOD(INT(studenci8[[#This Row],[pesel]]/10), 2)=1, "M", "K")</f>
        <v>M</v>
      </c>
      <c r="E331" t="str">
        <f>IF(VLOOKUP(studenci8[[#This Row],[pesel]], meldunek[], 1)=studenci8[[#This Row],[pesel]], "tak", "nie")</f>
        <v>tak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79CB-CCDB-41BA-A87E-E0398C35C36B}">
  <dimension ref="A1:I331"/>
  <sheetViews>
    <sheetView tabSelected="1" topLeftCell="C1" workbookViewId="0">
      <selection activeCell="J15" sqref="J15"/>
    </sheetView>
  </sheetViews>
  <sheetFormatPr defaultRowHeight="15" x14ac:dyDescent="0.25"/>
  <cols>
    <col min="2" max="2" width="12" bestFit="1" customWidth="1"/>
    <col min="3" max="3" width="55.7109375" bestFit="1" customWidth="1"/>
    <col min="4" max="4" width="12" bestFit="1" customWidth="1"/>
    <col min="5" max="5" width="16.140625" bestFit="1" customWidth="1"/>
  </cols>
  <sheetData>
    <row r="1" spans="1:9" x14ac:dyDescent="0.25">
      <c r="A1" t="s">
        <v>437</v>
      </c>
      <c r="B1" t="s">
        <v>0</v>
      </c>
      <c r="C1" t="s">
        <v>438</v>
      </c>
      <c r="D1" t="s">
        <v>536</v>
      </c>
      <c r="E1" t="s">
        <v>538</v>
      </c>
    </row>
    <row r="2" spans="1:9" x14ac:dyDescent="0.25">
      <c r="A2">
        <v>189</v>
      </c>
      <c r="B2">
        <v>93013078979</v>
      </c>
      <c r="C2" t="s">
        <v>485</v>
      </c>
      <c r="D2">
        <f>IF(VLOOKUP(wypozyczenia10[[#This Row],[pesel]], studenci[], 5)="tak", VLOOKUP(wypozyczenia10[[#This Row],[pesel]], meldunek[], 2), "-")</f>
        <v>1</v>
      </c>
      <c r="E2" s="13" t="str">
        <f>IF(AND(C1=wypozyczenia10[[#This Row],[tytul]], D1=wypozyczenia10[[#This Row],[nr pokoju]]), "tak", "")</f>
        <v/>
      </c>
      <c r="G2" s="12" t="s">
        <v>537</v>
      </c>
      <c r="H2">
        <f>COUNTBLANK(wypozyczenia10[czy jest w pokoju])</f>
        <v>316</v>
      </c>
      <c r="I2" s="12"/>
    </row>
    <row r="3" spans="1:9" x14ac:dyDescent="0.25">
      <c r="A3">
        <v>66</v>
      </c>
      <c r="B3">
        <v>92062962545</v>
      </c>
      <c r="C3" t="s">
        <v>485</v>
      </c>
      <c r="D3">
        <f>IF(VLOOKUP(wypozyczenia10[[#This Row],[pesel]], studenci[], 5)="tak", VLOOKUP(wypozyczenia10[[#This Row],[pesel]], meldunek[], 2), "-")</f>
        <v>6</v>
      </c>
      <c r="E3" s="13" t="str">
        <f>IF(AND(C2=wypozyczenia10[[#This Row],[tytul]], D2=wypozyczenia10[[#This Row],[nr pokoju]]), "tak", "")</f>
        <v/>
      </c>
    </row>
    <row r="4" spans="1:9" x14ac:dyDescent="0.25">
      <c r="A4">
        <v>141</v>
      </c>
      <c r="B4">
        <v>94122135195</v>
      </c>
      <c r="C4" t="s">
        <v>485</v>
      </c>
      <c r="D4">
        <f>IF(VLOOKUP(wypozyczenia10[[#This Row],[pesel]], studenci[], 5)="tak", VLOOKUP(wypozyczenia10[[#This Row],[pesel]], meldunek[], 2), "-")</f>
        <v>8</v>
      </c>
      <c r="E4" s="13" t="str">
        <f>IF(AND(C3=wypozyczenia10[[#This Row],[tytul]], D3=wypozyczenia10[[#This Row],[nr pokoju]]), "tak", "")</f>
        <v/>
      </c>
    </row>
    <row r="5" spans="1:9" x14ac:dyDescent="0.25">
      <c r="A5">
        <v>187</v>
      </c>
      <c r="B5">
        <v>93080133818</v>
      </c>
      <c r="C5" t="s">
        <v>485</v>
      </c>
      <c r="D5">
        <f>IF(VLOOKUP(wypozyczenia10[[#This Row],[pesel]], studenci[], 5)="tak", VLOOKUP(wypozyczenia10[[#This Row],[pesel]], meldunek[], 2), "-")</f>
        <v>67</v>
      </c>
      <c r="E5" s="13" t="str">
        <f>IF(AND(C4=wypozyczenia10[[#This Row],[tytul]], D4=wypozyczenia10[[#This Row],[nr pokoju]]), "tak", "")</f>
        <v/>
      </c>
    </row>
    <row r="6" spans="1:9" x14ac:dyDescent="0.25">
      <c r="A6">
        <v>15</v>
      </c>
      <c r="B6">
        <v>96120239628</v>
      </c>
      <c r="C6" t="s">
        <v>451</v>
      </c>
      <c r="D6">
        <f>IF(VLOOKUP(wypozyczenia10[[#This Row],[pesel]], studenci[], 5)="tak", VLOOKUP(wypozyczenia10[[#This Row],[pesel]], meldunek[], 2), "-")</f>
        <v>3</v>
      </c>
      <c r="E6" s="13" t="str">
        <f>IF(AND(C5=wypozyczenia10[[#This Row],[tytul]], D5=wypozyczenia10[[#This Row],[nr pokoju]]), "tak", "")</f>
        <v/>
      </c>
    </row>
    <row r="7" spans="1:9" x14ac:dyDescent="0.25">
      <c r="A7">
        <v>228</v>
      </c>
      <c r="B7">
        <v>96090866484</v>
      </c>
      <c r="C7" t="s">
        <v>451</v>
      </c>
      <c r="D7">
        <f>IF(VLOOKUP(wypozyczenia10[[#This Row],[pesel]], studenci[], 5)="tak", VLOOKUP(wypozyczenia10[[#This Row],[pesel]], meldunek[], 2), "-")</f>
        <v>4</v>
      </c>
      <c r="E7" s="13" t="str">
        <f>IF(AND(C6=wypozyczenia10[[#This Row],[tytul]], D6=wypozyczenia10[[#This Row],[nr pokoju]]), "tak", "")</f>
        <v/>
      </c>
    </row>
    <row r="8" spans="1:9" x14ac:dyDescent="0.25">
      <c r="A8">
        <v>41</v>
      </c>
      <c r="B8">
        <v>93102056134</v>
      </c>
      <c r="C8" t="s">
        <v>451</v>
      </c>
      <c r="D8">
        <f>IF(VLOOKUP(wypozyczenia10[[#This Row],[pesel]], studenci[], 5)="tak", VLOOKUP(wypozyczenia10[[#This Row],[pesel]], meldunek[], 2), "-")</f>
        <v>10</v>
      </c>
      <c r="E8" s="13" t="str">
        <f>IF(AND(C7=wypozyczenia10[[#This Row],[tytul]], D7=wypozyczenia10[[#This Row],[nr pokoju]]), "tak", "")</f>
        <v/>
      </c>
    </row>
    <row r="9" spans="1:9" x14ac:dyDescent="0.25">
      <c r="A9">
        <v>14</v>
      </c>
      <c r="B9">
        <v>93072382295</v>
      </c>
      <c r="C9" t="s">
        <v>451</v>
      </c>
      <c r="D9">
        <f>IF(VLOOKUP(wypozyczenia10[[#This Row],[pesel]], studenci[], 5)="tak", VLOOKUP(wypozyczenia10[[#This Row],[pesel]], meldunek[], 2), "-")</f>
        <v>57</v>
      </c>
      <c r="E9" s="13" t="str">
        <f>IF(AND(C8=wypozyczenia10[[#This Row],[tytul]], D8=wypozyczenia10[[#This Row],[nr pokoju]]), "tak", "")</f>
        <v/>
      </c>
    </row>
    <row r="10" spans="1:9" x14ac:dyDescent="0.25">
      <c r="A10">
        <v>102</v>
      </c>
      <c r="B10">
        <v>96072293545</v>
      </c>
      <c r="C10" t="s">
        <v>451</v>
      </c>
      <c r="D10">
        <f>IF(VLOOKUP(wypozyczenia10[[#This Row],[pesel]], studenci[], 5)="tak", VLOOKUP(wypozyczenia10[[#This Row],[pesel]], meldunek[], 2), "-")</f>
        <v>67</v>
      </c>
      <c r="E10" s="13" t="str">
        <f>IF(AND(C9=wypozyczenia10[[#This Row],[tytul]], D9=wypozyczenia10[[#This Row],[nr pokoju]]), "tak", "")</f>
        <v/>
      </c>
    </row>
    <row r="11" spans="1:9" x14ac:dyDescent="0.25">
      <c r="A11">
        <v>294</v>
      </c>
      <c r="B11">
        <v>92081982469</v>
      </c>
      <c r="C11" t="s">
        <v>451</v>
      </c>
      <c r="D11">
        <f>IF(VLOOKUP(wypozyczenia10[[#This Row],[pesel]], studenci[], 5)="tak", VLOOKUP(wypozyczenia10[[#This Row],[pesel]], meldunek[], 2), "-")</f>
        <v>68</v>
      </c>
      <c r="E11" s="13" t="str">
        <f>IF(AND(C10=wypozyczenia10[[#This Row],[tytul]], D10=wypozyczenia10[[#This Row],[nr pokoju]]), "tak", "")</f>
        <v/>
      </c>
    </row>
    <row r="12" spans="1:9" x14ac:dyDescent="0.25">
      <c r="A12">
        <v>152</v>
      </c>
      <c r="B12">
        <v>94042061826</v>
      </c>
      <c r="C12" t="s">
        <v>450</v>
      </c>
      <c r="D12">
        <f>IF(VLOOKUP(wypozyczenia10[[#This Row],[pesel]], studenci[], 5)="tak", VLOOKUP(wypozyczenia10[[#This Row],[pesel]], meldunek[], 2), "-")</f>
        <v>6</v>
      </c>
      <c r="E12" s="13" t="str">
        <f>IF(AND(C11=wypozyczenia10[[#This Row],[tytul]], D11=wypozyczenia10[[#This Row],[nr pokoju]]), "tak", "")</f>
        <v/>
      </c>
    </row>
    <row r="13" spans="1:9" x14ac:dyDescent="0.25">
      <c r="A13">
        <v>239</v>
      </c>
      <c r="B13">
        <v>93092435575</v>
      </c>
      <c r="C13" t="s">
        <v>450</v>
      </c>
      <c r="D13">
        <f>IF(VLOOKUP(wypozyczenia10[[#This Row],[pesel]], studenci[], 5)="tak", VLOOKUP(wypozyczenia10[[#This Row],[pesel]], meldunek[], 2), "-")</f>
        <v>51</v>
      </c>
      <c r="E13" s="13" t="str">
        <f>IF(AND(C12=wypozyczenia10[[#This Row],[tytul]], D12=wypozyczenia10[[#This Row],[nr pokoju]]), "tak", "")</f>
        <v/>
      </c>
    </row>
    <row r="14" spans="1:9" x14ac:dyDescent="0.25">
      <c r="A14">
        <v>13</v>
      </c>
      <c r="B14">
        <v>93092663774</v>
      </c>
      <c r="C14" t="s">
        <v>450</v>
      </c>
      <c r="D14">
        <f>IF(VLOOKUP(wypozyczenia10[[#This Row],[pesel]], studenci[], 5)="tak", VLOOKUP(wypozyczenia10[[#This Row],[pesel]], meldunek[], 2), "-")</f>
        <v>65</v>
      </c>
      <c r="E14" s="13" t="str">
        <f>IF(AND(C13=wypozyczenia10[[#This Row],[tytul]], D13=wypozyczenia10[[#This Row],[nr pokoju]]), "tak", "")</f>
        <v/>
      </c>
    </row>
    <row r="15" spans="1:9" x14ac:dyDescent="0.25">
      <c r="A15">
        <v>65</v>
      </c>
      <c r="B15">
        <v>96072293545</v>
      </c>
      <c r="C15" t="s">
        <v>450</v>
      </c>
      <c r="D15">
        <f>IF(VLOOKUP(wypozyczenia10[[#This Row],[pesel]], studenci[], 5)="tak", VLOOKUP(wypozyczenia10[[#This Row],[pesel]], meldunek[], 2), "-")</f>
        <v>67</v>
      </c>
      <c r="E15" s="13" t="str">
        <f>IF(AND(C14=wypozyczenia10[[#This Row],[tytul]], D14=wypozyczenia10[[#This Row],[nr pokoju]]), "tak", "")</f>
        <v/>
      </c>
    </row>
    <row r="16" spans="1:9" x14ac:dyDescent="0.25">
      <c r="A16">
        <v>68</v>
      </c>
      <c r="B16">
        <v>94022461945</v>
      </c>
      <c r="C16" t="s">
        <v>450</v>
      </c>
      <c r="D16">
        <f>IF(VLOOKUP(wypozyczenia10[[#This Row],[pesel]], studenci[], 5)="tak", VLOOKUP(wypozyczenia10[[#This Row],[pesel]], meldunek[], 2), "-")</f>
        <v>68</v>
      </c>
      <c r="E16" s="13" t="str">
        <f>IF(AND(C15=wypozyczenia10[[#This Row],[tytul]], D15=wypozyczenia10[[#This Row],[nr pokoju]]), "tak", "")</f>
        <v/>
      </c>
    </row>
    <row r="17" spans="1:5" x14ac:dyDescent="0.25">
      <c r="A17">
        <v>61</v>
      </c>
      <c r="B17">
        <v>95071627434</v>
      </c>
      <c r="C17" t="s">
        <v>482</v>
      </c>
      <c r="D17">
        <f>IF(VLOOKUP(wypozyczenia10[[#This Row],[pesel]], studenci[], 5)="tak", VLOOKUP(wypozyczenia10[[#This Row],[pesel]], meldunek[], 2), "-")</f>
        <v>13</v>
      </c>
      <c r="E17" s="13" t="str">
        <f>IF(AND(C16=wypozyczenia10[[#This Row],[tytul]], D16=wypozyczenia10[[#This Row],[nr pokoju]]), "tak", "")</f>
        <v/>
      </c>
    </row>
    <row r="18" spans="1:5" x14ac:dyDescent="0.25">
      <c r="A18">
        <v>269</v>
      </c>
      <c r="B18">
        <v>95122598863</v>
      </c>
      <c r="C18" t="s">
        <v>482</v>
      </c>
      <c r="D18">
        <f>IF(VLOOKUP(wypozyczenia10[[#This Row],[pesel]], studenci[], 5)="tak", VLOOKUP(wypozyczenia10[[#This Row],[pesel]], meldunek[], 2), "-")</f>
        <v>35</v>
      </c>
      <c r="E18" s="13" t="str">
        <f>IF(AND(C17=wypozyczenia10[[#This Row],[tytul]], D17=wypozyczenia10[[#This Row],[nr pokoju]]), "tak", "")</f>
        <v/>
      </c>
    </row>
    <row r="19" spans="1:5" x14ac:dyDescent="0.25">
      <c r="A19">
        <v>315</v>
      </c>
      <c r="B19">
        <v>92062548936</v>
      </c>
      <c r="C19" t="s">
        <v>458</v>
      </c>
      <c r="D19">
        <f>IF(VLOOKUP(wypozyczenia10[[#This Row],[pesel]], studenci[], 5)="tak", VLOOKUP(wypozyczenia10[[#This Row],[pesel]], meldunek[], 2), "-")</f>
        <v>18</v>
      </c>
      <c r="E19" s="13" t="str">
        <f>IF(AND(C18=wypozyczenia10[[#This Row],[tytul]], D18=wypozyczenia10[[#This Row],[nr pokoju]]), "tak", "")</f>
        <v/>
      </c>
    </row>
    <row r="20" spans="1:5" x14ac:dyDescent="0.25">
      <c r="A20">
        <v>211</v>
      </c>
      <c r="B20">
        <v>96112275739</v>
      </c>
      <c r="C20" t="s">
        <v>458</v>
      </c>
      <c r="D20">
        <f>IF(VLOOKUP(wypozyczenia10[[#This Row],[pesel]], studenci[], 5)="tak", VLOOKUP(wypozyczenia10[[#This Row],[pesel]], meldunek[], 2), "-")</f>
        <v>22</v>
      </c>
      <c r="E20" s="13" t="str">
        <f>IF(AND(C19=wypozyczenia10[[#This Row],[tytul]], D19=wypozyczenia10[[#This Row],[nr pokoju]]), "tak", "")</f>
        <v/>
      </c>
    </row>
    <row r="21" spans="1:5" x14ac:dyDescent="0.25">
      <c r="A21">
        <v>23</v>
      </c>
      <c r="B21">
        <v>95091292595</v>
      </c>
      <c r="C21" t="s">
        <v>458</v>
      </c>
      <c r="D21">
        <f>IF(VLOOKUP(wypozyczenia10[[#This Row],[pesel]], studenci[], 5)="tak", VLOOKUP(wypozyczenia10[[#This Row],[pesel]], meldunek[], 2), "-")</f>
        <v>53</v>
      </c>
      <c r="E21" s="13" t="str">
        <f>IF(AND(C20=wypozyczenia10[[#This Row],[tytul]], D20=wypozyczenia10[[#This Row],[nr pokoju]]), "tak", "")</f>
        <v/>
      </c>
    </row>
    <row r="22" spans="1:5" x14ac:dyDescent="0.25">
      <c r="A22">
        <v>234</v>
      </c>
      <c r="B22">
        <v>94082711312</v>
      </c>
      <c r="C22" t="s">
        <v>458</v>
      </c>
      <c r="D22">
        <f>IF(VLOOKUP(wypozyczenia10[[#This Row],[pesel]], studenci[], 5)="tak", VLOOKUP(wypozyczenia10[[#This Row],[pesel]], meldunek[], 2), "-")</f>
        <v>62</v>
      </c>
      <c r="E22" s="13" t="str">
        <f>IF(AND(C21=wypozyczenia10[[#This Row],[tytul]], D21=wypozyczenia10[[#This Row],[nr pokoju]]), "tak", "")</f>
        <v/>
      </c>
    </row>
    <row r="23" spans="1:5" x14ac:dyDescent="0.25">
      <c r="A23">
        <v>46</v>
      </c>
      <c r="B23">
        <v>94091751347</v>
      </c>
      <c r="C23" t="s">
        <v>473</v>
      </c>
      <c r="D23">
        <f>IF(VLOOKUP(wypozyczenia10[[#This Row],[pesel]], studenci[], 5)="tak", VLOOKUP(wypozyczenia10[[#This Row],[pesel]], meldunek[], 2), "-")</f>
        <v>34</v>
      </c>
      <c r="E23" s="13" t="str">
        <f>IF(AND(C22=wypozyczenia10[[#This Row],[tytul]], D22=wypozyczenia10[[#This Row],[nr pokoju]]), "tak", "")</f>
        <v/>
      </c>
    </row>
    <row r="24" spans="1:5" x14ac:dyDescent="0.25">
      <c r="A24">
        <v>49</v>
      </c>
      <c r="B24">
        <v>96050379498</v>
      </c>
      <c r="C24" t="s">
        <v>473</v>
      </c>
      <c r="D24">
        <f>IF(VLOOKUP(wypozyczenia10[[#This Row],[pesel]], studenci[], 5)="tak", VLOOKUP(wypozyczenia10[[#This Row],[pesel]], meldunek[], 2), "-")</f>
        <v>34</v>
      </c>
      <c r="E24" s="13" t="str">
        <f>IF(AND(C23=wypozyczenia10[[#This Row],[tytul]], D23=wypozyczenia10[[#This Row],[nr pokoju]]), "tak", "")</f>
        <v>tak</v>
      </c>
    </row>
    <row r="25" spans="1:5" x14ac:dyDescent="0.25">
      <c r="A25">
        <v>183</v>
      </c>
      <c r="B25">
        <v>96052561949</v>
      </c>
      <c r="C25" t="s">
        <v>473</v>
      </c>
      <c r="D25">
        <f>IF(VLOOKUP(wypozyczenia10[[#This Row],[pesel]], studenci[], 5)="tak", VLOOKUP(wypozyczenia10[[#This Row],[pesel]], meldunek[], 2), "-")</f>
        <v>54</v>
      </c>
      <c r="E25" s="13" t="str">
        <f>IF(AND(C24=wypozyczenia10[[#This Row],[tytul]], D24=wypozyczenia10[[#This Row],[nr pokoju]]), "tak", "")</f>
        <v/>
      </c>
    </row>
    <row r="26" spans="1:5" x14ac:dyDescent="0.25">
      <c r="A26">
        <v>308</v>
      </c>
      <c r="B26">
        <v>92082477625</v>
      </c>
      <c r="C26" t="s">
        <v>473</v>
      </c>
      <c r="D26" t="str">
        <f>IF(VLOOKUP(wypozyczenia10[[#This Row],[pesel]], studenci[], 5)="tak", VLOOKUP(wypozyczenia10[[#This Row],[pesel]], meldunek[], 2), "-")</f>
        <v>-</v>
      </c>
      <c r="E26" s="13" t="str">
        <f>IF(AND(C25=wypozyczenia10[[#This Row],[tytul]], D25=wypozyczenia10[[#This Row],[nr pokoju]]), "tak", "")</f>
        <v/>
      </c>
    </row>
    <row r="27" spans="1:5" x14ac:dyDescent="0.25">
      <c r="A27">
        <v>262</v>
      </c>
      <c r="B27">
        <v>95090322493</v>
      </c>
      <c r="C27" t="s">
        <v>520</v>
      </c>
      <c r="D27">
        <f>IF(VLOOKUP(wypozyczenia10[[#This Row],[pesel]], studenci[], 5)="tak", VLOOKUP(wypozyczenia10[[#This Row],[pesel]], meldunek[], 2), "-")</f>
        <v>63</v>
      </c>
      <c r="E27" s="13" t="str">
        <f>IF(AND(C26=wypozyczenia10[[#This Row],[tytul]], D26=wypozyczenia10[[#This Row],[nr pokoju]]), "tak", "")</f>
        <v/>
      </c>
    </row>
    <row r="28" spans="1:5" x14ac:dyDescent="0.25">
      <c r="A28">
        <v>155</v>
      </c>
      <c r="B28">
        <v>94091495359</v>
      </c>
      <c r="C28" t="s">
        <v>510</v>
      </c>
      <c r="D28">
        <f>IF(VLOOKUP(wypozyczenia10[[#This Row],[pesel]], studenci[], 5)="tak", VLOOKUP(wypozyczenia10[[#This Row],[pesel]], meldunek[], 2), "-")</f>
        <v>20</v>
      </c>
      <c r="E28" s="13" t="str">
        <f>IF(AND(C27=wypozyczenia10[[#This Row],[tytul]], D27=wypozyczenia10[[#This Row],[nr pokoju]]), "tak", "")</f>
        <v/>
      </c>
    </row>
    <row r="29" spans="1:5" x14ac:dyDescent="0.25">
      <c r="A29">
        <v>146</v>
      </c>
      <c r="B29">
        <v>94062811591</v>
      </c>
      <c r="C29" t="s">
        <v>510</v>
      </c>
      <c r="D29">
        <f>IF(VLOOKUP(wypozyczenia10[[#This Row],[pesel]], studenci[], 5)="tak", VLOOKUP(wypozyczenia10[[#This Row],[pesel]], meldunek[], 2), "-")</f>
        <v>49</v>
      </c>
      <c r="E29" s="13" t="str">
        <f>IF(AND(C28=wypozyczenia10[[#This Row],[tytul]], D28=wypozyczenia10[[#This Row],[nr pokoju]]), "tak", "")</f>
        <v/>
      </c>
    </row>
    <row r="30" spans="1:5" x14ac:dyDescent="0.25">
      <c r="A30">
        <v>3</v>
      </c>
      <c r="B30">
        <v>92071176944</v>
      </c>
      <c r="C30" t="s">
        <v>441</v>
      </c>
      <c r="D30">
        <f>IF(VLOOKUP(wypozyczenia10[[#This Row],[pesel]], studenci[], 5)="tak", VLOOKUP(wypozyczenia10[[#This Row],[pesel]], meldunek[], 2), "-")</f>
        <v>21</v>
      </c>
      <c r="E30" s="13" t="str">
        <f>IF(AND(C29=wypozyczenia10[[#This Row],[tytul]], D29=wypozyczenia10[[#This Row],[nr pokoju]]), "tak", "")</f>
        <v/>
      </c>
    </row>
    <row r="31" spans="1:5" x14ac:dyDescent="0.25">
      <c r="A31">
        <v>176</v>
      </c>
      <c r="B31">
        <v>96081684932</v>
      </c>
      <c r="C31" t="s">
        <v>441</v>
      </c>
      <c r="D31">
        <f>IF(VLOOKUP(wypozyczenia10[[#This Row],[pesel]], studenci[], 5)="tak", VLOOKUP(wypozyczenia10[[#This Row],[pesel]], meldunek[], 2), "-")</f>
        <v>53</v>
      </c>
      <c r="E31" s="13" t="str">
        <f>IF(AND(C30=wypozyczenia10[[#This Row],[tytul]], D30=wypozyczenia10[[#This Row],[nr pokoju]]), "tak", "")</f>
        <v/>
      </c>
    </row>
    <row r="32" spans="1:5" x14ac:dyDescent="0.25">
      <c r="A32">
        <v>203</v>
      </c>
      <c r="B32">
        <v>92111027117</v>
      </c>
      <c r="C32" t="s">
        <v>441</v>
      </c>
      <c r="D32">
        <f>IF(VLOOKUP(wypozyczenia10[[#This Row],[pesel]], studenci[], 5)="tak", VLOOKUP(wypozyczenia10[[#This Row],[pesel]], meldunek[], 2), "-")</f>
        <v>53</v>
      </c>
      <c r="E32" s="13" t="str">
        <f>IF(AND(C31=wypozyczenia10[[#This Row],[tytul]], D31=wypozyczenia10[[#This Row],[nr pokoju]]), "tak", "")</f>
        <v>tak</v>
      </c>
    </row>
    <row r="33" spans="1:5" x14ac:dyDescent="0.25">
      <c r="A33">
        <v>298</v>
      </c>
      <c r="B33">
        <v>94123156375</v>
      </c>
      <c r="C33" t="s">
        <v>441</v>
      </c>
      <c r="D33">
        <f>IF(VLOOKUP(wypozyczenia10[[#This Row],[pesel]], studenci[], 5)="tak", VLOOKUP(wypozyczenia10[[#This Row],[pesel]], meldunek[], 2), "-")</f>
        <v>62</v>
      </c>
      <c r="E33" s="13" t="str">
        <f>IF(AND(C32=wypozyczenia10[[#This Row],[tytul]], D32=wypozyczenia10[[#This Row],[nr pokoju]]), "tak", "")</f>
        <v/>
      </c>
    </row>
    <row r="34" spans="1:5" x14ac:dyDescent="0.25">
      <c r="A34">
        <v>165</v>
      </c>
      <c r="B34">
        <v>95101084297</v>
      </c>
      <c r="C34" t="s">
        <v>441</v>
      </c>
      <c r="D34">
        <f>IF(VLOOKUP(wypozyczenia10[[#This Row],[pesel]], studenci[], 5)="tak", VLOOKUP(wypozyczenia10[[#This Row],[pesel]], meldunek[], 2), "-")</f>
        <v>64</v>
      </c>
      <c r="E34" s="13" t="str">
        <f>IF(AND(C33=wypozyczenia10[[#This Row],[tytul]], D33=wypozyczenia10[[#This Row],[nr pokoju]]), "tak", "")</f>
        <v/>
      </c>
    </row>
    <row r="35" spans="1:5" x14ac:dyDescent="0.25">
      <c r="A35">
        <v>193</v>
      </c>
      <c r="B35">
        <v>93090925753</v>
      </c>
      <c r="C35" t="s">
        <v>454</v>
      </c>
      <c r="D35">
        <f>IF(VLOOKUP(wypozyczenia10[[#This Row],[pesel]], studenci[], 5)="tak", VLOOKUP(wypozyczenia10[[#This Row],[pesel]], meldunek[], 2), "-")</f>
        <v>9</v>
      </c>
      <c r="E35" s="13" t="str">
        <f>IF(AND(C34=wypozyczenia10[[#This Row],[tytul]], D34=wypozyczenia10[[#This Row],[nr pokoju]]), "tak", "")</f>
        <v/>
      </c>
    </row>
    <row r="36" spans="1:5" x14ac:dyDescent="0.25">
      <c r="A36">
        <v>137</v>
      </c>
      <c r="B36">
        <v>93071912839</v>
      </c>
      <c r="C36" t="s">
        <v>454</v>
      </c>
      <c r="D36">
        <f>IF(VLOOKUP(wypozyczenia10[[#This Row],[pesel]], studenci[], 5)="tak", VLOOKUP(wypozyczenia10[[#This Row],[pesel]], meldunek[], 2), "-")</f>
        <v>11</v>
      </c>
      <c r="E36" s="13" t="str">
        <f>IF(AND(C35=wypozyczenia10[[#This Row],[tytul]], D35=wypozyczenia10[[#This Row],[nr pokoju]]), "tak", "")</f>
        <v/>
      </c>
    </row>
    <row r="37" spans="1:5" x14ac:dyDescent="0.25">
      <c r="A37">
        <v>85</v>
      </c>
      <c r="B37">
        <v>95071489133</v>
      </c>
      <c r="C37" t="s">
        <v>454</v>
      </c>
      <c r="D37">
        <f>IF(VLOOKUP(wypozyczenia10[[#This Row],[pesel]], studenci[], 5)="tak", VLOOKUP(wypozyczenia10[[#This Row],[pesel]], meldunek[], 2), "-")</f>
        <v>15</v>
      </c>
      <c r="E37" s="13" t="str">
        <f>IF(AND(C36=wypozyczenia10[[#This Row],[tytul]], D36=wypozyczenia10[[#This Row],[nr pokoju]]), "tak", "")</f>
        <v/>
      </c>
    </row>
    <row r="38" spans="1:5" x14ac:dyDescent="0.25">
      <c r="A38">
        <v>281</v>
      </c>
      <c r="B38">
        <v>92090349976</v>
      </c>
      <c r="C38" t="s">
        <v>454</v>
      </c>
      <c r="D38">
        <f>IF(VLOOKUP(wypozyczenia10[[#This Row],[pesel]], studenci[], 5)="tak", VLOOKUP(wypozyczenia10[[#This Row],[pesel]], meldunek[], 2), "-")</f>
        <v>34</v>
      </c>
      <c r="E38" s="13" t="str">
        <f>IF(AND(C37=wypozyczenia10[[#This Row],[tytul]], D37=wypozyczenia10[[#This Row],[nr pokoju]]), "tak", "")</f>
        <v/>
      </c>
    </row>
    <row r="39" spans="1:5" x14ac:dyDescent="0.25">
      <c r="A39">
        <v>18</v>
      </c>
      <c r="B39">
        <v>95022151559</v>
      </c>
      <c r="C39" t="s">
        <v>454</v>
      </c>
      <c r="D39">
        <f>IF(VLOOKUP(wypozyczenia10[[#This Row],[pesel]], studenci[], 5)="tak", VLOOKUP(wypozyczenia10[[#This Row],[pesel]], meldunek[], 2), "-")</f>
        <v>39</v>
      </c>
      <c r="E39" s="13" t="str">
        <f>IF(AND(C38=wypozyczenia10[[#This Row],[tytul]], D38=wypozyczenia10[[#This Row],[nr pokoju]]), "tak", "")</f>
        <v/>
      </c>
    </row>
    <row r="40" spans="1:5" x14ac:dyDescent="0.25">
      <c r="A40">
        <v>320</v>
      </c>
      <c r="B40">
        <v>95112894814</v>
      </c>
      <c r="C40" t="s">
        <v>454</v>
      </c>
      <c r="D40">
        <f>IF(VLOOKUP(wypozyczenia10[[#This Row],[pesel]], studenci[], 5)="tak", VLOOKUP(wypozyczenia10[[#This Row],[pesel]], meldunek[], 2), "-")</f>
        <v>48</v>
      </c>
      <c r="E40" s="13" t="str">
        <f>IF(AND(C39=wypozyczenia10[[#This Row],[tytul]], D39=wypozyczenia10[[#This Row],[nr pokoju]]), "tak", "")</f>
        <v/>
      </c>
    </row>
    <row r="41" spans="1:5" x14ac:dyDescent="0.25">
      <c r="A41">
        <v>159</v>
      </c>
      <c r="B41">
        <v>95111824241</v>
      </c>
      <c r="C41" t="s">
        <v>454</v>
      </c>
      <c r="D41">
        <f>IF(VLOOKUP(wypozyczenia10[[#This Row],[pesel]], studenci[], 5)="tak", VLOOKUP(wypozyczenia10[[#This Row],[pesel]], meldunek[], 2), "-")</f>
        <v>58</v>
      </c>
      <c r="E41" s="13" t="str">
        <f>IF(AND(C40=wypozyczenia10[[#This Row],[tytul]], D40=wypozyczenia10[[#This Row],[nr pokoju]]), "tak", "")</f>
        <v/>
      </c>
    </row>
    <row r="42" spans="1:5" x14ac:dyDescent="0.25">
      <c r="A42">
        <v>330</v>
      </c>
      <c r="B42">
        <v>94052327952</v>
      </c>
      <c r="C42" t="s">
        <v>513</v>
      </c>
      <c r="D42">
        <f>IF(VLOOKUP(wypozyczenia10[[#This Row],[pesel]], studenci[], 5)="tak", VLOOKUP(wypozyczenia10[[#This Row],[pesel]], meldunek[], 2), "-")</f>
        <v>3</v>
      </c>
      <c r="E42" s="13" t="str">
        <f>IF(AND(C41=wypozyczenia10[[#This Row],[tytul]], D41=wypozyczenia10[[#This Row],[nr pokoju]]), "tak", "")</f>
        <v/>
      </c>
    </row>
    <row r="43" spans="1:5" x14ac:dyDescent="0.25">
      <c r="A43">
        <v>168</v>
      </c>
      <c r="B43">
        <v>93052759398</v>
      </c>
      <c r="C43" t="s">
        <v>513</v>
      </c>
      <c r="D43">
        <f>IF(VLOOKUP(wypozyczenia10[[#This Row],[pesel]], studenci[], 5)="tak", VLOOKUP(wypozyczenia10[[#This Row],[pesel]], meldunek[], 2), "-")</f>
        <v>7</v>
      </c>
      <c r="E43" s="13" t="str">
        <f>IF(AND(C42=wypozyczenia10[[#This Row],[tytul]], D42=wypozyczenia10[[#This Row],[nr pokoju]]), "tak", "")</f>
        <v/>
      </c>
    </row>
    <row r="44" spans="1:5" x14ac:dyDescent="0.25">
      <c r="A44">
        <v>197</v>
      </c>
      <c r="B44">
        <v>95022812243</v>
      </c>
      <c r="C44" t="s">
        <v>513</v>
      </c>
      <c r="D44">
        <f>IF(VLOOKUP(wypozyczenia10[[#This Row],[pesel]], studenci[], 5)="tak", VLOOKUP(wypozyczenia10[[#This Row],[pesel]], meldunek[], 2), "-")</f>
        <v>23</v>
      </c>
      <c r="E44" s="13" t="str">
        <f>IF(AND(C43=wypozyczenia10[[#This Row],[tytul]], D43=wypozyczenia10[[#This Row],[nr pokoju]]), "tak", "")</f>
        <v/>
      </c>
    </row>
    <row r="45" spans="1:5" x14ac:dyDescent="0.25">
      <c r="A45">
        <v>295</v>
      </c>
      <c r="B45">
        <v>93122038392</v>
      </c>
      <c r="C45" t="s">
        <v>513</v>
      </c>
      <c r="D45">
        <f>IF(VLOOKUP(wypozyczenia10[[#This Row],[pesel]], studenci[], 5)="tak", VLOOKUP(wypozyczenia10[[#This Row],[pesel]], meldunek[], 2), "-")</f>
        <v>34</v>
      </c>
      <c r="E45" s="13" t="str">
        <f>IF(AND(C44=wypozyczenia10[[#This Row],[tytul]], D44=wypozyczenia10[[#This Row],[nr pokoju]]), "tak", "")</f>
        <v/>
      </c>
    </row>
    <row r="46" spans="1:5" x14ac:dyDescent="0.25">
      <c r="A46">
        <v>149</v>
      </c>
      <c r="B46">
        <v>92101543816</v>
      </c>
      <c r="C46" t="s">
        <v>489</v>
      </c>
      <c r="D46">
        <f>IF(VLOOKUP(wypozyczenia10[[#This Row],[pesel]], studenci[], 5)="tak", VLOOKUP(wypozyczenia10[[#This Row],[pesel]], meldunek[], 2), "-")</f>
        <v>22</v>
      </c>
      <c r="E46" s="13" t="str">
        <f>IF(AND(C45=wypozyczenia10[[#This Row],[tytul]], D45=wypozyczenia10[[#This Row],[nr pokoju]]), "tak", "")</f>
        <v/>
      </c>
    </row>
    <row r="47" spans="1:5" x14ac:dyDescent="0.25">
      <c r="A47">
        <v>186</v>
      </c>
      <c r="B47">
        <v>96022049899</v>
      </c>
      <c r="C47" t="s">
        <v>489</v>
      </c>
      <c r="D47">
        <f>IF(VLOOKUP(wypozyczenia10[[#This Row],[pesel]], studenci[], 5)="tak", VLOOKUP(wypozyczenia10[[#This Row],[pesel]], meldunek[], 2), "-")</f>
        <v>24</v>
      </c>
      <c r="E47" s="13" t="str">
        <f>IF(AND(C46=wypozyczenia10[[#This Row],[tytul]], D46=wypozyczenia10[[#This Row],[nr pokoju]]), "tak", "")</f>
        <v/>
      </c>
    </row>
    <row r="48" spans="1:5" x14ac:dyDescent="0.25">
      <c r="A48">
        <v>216</v>
      </c>
      <c r="B48">
        <v>93080464147</v>
      </c>
      <c r="C48" t="s">
        <v>489</v>
      </c>
      <c r="D48">
        <f>IF(VLOOKUP(wypozyczenia10[[#This Row],[pesel]], studenci[], 5)="tak", VLOOKUP(wypozyczenia10[[#This Row],[pesel]], meldunek[], 2), "-")</f>
        <v>26</v>
      </c>
      <c r="E48" s="13" t="str">
        <f>IF(AND(C47=wypozyczenia10[[#This Row],[tytul]], D47=wypozyczenia10[[#This Row],[nr pokoju]]), "tak", "")</f>
        <v/>
      </c>
    </row>
    <row r="49" spans="1:5" x14ac:dyDescent="0.25">
      <c r="A49">
        <v>292</v>
      </c>
      <c r="B49">
        <v>93080261416</v>
      </c>
      <c r="C49" t="s">
        <v>489</v>
      </c>
      <c r="D49">
        <f>IF(VLOOKUP(wypozyczenia10[[#This Row],[pesel]], studenci[], 5)="tak", VLOOKUP(wypozyczenia10[[#This Row],[pesel]], meldunek[], 2), "-")</f>
        <v>26</v>
      </c>
      <c r="E49" s="13" t="str">
        <f>IF(AND(C48=wypozyczenia10[[#This Row],[tytul]], D48=wypozyczenia10[[#This Row],[nr pokoju]]), "tak", "")</f>
        <v>tak</v>
      </c>
    </row>
    <row r="50" spans="1:5" x14ac:dyDescent="0.25">
      <c r="A50">
        <v>89</v>
      </c>
      <c r="B50">
        <v>94082215991</v>
      </c>
      <c r="C50" t="s">
        <v>489</v>
      </c>
      <c r="D50">
        <f>IF(VLOOKUP(wypozyczenia10[[#This Row],[pesel]], studenci[], 5)="tak", VLOOKUP(wypozyczenia10[[#This Row],[pesel]], meldunek[], 2), "-")</f>
        <v>27</v>
      </c>
      <c r="E50" s="13" t="str">
        <f>IF(AND(C49=wypozyczenia10[[#This Row],[tytul]], D49=wypozyczenia10[[#This Row],[nr pokoju]]), "tak", "")</f>
        <v/>
      </c>
    </row>
    <row r="51" spans="1:5" x14ac:dyDescent="0.25">
      <c r="A51">
        <v>77</v>
      </c>
      <c r="B51">
        <v>94080977152</v>
      </c>
      <c r="C51" t="s">
        <v>489</v>
      </c>
      <c r="D51">
        <f>IF(VLOOKUP(wypozyczenia10[[#This Row],[pesel]], studenci[], 5)="tak", VLOOKUP(wypozyczenia10[[#This Row],[pesel]], meldunek[], 2), "-")</f>
        <v>29</v>
      </c>
      <c r="E51" s="13" t="str">
        <f>IF(AND(C50=wypozyczenia10[[#This Row],[tytul]], D50=wypozyczenia10[[#This Row],[nr pokoju]]), "tak", "")</f>
        <v/>
      </c>
    </row>
    <row r="52" spans="1:5" x14ac:dyDescent="0.25">
      <c r="A52">
        <v>180</v>
      </c>
      <c r="B52">
        <v>92070111188</v>
      </c>
      <c r="C52" t="s">
        <v>489</v>
      </c>
      <c r="D52">
        <f>IF(VLOOKUP(wypozyczenia10[[#This Row],[pesel]], studenci[], 5)="tak", VLOOKUP(wypozyczenia10[[#This Row],[pesel]], meldunek[], 2), "-")</f>
        <v>32</v>
      </c>
      <c r="E52" s="13" t="str">
        <f>IF(AND(C51=wypozyczenia10[[#This Row],[tytul]], D51=wypozyczenia10[[#This Row],[nr pokoju]]), "tak", "")</f>
        <v/>
      </c>
    </row>
    <row r="53" spans="1:5" x14ac:dyDescent="0.25">
      <c r="A53">
        <v>323</v>
      </c>
      <c r="B53">
        <v>94050341862</v>
      </c>
      <c r="C53" t="s">
        <v>489</v>
      </c>
      <c r="D53">
        <f>IF(VLOOKUP(wypozyczenia10[[#This Row],[pesel]], studenci[], 5)="tak", VLOOKUP(wypozyczenia10[[#This Row],[pesel]], meldunek[], 2), "-")</f>
        <v>34</v>
      </c>
      <c r="E53" s="13" t="str">
        <f>IF(AND(C52=wypozyczenia10[[#This Row],[tytul]], D52=wypozyczenia10[[#This Row],[nr pokoju]]), "tak", "")</f>
        <v/>
      </c>
    </row>
    <row r="54" spans="1:5" x14ac:dyDescent="0.25">
      <c r="A54">
        <v>301</v>
      </c>
      <c r="B54">
        <v>95050294464</v>
      </c>
      <c r="C54" t="s">
        <v>489</v>
      </c>
      <c r="D54">
        <f>IF(VLOOKUP(wypozyczenia10[[#This Row],[pesel]], studenci[], 5)="tak", VLOOKUP(wypozyczenia10[[#This Row],[pesel]], meldunek[], 2), "-")</f>
        <v>51</v>
      </c>
      <c r="E54" s="13" t="str">
        <f>IF(AND(C53=wypozyczenia10[[#This Row],[tytul]], D53=wypozyczenia10[[#This Row],[nr pokoju]]), "tak", "")</f>
        <v/>
      </c>
    </row>
    <row r="55" spans="1:5" x14ac:dyDescent="0.25">
      <c r="A55">
        <v>195</v>
      </c>
      <c r="B55">
        <v>97020245331</v>
      </c>
      <c r="C55" t="s">
        <v>489</v>
      </c>
      <c r="D55">
        <f>IF(VLOOKUP(wypozyczenia10[[#This Row],[pesel]], studenci[], 5)="tak", VLOOKUP(wypozyczenia10[[#This Row],[pesel]], meldunek[], 2), "-")</f>
        <v>66</v>
      </c>
      <c r="E55" s="13" t="str">
        <f>IF(AND(C54=wypozyczenia10[[#This Row],[tytul]], D54=wypozyczenia10[[#This Row],[nr pokoju]]), "tak", "")</f>
        <v/>
      </c>
    </row>
    <row r="56" spans="1:5" x14ac:dyDescent="0.25">
      <c r="A56">
        <v>213</v>
      </c>
      <c r="B56">
        <v>94031972793</v>
      </c>
      <c r="C56" t="s">
        <v>484</v>
      </c>
      <c r="D56">
        <f>IF(VLOOKUP(wypozyczenia10[[#This Row],[pesel]], studenci[], 5)="tak", VLOOKUP(wypozyczenia10[[#This Row],[pesel]], meldunek[], 2), "-")</f>
        <v>4</v>
      </c>
      <c r="E56" s="13" t="str">
        <f>IF(AND(C55=wypozyczenia10[[#This Row],[tytul]], D55=wypozyczenia10[[#This Row],[nr pokoju]]), "tak", "")</f>
        <v/>
      </c>
    </row>
    <row r="57" spans="1:5" x14ac:dyDescent="0.25">
      <c r="A57">
        <v>99</v>
      </c>
      <c r="B57">
        <v>93082456168</v>
      </c>
      <c r="C57" t="s">
        <v>484</v>
      </c>
      <c r="D57">
        <f>IF(VLOOKUP(wypozyczenia10[[#This Row],[pesel]], studenci[], 5)="tak", VLOOKUP(wypozyczenia10[[#This Row],[pesel]], meldunek[], 2), "-")</f>
        <v>32</v>
      </c>
      <c r="E57" s="13" t="str">
        <f>IF(AND(C56=wypozyczenia10[[#This Row],[tytul]], D56=wypozyczenia10[[#This Row],[nr pokoju]]), "tak", "")</f>
        <v/>
      </c>
    </row>
    <row r="58" spans="1:5" x14ac:dyDescent="0.25">
      <c r="A58">
        <v>188</v>
      </c>
      <c r="B58">
        <v>94072349563</v>
      </c>
      <c r="C58" t="s">
        <v>484</v>
      </c>
      <c r="D58">
        <f>IF(VLOOKUP(wypozyczenia10[[#This Row],[pesel]], studenci[], 5)="tak", VLOOKUP(wypozyczenia10[[#This Row],[pesel]], meldunek[], 2), "-")</f>
        <v>55</v>
      </c>
      <c r="E58" s="13" t="str">
        <f>IF(AND(C57=wypozyczenia10[[#This Row],[tytul]], D57=wypozyczenia10[[#This Row],[nr pokoju]]), "tak", "")</f>
        <v/>
      </c>
    </row>
    <row r="59" spans="1:5" x14ac:dyDescent="0.25">
      <c r="A59">
        <v>132</v>
      </c>
      <c r="B59">
        <v>94042538867</v>
      </c>
      <c r="C59" t="s">
        <v>484</v>
      </c>
      <c r="D59">
        <f>IF(VLOOKUP(wypozyczenia10[[#This Row],[pesel]], studenci[], 5)="tak", VLOOKUP(wypozyczenia10[[#This Row],[pesel]], meldunek[], 2), "-")</f>
        <v>67</v>
      </c>
      <c r="E59" s="13" t="str">
        <f>IF(AND(C58=wypozyczenia10[[#This Row],[tytul]], D58=wypozyczenia10[[#This Row],[nr pokoju]]), "tak", "")</f>
        <v/>
      </c>
    </row>
    <row r="60" spans="1:5" x14ac:dyDescent="0.25">
      <c r="A60">
        <v>64</v>
      </c>
      <c r="B60">
        <v>96092278614</v>
      </c>
      <c r="C60" t="s">
        <v>484</v>
      </c>
      <c r="D60" t="str">
        <f>IF(VLOOKUP(wypozyczenia10[[#This Row],[pesel]], studenci[], 5)="tak", VLOOKUP(wypozyczenia10[[#This Row],[pesel]], meldunek[], 2), "-")</f>
        <v>-</v>
      </c>
      <c r="E60" s="13" t="str">
        <f>IF(AND(C59=wypozyczenia10[[#This Row],[tytul]], D59=wypozyczenia10[[#This Row],[nr pokoju]]), "tak", "")</f>
        <v/>
      </c>
    </row>
    <row r="61" spans="1:5" x14ac:dyDescent="0.25">
      <c r="A61">
        <v>37</v>
      </c>
      <c r="B61">
        <v>93122174335</v>
      </c>
      <c r="C61" t="s">
        <v>445</v>
      </c>
      <c r="D61">
        <f>IF(VLOOKUP(wypozyczenia10[[#This Row],[pesel]], studenci[], 5)="tak", VLOOKUP(wypozyczenia10[[#This Row],[pesel]], meldunek[], 2), "-")</f>
        <v>14</v>
      </c>
      <c r="E61" s="13" t="str">
        <f>IF(AND(C60=wypozyczenia10[[#This Row],[tytul]], D60=wypozyczenia10[[#This Row],[nr pokoju]]), "tak", "")</f>
        <v/>
      </c>
    </row>
    <row r="62" spans="1:5" x14ac:dyDescent="0.25">
      <c r="A62">
        <v>233</v>
      </c>
      <c r="B62">
        <v>95042088338</v>
      </c>
      <c r="C62" t="s">
        <v>445</v>
      </c>
      <c r="D62">
        <f>IF(VLOOKUP(wypozyczenia10[[#This Row],[pesel]], studenci[], 5)="tak", VLOOKUP(wypozyczenia10[[#This Row],[pesel]], meldunek[], 2), "-")</f>
        <v>15</v>
      </c>
      <c r="E62" s="13" t="str">
        <f>IF(AND(C61=wypozyczenia10[[#This Row],[tytul]], D61=wypozyczenia10[[#This Row],[nr pokoju]]), "tak", "")</f>
        <v/>
      </c>
    </row>
    <row r="63" spans="1:5" x14ac:dyDescent="0.25">
      <c r="A63">
        <v>226</v>
      </c>
      <c r="B63">
        <v>96091269286</v>
      </c>
      <c r="C63" t="s">
        <v>445</v>
      </c>
      <c r="D63">
        <f>IF(VLOOKUP(wypozyczenia10[[#This Row],[pesel]], studenci[], 5)="tak", VLOOKUP(wypozyczenia10[[#This Row],[pesel]], meldunek[], 2), "-")</f>
        <v>35</v>
      </c>
      <c r="E63" s="13" t="str">
        <f>IF(AND(C62=wypozyczenia10[[#This Row],[tytul]], D62=wypozyczenia10[[#This Row],[nr pokoju]]), "tak", "")</f>
        <v/>
      </c>
    </row>
    <row r="64" spans="1:5" x14ac:dyDescent="0.25">
      <c r="A64">
        <v>210</v>
      </c>
      <c r="B64">
        <v>93042094111</v>
      </c>
      <c r="C64" t="s">
        <v>445</v>
      </c>
      <c r="D64">
        <f>IF(VLOOKUP(wypozyczenia10[[#This Row],[pesel]], studenci[], 5)="tak", VLOOKUP(wypozyczenia10[[#This Row],[pesel]], meldunek[], 2), "-")</f>
        <v>46</v>
      </c>
      <c r="E64" s="13" t="str">
        <f>IF(AND(C63=wypozyczenia10[[#This Row],[tytul]], D63=wypozyczenia10[[#This Row],[nr pokoju]]), "tak", "")</f>
        <v/>
      </c>
    </row>
    <row r="65" spans="1:5" x14ac:dyDescent="0.25">
      <c r="A65">
        <v>8</v>
      </c>
      <c r="B65">
        <v>95010931895</v>
      </c>
      <c r="C65" t="s">
        <v>445</v>
      </c>
      <c r="D65">
        <f>IF(VLOOKUP(wypozyczenia10[[#This Row],[pesel]], studenci[], 5)="tak", VLOOKUP(wypozyczenia10[[#This Row],[pesel]], meldunek[], 2), "-")</f>
        <v>63</v>
      </c>
      <c r="E65" s="13" t="str">
        <f>IF(AND(C64=wypozyczenia10[[#This Row],[tytul]], D64=wypozyczenia10[[#This Row],[nr pokoju]]), "tak", "")</f>
        <v/>
      </c>
    </row>
    <row r="66" spans="1:5" x14ac:dyDescent="0.25">
      <c r="A66">
        <v>22</v>
      </c>
      <c r="B66">
        <v>93112747286</v>
      </c>
      <c r="C66" t="s">
        <v>448</v>
      </c>
      <c r="D66">
        <f>IF(VLOOKUP(wypozyczenia10[[#This Row],[pesel]], studenci[], 5)="tak", VLOOKUP(wypozyczenia10[[#This Row],[pesel]], meldunek[], 2), "-")</f>
        <v>1</v>
      </c>
      <c r="E66" s="13" t="str">
        <f>IF(AND(C65=wypozyczenia10[[#This Row],[tytul]], D65=wypozyczenia10[[#This Row],[nr pokoju]]), "tak", "")</f>
        <v/>
      </c>
    </row>
    <row r="67" spans="1:5" x14ac:dyDescent="0.25">
      <c r="A67">
        <v>158</v>
      </c>
      <c r="B67">
        <v>94031766363</v>
      </c>
      <c r="C67" t="s">
        <v>448</v>
      </c>
      <c r="D67">
        <f>IF(VLOOKUP(wypozyczenia10[[#This Row],[pesel]], studenci[], 5)="tak", VLOOKUP(wypozyczenia10[[#This Row],[pesel]], meldunek[], 2), "-")</f>
        <v>17</v>
      </c>
      <c r="E67" s="13" t="str">
        <f>IF(AND(C66=wypozyczenia10[[#This Row],[tytul]], D66=wypozyczenia10[[#This Row],[nr pokoju]]), "tak", "")</f>
        <v/>
      </c>
    </row>
    <row r="68" spans="1:5" x14ac:dyDescent="0.25">
      <c r="A68">
        <v>11</v>
      </c>
      <c r="B68">
        <v>93052164592</v>
      </c>
      <c r="C68" t="s">
        <v>448</v>
      </c>
      <c r="D68">
        <f>IF(VLOOKUP(wypozyczenia10[[#This Row],[pesel]], studenci[], 5)="tak", VLOOKUP(wypozyczenia10[[#This Row],[pesel]], meldunek[], 2), "-")</f>
        <v>33</v>
      </c>
      <c r="E68" s="13" t="str">
        <f>IF(AND(C67=wypozyczenia10[[#This Row],[tytul]], D67=wypozyczenia10[[#This Row],[nr pokoju]]), "tak", "")</f>
        <v/>
      </c>
    </row>
    <row r="69" spans="1:5" x14ac:dyDescent="0.25">
      <c r="A69">
        <v>313</v>
      </c>
      <c r="B69">
        <v>93042372947</v>
      </c>
      <c r="C69" t="s">
        <v>448</v>
      </c>
      <c r="D69">
        <f>IF(VLOOKUP(wypozyczenia10[[#This Row],[pesel]], studenci[], 5)="tak", VLOOKUP(wypozyczenia10[[#This Row],[pesel]], meldunek[], 2), "-")</f>
        <v>33</v>
      </c>
      <c r="E69" s="13" t="str">
        <f>IF(AND(C68=wypozyczenia10[[#This Row],[tytul]], D68=wypozyczenia10[[#This Row],[nr pokoju]]), "tak", "")</f>
        <v>tak</v>
      </c>
    </row>
    <row r="70" spans="1:5" x14ac:dyDescent="0.25">
      <c r="A70">
        <v>261</v>
      </c>
      <c r="B70">
        <v>92121027392</v>
      </c>
      <c r="C70" t="s">
        <v>448</v>
      </c>
      <c r="D70">
        <f>IF(VLOOKUP(wypozyczenia10[[#This Row],[pesel]], studenci[], 5)="tak", VLOOKUP(wypozyczenia10[[#This Row],[pesel]], meldunek[], 2), "-")</f>
        <v>50</v>
      </c>
      <c r="E70" s="13" t="str">
        <f>IF(AND(C69=wypozyczenia10[[#This Row],[tytul]], D69=wypozyczenia10[[#This Row],[nr pokoju]]), "tak", "")</f>
        <v/>
      </c>
    </row>
    <row r="71" spans="1:5" x14ac:dyDescent="0.25">
      <c r="A71">
        <v>205</v>
      </c>
      <c r="B71">
        <v>95030438448</v>
      </c>
      <c r="C71" t="s">
        <v>448</v>
      </c>
      <c r="D71">
        <f>IF(VLOOKUP(wypozyczenia10[[#This Row],[pesel]], studenci[], 5)="tak", VLOOKUP(wypozyczenia10[[#This Row],[pesel]], meldunek[], 2), "-")</f>
        <v>51</v>
      </c>
      <c r="E71" s="13" t="str">
        <f>IF(AND(C70=wypozyczenia10[[#This Row],[tytul]], D70=wypozyczenia10[[#This Row],[nr pokoju]]), "tak", "")</f>
        <v/>
      </c>
    </row>
    <row r="72" spans="1:5" x14ac:dyDescent="0.25">
      <c r="A72">
        <v>70</v>
      </c>
      <c r="B72">
        <v>94112973718</v>
      </c>
      <c r="C72" t="s">
        <v>448</v>
      </c>
      <c r="D72">
        <f>IF(VLOOKUP(wypozyczenia10[[#This Row],[pesel]], studenci[], 5)="tak", VLOOKUP(wypozyczenia10[[#This Row],[pesel]], meldunek[], 2), "-")</f>
        <v>66</v>
      </c>
      <c r="E72" s="13" t="str">
        <f>IF(AND(C71=wypozyczenia10[[#This Row],[tytul]], D71=wypozyczenia10[[#This Row],[nr pokoju]]), "tak", "")</f>
        <v/>
      </c>
    </row>
    <row r="73" spans="1:5" x14ac:dyDescent="0.25">
      <c r="A73">
        <v>24</v>
      </c>
      <c r="B73">
        <v>95012636248</v>
      </c>
      <c r="C73" t="s">
        <v>448</v>
      </c>
      <c r="D73">
        <f>IF(VLOOKUP(wypozyczenia10[[#This Row],[pesel]], studenci[], 5)="tak", VLOOKUP(wypozyczenia10[[#This Row],[pesel]], meldunek[], 2), "-")</f>
        <v>69</v>
      </c>
      <c r="E73" s="13" t="str">
        <f>IF(AND(C72=wypozyczenia10[[#This Row],[tytul]], D72=wypozyczenia10[[#This Row],[nr pokoju]]), "tak", "")</f>
        <v/>
      </c>
    </row>
    <row r="74" spans="1:5" x14ac:dyDescent="0.25">
      <c r="A74">
        <v>21</v>
      </c>
      <c r="B74">
        <v>93052712924</v>
      </c>
      <c r="C74" t="s">
        <v>457</v>
      </c>
      <c r="D74">
        <f>IF(VLOOKUP(wypozyczenia10[[#This Row],[pesel]], studenci[], 5)="tak", VLOOKUP(wypozyczenia10[[#This Row],[pesel]], meldunek[], 2), "-")</f>
        <v>12</v>
      </c>
      <c r="E74" s="13" t="str">
        <f>IF(AND(C73=wypozyczenia10[[#This Row],[tytul]], D73=wypozyczenia10[[#This Row],[nr pokoju]]), "tak", "")</f>
        <v/>
      </c>
    </row>
    <row r="75" spans="1:5" x14ac:dyDescent="0.25">
      <c r="A75">
        <v>121</v>
      </c>
      <c r="B75">
        <v>94011095964</v>
      </c>
      <c r="C75" t="s">
        <v>457</v>
      </c>
      <c r="D75">
        <f>IF(VLOOKUP(wypozyczenia10[[#This Row],[pesel]], studenci[], 5)="tak", VLOOKUP(wypozyczenia10[[#This Row],[pesel]], meldunek[], 2), "-")</f>
        <v>36</v>
      </c>
      <c r="E75" s="13" t="str">
        <f>IF(AND(C74=wypozyczenia10[[#This Row],[tytul]], D74=wypozyczenia10[[#This Row],[nr pokoju]]), "tak", "")</f>
        <v/>
      </c>
    </row>
    <row r="76" spans="1:5" x14ac:dyDescent="0.25">
      <c r="A76">
        <v>126</v>
      </c>
      <c r="B76">
        <v>94051599561</v>
      </c>
      <c r="C76" t="s">
        <v>457</v>
      </c>
      <c r="D76">
        <f>IF(VLOOKUP(wypozyczenia10[[#This Row],[pesel]], studenci[], 5)="tak", VLOOKUP(wypozyczenia10[[#This Row],[pesel]], meldunek[], 2), "-")</f>
        <v>39</v>
      </c>
      <c r="E76" s="13" t="str">
        <f>IF(AND(C75=wypozyczenia10[[#This Row],[tytul]], D75=wypozyczenia10[[#This Row],[nr pokoju]]), "tak", "")</f>
        <v/>
      </c>
    </row>
    <row r="77" spans="1:5" x14ac:dyDescent="0.25">
      <c r="A77">
        <v>235</v>
      </c>
      <c r="B77">
        <v>94030283737</v>
      </c>
      <c r="C77" t="s">
        <v>442</v>
      </c>
      <c r="D77">
        <f>IF(VLOOKUP(wypozyczenia10[[#This Row],[pesel]], studenci[], 5)="tak", VLOOKUP(wypozyczenia10[[#This Row],[pesel]], meldunek[], 2), "-")</f>
        <v>1</v>
      </c>
      <c r="E77" s="13" t="str">
        <f>IF(AND(C76=wypozyczenia10[[#This Row],[tytul]], D76=wypozyczenia10[[#This Row],[nr pokoju]]), "tak", "")</f>
        <v/>
      </c>
    </row>
    <row r="78" spans="1:5" x14ac:dyDescent="0.25">
      <c r="A78">
        <v>232</v>
      </c>
      <c r="B78">
        <v>93081336463</v>
      </c>
      <c r="C78" t="s">
        <v>442</v>
      </c>
      <c r="D78">
        <f>IF(VLOOKUP(wypozyczenia10[[#This Row],[pesel]], studenci[], 5)="tak", VLOOKUP(wypozyczenia10[[#This Row],[pesel]], meldunek[], 2), "-")</f>
        <v>8</v>
      </c>
      <c r="E78" s="13" t="str">
        <f>IF(AND(C77=wypozyczenia10[[#This Row],[tytul]], D77=wypozyczenia10[[#This Row],[nr pokoju]]), "tak", "")</f>
        <v/>
      </c>
    </row>
    <row r="79" spans="1:5" x14ac:dyDescent="0.25">
      <c r="A79">
        <v>321</v>
      </c>
      <c r="B79">
        <v>93020984197</v>
      </c>
      <c r="C79" t="s">
        <v>442</v>
      </c>
      <c r="D79">
        <f>IF(VLOOKUP(wypozyczenia10[[#This Row],[pesel]], studenci[], 5)="tak", VLOOKUP(wypozyczenia10[[#This Row],[pesel]], meldunek[], 2), "-")</f>
        <v>19</v>
      </c>
      <c r="E79" s="13" t="str">
        <f>IF(AND(C78=wypozyczenia10[[#This Row],[tytul]], D78=wypozyczenia10[[#This Row],[nr pokoju]]), "tak", "")</f>
        <v/>
      </c>
    </row>
    <row r="80" spans="1:5" x14ac:dyDescent="0.25">
      <c r="A80">
        <v>240</v>
      </c>
      <c r="B80">
        <v>94080681844</v>
      </c>
      <c r="C80" t="s">
        <v>442</v>
      </c>
      <c r="D80">
        <f>IF(VLOOKUP(wypozyczenia10[[#This Row],[pesel]], studenci[], 5)="tak", VLOOKUP(wypozyczenia10[[#This Row],[pesel]], meldunek[], 2), "-")</f>
        <v>27</v>
      </c>
      <c r="E80" s="13" t="str">
        <f>IF(AND(C79=wypozyczenia10[[#This Row],[tytul]], D79=wypozyczenia10[[#This Row],[nr pokoju]]), "tak", "")</f>
        <v/>
      </c>
    </row>
    <row r="81" spans="1:5" x14ac:dyDescent="0.25">
      <c r="A81">
        <v>4</v>
      </c>
      <c r="B81">
        <v>93022138167</v>
      </c>
      <c r="C81" t="s">
        <v>442</v>
      </c>
      <c r="D81">
        <f>IF(VLOOKUP(wypozyczenia10[[#This Row],[pesel]], studenci[], 5)="tak", VLOOKUP(wypozyczenia10[[#This Row],[pesel]], meldunek[], 2), "-")</f>
        <v>33</v>
      </c>
      <c r="E81" s="13" t="str">
        <f>IF(AND(C80=wypozyczenia10[[#This Row],[tytul]], D80=wypozyczenia10[[#This Row],[nr pokoju]]), "tak", "")</f>
        <v/>
      </c>
    </row>
    <row r="82" spans="1:5" x14ac:dyDescent="0.25">
      <c r="A82">
        <v>185</v>
      </c>
      <c r="B82">
        <v>93091278935</v>
      </c>
      <c r="C82" t="s">
        <v>442</v>
      </c>
      <c r="D82">
        <f>IF(VLOOKUP(wypozyczenia10[[#This Row],[pesel]], studenci[], 5)="tak", VLOOKUP(wypozyczenia10[[#This Row],[pesel]], meldunek[], 2), "-")</f>
        <v>50</v>
      </c>
      <c r="E82" s="13" t="str">
        <f>IF(AND(C81=wypozyczenia10[[#This Row],[tytul]], D81=wypozyczenia10[[#This Row],[nr pokoju]]), "tak", "")</f>
        <v/>
      </c>
    </row>
    <row r="83" spans="1:5" x14ac:dyDescent="0.25">
      <c r="A83">
        <v>260</v>
      </c>
      <c r="B83">
        <v>94030588351</v>
      </c>
      <c r="C83" t="s">
        <v>487</v>
      </c>
      <c r="D83">
        <f>IF(VLOOKUP(wypozyczenia10[[#This Row],[pesel]], studenci[], 5)="tak", VLOOKUP(wypozyczenia10[[#This Row],[pesel]], meldunek[], 2), "-")</f>
        <v>34</v>
      </c>
      <c r="E83" s="13" t="str">
        <f>IF(AND(C82=wypozyczenia10[[#This Row],[tytul]], D82=wypozyczenia10[[#This Row],[nr pokoju]]), "tak", "")</f>
        <v/>
      </c>
    </row>
    <row r="84" spans="1:5" x14ac:dyDescent="0.25">
      <c r="A84">
        <v>314</v>
      </c>
      <c r="B84">
        <v>96051078792</v>
      </c>
      <c r="C84" t="s">
        <v>487</v>
      </c>
      <c r="D84">
        <f>IF(VLOOKUP(wypozyczenia10[[#This Row],[pesel]], studenci[], 5)="tak", VLOOKUP(wypozyczenia10[[#This Row],[pesel]], meldunek[], 2), "-")</f>
        <v>50</v>
      </c>
      <c r="E84" s="13" t="str">
        <f>IF(AND(C83=wypozyczenia10[[#This Row],[tytul]], D83=wypozyczenia10[[#This Row],[nr pokoju]]), "tak", "")</f>
        <v/>
      </c>
    </row>
    <row r="85" spans="1:5" x14ac:dyDescent="0.25">
      <c r="A85">
        <v>230</v>
      </c>
      <c r="B85">
        <v>96061094795</v>
      </c>
      <c r="C85" t="s">
        <v>487</v>
      </c>
      <c r="D85">
        <f>IF(VLOOKUP(wypozyczenia10[[#This Row],[pesel]], studenci[], 5)="tak", VLOOKUP(wypozyczenia10[[#This Row],[pesel]], meldunek[], 2), "-")</f>
        <v>55</v>
      </c>
      <c r="E85" s="13" t="str">
        <f>IF(AND(C84=wypozyczenia10[[#This Row],[tytul]], D84=wypozyczenia10[[#This Row],[nr pokoju]]), "tak", "")</f>
        <v/>
      </c>
    </row>
    <row r="86" spans="1:5" x14ac:dyDescent="0.25">
      <c r="A86">
        <v>72</v>
      </c>
      <c r="B86">
        <v>95111035621</v>
      </c>
      <c r="C86" t="s">
        <v>487</v>
      </c>
      <c r="D86">
        <f>IF(VLOOKUP(wypozyczenia10[[#This Row],[pesel]], studenci[], 5)="tak", VLOOKUP(wypozyczenia10[[#This Row],[pesel]], meldunek[], 2), "-")</f>
        <v>58</v>
      </c>
      <c r="E86" s="13" t="str">
        <f>IF(AND(C85=wypozyczenia10[[#This Row],[tytul]], D85=wypozyczenia10[[#This Row],[nr pokoju]]), "tak", "")</f>
        <v/>
      </c>
    </row>
    <row r="87" spans="1:5" x14ac:dyDescent="0.25">
      <c r="A87">
        <v>128</v>
      </c>
      <c r="B87">
        <v>95050162572</v>
      </c>
      <c r="C87" t="s">
        <v>505</v>
      </c>
      <c r="D87">
        <f>IF(VLOOKUP(wypozyczenia10[[#This Row],[pesel]], studenci[], 5)="tak", VLOOKUP(wypozyczenia10[[#This Row],[pesel]], meldunek[], 2), "-")</f>
        <v>48</v>
      </c>
      <c r="E87" s="13" t="str">
        <f>IF(AND(C86=wypozyczenia10[[#This Row],[tytul]], D86=wypozyczenia10[[#This Row],[nr pokoju]]), "tak", "")</f>
        <v/>
      </c>
    </row>
    <row r="88" spans="1:5" x14ac:dyDescent="0.25">
      <c r="A88">
        <v>243</v>
      </c>
      <c r="B88">
        <v>95052836383</v>
      </c>
      <c r="C88" t="s">
        <v>505</v>
      </c>
      <c r="D88">
        <f>IF(VLOOKUP(wypozyczenia10[[#This Row],[pesel]], studenci[], 5)="tak", VLOOKUP(wypozyczenia10[[#This Row],[pesel]], meldunek[], 2), "-")</f>
        <v>62</v>
      </c>
      <c r="E88" s="13" t="str">
        <f>IF(AND(C87=wypozyczenia10[[#This Row],[tytul]], D87=wypozyczenia10[[#This Row],[nr pokoju]]), "tak", "")</f>
        <v/>
      </c>
    </row>
    <row r="89" spans="1:5" x14ac:dyDescent="0.25">
      <c r="A89">
        <v>199</v>
      </c>
      <c r="B89">
        <v>92080864292</v>
      </c>
      <c r="C89" t="s">
        <v>505</v>
      </c>
      <c r="D89">
        <f>IF(VLOOKUP(wypozyczenia10[[#This Row],[pesel]], studenci[], 5)="tak", VLOOKUP(wypozyczenia10[[#This Row],[pesel]], meldunek[], 2), "-")</f>
        <v>67</v>
      </c>
      <c r="E89" s="13" t="str">
        <f>IF(AND(C88=wypozyczenia10[[#This Row],[tytul]], D88=wypozyczenia10[[#This Row],[nr pokoju]]), "tak", "")</f>
        <v/>
      </c>
    </row>
    <row r="90" spans="1:5" x14ac:dyDescent="0.25">
      <c r="A90">
        <v>91</v>
      </c>
      <c r="B90">
        <v>96030997362</v>
      </c>
      <c r="C90" t="s">
        <v>494</v>
      </c>
      <c r="D90">
        <f>IF(VLOOKUP(wypozyczenia10[[#This Row],[pesel]], studenci[], 5)="tak", VLOOKUP(wypozyczenia10[[#This Row],[pesel]], meldunek[], 2), "-")</f>
        <v>30</v>
      </c>
      <c r="E90" s="13" t="str">
        <f>IF(AND(C89=wypozyczenia10[[#This Row],[tytul]], D89=wypozyczenia10[[#This Row],[nr pokoju]]), "tak", "")</f>
        <v/>
      </c>
    </row>
    <row r="91" spans="1:5" x14ac:dyDescent="0.25">
      <c r="A91">
        <v>201</v>
      </c>
      <c r="B91">
        <v>93091575513</v>
      </c>
      <c r="C91" t="s">
        <v>501</v>
      </c>
      <c r="D91">
        <f>IF(VLOOKUP(wypozyczenia10[[#This Row],[pesel]], studenci[], 5)="tak", VLOOKUP(wypozyczenia10[[#This Row],[pesel]], meldunek[], 2), "-")</f>
        <v>4</v>
      </c>
      <c r="E91" s="13" t="str">
        <f>IF(AND(C90=wypozyczenia10[[#This Row],[tytul]], D90=wypozyczenia10[[#This Row],[nr pokoju]]), "tak", "")</f>
        <v/>
      </c>
    </row>
    <row r="92" spans="1:5" x14ac:dyDescent="0.25">
      <c r="A92">
        <v>161</v>
      </c>
      <c r="B92">
        <v>93052321317</v>
      </c>
      <c r="C92" t="s">
        <v>501</v>
      </c>
      <c r="D92">
        <f>IF(VLOOKUP(wypozyczenia10[[#This Row],[pesel]], studenci[], 5)="tak", VLOOKUP(wypozyczenia10[[#This Row],[pesel]], meldunek[], 2), "-")</f>
        <v>33</v>
      </c>
      <c r="E92" s="13" t="str">
        <f>IF(AND(C91=wypozyczenia10[[#This Row],[tytul]], D91=wypozyczenia10[[#This Row],[nr pokoju]]), "tak", "")</f>
        <v/>
      </c>
    </row>
    <row r="93" spans="1:5" x14ac:dyDescent="0.25">
      <c r="A93">
        <v>112</v>
      </c>
      <c r="B93">
        <v>96110878613</v>
      </c>
      <c r="C93" t="s">
        <v>501</v>
      </c>
      <c r="D93">
        <f>IF(VLOOKUP(wypozyczenia10[[#This Row],[pesel]], studenci[], 5)="tak", VLOOKUP(wypozyczenia10[[#This Row],[pesel]], meldunek[], 2), "-")</f>
        <v>42</v>
      </c>
      <c r="E93" s="13" t="str">
        <f>IF(AND(C92=wypozyczenia10[[#This Row],[tytul]], D92=wypozyczenia10[[#This Row],[nr pokoju]]), "tak", "")</f>
        <v/>
      </c>
    </row>
    <row r="94" spans="1:5" x14ac:dyDescent="0.25">
      <c r="A94">
        <v>223</v>
      </c>
      <c r="B94">
        <v>97010983179</v>
      </c>
      <c r="C94" t="s">
        <v>503</v>
      </c>
      <c r="D94">
        <f>IF(VLOOKUP(wypozyczenia10[[#This Row],[pesel]], studenci[], 5)="tak", VLOOKUP(wypozyczenia10[[#This Row],[pesel]], meldunek[], 2), "-")</f>
        <v>13</v>
      </c>
      <c r="E94" s="13" t="str">
        <f>IF(AND(C93=wypozyczenia10[[#This Row],[tytul]], D93=wypozyczenia10[[#This Row],[nr pokoju]]), "tak", "")</f>
        <v/>
      </c>
    </row>
    <row r="95" spans="1:5" x14ac:dyDescent="0.25">
      <c r="A95">
        <v>327</v>
      </c>
      <c r="B95">
        <v>94070444888</v>
      </c>
      <c r="C95" t="s">
        <v>503</v>
      </c>
      <c r="D95">
        <f>IF(VLOOKUP(wypozyczenia10[[#This Row],[pesel]], studenci[], 5)="tak", VLOOKUP(wypozyczenia10[[#This Row],[pesel]], meldunek[], 2), "-")</f>
        <v>43</v>
      </c>
      <c r="E95" s="13" t="str">
        <f>IF(AND(C94=wypozyczenia10[[#This Row],[tytul]], D94=wypozyczenia10[[#This Row],[nr pokoju]]), "tak", "")</f>
        <v/>
      </c>
    </row>
    <row r="96" spans="1:5" x14ac:dyDescent="0.25">
      <c r="A96">
        <v>135</v>
      </c>
      <c r="B96">
        <v>92122718336</v>
      </c>
      <c r="C96" t="s">
        <v>503</v>
      </c>
      <c r="D96">
        <f>IF(VLOOKUP(wypozyczenia10[[#This Row],[pesel]], studenci[], 5)="tak", VLOOKUP(wypozyczenia10[[#This Row],[pesel]], meldunek[], 2), "-")</f>
        <v>53</v>
      </c>
      <c r="E96" s="13" t="str">
        <f>IF(AND(C95=wypozyczenia10[[#This Row],[tytul]], D95=wypozyczenia10[[#This Row],[nr pokoju]]), "tak", "")</f>
        <v/>
      </c>
    </row>
    <row r="97" spans="1:5" x14ac:dyDescent="0.25">
      <c r="A97">
        <v>279</v>
      </c>
      <c r="B97">
        <v>95012344439</v>
      </c>
      <c r="C97" t="s">
        <v>503</v>
      </c>
      <c r="D97">
        <f>IF(VLOOKUP(wypozyczenia10[[#This Row],[pesel]], studenci[], 5)="tak", VLOOKUP(wypozyczenia10[[#This Row],[pesel]], meldunek[], 2), "-")</f>
        <v>65</v>
      </c>
      <c r="E97" s="13" t="str">
        <f>IF(AND(C96=wypozyczenia10[[#This Row],[tytul]], D96=wypozyczenia10[[#This Row],[nr pokoju]]), "tak", "")</f>
        <v/>
      </c>
    </row>
    <row r="98" spans="1:5" x14ac:dyDescent="0.25">
      <c r="A98">
        <v>117</v>
      </c>
      <c r="B98">
        <v>96012247623</v>
      </c>
      <c r="C98" t="s">
        <v>503</v>
      </c>
      <c r="D98">
        <f>IF(VLOOKUP(wypozyczenia10[[#This Row],[pesel]], studenci[], 5)="tak", VLOOKUP(wypozyczenia10[[#This Row],[pesel]], meldunek[], 2), "-")</f>
        <v>68</v>
      </c>
      <c r="E98" s="13" t="str">
        <f>IF(AND(C97=wypozyczenia10[[#This Row],[tytul]], D97=wypozyczenia10[[#This Row],[nr pokoju]]), "tak", "")</f>
        <v/>
      </c>
    </row>
    <row r="99" spans="1:5" x14ac:dyDescent="0.25">
      <c r="A99">
        <v>81</v>
      </c>
      <c r="B99">
        <v>96082398784</v>
      </c>
      <c r="C99" t="s">
        <v>470</v>
      </c>
      <c r="D99">
        <f>IF(VLOOKUP(wypozyczenia10[[#This Row],[pesel]], studenci[], 5)="tak", VLOOKUP(wypozyczenia10[[#This Row],[pesel]], meldunek[], 2), "-")</f>
        <v>40</v>
      </c>
      <c r="E99" s="13" t="str">
        <f>IF(AND(C98=wypozyczenia10[[#This Row],[tytul]], D98=wypozyczenia10[[#This Row],[nr pokoju]]), "tak", "")</f>
        <v/>
      </c>
    </row>
    <row r="100" spans="1:5" x14ac:dyDescent="0.25">
      <c r="A100">
        <v>39</v>
      </c>
      <c r="B100">
        <v>92080361249</v>
      </c>
      <c r="C100" t="s">
        <v>470</v>
      </c>
      <c r="D100">
        <f>IF(VLOOKUP(wypozyczenia10[[#This Row],[pesel]], studenci[], 5)="tak", VLOOKUP(wypozyczenia10[[#This Row],[pesel]], meldunek[], 2), "-")</f>
        <v>48</v>
      </c>
      <c r="E100" s="13" t="str">
        <f>IF(AND(C99=wypozyczenia10[[#This Row],[tytul]], D99=wypozyczenia10[[#This Row],[nr pokoju]]), "tak", "")</f>
        <v/>
      </c>
    </row>
    <row r="101" spans="1:5" x14ac:dyDescent="0.25">
      <c r="A101">
        <v>115</v>
      </c>
      <c r="B101">
        <v>93011731988</v>
      </c>
      <c r="C101" t="s">
        <v>470</v>
      </c>
      <c r="D101">
        <f>IF(VLOOKUP(wypozyczenia10[[#This Row],[pesel]], studenci[], 5)="tak", VLOOKUP(wypozyczenia10[[#This Row],[pesel]], meldunek[], 2), "-")</f>
        <v>63</v>
      </c>
      <c r="E101" s="13" t="str">
        <f>IF(AND(C100=wypozyczenia10[[#This Row],[tytul]], D100=wypozyczenia10[[#This Row],[nr pokoju]]), "tak", "")</f>
        <v/>
      </c>
    </row>
    <row r="102" spans="1:5" x14ac:dyDescent="0.25">
      <c r="A102">
        <v>207</v>
      </c>
      <c r="B102">
        <v>93041967867</v>
      </c>
      <c r="C102" t="s">
        <v>495</v>
      </c>
      <c r="D102">
        <f>IF(VLOOKUP(wypozyczenia10[[#This Row],[pesel]], studenci[], 5)="tak", VLOOKUP(wypozyczenia10[[#This Row],[pesel]], meldunek[], 2), "-")</f>
        <v>5</v>
      </c>
      <c r="E102" s="13" t="str">
        <f>IF(AND(C101=wypozyczenia10[[#This Row],[tytul]], D101=wypozyczenia10[[#This Row],[nr pokoju]]), "tak", "")</f>
        <v/>
      </c>
    </row>
    <row r="103" spans="1:5" x14ac:dyDescent="0.25">
      <c r="A103">
        <v>237</v>
      </c>
      <c r="B103">
        <v>96011338285</v>
      </c>
      <c r="C103" t="s">
        <v>495</v>
      </c>
      <c r="D103">
        <f>IF(VLOOKUP(wypozyczenia10[[#This Row],[pesel]], studenci[], 5)="tak", VLOOKUP(wypozyczenia10[[#This Row],[pesel]], meldunek[], 2), "-")</f>
        <v>13</v>
      </c>
      <c r="E103" s="13" t="str">
        <f>IF(AND(C102=wypozyczenia10[[#This Row],[tytul]], D102=wypozyczenia10[[#This Row],[nr pokoju]]), "tak", "")</f>
        <v/>
      </c>
    </row>
    <row r="104" spans="1:5" x14ac:dyDescent="0.25">
      <c r="A104">
        <v>267</v>
      </c>
      <c r="B104">
        <v>93021324462</v>
      </c>
      <c r="C104" t="s">
        <v>495</v>
      </c>
      <c r="D104">
        <f>IF(VLOOKUP(wypozyczenia10[[#This Row],[pesel]], studenci[], 5)="tak", VLOOKUP(wypozyczenia10[[#This Row],[pesel]], meldunek[], 2), "-")</f>
        <v>51</v>
      </c>
      <c r="E104" s="13" t="str">
        <f>IF(AND(C103=wypozyczenia10[[#This Row],[tytul]], D103=wypozyczenia10[[#This Row],[nr pokoju]]), "tak", "")</f>
        <v/>
      </c>
    </row>
    <row r="105" spans="1:5" x14ac:dyDescent="0.25">
      <c r="A105">
        <v>136</v>
      </c>
      <c r="B105">
        <v>93060314174</v>
      </c>
      <c r="C105" t="s">
        <v>495</v>
      </c>
      <c r="D105">
        <f>IF(VLOOKUP(wypozyczenia10[[#This Row],[pesel]], studenci[], 5)="tak", VLOOKUP(wypozyczenia10[[#This Row],[pesel]], meldunek[], 2), "-")</f>
        <v>60</v>
      </c>
      <c r="E105" s="13" t="str">
        <f>IF(AND(C104=wypozyczenia10[[#This Row],[tytul]], D104=wypozyczenia10[[#This Row],[nr pokoju]]), "tak", "")</f>
        <v/>
      </c>
    </row>
    <row r="106" spans="1:5" x14ac:dyDescent="0.25">
      <c r="A106">
        <v>93</v>
      </c>
      <c r="B106">
        <v>97011693781</v>
      </c>
      <c r="C106" t="s">
        <v>495</v>
      </c>
      <c r="D106">
        <f>IF(VLOOKUP(wypozyczenia10[[#This Row],[pesel]], studenci[], 5)="tak", VLOOKUP(wypozyczenia10[[#This Row],[pesel]], meldunek[], 2), "-")</f>
        <v>70</v>
      </c>
      <c r="E106" s="13" t="str">
        <f>IF(AND(C105=wypozyczenia10[[#This Row],[tytul]], D105=wypozyczenia10[[#This Row],[nr pokoju]]), "tak", "")</f>
        <v/>
      </c>
    </row>
    <row r="107" spans="1:5" x14ac:dyDescent="0.25">
      <c r="A107">
        <v>288</v>
      </c>
      <c r="B107">
        <v>94052812232</v>
      </c>
      <c r="C107" t="s">
        <v>498</v>
      </c>
      <c r="D107">
        <f>IF(VLOOKUP(wypozyczenia10[[#This Row],[pesel]], studenci[], 5)="tak", VLOOKUP(wypozyczenia10[[#This Row],[pesel]], meldunek[], 2), "-")</f>
        <v>20</v>
      </c>
      <c r="E107" s="13" t="str">
        <f>IF(AND(C106=wypozyczenia10[[#This Row],[tytul]], D106=wypozyczenia10[[#This Row],[nr pokoju]]), "tak", "")</f>
        <v/>
      </c>
    </row>
    <row r="108" spans="1:5" x14ac:dyDescent="0.25">
      <c r="A108">
        <v>97</v>
      </c>
      <c r="B108">
        <v>95080577175</v>
      </c>
      <c r="C108" t="s">
        <v>498</v>
      </c>
      <c r="D108">
        <f>IF(VLOOKUP(wypozyczenia10[[#This Row],[pesel]], studenci[], 5)="tak", VLOOKUP(wypozyczenia10[[#This Row],[pesel]], meldunek[], 2), "-")</f>
        <v>28</v>
      </c>
      <c r="E108" s="13" t="str">
        <f>IF(AND(C107=wypozyczenia10[[#This Row],[tytul]], D107=wypozyczenia10[[#This Row],[nr pokoju]]), "tak", "")</f>
        <v/>
      </c>
    </row>
    <row r="109" spans="1:5" x14ac:dyDescent="0.25">
      <c r="A109">
        <v>167</v>
      </c>
      <c r="B109">
        <v>96042123681</v>
      </c>
      <c r="C109" t="s">
        <v>498</v>
      </c>
      <c r="D109">
        <f>IF(VLOOKUP(wypozyczenia10[[#This Row],[pesel]], studenci[], 5)="tak", VLOOKUP(wypozyczenia10[[#This Row],[pesel]], meldunek[], 2), "-")</f>
        <v>41</v>
      </c>
      <c r="E109" s="13" t="str">
        <f>IF(AND(C108=wypozyczenia10[[#This Row],[tytul]], D108=wypozyczenia10[[#This Row],[nr pokoju]]), "tak", "")</f>
        <v/>
      </c>
    </row>
    <row r="110" spans="1:5" x14ac:dyDescent="0.25">
      <c r="A110">
        <v>273</v>
      </c>
      <c r="B110">
        <v>94010593869</v>
      </c>
      <c r="C110" t="s">
        <v>522</v>
      </c>
      <c r="D110">
        <f>IF(VLOOKUP(wypozyczenia10[[#This Row],[pesel]], studenci[], 5)="tak", VLOOKUP(wypozyczenia10[[#This Row],[pesel]], meldunek[], 2), "-")</f>
        <v>36</v>
      </c>
      <c r="E110" s="13" t="str">
        <f>IF(AND(C109=wypozyczenia10[[#This Row],[tytul]], D109=wypozyczenia10[[#This Row],[nr pokoju]]), "tak", "")</f>
        <v/>
      </c>
    </row>
    <row r="111" spans="1:5" x14ac:dyDescent="0.25">
      <c r="A111">
        <v>253</v>
      </c>
      <c r="B111">
        <v>96110243976</v>
      </c>
      <c r="C111" t="s">
        <v>455</v>
      </c>
      <c r="D111">
        <f>IF(VLOOKUP(wypozyczenia10[[#This Row],[pesel]], studenci[], 5)="tak", VLOOKUP(wypozyczenia10[[#This Row],[pesel]], meldunek[], 2), "-")</f>
        <v>8</v>
      </c>
      <c r="E111" s="13" t="str">
        <f>IF(AND(C110=wypozyczenia10[[#This Row],[tytul]], D110=wypozyczenia10[[#This Row],[nr pokoju]]), "tak", "")</f>
        <v/>
      </c>
    </row>
    <row r="112" spans="1:5" x14ac:dyDescent="0.25">
      <c r="A112">
        <v>19</v>
      </c>
      <c r="B112">
        <v>94012833877</v>
      </c>
      <c r="C112" t="s">
        <v>455</v>
      </c>
      <c r="D112">
        <f>IF(VLOOKUP(wypozyczenia10[[#This Row],[pesel]], studenci[], 5)="tak", VLOOKUP(wypozyczenia10[[#This Row],[pesel]], meldunek[], 2), "-")</f>
        <v>42</v>
      </c>
      <c r="E112" s="13" t="str">
        <f>IF(AND(C111=wypozyczenia10[[#This Row],[tytul]], D111=wypozyczenia10[[#This Row],[nr pokoju]]), "tak", "")</f>
        <v/>
      </c>
    </row>
    <row r="113" spans="1:5" x14ac:dyDescent="0.25">
      <c r="A113">
        <v>82</v>
      </c>
      <c r="B113">
        <v>97012894365</v>
      </c>
      <c r="C113" t="s">
        <v>455</v>
      </c>
      <c r="D113">
        <f>IF(VLOOKUP(wypozyczenia10[[#This Row],[pesel]], studenci[], 5)="tak", VLOOKUP(wypozyczenia10[[#This Row],[pesel]], meldunek[], 2), "-")</f>
        <v>43</v>
      </c>
      <c r="E113" s="13" t="str">
        <f>IF(AND(C112=wypozyczenia10[[#This Row],[tytul]], D112=wypozyczenia10[[#This Row],[nr pokoju]]), "tak", "")</f>
        <v/>
      </c>
    </row>
    <row r="114" spans="1:5" x14ac:dyDescent="0.25">
      <c r="A114">
        <v>131</v>
      </c>
      <c r="B114">
        <v>96051865921</v>
      </c>
      <c r="C114" t="s">
        <v>455</v>
      </c>
      <c r="D114">
        <f>IF(VLOOKUP(wypozyczenia10[[#This Row],[pesel]], studenci[], 5)="tak", VLOOKUP(wypozyczenia10[[#This Row],[pesel]], meldunek[], 2), "-")</f>
        <v>53</v>
      </c>
      <c r="E114" s="13" t="str">
        <f>IF(AND(C113=wypozyczenia10[[#This Row],[tytul]], D113=wypozyczenia10[[#This Row],[nr pokoju]]), "tak", "")</f>
        <v/>
      </c>
    </row>
    <row r="115" spans="1:5" x14ac:dyDescent="0.25">
      <c r="A115">
        <v>289</v>
      </c>
      <c r="B115">
        <v>95031582894</v>
      </c>
      <c r="C115" t="s">
        <v>471</v>
      </c>
      <c r="D115">
        <f>IF(VLOOKUP(wypozyczenia10[[#This Row],[pesel]], studenci[], 5)="tak", VLOOKUP(wypozyczenia10[[#This Row],[pesel]], meldunek[], 2), "-")</f>
        <v>49</v>
      </c>
      <c r="E115" s="13" t="str">
        <f>IF(AND(C114=wypozyczenia10[[#This Row],[tytul]], D114=wypozyczenia10[[#This Row],[nr pokoju]]), "tak", "")</f>
        <v/>
      </c>
    </row>
    <row r="116" spans="1:5" x14ac:dyDescent="0.25">
      <c r="A116">
        <v>40</v>
      </c>
      <c r="B116">
        <v>96092746489</v>
      </c>
      <c r="C116" t="s">
        <v>471</v>
      </c>
      <c r="D116">
        <f>IF(VLOOKUP(wypozyczenia10[[#This Row],[pesel]], studenci[], 5)="tak", VLOOKUP(wypozyczenia10[[#This Row],[pesel]], meldunek[], 2), "-")</f>
        <v>52</v>
      </c>
      <c r="E116" s="13" t="str">
        <f>IF(AND(C115=wypozyczenia10[[#This Row],[tytul]], D115=wypozyczenia10[[#This Row],[nr pokoju]]), "tak", "")</f>
        <v/>
      </c>
    </row>
    <row r="117" spans="1:5" x14ac:dyDescent="0.25">
      <c r="A117">
        <v>272</v>
      </c>
      <c r="B117">
        <v>92061754985</v>
      </c>
      <c r="C117" t="s">
        <v>471</v>
      </c>
      <c r="D117">
        <f>IF(VLOOKUP(wypozyczenia10[[#This Row],[pesel]], studenci[], 5)="tak", VLOOKUP(wypozyczenia10[[#This Row],[pesel]], meldunek[], 2), "-")</f>
        <v>62</v>
      </c>
      <c r="E117" s="13" t="str">
        <f>IF(AND(C116=wypozyczenia10[[#This Row],[tytul]], D116=wypozyczenia10[[#This Row],[nr pokoju]]), "tak", "")</f>
        <v/>
      </c>
    </row>
    <row r="118" spans="1:5" x14ac:dyDescent="0.25">
      <c r="A118">
        <v>247</v>
      </c>
      <c r="B118">
        <v>92112635683</v>
      </c>
      <c r="C118" t="s">
        <v>519</v>
      </c>
      <c r="D118">
        <f>IF(VLOOKUP(wypozyczenia10[[#This Row],[pesel]], studenci[], 5)="tak", VLOOKUP(wypozyczenia10[[#This Row],[pesel]], meldunek[], 2), "-")</f>
        <v>56</v>
      </c>
      <c r="E118" s="13" t="str">
        <f>IF(AND(C117=wypozyczenia10[[#This Row],[tytul]], D117=wypozyczenia10[[#This Row],[nr pokoju]]), "tak", "")</f>
        <v/>
      </c>
    </row>
    <row r="119" spans="1:5" x14ac:dyDescent="0.25">
      <c r="A119">
        <v>10</v>
      </c>
      <c r="B119">
        <v>95120191648</v>
      </c>
      <c r="C119" t="s">
        <v>447</v>
      </c>
      <c r="D119">
        <f>IF(VLOOKUP(wypozyczenia10[[#This Row],[pesel]], studenci[], 5)="tak", VLOOKUP(wypozyczenia10[[#This Row],[pesel]], meldunek[], 2), "-")</f>
        <v>2</v>
      </c>
      <c r="E119" s="13" t="str">
        <f>IF(AND(C118=wypozyczenia10[[#This Row],[tytul]], D118=wypozyczenia10[[#This Row],[nr pokoju]]), "tak", "")</f>
        <v/>
      </c>
    </row>
    <row r="120" spans="1:5" x14ac:dyDescent="0.25">
      <c r="A120">
        <v>196</v>
      </c>
      <c r="B120">
        <v>93111422865</v>
      </c>
      <c r="C120" t="s">
        <v>447</v>
      </c>
      <c r="D120">
        <f>IF(VLOOKUP(wypozyczenia10[[#This Row],[pesel]], studenci[], 5)="tak", VLOOKUP(wypozyczenia10[[#This Row],[pesel]], meldunek[], 2), "-")</f>
        <v>4</v>
      </c>
      <c r="E120" s="13" t="str">
        <f>IF(AND(C119=wypozyczenia10[[#This Row],[tytul]], D119=wypozyczenia10[[#This Row],[nr pokoju]]), "tak", "")</f>
        <v/>
      </c>
    </row>
    <row r="121" spans="1:5" x14ac:dyDescent="0.25">
      <c r="A121">
        <v>144</v>
      </c>
      <c r="B121">
        <v>96112845442</v>
      </c>
      <c r="C121" t="s">
        <v>447</v>
      </c>
      <c r="D121">
        <f>IF(VLOOKUP(wypozyczenia10[[#This Row],[pesel]], studenci[], 5)="tak", VLOOKUP(wypozyczenia10[[#This Row],[pesel]], meldunek[], 2), "-")</f>
        <v>31</v>
      </c>
      <c r="E121" s="13" t="str">
        <f>IF(AND(C120=wypozyczenia10[[#This Row],[tytul]], D120=wypozyczenia10[[#This Row],[nr pokoju]]), "tak", "")</f>
        <v/>
      </c>
    </row>
    <row r="122" spans="1:5" x14ac:dyDescent="0.25">
      <c r="A122">
        <v>134</v>
      </c>
      <c r="B122">
        <v>93112296421</v>
      </c>
      <c r="C122" t="s">
        <v>447</v>
      </c>
      <c r="D122">
        <f>IF(VLOOKUP(wypozyczenia10[[#This Row],[pesel]], studenci[], 5)="tak", VLOOKUP(wypozyczenia10[[#This Row],[pesel]], meldunek[], 2), "-")</f>
        <v>42</v>
      </c>
      <c r="E122" s="13" t="str">
        <f>IF(AND(C121=wypozyczenia10[[#This Row],[tytul]], D121=wypozyczenia10[[#This Row],[nr pokoju]]), "tak", "")</f>
        <v/>
      </c>
    </row>
    <row r="123" spans="1:5" x14ac:dyDescent="0.25">
      <c r="A123">
        <v>142</v>
      </c>
      <c r="B123">
        <v>96060783968</v>
      </c>
      <c r="C123" t="s">
        <v>447</v>
      </c>
      <c r="D123">
        <f>IF(VLOOKUP(wypozyczenia10[[#This Row],[pesel]], studenci[], 5)="tak", VLOOKUP(wypozyczenia10[[#This Row],[pesel]], meldunek[], 2), "-")</f>
        <v>43</v>
      </c>
      <c r="E123" s="13" t="str">
        <f>IF(AND(C122=wypozyczenia10[[#This Row],[tytul]], D122=wypozyczenia10[[#This Row],[nr pokoju]]), "tak", "")</f>
        <v/>
      </c>
    </row>
    <row r="124" spans="1:5" x14ac:dyDescent="0.25">
      <c r="A124">
        <v>88</v>
      </c>
      <c r="B124">
        <v>94050582715</v>
      </c>
      <c r="C124" t="s">
        <v>447</v>
      </c>
      <c r="D124">
        <f>IF(VLOOKUP(wypozyczenia10[[#This Row],[pesel]], studenci[], 5)="tak", VLOOKUP(wypozyczenia10[[#This Row],[pesel]], meldunek[], 2), "-")</f>
        <v>45</v>
      </c>
      <c r="E124" s="13" t="str">
        <f>IF(AND(C123=wypozyczenia10[[#This Row],[tytul]], D123=wypozyczenia10[[#This Row],[nr pokoju]]), "tak", "")</f>
        <v/>
      </c>
    </row>
    <row r="125" spans="1:5" x14ac:dyDescent="0.25">
      <c r="A125">
        <v>287</v>
      </c>
      <c r="B125">
        <v>93051494722</v>
      </c>
      <c r="C125" t="s">
        <v>447</v>
      </c>
      <c r="D125">
        <f>IF(VLOOKUP(wypozyczenia10[[#This Row],[pesel]], studenci[], 5)="tak", VLOOKUP(wypozyczenia10[[#This Row],[pesel]], meldunek[], 2), "-")</f>
        <v>59</v>
      </c>
      <c r="E125" s="13" t="str">
        <f>IF(AND(C124=wypozyczenia10[[#This Row],[tytul]], D124=wypozyczenia10[[#This Row],[nr pokoju]]), "tak", "")</f>
        <v/>
      </c>
    </row>
    <row r="126" spans="1:5" x14ac:dyDescent="0.25">
      <c r="A126">
        <v>154</v>
      </c>
      <c r="B126">
        <v>96081771827</v>
      </c>
      <c r="C126" t="s">
        <v>464</v>
      </c>
      <c r="D126">
        <f>IF(VLOOKUP(wypozyczenia10[[#This Row],[pesel]], studenci[], 5)="tak", VLOOKUP(wypozyczenia10[[#This Row],[pesel]], meldunek[], 2), "-")</f>
        <v>1</v>
      </c>
      <c r="E126" s="13" t="str">
        <f>IF(AND(C125=wypozyczenia10[[#This Row],[tytul]], D125=wypozyczenia10[[#This Row],[nr pokoju]]), "tak", "")</f>
        <v/>
      </c>
    </row>
    <row r="127" spans="1:5" x14ac:dyDescent="0.25">
      <c r="A127">
        <v>44</v>
      </c>
      <c r="B127">
        <v>94100357838</v>
      </c>
      <c r="C127" t="s">
        <v>464</v>
      </c>
      <c r="D127">
        <f>IF(VLOOKUP(wypozyczenia10[[#This Row],[pesel]], studenci[], 5)="tak", VLOOKUP(wypozyczenia10[[#This Row],[pesel]], meldunek[], 2), "-")</f>
        <v>7</v>
      </c>
      <c r="E127" s="13" t="str">
        <f>IF(AND(C126=wypozyczenia10[[#This Row],[tytul]], D126=wypozyczenia10[[#This Row],[nr pokoju]]), "tak", "")</f>
        <v/>
      </c>
    </row>
    <row r="128" spans="1:5" x14ac:dyDescent="0.25">
      <c r="A128">
        <v>202</v>
      </c>
      <c r="B128">
        <v>94051786439</v>
      </c>
      <c r="C128" t="s">
        <v>464</v>
      </c>
      <c r="D128">
        <f>IF(VLOOKUP(wypozyczenia10[[#This Row],[pesel]], studenci[], 5)="tak", VLOOKUP(wypozyczenia10[[#This Row],[pesel]], meldunek[], 2), "-")</f>
        <v>18</v>
      </c>
      <c r="E128" s="13" t="str">
        <f>IF(AND(C127=wypozyczenia10[[#This Row],[tytul]], D127=wypozyczenia10[[#This Row],[nr pokoju]]), "tak", "")</f>
        <v/>
      </c>
    </row>
    <row r="129" spans="1:5" x14ac:dyDescent="0.25">
      <c r="A129">
        <v>31</v>
      </c>
      <c r="B129">
        <v>93031426752</v>
      </c>
      <c r="C129" t="s">
        <v>464</v>
      </c>
      <c r="D129">
        <f>IF(VLOOKUP(wypozyczenia10[[#This Row],[pesel]], studenci[], 5)="tak", VLOOKUP(wypozyczenia10[[#This Row],[pesel]], meldunek[], 2), "-")</f>
        <v>59</v>
      </c>
      <c r="E129" s="13" t="str">
        <f>IF(AND(C128=wypozyczenia10[[#This Row],[tytul]], D128=wypozyczenia10[[#This Row],[nr pokoju]]), "tak", "")</f>
        <v/>
      </c>
    </row>
    <row r="130" spans="1:5" x14ac:dyDescent="0.25">
      <c r="A130">
        <v>258</v>
      </c>
      <c r="B130">
        <v>95081712847</v>
      </c>
      <c r="C130" t="s">
        <v>464</v>
      </c>
      <c r="D130">
        <f>IF(VLOOKUP(wypozyczenia10[[#This Row],[pesel]], studenci[], 5)="tak", VLOOKUP(wypozyczenia10[[#This Row],[pesel]], meldunek[], 2), "-")</f>
        <v>64</v>
      </c>
      <c r="E130" s="13" t="str">
        <f>IF(AND(C129=wypozyczenia10[[#This Row],[tytul]], D129=wypozyczenia10[[#This Row],[nr pokoju]]), "tak", "")</f>
        <v/>
      </c>
    </row>
    <row r="131" spans="1:5" x14ac:dyDescent="0.25">
      <c r="A131">
        <v>214</v>
      </c>
      <c r="B131">
        <v>95080318259</v>
      </c>
      <c r="C131" t="s">
        <v>464</v>
      </c>
      <c r="D131" t="str">
        <f>IF(VLOOKUP(wypozyczenia10[[#This Row],[pesel]], studenci[], 5)="tak", VLOOKUP(wypozyczenia10[[#This Row],[pesel]], meldunek[], 2), "-")</f>
        <v>-</v>
      </c>
      <c r="E131" s="13" t="str">
        <f>IF(AND(C130=wypozyczenia10[[#This Row],[tytul]], D130=wypozyczenia10[[#This Row],[nr pokoju]]), "tak", "")</f>
        <v/>
      </c>
    </row>
    <row r="132" spans="1:5" x14ac:dyDescent="0.25">
      <c r="A132">
        <v>166</v>
      </c>
      <c r="B132">
        <v>96021765853</v>
      </c>
      <c r="C132" t="s">
        <v>439</v>
      </c>
      <c r="D132">
        <f>IF(VLOOKUP(wypozyczenia10[[#This Row],[pesel]], studenci[], 5)="tak", VLOOKUP(wypozyczenia10[[#This Row],[pesel]], meldunek[], 2), "-")</f>
        <v>14</v>
      </c>
      <c r="E132" s="13" t="str">
        <f>IF(AND(C131=wypozyczenia10[[#This Row],[tytul]], D131=wypozyczenia10[[#This Row],[nr pokoju]]), "tak", "")</f>
        <v/>
      </c>
    </row>
    <row r="133" spans="1:5" x14ac:dyDescent="0.25">
      <c r="A133">
        <v>1</v>
      </c>
      <c r="B133">
        <v>92061083359</v>
      </c>
      <c r="C133" t="s">
        <v>439</v>
      </c>
      <c r="D133">
        <f>IF(VLOOKUP(wypozyczenia10[[#This Row],[pesel]], studenci[], 5)="tak", VLOOKUP(wypozyczenia10[[#This Row],[pesel]], meldunek[], 2), "-")</f>
        <v>21</v>
      </c>
      <c r="E133" s="13" t="str">
        <f>IF(AND(C132=wypozyczenia10[[#This Row],[tytul]], D132=wypozyczenia10[[#This Row],[nr pokoju]]), "tak", "")</f>
        <v/>
      </c>
    </row>
    <row r="134" spans="1:5" x14ac:dyDescent="0.25">
      <c r="A134">
        <v>125</v>
      </c>
      <c r="B134">
        <v>93041271841</v>
      </c>
      <c r="C134" t="s">
        <v>439</v>
      </c>
      <c r="D134">
        <f>IF(VLOOKUP(wypozyczenia10[[#This Row],[pesel]], studenci[], 5)="tak", VLOOKUP(wypozyczenia10[[#This Row],[pesel]], meldunek[], 2), "-")</f>
        <v>46</v>
      </c>
      <c r="E134" s="13" t="str">
        <f>IF(AND(C133=wypozyczenia10[[#This Row],[tytul]], D133=wypozyczenia10[[#This Row],[nr pokoju]]), "tak", "")</f>
        <v/>
      </c>
    </row>
    <row r="135" spans="1:5" x14ac:dyDescent="0.25">
      <c r="A135">
        <v>104</v>
      </c>
      <c r="B135">
        <v>92062762152</v>
      </c>
      <c r="C135" t="s">
        <v>439</v>
      </c>
      <c r="D135">
        <f>IF(VLOOKUP(wypozyczenia10[[#This Row],[pesel]], studenci[], 5)="tak", VLOOKUP(wypozyczenia10[[#This Row],[pesel]], meldunek[], 2), "-")</f>
        <v>60</v>
      </c>
      <c r="E135" s="13" t="str">
        <f>IF(AND(C134=wypozyczenia10[[#This Row],[tytul]], D134=wypozyczenia10[[#This Row],[nr pokoju]]), "tak", "")</f>
        <v/>
      </c>
    </row>
    <row r="136" spans="1:5" x14ac:dyDescent="0.25">
      <c r="A136">
        <v>249</v>
      </c>
      <c r="B136">
        <v>93042594253</v>
      </c>
      <c r="C136" t="s">
        <v>514</v>
      </c>
      <c r="D136">
        <f>IF(VLOOKUP(wypozyczenia10[[#This Row],[pesel]], studenci[], 5)="tak", VLOOKUP(wypozyczenia10[[#This Row],[pesel]], meldunek[], 2), "-")</f>
        <v>17</v>
      </c>
      <c r="E136" s="13" t="str">
        <f>IF(AND(C135=wypozyczenia10[[#This Row],[tytul]], D135=wypozyczenia10[[#This Row],[nr pokoju]]), "tak", "")</f>
        <v/>
      </c>
    </row>
    <row r="137" spans="1:5" x14ac:dyDescent="0.25">
      <c r="A137">
        <v>171</v>
      </c>
      <c r="B137">
        <v>95071044176</v>
      </c>
      <c r="C137" t="s">
        <v>514</v>
      </c>
      <c r="D137">
        <f>IF(VLOOKUP(wypozyczenia10[[#This Row],[pesel]], studenci[], 5)="tak", VLOOKUP(wypozyczenia10[[#This Row],[pesel]], meldunek[], 2), "-")</f>
        <v>22</v>
      </c>
      <c r="E137" s="13" t="str">
        <f>IF(AND(C136=wypozyczenia10[[#This Row],[tytul]], D136=wypozyczenia10[[#This Row],[nr pokoju]]), "tak", "")</f>
        <v/>
      </c>
    </row>
    <row r="138" spans="1:5" x14ac:dyDescent="0.25">
      <c r="A138">
        <v>224</v>
      </c>
      <c r="B138">
        <v>93012248937</v>
      </c>
      <c r="C138" t="s">
        <v>514</v>
      </c>
      <c r="D138">
        <f>IF(VLOOKUP(wypozyczenia10[[#This Row],[pesel]], studenci[], 5)="tak", VLOOKUP(wypozyczenia10[[#This Row],[pesel]], meldunek[], 2), "-")</f>
        <v>51</v>
      </c>
      <c r="E138" s="13" t="str">
        <f>IF(AND(C137=wypozyczenia10[[#This Row],[tytul]], D137=wypozyczenia10[[#This Row],[nr pokoju]]), "tak", "")</f>
        <v/>
      </c>
    </row>
    <row r="139" spans="1:5" x14ac:dyDescent="0.25">
      <c r="A139">
        <v>326</v>
      </c>
      <c r="B139">
        <v>93062061135</v>
      </c>
      <c r="C139" t="s">
        <v>514</v>
      </c>
      <c r="D139">
        <f>IF(VLOOKUP(wypozyczenia10[[#This Row],[pesel]], studenci[], 5)="tak", VLOOKUP(wypozyczenia10[[#This Row],[pesel]], meldunek[], 2), "-")</f>
        <v>62</v>
      </c>
      <c r="E139" s="13" t="str">
        <f>IF(AND(C138=wypozyczenia10[[#This Row],[tytul]], D138=wypozyczenia10[[#This Row],[nr pokoju]]), "tak", "")</f>
        <v/>
      </c>
    </row>
    <row r="140" spans="1:5" x14ac:dyDescent="0.25">
      <c r="A140">
        <v>178</v>
      </c>
      <c r="B140">
        <v>93032549924</v>
      </c>
      <c r="C140" t="s">
        <v>515</v>
      </c>
      <c r="D140">
        <f>IF(VLOOKUP(wypozyczenia10[[#This Row],[pesel]], studenci[], 5)="tak", VLOOKUP(wypozyczenia10[[#This Row],[pesel]], meldunek[], 2), "-")</f>
        <v>25</v>
      </c>
      <c r="E140" s="13" t="str">
        <f>IF(AND(C139=wypozyczenia10[[#This Row],[tytul]], D139=wypozyczenia10[[#This Row],[nr pokoju]]), "tak", "")</f>
        <v/>
      </c>
    </row>
    <row r="141" spans="1:5" x14ac:dyDescent="0.25">
      <c r="A141">
        <v>181</v>
      </c>
      <c r="B141">
        <v>93041252815</v>
      </c>
      <c r="C141" t="s">
        <v>468</v>
      </c>
      <c r="D141">
        <f>IF(VLOOKUP(wypozyczenia10[[#This Row],[pesel]], studenci[], 5)="tak", VLOOKUP(wypozyczenia10[[#This Row],[pesel]], meldunek[], 2), "-")</f>
        <v>13</v>
      </c>
      <c r="E141" s="13" t="str">
        <f>IF(AND(C140=wypozyczenia10[[#This Row],[tytul]], D140=wypozyczenia10[[#This Row],[nr pokoju]]), "tak", "")</f>
        <v/>
      </c>
    </row>
    <row r="142" spans="1:5" x14ac:dyDescent="0.25">
      <c r="A142">
        <v>248</v>
      </c>
      <c r="B142">
        <v>97021392858</v>
      </c>
      <c r="C142" t="s">
        <v>468</v>
      </c>
      <c r="D142">
        <f>IF(VLOOKUP(wypozyczenia10[[#This Row],[pesel]], studenci[], 5)="tak", VLOOKUP(wypozyczenia10[[#This Row],[pesel]], meldunek[], 2), "-")</f>
        <v>13</v>
      </c>
      <c r="E142" s="13" t="str">
        <f>IF(AND(C141=wypozyczenia10[[#This Row],[tytul]], D141=wypozyczenia10[[#This Row],[nr pokoju]]), "tak", "")</f>
        <v>tak</v>
      </c>
    </row>
    <row r="143" spans="1:5" x14ac:dyDescent="0.25">
      <c r="A143">
        <v>35</v>
      </c>
      <c r="B143">
        <v>95062252193</v>
      </c>
      <c r="C143" t="s">
        <v>468</v>
      </c>
      <c r="D143">
        <f>IF(VLOOKUP(wypozyczenia10[[#This Row],[pesel]], studenci[], 5)="tak", VLOOKUP(wypozyczenia10[[#This Row],[pesel]], meldunek[], 2), "-")</f>
        <v>27</v>
      </c>
      <c r="E143" s="13" t="str">
        <f>IF(AND(C142=wypozyczenia10[[#This Row],[tytul]], D142=wypozyczenia10[[#This Row],[nr pokoju]]), "tak", "")</f>
        <v/>
      </c>
    </row>
    <row r="144" spans="1:5" x14ac:dyDescent="0.25">
      <c r="A144">
        <v>75</v>
      </c>
      <c r="B144">
        <v>93102651636</v>
      </c>
      <c r="C144" t="s">
        <v>468</v>
      </c>
      <c r="D144">
        <f>IF(VLOOKUP(wypozyczenia10[[#This Row],[pesel]], studenci[], 5)="tak", VLOOKUP(wypozyczenia10[[#This Row],[pesel]], meldunek[], 2), "-")</f>
        <v>43</v>
      </c>
      <c r="E144" s="13" t="str">
        <f>IF(AND(C143=wypozyczenia10[[#This Row],[tytul]], D143=wypozyczenia10[[#This Row],[nr pokoju]]), "tak", "")</f>
        <v/>
      </c>
    </row>
    <row r="145" spans="1:5" x14ac:dyDescent="0.25">
      <c r="A145">
        <v>124</v>
      </c>
      <c r="B145">
        <v>95120745656</v>
      </c>
      <c r="C145" t="s">
        <v>468</v>
      </c>
      <c r="D145">
        <f>IF(VLOOKUP(wypozyczenia10[[#This Row],[pesel]], studenci[], 5)="tak", VLOOKUP(wypozyczenia10[[#This Row],[pesel]], meldunek[], 2), "-")</f>
        <v>53</v>
      </c>
      <c r="E145" s="13" t="str">
        <f>IF(AND(C144=wypozyczenia10[[#This Row],[tytul]], D144=wypozyczenia10[[#This Row],[nr pokoju]]), "tak", "")</f>
        <v/>
      </c>
    </row>
    <row r="146" spans="1:5" x14ac:dyDescent="0.25">
      <c r="A146">
        <v>160</v>
      </c>
      <c r="B146">
        <v>92103163461</v>
      </c>
      <c r="C146" t="s">
        <v>459</v>
      </c>
      <c r="D146">
        <f>IF(VLOOKUP(wypozyczenia10[[#This Row],[pesel]], studenci[], 5)="tak", VLOOKUP(wypozyczenia10[[#This Row],[pesel]], meldunek[], 2), "-")</f>
        <v>10</v>
      </c>
      <c r="E146" s="13" t="str">
        <f>IF(AND(C145=wypozyczenia10[[#This Row],[tytul]], D145=wypozyczenia10[[#This Row],[nr pokoju]]), "tak", "")</f>
        <v/>
      </c>
    </row>
    <row r="147" spans="1:5" x14ac:dyDescent="0.25">
      <c r="A147">
        <v>231</v>
      </c>
      <c r="B147">
        <v>92072589329</v>
      </c>
      <c r="C147" t="s">
        <v>459</v>
      </c>
      <c r="D147">
        <f>IF(VLOOKUP(wypozyczenia10[[#This Row],[pesel]], studenci[], 5)="tak", VLOOKUP(wypozyczenia10[[#This Row],[pesel]], meldunek[], 2), "-")</f>
        <v>16</v>
      </c>
      <c r="E147" s="13" t="str">
        <f>IF(AND(C146=wypozyczenia10[[#This Row],[tytul]], D146=wypozyczenia10[[#This Row],[nr pokoju]]), "tak", "")</f>
        <v/>
      </c>
    </row>
    <row r="148" spans="1:5" x14ac:dyDescent="0.25">
      <c r="A148">
        <v>25</v>
      </c>
      <c r="B148">
        <v>95112489689</v>
      </c>
      <c r="C148" t="s">
        <v>459</v>
      </c>
      <c r="D148">
        <f>IF(VLOOKUP(wypozyczenia10[[#This Row],[pesel]], studenci[], 5)="tak", VLOOKUP(wypozyczenia10[[#This Row],[pesel]], meldunek[], 2), "-")</f>
        <v>19</v>
      </c>
      <c r="E148" s="13" t="str">
        <f>IF(AND(C147=wypozyczenia10[[#This Row],[tytul]], D147=wypozyczenia10[[#This Row],[nr pokoju]]), "tak", "")</f>
        <v/>
      </c>
    </row>
    <row r="149" spans="1:5" x14ac:dyDescent="0.25">
      <c r="A149">
        <v>73</v>
      </c>
      <c r="B149">
        <v>95060298582</v>
      </c>
      <c r="C149" t="s">
        <v>456</v>
      </c>
      <c r="D149">
        <f>IF(VLOOKUP(wypozyczenia10[[#This Row],[pesel]], studenci[], 5)="tak", VLOOKUP(wypozyczenia10[[#This Row],[pesel]], meldunek[], 2), "-")</f>
        <v>14</v>
      </c>
      <c r="E149" s="13" t="str">
        <f>IF(AND(C148=wypozyczenia10[[#This Row],[tytul]], D148=wypozyczenia10[[#This Row],[nr pokoju]]), "tak", "")</f>
        <v/>
      </c>
    </row>
    <row r="150" spans="1:5" x14ac:dyDescent="0.25">
      <c r="A150">
        <v>20</v>
      </c>
      <c r="B150">
        <v>95052939154</v>
      </c>
      <c r="C150" t="s">
        <v>456</v>
      </c>
      <c r="D150">
        <f>IF(VLOOKUP(wypozyczenia10[[#This Row],[pesel]], studenci[], 5)="tak", VLOOKUP(wypozyczenia10[[#This Row],[pesel]], meldunek[], 2), "-")</f>
        <v>15</v>
      </c>
      <c r="E150" s="13" t="str">
        <f>IF(AND(C149=wypozyczenia10[[#This Row],[tytul]], D149=wypozyczenia10[[#This Row],[nr pokoju]]), "tak", "")</f>
        <v/>
      </c>
    </row>
    <row r="151" spans="1:5" x14ac:dyDescent="0.25">
      <c r="A151">
        <v>59</v>
      </c>
      <c r="B151">
        <v>94040669736</v>
      </c>
      <c r="C151" t="s">
        <v>456</v>
      </c>
      <c r="D151">
        <f>IF(VLOOKUP(wypozyczenia10[[#This Row],[pesel]], studenci[], 5)="tak", VLOOKUP(wypozyczenia10[[#This Row],[pesel]], meldunek[], 2), "-")</f>
        <v>25</v>
      </c>
      <c r="E151" s="13" t="str">
        <f>IF(AND(C150=wypozyczenia10[[#This Row],[tytul]], D150=wypozyczenia10[[#This Row],[nr pokoju]]), "tak", "")</f>
        <v/>
      </c>
    </row>
    <row r="152" spans="1:5" x14ac:dyDescent="0.25">
      <c r="A152">
        <v>221</v>
      </c>
      <c r="B152">
        <v>96042084485</v>
      </c>
      <c r="C152" t="s">
        <v>477</v>
      </c>
      <c r="D152">
        <f>IF(VLOOKUP(wypozyczenia10[[#This Row],[pesel]], studenci[], 5)="tak", VLOOKUP(wypozyczenia10[[#This Row],[pesel]], meldunek[], 2), "-")</f>
        <v>16</v>
      </c>
      <c r="E152" s="13" t="str">
        <f>IF(AND(C151=wypozyczenia10[[#This Row],[tytul]], D151=wypozyczenia10[[#This Row],[nr pokoju]]), "tak", "")</f>
        <v/>
      </c>
    </row>
    <row r="153" spans="1:5" x14ac:dyDescent="0.25">
      <c r="A153">
        <v>51</v>
      </c>
      <c r="B153">
        <v>93061564929</v>
      </c>
      <c r="C153" t="s">
        <v>477</v>
      </c>
      <c r="D153">
        <f>IF(VLOOKUP(wypozyczenia10[[#This Row],[pesel]], studenci[], 5)="tak", VLOOKUP(wypozyczenia10[[#This Row],[pesel]], meldunek[], 2), "-")</f>
        <v>24</v>
      </c>
      <c r="E153" s="13" t="str">
        <f>IF(AND(C152=wypozyczenia10[[#This Row],[tytul]], D152=wypozyczenia10[[#This Row],[nr pokoju]]), "tak", "")</f>
        <v/>
      </c>
    </row>
    <row r="154" spans="1:5" x14ac:dyDescent="0.25">
      <c r="A154">
        <v>208</v>
      </c>
      <c r="B154">
        <v>92121586455</v>
      </c>
      <c r="C154" t="s">
        <v>477</v>
      </c>
      <c r="D154">
        <f>IF(VLOOKUP(wypozyczenia10[[#This Row],[pesel]], studenci[], 5)="tak", VLOOKUP(wypozyczenia10[[#This Row],[pesel]], meldunek[], 2), "-")</f>
        <v>33</v>
      </c>
      <c r="E154" s="13" t="str">
        <f>IF(AND(C153=wypozyczenia10[[#This Row],[tytul]], D153=wypozyczenia10[[#This Row],[nr pokoju]]), "tak", "")</f>
        <v/>
      </c>
    </row>
    <row r="155" spans="1:5" x14ac:dyDescent="0.25">
      <c r="A155">
        <v>90</v>
      </c>
      <c r="B155">
        <v>92060618813</v>
      </c>
      <c r="C155" t="s">
        <v>477</v>
      </c>
      <c r="D155">
        <f>IF(VLOOKUP(wypozyczenia10[[#This Row],[pesel]], studenci[], 5)="tak", VLOOKUP(wypozyczenia10[[#This Row],[pesel]], meldunek[], 2), "-")</f>
        <v>65</v>
      </c>
      <c r="E155" s="13" t="str">
        <f>IF(AND(C154=wypozyczenia10[[#This Row],[tytul]], D154=wypozyczenia10[[#This Row],[nr pokoju]]), "tak", "")</f>
        <v/>
      </c>
    </row>
    <row r="156" spans="1:5" x14ac:dyDescent="0.25">
      <c r="A156">
        <v>47</v>
      </c>
      <c r="B156">
        <v>94060394564</v>
      </c>
      <c r="C156" t="s">
        <v>474</v>
      </c>
      <c r="D156">
        <f>IF(VLOOKUP(wypozyczenia10[[#This Row],[pesel]], studenci[], 5)="tak", VLOOKUP(wypozyczenia10[[#This Row],[pesel]], meldunek[], 2), "-")</f>
        <v>18</v>
      </c>
      <c r="E156" s="13" t="str">
        <f>IF(AND(C155=wypozyczenia10[[#This Row],[tytul]], D155=wypozyczenia10[[#This Row],[nr pokoju]]), "tak", "")</f>
        <v/>
      </c>
    </row>
    <row r="157" spans="1:5" x14ac:dyDescent="0.25">
      <c r="A157">
        <v>69</v>
      </c>
      <c r="B157">
        <v>94020179251</v>
      </c>
      <c r="C157" t="s">
        <v>474</v>
      </c>
      <c r="D157">
        <f>IF(VLOOKUP(wypozyczenia10[[#This Row],[pesel]], studenci[], 5)="tak", VLOOKUP(wypozyczenia10[[#This Row],[pesel]], meldunek[], 2), "-")</f>
        <v>25</v>
      </c>
      <c r="E157" s="13" t="str">
        <f>IF(AND(C156=wypozyczenia10[[#This Row],[tytul]], D156=wypozyczenia10[[#This Row],[nr pokoju]]), "tak", "")</f>
        <v/>
      </c>
    </row>
    <row r="158" spans="1:5" x14ac:dyDescent="0.25">
      <c r="A158">
        <v>217</v>
      </c>
      <c r="B158">
        <v>96040333314</v>
      </c>
      <c r="C158" t="s">
        <v>452</v>
      </c>
      <c r="D158">
        <f>IF(VLOOKUP(wypozyczenia10[[#This Row],[pesel]], studenci[], 5)="tak", VLOOKUP(wypozyczenia10[[#This Row],[pesel]], meldunek[], 2), "-")</f>
        <v>4</v>
      </c>
      <c r="E158" s="13" t="str">
        <f>IF(AND(C157=wypozyczenia10[[#This Row],[tytul]], D157=wypozyczenia10[[#This Row],[nr pokoju]]), "tak", "")</f>
        <v/>
      </c>
    </row>
    <row r="159" spans="1:5" x14ac:dyDescent="0.25">
      <c r="A159">
        <v>254</v>
      </c>
      <c r="B159">
        <v>93021966581</v>
      </c>
      <c r="C159" t="s">
        <v>452</v>
      </c>
      <c r="D159">
        <f>IF(VLOOKUP(wypozyczenia10[[#This Row],[pesel]], studenci[], 5)="tak", VLOOKUP(wypozyczenia10[[#This Row],[pesel]], meldunek[], 2), "-")</f>
        <v>13</v>
      </c>
      <c r="E159" s="13" t="str">
        <f>IF(AND(C158=wypozyczenia10[[#This Row],[tytul]], D158=wypozyczenia10[[#This Row],[nr pokoju]]), "tak", "")</f>
        <v/>
      </c>
    </row>
    <row r="160" spans="1:5" x14ac:dyDescent="0.25">
      <c r="A160">
        <v>16</v>
      </c>
      <c r="B160">
        <v>96041586933</v>
      </c>
      <c r="C160" t="s">
        <v>452</v>
      </c>
      <c r="D160">
        <f>IF(VLOOKUP(wypozyczenia10[[#This Row],[pesel]], studenci[], 5)="tak", VLOOKUP(wypozyczenia10[[#This Row],[pesel]], meldunek[], 2), "-")</f>
        <v>47</v>
      </c>
      <c r="E160" s="13" t="str">
        <f>IF(AND(C159=wypozyczenia10[[#This Row],[tytul]], D159=wypozyczenia10[[#This Row],[nr pokoju]]), "tak", "")</f>
        <v/>
      </c>
    </row>
    <row r="161" spans="1:5" x14ac:dyDescent="0.25">
      <c r="A161">
        <v>101</v>
      </c>
      <c r="B161">
        <v>95041645299</v>
      </c>
      <c r="C161" t="s">
        <v>499</v>
      </c>
      <c r="D161">
        <f>IF(VLOOKUP(wypozyczenia10[[#This Row],[pesel]], studenci[], 5)="tak", VLOOKUP(wypozyczenia10[[#This Row],[pesel]], meldunek[], 2), "-")</f>
        <v>27</v>
      </c>
      <c r="E161" s="13" t="str">
        <f>IF(AND(C160=wypozyczenia10[[#This Row],[tytul]], D160=wypozyczenia10[[#This Row],[nr pokoju]]), "tak", "")</f>
        <v/>
      </c>
    </row>
    <row r="162" spans="1:5" x14ac:dyDescent="0.25">
      <c r="A162">
        <v>304</v>
      </c>
      <c r="B162">
        <v>94072628581</v>
      </c>
      <c r="C162" t="s">
        <v>499</v>
      </c>
      <c r="D162">
        <f>IF(VLOOKUP(wypozyczenia10[[#This Row],[pesel]], studenci[], 5)="tak", VLOOKUP(wypozyczenia10[[#This Row],[pesel]], meldunek[], 2), "-")</f>
        <v>36</v>
      </c>
      <c r="E162" s="13" t="str">
        <f>IF(AND(C161=wypozyczenia10[[#This Row],[tytul]], D161=wypozyczenia10[[#This Row],[nr pokoju]]), "tak", "")</f>
        <v/>
      </c>
    </row>
    <row r="163" spans="1:5" x14ac:dyDescent="0.25">
      <c r="A163">
        <v>127</v>
      </c>
      <c r="B163">
        <v>93070995479</v>
      </c>
      <c r="C163" t="s">
        <v>493</v>
      </c>
      <c r="D163">
        <f>IF(VLOOKUP(wypozyczenia10[[#This Row],[pesel]], studenci[], 5)="tak", VLOOKUP(wypozyczenia10[[#This Row],[pesel]], meldunek[], 2), "-")</f>
        <v>5</v>
      </c>
      <c r="E163" s="13" t="str">
        <f>IF(AND(C162=wypozyczenia10[[#This Row],[tytul]], D162=wypozyczenia10[[#This Row],[nr pokoju]]), "tak", "")</f>
        <v/>
      </c>
    </row>
    <row r="164" spans="1:5" x14ac:dyDescent="0.25">
      <c r="A164">
        <v>113</v>
      </c>
      <c r="B164">
        <v>93010287374</v>
      </c>
      <c r="C164" t="s">
        <v>493</v>
      </c>
      <c r="D164">
        <f>IF(VLOOKUP(wypozyczenia10[[#This Row],[pesel]], studenci[], 5)="tak", VLOOKUP(wypozyczenia10[[#This Row],[pesel]], meldunek[], 2), "-")</f>
        <v>9</v>
      </c>
      <c r="E164" s="13" t="str">
        <f>IF(AND(C163=wypozyczenia10[[#This Row],[tytul]], D163=wypozyczenia10[[#This Row],[nr pokoju]]), "tak", "")</f>
        <v/>
      </c>
    </row>
    <row r="165" spans="1:5" x14ac:dyDescent="0.25">
      <c r="A165">
        <v>83</v>
      </c>
      <c r="B165">
        <v>97021392858</v>
      </c>
      <c r="C165" t="s">
        <v>493</v>
      </c>
      <c r="D165">
        <f>IF(VLOOKUP(wypozyczenia10[[#This Row],[pesel]], studenci[], 5)="tak", VLOOKUP(wypozyczenia10[[#This Row],[pesel]], meldunek[], 2), "-")</f>
        <v>13</v>
      </c>
      <c r="E165" s="13" t="str">
        <f>IF(AND(C164=wypozyczenia10[[#This Row],[tytul]], D164=wypozyczenia10[[#This Row],[nr pokoju]]), "tak", "")</f>
        <v/>
      </c>
    </row>
    <row r="166" spans="1:5" x14ac:dyDescent="0.25">
      <c r="A166">
        <v>328</v>
      </c>
      <c r="B166">
        <v>93041329773</v>
      </c>
      <c r="C166" t="s">
        <v>493</v>
      </c>
      <c r="D166">
        <f>IF(VLOOKUP(wypozyczenia10[[#This Row],[pesel]], studenci[], 5)="tak", VLOOKUP(wypozyczenia10[[#This Row],[pesel]], meldunek[], 2), "-")</f>
        <v>55</v>
      </c>
      <c r="E166" s="13" t="str">
        <f>IF(AND(C165=wypozyczenia10[[#This Row],[tytul]], D165=wypozyczenia10[[#This Row],[nr pokoju]]), "tak", "")</f>
        <v/>
      </c>
    </row>
    <row r="167" spans="1:5" x14ac:dyDescent="0.25">
      <c r="A167">
        <v>198</v>
      </c>
      <c r="B167">
        <v>96081092979</v>
      </c>
      <c r="C167" t="s">
        <v>517</v>
      </c>
      <c r="D167">
        <f>IF(VLOOKUP(wypozyczenia10[[#This Row],[pesel]], studenci[], 5)="tak", VLOOKUP(wypozyczenia10[[#This Row],[pesel]], meldunek[], 2), "-")</f>
        <v>9</v>
      </c>
      <c r="E167" s="13" t="str">
        <f>IF(AND(C166=wypozyczenia10[[#This Row],[tytul]], D166=wypozyczenia10[[#This Row],[nr pokoju]]), "tak", "")</f>
        <v/>
      </c>
    </row>
    <row r="168" spans="1:5" x14ac:dyDescent="0.25">
      <c r="A168">
        <v>118</v>
      </c>
      <c r="B168">
        <v>94081134358</v>
      </c>
      <c r="C168" t="s">
        <v>481</v>
      </c>
      <c r="D168">
        <f>IF(VLOOKUP(wypozyczenia10[[#This Row],[pesel]], studenci[], 5)="tak", VLOOKUP(wypozyczenia10[[#This Row],[pesel]], meldunek[], 2), "-")</f>
        <v>16</v>
      </c>
      <c r="E168" s="13" t="str">
        <f>IF(AND(C167=wypozyczenia10[[#This Row],[tytul]], D167=wypozyczenia10[[#This Row],[nr pokoju]]), "tak", "")</f>
        <v/>
      </c>
    </row>
    <row r="169" spans="1:5" x14ac:dyDescent="0.25">
      <c r="A169">
        <v>60</v>
      </c>
      <c r="B169">
        <v>94092286956</v>
      </c>
      <c r="C169" t="s">
        <v>481</v>
      </c>
      <c r="D169">
        <f>IF(VLOOKUP(wypozyczenia10[[#This Row],[pesel]], studenci[], 5)="tak", VLOOKUP(wypozyczenia10[[#This Row],[pesel]], meldunek[], 2), "-")</f>
        <v>44</v>
      </c>
      <c r="E169" s="13" t="str">
        <f>IF(AND(C168=wypozyczenia10[[#This Row],[tytul]], D168=wypozyczenia10[[#This Row],[nr pokoju]]), "tak", "")</f>
        <v/>
      </c>
    </row>
    <row r="170" spans="1:5" x14ac:dyDescent="0.25">
      <c r="A170">
        <v>177</v>
      </c>
      <c r="B170">
        <v>96022327144</v>
      </c>
      <c r="C170" t="s">
        <v>481</v>
      </c>
      <c r="D170">
        <f>IF(VLOOKUP(wypozyczenia10[[#This Row],[pesel]], studenci[], 5)="tak", VLOOKUP(wypozyczenia10[[#This Row],[pesel]], meldunek[], 2), "-")</f>
        <v>44</v>
      </c>
      <c r="E170" s="13" t="str">
        <f>IF(AND(C169=wypozyczenia10[[#This Row],[tytul]], D169=wypozyczenia10[[#This Row],[nr pokoju]]), "tak", "")</f>
        <v>tak</v>
      </c>
    </row>
    <row r="171" spans="1:5" x14ac:dyDescent="0.25">
      <c r="A171">
        <v>274</v>
      </c>
      <c r="B171">
        <v>95103086594</v>
      </c>
      <c r="C171" t="s">
        <v>481</v>
      </c>
      <c r="D171">
        <f>IF(VLOOKUP(wypozyczenia10[[#This Row],[pesel]], studenci[], 5)="tak", VLOOKUP(wypozyczenia10[[#This Row],[pesel]], meldunek[], 2), "-")</f>
        <v>51</v>
      </c>
      <c r="E171" s="13" t="str">
        <f>IF(AND(C170=wypozyczenia10[[#This Row],[tytul]], D170=wypozyczenia10[[#This Row],[nr pokoju]]), "tak", "")</f>
        <v/>
      </c>
    </row>
    <row r="172" spans="1:5" x14ac:dyDescent="0.25">
      <c r="A172">
        <v>307</v>
      </c>
      <c r="B172">
        <v>94062767281</v>
      </c>
      <c r="C172" t="s">
        <v>481</v>
      </c>
      <c r="D172">
        <f>IF(VLOOKUP(wypozyczenia10[[#This Row],[pesel]], studenci[], 5)="tak", VLOOKUP(wypozyczenia10[[#This Row],[pesel]], meldunek[], 2), "-")</f>
        <v>56</v>
      </c>
      <c r="E172" s="13" t="str">
        <f>IF(AND(C171=wypozyczenia10[[#This Row],[tytul]], D171=wypozyczenia10[[#This Row],[nr pokoju]]), "tak", "")</f>
        <v/>
      </c>
    </row>
    <row r="173" spans="1:5" x14ac:dyDescent="0.25">
      <c r="A173">
        <v>236</v>
      </c>
      <c r="B173">
        <v>97010812385</v>
      </c>
      <c r="C173" t="s">
        <v>483</v>
      </c>
      <c r="D173">
        <f>IF(VLOOKUP(wypozyczenia10[[#This Row],[pesel]], studenci[], 5)="tak", VLOOKUP(wypozyczenia10[[#This Row],[pesel]], meldunek[], 2), "-")</f>
        <v>7</v>
      </c>
      <c r="E173" s="13" t="str">
        <f>IF(AND(C172=wypozyczenia10[[#This Row],[tytul]], D172=wypozyczenia10[[#This Row],[nr pokoju]]), "tak", "")</f>
        <v/>
      </c>
    </row>
    <row r="174" spans="1:5" x14ac:dyDescent="0.25">
      <c r="A174">
        <v>305</v>
      </c>
      <c r="B174">
        <v>95053039198</v>
      </c>
      <c r="C174" t="s">
        <v>483</v>
      </c>
      <c r="D174">
        <f>IF(VLOOKUP(wypozyczenia10[[#This Row],[pesel]], studenci[], 5)="tak", VLOOKUP(wypozyczenia10[[#This Row],[pesel]], meldunek[], 2), "-")</f>
        <v>27</v>
      </c>
      <c r="E174" s="13" t="str">
        <f>IF(AND(C173=wypozyczenia10[[#This Row],[tytul]], D173=wypozyczenia10[[#This Row],[nr pokoju]]), "tak", "")</f>
        <v/>
      </c>
    </row>
    <row r="175" spans="1:5" x14ac:dyDescent="0.25">
      <c r="A175">
        <v>62</v>
      </c>
      <c r="B175">
        <v>93031176282</v>
      </c>
      <c r="C175" t="s">
        <v>483</v>
      </c>
      <c r="D175">
        <f>IF(VLOOKUP(wypozyczenia10[[#This Row],[pesel]], studenci[], 5)="tak", VLOOKUP(wypozyczenia10[[#This Row],[pesel]], meldunek[], 2), "-")</f>
        <v>37</v>
      </c>
      <c r="E175" s="13" t="str">
        <f>IF(AND(C174=wypozyczenia10[[#This Row],[tytul]], D174=wypozyczenia10[[#This Row],[nr pokoju]]), "tak", "")</f>
        <v/>
      </c>
    </row>
    <row r="176" spans="1:5" x14ac:dyDescent="0.25">
      <c r="A176">
        <v>303</v>
      </c>
      <c r="B176">
        <v>96090634229</v>
      </c>
      <c r="C176" t="s">
        <v>483</v>
      </c>
      <c r="D176">
        <f>IF(VLOOKUP(wypozyczenia10[[#This Row],[pesel]], studenci[], 5)="tak", VLOOKUP(wypozyczenia10[[#This Row],[pesel]], meldunek[], 2), "-")</f>
        <v>48</v>
      </c>
      <c r="E176" s="13" t="str">
        <f>IF(AND(C175=wypozyczenia10[[#This Row],[tytul]], D175=wypozyczenia10[[#This Row],[nr pokoju]]), "tak", "")</f>
        <v/>
      </c>
    </row>
    <row r="177" spans="1:5" x14ac:dyDescent="0.25">
      <c r="A177">
        <v>252</v>
      </c>
      <c r="B177">
        <v>95061884197</v>
      </c>
      <c r="C177" t="s">
        <v>483</v>
      </c>
      <c r="D177">
        <f>IF(VLOOKUP(wypozyczenia10[[#This Row],[pesel]], studenci[], 5)="tak", VLOOKUP(wypozyczenia10[[#This Row],[pesel]], meldunek[], 2), "-")</f>
        <v>54</v>
      </c>
      <c r="E177" s="13" t="str">
        <f>IF(AND(C176=wypozyczenia10[[#This Row],[tytul]], D176=wypozyczenia10[[#This Row],[nr pokoju]]), "tak", "")</f>
        <v/>
      </c>
    </row>
    <row r="178" spans="1:5" x14ac:dyDescent="0.25">
      <c r="A178">
        <v>251</v>
      </c>
      <c r="B178">
        <v>96122014799</v>
      </c>
      <c r="C178" t="s">
        <v>483</v>
      </c>
      <c r="D178">
        <f>IF(VLOOKUP(wypozyczenia10[[#This Row],[pesel]], studenci[], 5)="tak", VLOOKUP(wypozyczenia10[[#This Row],[pesel]], meldunek[], 2), "-")</f>
        <v>67</v>
      </c>
      <c r="E178" s="13" t="str">
        <f>IF(AND(C177=wypozyczenia10[[#This Row],[tytul]], D177=wypozyczenia10[[#This Row],[nr pokoju]]), "tak", "")</f>
        <v/>
      </c>
    </row>
    <row r="179" spans="1:5" x14ac:dyDescent="0.25">
      <c r="A179">
        <v>107</v>
      </c>
      <c r="B179">
        <v>96120158756</v>
      </c>
      <c r="C179" t="s">
        <v>478</v>
      </c>
      <c r="D179">
        <f>IF(VLOOKUP(wypozyczenia10[[#This Row],[pesel]], studenci[], 5)="tak", VLOOKUP(wypozyczenia10[[#This Row],[pesel]], meldunek[], 2), "-")</f>
        <v>21</v>
      </c>
      <c r="E179" s="13" t="str">
        <f>IF(AND(C178=wypozyczenia10[[#This Row],[tytul]], D178=wypozyczenia10[[#This Row],[nr pokoju]]), "tak", "")</f>
        <v/>
      </c>
    </row>
    <row r="180" spans="1:5" x14ac:dyDescent="0.25">
      <c r="A180">
        <v>103</v>
      </c>
      <c r="B180">
        <v>93092337785</v>
      </c>
      <c r="C180" t="s">
        <v>478</v>
      </c>
      <c r="D180">
        <f>IF(VLOOKUP(wypozyczenia10[[#This Row],[pesel]], studenci[], 5)="tak", VLOOKUP(wypozyczenia10[[#This Row],[pesel]], meldunek[], 2), "-")</f>
        <v>24</v>
      </c>
      <c r="E180" s="13" t="str">
        <f>IF(AND(C179=wypozyczenia10[[#This Row],[tytul]], D179=wypozyczenia10[[#This Row],[nr pokoju]]), "tak", "")</f>
        <v/>
      </c>
    </row>
    <row r="181" spans="1:5" x14ac:dyDescent="0.25">
      <c r="A181">
        <v>52</v>
      </c>
      <c r="B181">
        <v>95120591417</v>
      </c>
      <c r="C181" t="s">
        <v>478</v>
      </c>
      <c r="D181">
        <f>IF(VLOOKUP(wypozyczenia10[[#This Row],[pesel]], studenci[], 5)="tak", VLOOKUP(wypozyczenia10[[#This Row],[pesel]], meldunek[], 2), "-")</f>
        <v>27</v>
      </c>
      <c r="E181" s="13" t="str">
        <f>IF(AND(C180=wypozyczenia10[[#This Row],[tytul]], D180=wypozyczenia10[[#This Row],[nr pokoju]]), "tak", "")</f>
        <v/>
      </c>
    </row>
    <row r="182" spans="1:5" x14ac:dyDescent="0.25">
      <c r="A182">
        <v>130</v>
      </c>
      <c r="B182">
        <v>92081119933</v>
      </c>
      <c r="C182" t="s">
        <v>478</v>
      </c>
      <c r="D182">
        <f>IF(VLOOKUP(wypozyczenia10[[#This Row],[pesel]], studenci[], 5)="tak", VLOOKUP(wypozyczenia10[[#This Row],[pesel]], meldunek[], 2), "-")</f>
        <v>41</v>
      </c>
      <c r="E182" s="13" t="str">
        <f>IF(AND(C181=wypozyczenia10[[#This Row],[tytul]], D181=wypozyczenia10[[#This Row],[nr pokoju]]), "tak", "")</f>
        <v/>
      </c>
    </row>
    <row r="183" spans="1:5" x14ac:dyDescent="0.25">
      <c r="A183">
        <v>309</v>
      </c>
      <c r="B183">
        <v>94070532538</v>
      </c>
      <c r="C183" t="s">
        <v>478</v>
      </c>
      <c r="D183" t="str">
        <f>IF(VLOOKUP(wypozyczenia10[[#This Row],[pesel]], studenci[], 5)="tak", VLOOKUP(wypozyczenia10[[#This Row],[pesel]], meldunek[], 2), "-")</f>
        <v>-</v>
      </c>
      <c r="E183" s="13" t="str">
        <f>IF(AND(C182=wypozyczenia10[[#This Row],[tytul]], D182=wypozyczenia10[[#This Row],[nr pokoju]]), "tak", "")</f>
        <v/>
      </c>
    </row>
    <row r="184" spans="1:5" x14ac:dyDescent="0.25">
      <c r="A184">
        <v>164</v>
      </c>
      <c r="B184">
        <v>94081268846</v>
      </c>
      <c r="C184" t="s">
        <v>512</v>
      </c>
      <c r="D184">
        <f>IF(VLOOKUP(wypozyczenia10[[#This Row],[pesel]], studenci[], 5)="tak", VLOOKUP(wypozyczenia10[[#This Row],[pesel]], meldunek[], 2), "-")</f>
        <v>26</v>
      </c>
      <c r="E184" s="13" t="str">
        <f>IF(AND(C183=wypozyczenia10[[#This Row],[tytul]], D183=wypozyczenia10[[#This Row],[nr pokoju]]), "tak", "")</f>
        <v/>
      </c>
    </row>
    <row r="185" spans="1:5" x14ac:dyDescent="0.25">
      <c r="A185">
        <v>206</v>
      </c>
      <c r="B185">
        <v>93120854668</v>
      </c>
      <c r="C185" t="s">
        <v>512</v>
      </c>
      <c r="D185">
        <f>IF(VLOOKUP(wypozyczenia10[[#This Row],[pesel]], studenci[], 5)="tak", VLOOKUP(wypozyczenia10[[#This Row],[pesel]], meldunek[], 2), "-")</f>
        <v>53</v>
      </c>
      <c r="E185" s="13" t="str">
        <f>IF(AND(C184=wypozyczenia10[[#This Row],[tytul]], D184=wypozyczenia10[[#This Row],[nr pokoju]]), "tak", "")</f>
        <v/>
      </c>
    </row>
    <row r="186" spans="1:5" x14ac:dyDescent="0.25">
      <c r="A186">
        <v>45</v>
      </c>
      <c r="B186">
        <v>95041132892</v>
      </c>
      <c r="C186" t="s">
        <v>460</v>
      </c>
      <c r="D186">
        <f>IF(VLOOKUP(wypozyczenia10[[#This Row],[pesel]], studenci[], 5)="tak", VLOOKUP(wypozyczenia10[[#This Row],[pesel]], meldunek[], 2), "-")</f>
        <v>21</v>
      </c>
      <c r="E186" s="13" t="str">
        <f>IF(AND(C185=wypozyczenia10[[#This Row],[tytul]], D185=wypozyczenia10[[#This Row],[nr pokoju]]), "tak", "")</f>
        <v/>
      </c>
    </row>
    <row r="187" spans="1:5" x14ac:dyDescent="0.25">
      <c r="A187">
        <v>110</v>
      </c>
      <c r="B187">
        <v>96092784458</v>
      </c>
      <c r="C187" t="s">
        <v>460</v>
      </c>
      <c r="D187">
        <f>IF(VLOOKUP(wypozyczenia10[[#This Row],[pesel]], studenci[], 5)="tak", VLOOKUP(wypozyczenia10[[#This Row],[pesel]], meldunek[], 2), "-")</f>
        <v>45</v>
      </c>
      <c r="E187" s="13" t="str">
        <f>IF(AND(C186=wypozyczenia10[[#This Row],[tytul]], D186=wypozyczenia10[[#This Row],[nr pokoju]]), "tak", "")</f>
        <v/>
      </c>
    </row>
    <row r="188" spans="1:5" x14ac:dyDescent="0.25">
      <c r="A188">
        <v>283</v>
      </c>
      <c r="B188">
        <v>95082916158</v>
      </c>
      <c r="C188" t="s">
        <v>460</v>
      </c>
      <c r="D188">
        <f>IF(VLOOKUP(wypozyczenia10[[#This Row],[pesel]], studenci[], 5)="tak", VLOOKUP(wypozyczenia10[[#This Row],[pesel]], meldunek[], 2), "-")</f>
        <v>50</v>
      </c>
      <c r="E188" s="13" t="str">
        <f>IF(AND(C187=wypozyczenia10[[#This Row],[tytul]], D187=wypozyczenia10[[#This Row],[nr pokoju]]), "tak", "")</f>
        <v/>
      </c>
    </row>
    <row r="189" spans="1:5" x14ac:dyDescent="0.25">
      <c r="A189">
        <v>26</v>
      </c>
      <c r="B189">
        <v>93060626866</v>
      </c>
      <c r="C189" t="s">
        <v>460</v>
      </c>
      <c r="D189">
        <f>IF(VLOOKUP(wypozyczenia10[[#This Row],[pesel]], studenci[], 5)="tak", VLOOKUP(wypozyczenia10[[#This Row],[pesel]], meldunek[], 2), "-")</f>
        <v>52</v>
      </c>
      <c r="E189" s="13" t="str">
        <f>IF(AND(C188=wypozyczenia10[[#This Row],[tytul]], D188=wypozyczenia10[[#This Row],[nr pokoju]]), "tak", "")</f>
        <v/>
      </c>
    </row>
    <row r="190" spans="1:5" x14ac:dyDescent="0.25">
      <c r="A190">
        <v>222</v>
      </c>
      <c r="B190">
        <v>96062773598</v>
      </c>
      <c r="C190" t="s">
        <v>460</v>
      </c>
      <c r="D190">
        <f>IF(VLOOKUP(wypozyczenia10[[#This Row],[pesel]], studenci[], 5)="tak", VLOOKUP(wypozyczenia10[[#This Row],[pesel]], meldunek[], 2), "-")</f>
        <v>57</v>
      </c>
      <c r="E190" s="13" t="str">
        <f>IF(AND(C189=wypozyczenia10[[#This Row],[tytul]], D189=wypozyczenia10[[#This Row],[nr pokoju]]), "tak", "")</f>
        <v/>
      </c>
    </row>
    <row r="191" spans="1:5" x14ac:dyDescent="0.25">
      <c r="A191">
        <v>299</v>
      </c>
      <c r="B191">
        <v>95123151452</v>
      </c>
      <c r="C191" t="s">
        <v>460</v>
      </c>
      <c r="D191">
        <f>IF(VLOOKUP(wypozyczenia10[[#This Row],[pesel]], studenci[], 5)="tak", VLOOKUP(wypozyczenia10[[#This Row],[pesel]], meldunek[], 2), "-")</f>
        <v>69</v>
      </c>
      <c r="E191" s="13" t="str">
        <f>IF(AND(C190=wypozyczenia10[[#This Row],[tytul]], D190=wypozyczenia10[[#This Row],[nr pokoju]]), "tak", "")</f>
        <v/>
      </c>
    </row>
    <row r="192" spans="1:5" x14ac:dyDescent="0.25">
      <c r="A192">
        <v>275</v>
      </c>
      <c r="B192">
        <v>93031922166</v>
      </c>
      <c r="C192" t="s">
        <v>523</v>
      </c>
      <c r="D192">
        <f>IF(VLOOKUP(wypozyczenia10[[#This Row],[pesel]], studenci[], 5)="tak", VLOOKUP(wypozyczenia10[[#This Row],[pesel]], meldunek[], 2), "-")</f>
        <v>18</v>
      </c>
      <c r="E192" s="13" t="str">
        <f>IF(AND(C191=wypozyczenia10[[#This Row],[tytul]], D191=wypozyczenia10[[#This Row],[nr pokoju]]), "tak", "")</f>
        <v/>
      </c>
    </row>
    <row r="193" spans="1:5" x14ac:dyDescent="0.25">
      <c r="A193">
        <v>325</v>
      </c>
      <c r="B193">
        <v>96011223945</v>
      </c>
      <c r="C193" t="s">
        <v>523</v>
      </c>
      <c r="D193">
        <f>IF(VLOOKUP(wypozyczenia10[[#This Row],[pesel]], studenci[], 5)="tak", VLOOKUP(wypozyczenia10[[#This Row],[pesel]], meldunek[], 2), "-")</f>
        <v>68</v>
      </c>
      <c r="E193" s="13" t="str">
        <f>IF(AND(C192=wypozyczenia10[[#This Row],[tytul]], D192=wypozyczenia10[[#This Row],[nr pokoju]]), "tak", "")</f>
        <v/>
      </c>
    </row>
    <row r="194" spans="1:5" x14ac:dyDescent="0.25">
      <c r="A194">
        <v>316</v>
      </c>
      <c r="B194">
        <v>92051861424</v>
      </c>
      <c r="C194" t="s">
        <v>508</v>
      </c>
      <c r="D194">
        <f>IF(VLOOKUP(wypozyczenia10[[#This Row],[pesel]], studenci[], 5)="tak", VLOOKUP(wypozyczenia10[[#This Row],[pesel]], meldunek[], 2), "-")</f>
        <v>32</v>
      </c>
      <c r="E194" s="13" t="str">
        <f>IF(AND(C193=wypozyczenia10[[#This Row],[tytul]], D193=wypozyczenia10[[#This Row],[nr pokoju]]), "tak", "")</f>
        <v/>
      </c>
    </row>
    <row r="195" spans="1:5" x14ac:dyDescent="0.25">
      <c r="A195">
        <v>140</v>
      </c>
      <c r="B195">
        <v>94041273536</v>
      </c>
      <c r="C195" t="s">
        <v>508</v>
      </c>
      <c r="D195">
        <f>IF(VLOOKUP(wypozyczenia10[[#This Row],[pesel]], studenci[], 5)="tak", VLOOKUP(wypozyczenia10[[#This Row],[pesel]], meldunek[], 2), "-")</f>
        <v>63</v>
      </c>
      <c r="E195" s="13" t="str">
        <f>IF(AND(C194=wypozyczenia10[[#This Row],[tytul]], D194=wypozyczenia10[[#This Row],[nr pokoju]]), "tak", "")</f>
        <v/>
      </c>
    </row>
    <row r="196" spans="1:5" x14ac:dyDescent="0.25">
      <c r="A196">
        <v>284</v>
      </c>
      <c r="B196">
        <v>95120487536</v>
      </c>
      <c r="C196" t="s">
        <v>492</v>
      </c>
      <c r="D196">
        <f>IF(VLOOKUP(wypozyczenia10[[#This Row],[pesel]], studenci[], 5)="tak", VLOOKUP(wypozyczenia10[[#This Row],[pesel]], meldunek[], 2), "-")</f>
        <v>28</v>
      </c>
      <c r="E196" s="13" t="str">
        <f>IF(AND(C195=wypozyczenia10[[#This Row],[tytul]], D195=wypozyczenia10[[#This Row],[nr pokoju]]), "tak", "")</f>
        <v/>
      </c>
    </row>
    <row r="197" spans="1:5" x14ac:dyDescent="0.25">
      <c r="A197">
        <v>173</v>
      </c>
      <c r="B197">
        <v>94032585554</v>
      </c>
      <c r="C197" t="s">
        <v>492</v>
      </c>
      <c r="D197">
        <f>IF(VLOOKUP(wypozyczenia10[[#This Row],[pesel]], studenci[], 5)="tak", VLOOKUP(wypozyczenia10[[#This Row],[pesel]], meldunek[], 2), "-")</f>
        <v>37</v>
      </c>
      <c r="E197" s="13" t="str">
        <f>IF(AND(C196=wypozyczenia10[[#This Row],[tytul]], D196=wypozyczenia10[[#This Row],[nr pokoju]]), "tak", "")</f>
        <v/>
      </c>
    </row>
    <row r="198" spans="1:5" x14ac:dyDescent="0.25">
      <c r="A198">
        <v>296</v>
      </c>
      <c r="B198">
        <v>93031853565</v>
      </c>
      <c r="C198" t="s">
        <v>492</v>
      </c>
      <c r="D198">
        <f>IF(VLOOKUP(wypozyczenia10[[#This Row],[pesel]], studenci[], 5)="tak", VLOOKUP(wypozyczenia10[[#This Row],[pesel]], meldunek[], 2), "-")</f>
        <v>40</v>
      </c>
      <c r="E198" s="13" t="str">
        <f>IF(AND(C197=wypozyczenia10[[#This Row],[tytul]], D197=wypozyczenia10[[#This Row],[nr pokoju]]), "tak", "")</f>
        <v/>
      </c>
    </row>
    <row r="199" spans="1:5" x14ac:dyDescent="0.25">
      <c r="A199">
        <v>80</v>
      </c>
      <c r="B199">
        <v>96070166834</v>
      </c>
      <c r="C199" t="s">
        <v>492</v>
      </c>
      <c r="D199">
        <f>IF(VLOOKUP(wypozyczenia10[[#This Row],[pesel]], studenci[], 5)="tak", VLOOKUP(wypozyczenia10[[#This Row],[pesel]], meldunek[], 2), "-")</f>
        <v>61</v>
      </c>
      <c r="E199" s="13" t="str">
        <f>IF(AND(C198=wypozyczenia10[[#This Row],[tytul]], D198=wypozyczenia10[[#This Row],[nr pokoju]]), "tak", "")</f>
        <v/>
      </c>
    </row>
    <row r="200" spans="1:5" x14ac:dyDescent="0.25">
      <c r="A200">
        <v>291</v>
      </c>
      <c r="B200">
        <v>96052982418</v>
      </c>
      <c r="C200" t="s">
        <v>492</v>
      </c>
      <c r="D200">
        <f>IF(VLOOKUP(wypozyczenia10[[#This Row],[pesel]], studenci[], 5)="tak", VLOOKUP(wypozyczenia10[[#This Row],[pesel]], meldunek[], 2), "-")</f>
        <v>68</v>
      </c>
      <c r="E200" s="13" t="str">
        <f>IF(AND(C199=wypozyczenia10[[#This Row],[tytul]], D199=wypozyczenia10[[#This Row],[nr pokoju]]), "tak", "")</f>
        <v/>
      </c>
    </row>
    <row r="201" spans="1:5" x14ac:dyDescent="0.25">
      <c r="A201">
        <v>147</v>
      </c>
      <c r="B201">
        <v>94102052458</v>
      </c>
      <c r="C201" t="s">
        <v>492</v>
      </c>
      <c r="D201">
        <f>IF(VLOOKUP(wypozyczenia10[[#This Row],[pesel]], studenci[], 5)="tak", VLOOKUP(wypozyczenia10[[#This Row],[pesel]], meldunek[], 2), "-")</f>
        <v>69</v>
      </c>
      <c r="E201" s="13" t="str">
        <f>IF(AND(C200=wypozyczenia10[[#This Row],[tytul]], D200=wypozyczenia10[[#This Row],[nr pokoju]]), "tak", "")</f>
        <v/>
      </c>
    </row>
    <row r="202" spans="1:5" x14ac:dyDescent="0.25">
      <c r="A202">
        <v>270</v>
      </c>
      <c r="B202">
        <v>92061937214</v>
      </c>
      <c r="C202" t="s">
        <v>521</v>
      </c>
      <c r="D202">
        <f>IF(VLOOKUP(wypozyczenia10[[#This Row],[pesel]], studenci[], 5)="tak", VLOOKUP(wypozyczenia10[[#This Row],[pesel]], meldunek[], 2), "-")</f>
        <v>55</v>
      </c>
      <c r="E202" s="13" t="str">
        <f>IF(AND(C201=wypozyczenia10[[#This Row],[tytul]], D201=wypozyczenia10[[#This Row],[nr pokoju]]), "tak", "")</f>
        <v/>
      </c>
    </row>
    <row r="203" spans="1:5" x14ac:dyDescent="0.25">
      <c r="A203">
        <v>329</v>
      </c>
      <c r="B203">
        <v>92052033215</v>
      </c>
      <c r="C203" t="s">
        <v>521</v>
      </c>
      <c r="D203">
        <f>IF(VLOOKUP(wypozyczenia10[[#This Row],[pesel]], studenci[], 5)="tak", VLOOKUP(wypozyczenia10[[#This Row],[pesel]], meldunek[], 2), "-")</f>
        <v>66</v>
      </c>
      <c r="E203" s="13" t="str">
        <f>IF(AND(C202=wypozyczenia10[[#This Row],[tytul]], D202=wypozyczenia10[[#This Row],[nr pokoju]]), "tak", "")</f>
        <v/>
      </c>
    </row>
    <row r="204" spans="1:5" x14ac:dyDescent="0.25">
      <c r="A204">
        <v>33</v>
      </c>
      <c r="B204">
        <v>95010919439</v>
      </c>
      <c r="C204" t="s">
        <v>466</v>
      </c>
      <c r="D204">
        <f>IF(VLOOKUP(wypozyczenia10[[#This Row],[pesel]], studenci[], 5)="tak", VLOOKUP(wypozyczenia10[[#This Row],[pesel]], meldunek[], 2), "-")</f>
        <v>7</v>
      </c>
      <c r="E204" s="13" t="str">
        <f>IF(AND(C203=wypozyczenia10[[#This Row],[tytul]], D203=wypozyczenia10[[#This Row],[nr pokoju]]), "tak", "")</f>
        <v/>
      </c>
    </row>
    <row r="205" spans="1:5" x14ac:dyDescent="0.25">
      <c r="A205">
        <v>204</v>
      </c>
      <c r="B205">
        <v>96032965482</v>
      </c>
      <c r="C205" t="s">
        <v>466</v>
      </c>
      <c r="D205">
        <f>IF(VLOOKUP(wypozyczenia10[[#This Row],[pesel]], studenci[], 5)="tak", VLOOKUP(wypozyczenia10[[#This Row],[pesel]], meldunek[], 2), "-")</f>
        <v>17</v>
      </c>
      <c r="E205" s="13" t="str">
        <f>IF(AND(C204=wypozyczenia10[[#This Row],[tytul]], D204=wypozyczenia10[[#This Row],[nr pokoju]]), "tak", "")</f>
        <v/>
      </c>
    </row>
    <row r="206" spans="1:5" x14ac:dyDescent="0.25">
      <c r="A206">
        <v>38</v>
      </c>
      <c r="B206">
        <v>95042249539</v>
      </c>
      <c r="C206" t="s">
        <v>466</v>
      </c>
      <c r="D206">
        <f>IF(VLOOKUP(wypozyczenia10[[#This Row],[pesel]], studenci[], 5)="tak", VLOOKUP(wypozyczenia10[[#This Row],[pesel]], meldunek[], 2), "-")</f>
        <v>41</v>
      </c>
      <c r="E206" s="13" t="str">
        <f>IF(AND(C205=wypozyczenia10[[#This Row],[tytul]], D205=wypozyczenia10[[#This Row],[nr pokoju]]), "tak", "")</f>
        <v/>
      </c>
    </row>
    <row r="207" spans="1:5" x14ac:dyDescent="0.25">
      <c r="A207">
        <v>311</v>
      </c>
      <c r="B207">
        <v>96011788721</v>
      </c>
      <c r="C207" t="s">
        <v>466</v>
      </c>
      <c r="D207">
        <f>IF(VLOOKUP(wypozyczenia10[[#This Row],[pesel]], studenci[], 5)="tak", VLOOKUP(wypozyczenia10[[#This Row],[pesel]], meldunek[], 2), "-")</f>
        <v>44</v>
      </c>
      <c r="E207" s="13" t="str">
        <f>IF(AND(C206=wypozyczenia10[[#This Row],[tytul]], D206=wypozyczenia10[[#This Row],[nr pokoju]]), "tak", "")</f>
        <v/>
      </c>
    </row>
    <row r="208" spans="1:5" x14ac:dyDescent="0.25">
      <c r="A208">
        <v>111</v>
      </c>
      <c r="B208">
        <v>94080448661</v>
      </c>
      <c r="C208" t="s">
        <v>500</v>
      </c>
      <c r="D208">
        <f>IF(VLOOKUP(wypozyczenia10[[#This Row],[pesel]], studenci[], 5)="tak", VLOOKUP(wypozyczenia10[[#This Row],[pesel]], meldunek[], 2), "-")</f>
        <v>45</v>
      </c>
      <c r="E208" s="13" t="str">
        <f>IF(AND(C207=wypozyczenia10[[#This Row],[tytul]], D207=wypozyczenia10[[#This Row],[nr pokoju]]), "tak", "")</f>
        <v/>
      </c>
    </row>
    <row r="209" spans="1:5" x14ac:dyDescent="0.25">
      <c r="A209">
        <v>163</v>
      </c>
      <c r="B209">
        <v>92100661849</v>
      </c>
      <c r="C209" t="s">
        <v>476</v>
      </c>
      <c r="D209">
        <f>IF(VLOOKUP(wypozyczenia10[[#This Row],[pesel]], studenci[], 5)="tak", VLOOKUP(wypozyczenia10[[#This Row],[pesel]], meldunek[], 2), "-")</f>
        <v>2</v>
      </c>
      <c r="E209" s="13" t="str">
        <f>IF(AND(C208=wypozyczenia10[[#This Row],[tytul]], D208=wypozyczenia10[[#This Row],[nr pokoju]]), "tak", "")</f>
        <v/>
      </c>
    </row>
    <row r="210" spans="1:5" x14ac:dyDescent="0.25">
      <c r="A210">
        <v>312</v>
      </c>
      <c r="B210">
        <v>95092124468</v>
      </c>
      <c r="C210" t="s">
        <v>476</v>
      </c>
      <c r="D210">
        <f>IF(VLOOKUP(wypozyczenia10[[#This Row],[pesel]], studenci[], 5)="tak", VLOOKUP(wypozyczenia10[[#This Row],[pesel]], meldunek[], 2), "-")</f>
        <v>10</v>
      </c>
      <c r="E210" s="13" t="str">
        <f>IF(AND(C209=wypozyczenia10[[#This Row],[tytul]], D209=wypozyczenia10[[#This Row],[nr pokoju]]), "tak", "")</f>
        <v/>
      </c>
    </row>
    <row r="211" spans="1:5" x14ac:dyDescent="0.25">
      <c r="A211">
        <v>86</v>
      </c>
      <c r="B211">
        <v>97021392858</v>
      </c>
      <c r="C211" t="s">
        <v>476</v>
      </c>
      <c r="D211">
        <f>IF(VLOOKUP(wypozyczenia10[[#This Row],[pesel]], studenci[], 5)="tak", VLOOKUP(wypozyczenia10[[#This Row],[pesel]], meldunek[], 2), "-")</f>
        <v>13</v>
      </c>
      <c r="E211" s="13" t="str">
        <f>IF(AND(C210=wypozyczenia10[[#This Row],[tytul]], D210=wypozyczenia10[[#This Row],[nr pokoju]]), "tak", "")</f>
        <v/>
      </c>
    </row>
    <row r="212" spans="1:5" x14ac:dyDescent="0.25">
      <c r="A212">
        <v>209</v>
      </c>
      <c r="B212">
        <v>96111524476</v>
      </c>
      <c r="C212" t="s">
        <v>476</v>
      </c>
      <c r="D212">
        <f>IF(VLOOKUP(wypozyczenia10[[#This Row],[pesel]], studenci[], 5)="tak", VLOOKUP(wypozyczenia10[[#This Row],[pesel]], meldunek[], 2), "-")</f>
        <v>23</v>
      </c>
      <c r="E212" s="13" t="str">
        <f>IF(AND(C211=wypozyczenia10[[#This Row],[tytul]], D211=wypozyczenia10[[#This Row],[nr pokoju]]), "tak", "")</f>
        <v/>
      </c>
    </row>
    <row r="213" spans="1:5" x14ac:dyDescent="0.25">
      <c r="A213">
        <v>50</v>
      </c>
      <c r="B213">
        <v>94080228692</v>
      </c>
      <c r="C213" t="s">
        <v>476</v>
      </c>
      <c r="D213">
        <f>IF(VLOOKUP(wypozyczenia10[[#This Row],[pesel]], studenci[], 5)="tak", VLOOKUP(wypozyczenia10[[#This Row],[pesel]], meldunek[], 2), "-")</f>
        <v>70</v>
      </c>
      <c r="E213" s="13" t="str">
        <f>IF(AND(C212=wypozyczenia10[[#This Row],[tytul]], D212=wypozyczenia10[[#This Row],[nr pokoju]]), "tak", "")</f>
        <v/>
      </c>
    </row>
    <row r="214" spans="1:5" x14ac:dyDescent="0.25">
      <c r="A214">
        <v>182</v>
      </c>
      <c r="B214">
        <v>93091115319</v>
      </c>
      <c r="C214" t="s">
        <v>507</v>
      </c>
      <c r="D214">
        <f>IF(VLOOKUP(wypozyczenia10[[#This Row],[pesel]], studenci[], 5)="tak", VLOOKUP(wypozyczenia10[[#This Row],[pesel]], meldunek[], 2), "-")</f>
        <v>1</v>
      </c>
      <c r="E214" s="13" t="str">
        <f>IF(AND(C213=wypozyczenia10[[#This Row],[tytul]], D213=wypozyczenia10[[#This Row],[nr pokoju]]), "tak", "")</f>
        <v/>
      </c>
    </row>
    <row r="215" spans="1:5" x14ac:dyDescent="0.25">
      <c r="A215">
        <v>133</v>
      </c>
      <c r="B215">
        <v>94052063812</v>
      </c>
      <c r="C215" t="s">
        <v>507</v>
      </c>
      <c r="D215">
        <f>IF(VLOOKUP(wypozyczenia10[[#This Row],[pesel]], studenci[], 5)="tak", VLOOKUP(wypozyczenia10[[#This Row],[pesel]], meldunek[], 2), "-")</f>
        <v>34</v>
      </c>
      <c r="E215" s="13" t="str">
        <f>IF(AND(C214=wypozyczenia10[[#This Row],[tytul]], D214=wypozyczenia10[[#This Row],[nr pokoju]]), "tak", "")</f>
        <v/>
      </c>
    </row>
    <row r="216" spans="1:5" x14ac:dyDescent="0.25">
      <c r="A216">
        <v>263</v>
      </c>
      <c r="B216">
        <v>96050641553</v>
      </c>
      <c r="C216" t="s">
        <v>507</v>
      </c>
      <c r="D216">
        <f>IF(VLOOKUP(wypozyczenia10[[#This Row],[pesel]], studenci[], 5)="tak", VLOOKUP(wypozyczenia10[[#This Row],[pesel]], meldunek[], 2), "-")</f>
        <v>56</v>
      </c>
      <c r="E216" s="13" t="str">
        <f>IF(AND(C215=wypozyczenia10[[#This Row],[tytul]], D215=wypozyczenia10[[#This Row],[nr pokoju]]), "tak", "")</f>
        <v/>
      </c>
    </row>
    <row r="217" spans="1:5" x14ac:dyDescent="0.25">
      <c r="A217">
        <v>245</v>
      </c>
      <c r="B217">
        <v>94083048134</v>
      </c>
      <c r="C217" t="s">
        <v>469</v>
      </c>
      <c r="D217">
        <f>IF(VLOOKUP(wypozyczenia10[[#This Row],[pesel]], studenci[], 5)="tak", VLOOKUP(wypozyczenia10[[#This Row],[pesel]], meldunek[], 2), "-")</f>
        <v>21</v>
      </c>
      <c r="E217" s="13" t="str">
        <f>IF(AND(C216=wypozyczenia10[[#This Row],[tytul]], D216=wypozyczenia10[[#This Row],[nr pokoju]]), "tak", "")</f>
        <v/>
      </c>
    </row>
    <row r="218" spans="1:5" x14ac:dyDescent="0.25">
      <c r="A218">
        <v>290</v>
      </c>
      <c r="B218">
        <v>95092628511</v>
      </c>
      <c r="C218" t="s">
        <v>469</v>
      </c>
      <c r="D218">
        <f>IF(VLOOKUP(wypozyczenia10[[#This Row],[pesel]], studenci[], 5)="tak", VLOOKUP(wypozyczenia10[[#This Row],[pesel]], meldunek[], 2), "-")</f>
        <v>31</v>
      </c>
      <c r="E218" s="13" t="str">
        <f>IF(AND(C217=wypozyczenia10[[#This Row],[tytul]], D217=wypozyczenia10[[#This Row],[nr pokoju]]), "tak", "")</f>
        <v/>
      </c>
    </row>
    <row r="219" spans="1:5" x14ac:dyDescent="0.25">
      <c r="A219">
        <v>280</v>
      </c>
      <c r="B219">
        <v>96051572319</v>
      </c>
      <c r="C219" t="s">
        <v>469</v>
      </c>
      <c r="D219">
        <f>IF(VLOOKUP(wypozyczenia10[[#This Row],[pesel]], studenci[], 5)="tak", VLOOKUP(wypozyczenia10[[#This Row],[pesel]], meldunek[], 2), "-")</f>
        <v>39</v>
      </c>
      <c r="E219" s="13" t="str">
        <f>IF(AND(C218=wypozyczenia10[[#This Row],[tytul]], D218=wypozyczenia10[[#This Row],[nr pokoju]]), "tak", "")</f>
        <v/>
      </c>
    </row>
    <row r="220" spans="1:5" x14ac:dyDescent="0.25">
      <c r="A220">
        <v>36</v>
      </c>
      <c r="B220">
        <v>95030373332</v>
      </c>
      <c r="C220" t="s">
        <v>469</v>
      </c>
      <c r="D220">
        <f>IF(VLOOKUP(wypozyczenia10[[#This Row],[pesel]], studenci[], 5)="tak", VLOOKUP(wypozyczenia10[[#This Row],[pesel]], meldunek[], 2), "-")</f>
        <v>43</v>
      </c>
      <c r="E220" s="13" t="str">
        <f>IF(AND(C219=wypozyczenia10[[#This Row],[tytul]], D219=wypozyczenia10[[#This Row],[nr pokoju]]), "tak", "")</f>
        <v/>
      </c>
    </row>
    <row r="221" spans="1:5" x14ac:dyDescent="0.25">
      <c r="A221">
        <v>84</v>
      </c>
      <c r="B221">
        <v>93031562344</v>
      </c>
      <c r="C221" t="s">
        <v>469</v>
      </c>
      <c r="D221">
        <f>IF(VLOOKUP(wypozyczenia10[[#This Row],[pesel]], studenci[], 5)="tak", VLOOKUP(wypozyczenia10[[#This Row],[pesel]], meldunek[], 2), "-")</f>
        <v>61</v>
      </c>
      <c r="E221" s="13" t="str">
        <f>IF(AND(C220=wypozyczenia10[[#This Row],[tytul]], D220=wypozyczenia10[[#This Row],[nr pokoju]]), "tak", "")</f>
        <v/>
      </c>
    </row>
    <row r="222" spans="1:5" x14ac:dyDescent="0.25">
      <c r="A222">
        <v>175</v>
      </c>
      <c r="B222">
        <v>94020859896</v>
      </c>
      <c r="C222" t="s">
        <v>469</v>
      </c>
      <c r="D222">
        <f>IF(VLOOKUP(wypozyczenia10[[#This Row],[pesel]], studenci[], 5)="tak", VLOOKUP(wypozyczenia10[[#This Row],[pesel]], meldunek[], 2), "-")</f>
        <v>69</v>
      </c>
      <c r="E222" s="13" t="str">
        <f>IF(AND(C221=wypozyczenia10[[#This Row],[tytul]], D221=wypozyczenia10[[#This Row],[nr pokoju]]), "tak", "")</f>
        <v/>
      </c>
    </row>
    <row r="223" spans="1:5" x14ac:dyDescent="0.25">
      <c r="A223">
        <v>194</v>
      </c>
      <c r="B223">
        <v>96090923899</v>
      </c>
      <c r="C223" t="s">
        <v>469</v>
      </c>
      <c r="D223">
        <f>IF(VLOOKUP(wypozyczenia10[[#This Row],[pesel]], studenci[], 5)="tak", VLOOKUP(wypozyczenia10[[#This Row],[pesel]], meldunek[], 2), "-")</f>
        <v>69</v>
      </c>
      <c r="E223" s="13" t="str">
        <f>IF(AND(C222=wypozyczenia10[[#This Row],[tytul]], D222=wypozyczenia10[[#This Row],[nr pokoju]]), "tak", "")</f>
        <v>tak</v>
      </c>
    </row>
    <row r="224" spans="1:5" x14ac:dyDescent="0.25">
      <c r="A224">
        <v>212</v>
      </c>
      <c r="B224">
        <v>95101667241</v>
      </c>
      <c r="C224" t="s">
        <v>446</v>
      </c>
      <c r="D224">
        <f>IF(VLOOKUP(wypozyczenia10[[#This Row],[pesel]], studenci[], 5)="tak", VLOOKUP(wypozyczenia10[[#This Row],[pesel]], meldunek[], 2), "-")</f>
        <v>14</v>
      </c>
      <c r="E224" s="13" t="str">
        <f>IF(AND(C223=wypozyczenia10[[#This Row],[tytul]], D223=wypozyczenia10[[#This Row],[nr pokoju]]), "tak", "")</f>
        <v/>
      </c>
    </row>
    <row r="225" spans="1:5" x14ac:dyDescent="0.25">
      <c r="A225">
        <v>55</v>
      </c>
      <c r="B225">
        <v>93110195784</v>
      </c>
      <c r="C225" t="s">
        <v>446</v>
      </c>
      <c r="D225">
        <f>IF(VLOOKUP(wypozyczenia10[[#This Row],[pesel]], studenci[], 5)="tak", VLOOKUP(wypozyczenia10[[#This Row],[pesel]], meldunek[], 2), "-")</f>
        <v>28</v>
      </c>
      <c r="E225" s="13" t="str">
        <f>IF(AND(C224=wypozyczenia10[[#This Row],[tytul]], D224=wypozyczenia10[[#This Row],[nr pokoju]]), "tak", "")</f>
        <v/>
      </c>
    </row>
    <row r="226" spans="1:5" x14ac:dyDescent="0.25">
      <c r="A226">
        <v>271</v>
      </c>
      <c r="B226">
        <v>95011221717</v>
      </c>
      <c r="C226" t="s">
        <v>446</v>
      </c>
      <c r="D226">
        <f>IF(VLOOKUP(wypozyczenia10[[#This Row],[pesel]], studenci[], 5)="tak", VLOOKUP(wypozyczenia10[[#This Row],[pesel]], meldunek[], 2), "-")</f>
        <v>37</v>
      </c>
      <c r="E226" s="13" t="str">
        <f>IF(AND(C225=wypozyczenia10[[#This Row],[tytul]], D225=wypozyczenia10[[#This Row],[nr pokoju]]), "tak", "")</f>
        <v/>
      </c>
    </row>
    <row r="227" spans="1:5" x14ac:dyDescent="0.25">
      <c r="A227">
        <v>9</v>
      </c>
      <c r="B227">
        <v>93101749226</v>
      </c>
      <c r="C227" t="s">
        <v>446</v>
      </c>
      <c r="D227">
        <f>IF(VLOOKUP(wypozyczenia10[[#This Row],[pesel]], studenci[], 5)="tak", VLOOKUP(wypozyczenia10[[#This Row],[pesel]], meldunek[], 2), "-")</f>
        <v>65</v>
      </c>
      <c r="E227" s="13" t="str">
        <f>IF(AND(C226=wypozyczenia10[[#This Row],[tytul]], D226=wypozyczenia10[[#This Row],[nr pokoju]]), "tak", "")</f>
        <v/>
      </c>
    </row>
    <row r="228" spans="1:5" x14ac:dyDescent="0.25">
      <c r="A228">
        <v>227</v>
      </c>
      <c r="B228">
        <v>96061777722</v>
      </c>
      <c r="C228" t="s">
        <v>518</v>
      </c>
      <c r="D228">
        <f>IF(VLOOKUP(wypozyczenia10[[#This Row],[pesel]], studenci[], 5)="tak", VLOOKUP(wypozyczenia10[[#This Row],[pesel]], meldunek[], 2), "-")</f>
        <v>18</v>
      </c>
      <c r="E228" s="13" t="str">
        <f>IF(AND(C227=wypozyczenia10[[#This Row],[tytul]], D227=wypozyczenia10[[#This Row],[nr pokoju]]), "tak", "")</f>
        <v/>
      </c>
    </row>
    <row r="229" spans="1:5" x14ac:dyDescent="0.25">
      <c r="A229">
        <v>297</v>
      </c>
      <c r="B229">
        <v>96090264886</v>
      </c>
      <c r="C229" t="s">
        <v>518</v>
      </c>
      <c r="D229">
        <f>IF(VLOOKUP(wypozyczenia10[[#This Row],[pesel]], studenci[], 5)="tak", VLOOKUP(wypozyczenia10[[#This Row],[pesel]], meldunek[], 2), "-")</f>
        <v>18</v>
      </c>
      <c r="E229" s="13" t="str">
        <f>IF(AND(C228=wypozyczenia10[[#This Row],[tytul]], D228=wypozyczenia10[[#This Row],[nr pokoju]]), "tak", "")</f>
        <v>tak</v>
      </c>
    </row>
    <row r="230" spans="1:5" x14ac:dyDescent="0.25">
      <c r="A230">
        <v>95</v>
      </c>
      <c r="B230">
        <v>96041717944</v>
      </c>
      <c r="C230" t="s">
        <v>496</v>
      </c>
      <c r="D230">
        <f>IF(VLOOKUP(wypozyczenia10[[#This Row],[pesel]], studenci[], 5)="tak", VLOOKUP(wypozyczenia10[[#This Row],[pesel]], meldunek[], 2), "-")</f>
        <v>39</v>
      </c>
      <c r="E230" s="13" t="str">
        <f>IF(AND(C229=wypozyczenia10[[#This Row],[tytul]], D229=wypozyczenia10[[#This Row],[nr pokoju]]), "tak", "")</f>
        <v/>
      </c>
    </row>
    <row r="231" spans="1:5" x14ac:dyDescent="0.25">
      <c r="A231">
        <v>200</v>
      </c>
      <c r="B231">
        <v>96102819712</v>
      </c>
      <c r="C231" t="s">
        <v>496</v>
      </c>
      <c r="D231">
        <f>IF(VLOOKUP(wypozyczenia10[[#This Row],[pesel]], studenci[], 5)="tak", VLOOKUP(wypozyczenia10[[#This Row],[pesel]], meldunek[], 2), "-")</f>
        <v>56</v>
      </c>
      <c r="E231" s="13" t="str">
        <f>IF(AND(C230=wypozyczenia10[[#This Row],[tytul]], D230=wypozyczenia10[[#This Row],[nr pokoju]]), "tak", "")</f>
        <v/>
      </c>
    </row>
    <row r="232" spans="1:5" x14ac:dyDescent="0.25">
      <c r="A232">
        <v>174</v>
      </c>
      <c r="B232">
        <v>95111492877</v>
      </c>
      <c r="C232" t="s">
        <v>506</v>
      </c>
      <c r="D232">
        <f>IF(VLOOKUP(wypozyczenia10[[#This Row],[pesel]], studenci[], 5)="tak", VLOOKUP(wypozyczenia10[[#This Row],[pesel]], meldunek[], 2), "-")</f>
        <v>13</v>
      </c>
      <c r="E232" s="13" t="str">
        <f>IF(AND(C231=wypozyczenia10[[#This Row],[tytul]], D231=wypozyczenia10[[#This Row],[nr pokoju]]), "tak", "")</f>
        <v/>
      </c>
    </row>
    <row r="233" spans="1:5" x14ac:dyDescent="0.25">
      <c r="A233">
        <v>129</v>
      </c>
      <c r="B233">
        <v>97022426727</v>
      </c>
      <c r="C233" t="s">
        <v>506</v>
      </c>
      <c r="D233">
        <f>IF(VLOOKUP(wypozyczenia10[[#This Row],[pesel]], studenci[], 5)="tak", VLOOKUP(wypozyczenia10[[#This Row],[pesel]], meldunek[], 2), "-")</f>
        <v>32</v>
      </c>
      <c r="E233" s="13" t="str">
        <f>IF(AND(C232=wypozyczenia10[[#This Row],[tytul]], D232=wypozyczenia10[[#This Row],[nr pokoju]]), "tak", "")</f>
        <v/>
      </c>
    </row>
    <row r="234" spans="1:5" x14ac:dyDescent="0.25">
      <c r="A234">
        <v>190</v>
      </c>
      <c r="B234">
        <v>92081817558</v>
      </c>
      <c r="C234" t="s">
        <v>506</v>
      </c>
      <c r="D234">
        <f>IF(VLOOKUP(wypozyczenia10[[#This Row],[pesel]], studenci[], 5)="tak", VLOOKUP(wypozyczenia10[[#This Row],[pesel]], meldunek[], 2), "-")</f>
        <v>44</v>
      </c>
      <c r="E234" s="13" t="str">
        <f>IF(AND(C233=wypozyczenia10[[#This Row],[tytul]], D233=wypozyczenia10[[#This Row],[nr pokoju]]), "tak", "")</f>
        <v/>
      </c>
    </row>
    <row r="235" spans="1:5" x14ac:dyDescent="0.25">
      <c r="A235">
        <v>169</v>
      </c>
      <c r="B235">
        <v>93101369477</v>
      </c>
      <c r="C235" t="s">
        <v>506</v>
      </c>
      <c r="D235">
        <f>IF(VLOOKUP(wypozyczenia10[[#This Row],[pesel]], studenci[], 5)="tak", VLOOKUP(wypozyczenia10[[#This Row],[pesel]], meldunek[], 2), "-")</f>
        <v>46</v>
      </c>
      <c r="E235" s="13" t="str">
        <f>IF(AND(C234=wypozyczenia10[[#This Row],[tytul]], D234=wypozyczenia10[[#This Row],[nr pokoju]]), "tak", "")</f>
        <v/>
      </c>
    </row>
    <row r="236" spans="1:5" x14ac:dyDescent="0.25">
      <c r="A236">
        <v>285</v>
      </c>
      <c r="B236">
        <v>95092172959</v>
      </c>
      <c r="C236" t="s">
        <v>506</v>
      </c>
      <c r="D236">
        <f>IF(VLOOKUP(wypozyczenia10[[#This Row],[pesel]], studenci[], 5)="tak", VLOOKUP(wypozyczenia10[[#This Row],[pesel]], meldunek[], 2), "-")</f>
        <v>62</v>
      </c>
      <c r="E236" s="13" t="str">
        <f>IF(AND(C235=wypozyczenia10[[#This Row],[tytul]], D235=wypozyczenia10[[#This Row],[nr pokoju]]), "tak", "")</f>
        <v/>
      </c>
    </row>
    <row r="237" spans="1:5" x14ac:dyDescent="0.25">
      <c r="A237">
        <v>145</v>
      </c>
      <c r="B237">
        <v>93020492353</v>
      </c>
      <c r="C237" t="s">
        <v>506</v>
      </c>
      <c r="D237">
        <f>IF(VLOOKUP(wypozyczenia10[[#This Row],[pesel]], studenci[], 5)="tak", VLOOKUP(wypozyczenia10[[#This Row],[pesel]], meldunek[], 2), "-")</f>
        <v>67</v>
      </c>
      <c r="E237" s="13" t="str">
        <f>IF(AND(C236=wypozyczenia10[[#This Row],[tytul]], D236=wypozyczenia10[[#This Row],[nr pokoju]]), "tak", "")</f>
        <v/>
      </c>
    </row>
    <row r="238" spans="1:5" x14ac:dyDescent="0.25">
      <c r="A238">
        <v>322</v>
      </c>
      <c r="B238">
        <v>96050419725</v>
      </c>
      <c r="C238" t="s">
        <v>465</v>
      </c>
      <c r="D238">
        <f>IF(VLOOKUP(wypozyczenia10[[#This Row],[pesel]], studenci[], 5)="tak", VLOOKUP(wypozyczenia10[[#This Row],[pesel]], meldunek[], 2), "-")</f>
        <v>43</v>
      </c>
      <c r="E238" s="13" t="str">
        <f>IF(AND(C237=wypozyczenia10[[#This Row],[tytul]], D237=wypozyczenia10[[#This Row],[nr pokoju]]), "tak", "")</f>
        <v/>
      </c>
    </row>
    <row r="239" spans="1:5" x14ac:dyDescent="0.25">
      <c r="A239">
        <v>32</v>
      </c>
      <c r="B239">
        <v>94041715238</v>
      </c>
      <c r="C239" t="s">
        <v>465</v>
      </c>
      <c r="D239">
        <f>IF(VLOOKUP(wypozyczenia10[[#This Row],[pesel]], studenci[], 5)="tak", VLOOKUP(wypozyczenia10[[#This Row],[pesel]], meldunek[], 2), "-")</f>
        <v>56</v>
      </c>
      <c r="E239" s="13" t="str">
        <f>IF(AND(C238=wypozyczenia10[[#This Row],[tytul]], D238=wypozyczenia10[[#This Row],[nr pokoju]]), "tak", "")</f>
        <v/>
      </c>
    </row>
    <row r="240" spans="1:5" x14ac:dyDescent="0.25">
      <c r="A240">
        <v>172</v>
      </c>
      <c r="B240">
        <v>92070952712</v>
      </c>
      <c r="C240" t="s">
        <v>465</v>
      </c>
      <c r="D240">
        <f>IF(VLOOKUP(wypozyczenia10[[#This Row],[pesel]], studenci[], 5)="tak", VLOOKUP(wypozyczenia10[[#This Row],[pesel]], meldunek[], 2), "-")</f>
        <v>62</v>
      </c>
      <c r="E240" s="13" t="str">
        <f>IF(AND(C239=wypozyczenia10[[#This Row],[tytul]], D239=wypozyczenia10[[#This Row],[nr pokoju]]), "tak", "")</f>
        <v/>
      </c>
    </row>
    <row r="241" spans="1:5" x14ac:dyDescent="0.25">
      <c r="A241">
        <v>318</v>
      </c>
      <c r="B241">
        <v>93081892851</v>
      </c>
      <c r="C241" t="s">
        <v>440</v>
      </c>
      <c r="D241">
        <f>IF(VLOOKUP(wypozyczenia10[[#This Row],[pesel]], studenci[], 5)="tak", VLOOKUP(wypozyczenia10[[#This Row],[pesel]], meldunek[], 2), "-")</f>
        <v>26</v>
      </c>
      <c r="E241" s="13" t="str">
        <f>IF(AND(C240=wypozyczenia10[[#This Row],[tytul]], D240=wypozyczenia10[[#This Row],[nr pokoju]]), "tak", "")</f>
        <v/>
      </c>
    </row>
    <row r="242" spans="1:5" x14ac:dyDescent="0.25">
      <c r="A242">
        <v>2</v>
      </c>
      <c r="B242">
        <v>94103033254</v>
      </c>
      <c r="C242" t="s">
        <v>440</v>
      </c>
      <c r="D242">
        <f>IF(VLOOKUP(wypozyczenia10[[#This Row],[pesel]], studenci[], 5)="tak", VLOOKUP(wypozyczenia10[[#This Row],[pesel]], meldunek[], 2), "-")</f>
        <v>27</v>
      </c>
      <c r="E242" s="13" t="str">
        <f>IF(AND(C241=wypozyczenia10[[#This Row],[tytul]], D241=wypozyczenia10[[#This Row],[nr pokoju]]), "tak", "")</f>
        <v/>
      </c>
    </row>
    <row r="243" spans="1:5" x14ac:dyDescent="0.25">
      <c r="A243">
        <v>293</v>
      </c>
      <c r="B243">
        <v>95040576286</v>
      </c>
      <c r="C243" t="s">
        <v>440</v>
      </c>
      <c r="D243">
        <f>IF(VLOOKUP(wypozyczenia10[[#This Row],[pesel]], studenci[], 5)="tak", VLOOKUP(wypozyczenia10[[#This Row],[pesel]], meldunek[], 2), "-")</f>
        <v>35</v>
      </c>
      <c r="E243" s="13" t="str">
        <f>IF(AND(C242=wypozyczenia10[[#This Row],[tytul]], D242=wypozyczenia10[[#This Row],[nr pokoju]]), "tak", "")</f>
        <v/>
      </c>
    </row>
    <row r="244" spans="1:5" x14ac:dyDescent="0.25">
      <c r="A244">
        <v>43</v>
      </c>
      <c r="B244">
        <v>93020344452</v>
      </c>
      <c r="C244" t="s">
        <v>472</v>
      </c>
      <c r="D244">
        <f>IF(VLOOKUP(wypozyczenia10[[#This Row],[pesel]], studenci[], 5)="tak", VLOOKUP(wypozyczenia10[[#This Row],[pesel]], meldunek[], 2), "-")</f>
        <v>21</v>
      </c>
      <c r="E244" s="13" t="str">
        <f>IF(AND(C243=wypozyczenia10[[#This Row],[tytul]], D243=wypozyczenia10[[#This Row],[nr pokoju]]), "tak", "")</f>
        <v/>
      </c>
    </row>
    <row r="245" spans="1:5" x14ac:dyDescent="0.25">
      <c r="A245">
        <v>106</v>
      </c>
      <c r="B245">
        <v>94111993425</v>
      </c>
      <c r="C245" t="s">
        <v>472</v>
      </c>
      <c r="D245">
        <f>IF(VLOOKUP(wypozyczenia10[[#This Row],[pesel]], studenci[], 5)="tak", VLOOKUP(wypozyczenia10[[#This Row],[pesel]], meldunek[], 2), "-")</f>
        <v>45</v>
      </c>
      <c r="E245" s="13" t="str">
        <f>IF(AND(C244=wypozyczenia10[[#This Row],[tytul]], D244=wypozyczenia10[[#This Row],[nr pokoju]]), "tak", "")</f>
        <v/>
      </c>
    </row>
    <row r="246" spans="1:5" x14ac:dyDescent="0.25">
      <c r="A246">
        <v>63</v>
      </c>
      <c r="B246">
        <v>93120948925</v>
      </c>
      <c r="C246" t="s">
        <v>472</v>
      </c>
      <c r="D246">
        <f>IF(VLOOKUP(wypozyczenia10[[#This Row],[pesel]], studenci[], 5)="tak", VLOOKUP(wypozyczenia10[[#This Row],[pesel]], meldunek[], 2), "-")</f>
        <v>48</v>
      </c>
      <c r="E246" s="13" t="str">
        <f>IF(AND(C245=wypozyczenia10[[#This Row],[tytul]], D245=wypozyczenia10[[#This Row],[nr pokoju]]), "tak", "")</f>
        <v/>
      </c>
    </row>
    <row r="247" spans="1:5" x14ac:dyDescent="0.25">
      <c r="A247">
        <v>268</v>
      </c>
      <c r="B247">
        <v>94020462177</v>
      </c>
      <c r="C247" t="s">
        <v>511</v>
      </c>
      <c r="D247">
        <f>IF(VLOOKUP(wypozyczenia10[[#This Row],[pesel]], studenci[], 5)="tak", VLOOKUP(wypozyczenia10[[#This Row],[pesel]], meldunek[], 2), "-")</f>
        <v>4</v>
      </c>
      <c r="E247" s="13" t="str">
        <f>IF(AND(C246=wypozyczenia10[[#This Row],[tytul]], D246=wypozyczenia10[[#This Row],[nr pokoju]]), "tak", "")</f>
        <v/>
      </c>
    </row>
    <row r="248" spans="1:5" x14ac:dyDescent="0.25">
      <c r="A248">
        <v>150</v>
      </c>
      <c r="B248">
        <v>96043095419</v>
      </c>
      <c r="C248" t="s">
        <v>511</v>
      </c>
      <c r="D248">
        <f>IF(VLOOKUP(wypozyczenia10[[#This Row],[pesel]], studenci[], 5)="tak", VLOOKUP(wypozyczenia10[[#This Row],[pesel]], meldunek[], 2), "-")</f>
        <v>32</v>
      </c>
      <c r="E248" s="13" t="str">
        <f>IF(AND(C247=wypozyczenia10[[#This Row],[tytul]], D247=wypozyczenia10[[#This Row],[nr pokoju]]), "tak", "")</f>
        <v/>
      </c>
    </row>
    <row r="249" spans="1:5" x14ac:dyDescent="0.25">
      <c r="A249">
        <v>143</v>
      </c>
      <c r="B249">
        <v>92081076313</v>
      </c>
      <c r="C249" t="s">
        <v>509</v>
      </c>
      <c r="D249">
        <f>IF(VLOOKUP(wypozyczenia10[[#This Row],[pesel]], studenci[], 5)="tak", VLOOKUP(wypozyczenia10[[#This Row],[pesel]], meldunek[], 2), "-")</f>
        <v>44</v>
      </c>
      <c r="E249" s="13" t="str">
        <f>IF(AND(C248=wypozyczenia10[[#This Row],[tytul]], D248=wypozyczenia10[[#This Row],[nr pokoju]]), "tak", "")</f>
        <v/>
      </c>
    </row>
    <row r="250" spans="1:5" x14ac:dyDescent="0.25">
      <c r="A250">
        <v>277</v>
      </c>
      <c r="B250">
        <v>94020368381</v>
      </c>
      <c r="C250" t="s">
        <v>509</v>
      </c>
      <c r="D250">
        <f>IF(VLOOKUP(wypozyczenia10[[#This Row],[pesel]], studenci[], 5)="tak", VLOOKUP(wypozyczenia10[[#This Row],[pesel]], meldunek[], 2), "-")</f>
        <v>55</v>
      </c>
      <c r="E250" s="13" t="str">
        <f>IF(AND(C249=wypozyczenia10[[#This Row],[tytul]], D249=wypozyczenia10[[#This Row],[nr pokoju]]), "tak", "")</f>
        <v/>
      </c>
    </row>
    <row r="251" spans="1:5" x14ac:dyDescent="0.25">
      <c r="A251">
        <v>306</v>
      </c>
      <c r="B251">
        <v>94050415987</v>
      </c>
      <c r="C251" t="s">
        <v>453</v>
      </c>
      <c r="D251">
        <f>IF(VLOOKUP(wypozyczenia10[[#This Row],[pesel]], studenci[], 5)="tak", VLOOKUP(wypozyczenia10[[#This Row],[pesel]], meldunek[], 2), "-")</f>
        <v>3</v>
      </c>
      <c r="E251" s="13" t="str">
        <f>IF(AND(C250=wypozyczenia10[[#This Row],[tytul]], D250=wypozyczenia10[[#This Row],[nr pokoju]]), "tak", "")</f>
        <v/>
      </c>
    </row>
    <row r="252" spans="1:5" x14ac:dyDescent="0.25">
      <c r="A252">
        <v>302</v>
      </c>
      <c r="B252">
        <v>94051886221</v>
      </c>
      <c r="C252" t="s">
        <v>453</v>
      </c>
      <c r="D252">
        <f>IF(VLOOKUP(wypozyczenia10[[#This Row],[pesel]], studenci[], 5)="tak", VLOOKUP(wypozyczenia10[[#This Row],[pesel]], meldunek[], 2), "-")</f>
        <v>8</v>
      </c>
      <c r="E252" s="13" t="str">
        <f>IF(AND(C251=wypozyczenia10[[#This Row],[tytul]], D251=wypozyczenia10[[#This Row],[nr pokoju]]), "tak", "")</f>
        <v/>
      </c>
    </row>
    <row r="253" spans="1:5" x14ac:dyDescent="0.25">
      <c r="A253">
        <v>191</v>
      </c>
      <c r="B253">
        <v>96081928342</v>
      </c>
      <c r="C253" t="s">
        <v>453</v>
      </c>
      <c r="D253">
        <f>IF(VLOOKUP(wypozyczenia10[[#This Row],[pesel]], studenci[], 5)="tak", VLOOKUP(wypozyczenia10[[#This Row],[pesel]], meldunek[], 2), "-")</f>
        <v>23</v>
      </c>
      <c r="E253" s="13" t="str">
        <f>IF(AND(C252=wypozyczenia10[[#This Row],[tytul]], D252=wypozyczenia10[[#This Row],[nr pokoju]]), "tak", "")</f>
        <v/>
      </c>
    </row>
    <row r="254" spans="1:5" x14ac:dyDescent="0.25">
      <c r="A254">
        <v>17</v>
      </c>
      <c r="B254">
        <v>94020355996</v>
      </c>
      <c r="C254" t="s">
        <v>453</v>
      </c>
      <c r="D254">
        <f>IF(VLOOKUP(wypozyczenia10[[#This Row],[pesel]], studenci[], 5)="tak", VLOOKUP(wypozyczenia10[[#This Row],[pesel]], meldunek[], 2), "-")</f>
        <v>55</v>
      </c>
      <c r="E254" s="13" t="str">
        <f>IF(AND(C253=wypozyczenia10[[#This Row],[tytul]], D253=wypozyczenia10[[#This Row],[nr pokoju]]), "tak", "")</f>
        <v/>
      </c>
    </row>
    <row r="255" spans="1:5" x14ac:dyDescent="0.25">
      <c r="A255">
        <v>98</v>
      </c>
      <c r="B255">
        <v>95122261156</v>
      </c>
      <c r="C255" t="s">
        <v>475</v>
      </c>
      <c r="D255">
        <f>IF(VLOOKUP(wypozyczenia10[[#This Row],[pesel]], studenci[], 5)="tak", VLOOKUP(wypozyczenia10[[#This Row],[pesel]], meldunek[], 2), "-")</f>
        <v>6</v>
      </c>
      <c r="E255" s="13" t="str">
        <f>IF(AND(C254=wypozyczenia10[[#This Row],[tytul]], D254=wypozyczenia10[[#This Row],[nr pokoju]]), "tak", "")</f>
        <v/>
      </c>
    </row>
    <row r="256" spans="1:5" x14ac:dyDescent="0.25">
      <c r="A256">
        <v>220</v>
      </c>
      <c r="B256">
        <v>94032747169</v>
      </c>
      <c r="C256" t="s">
        <v>475</v>
      </c>
      <c r="D256">
        <f>IF(VLOOKUP(wypozyczenia10[[#This Row],[pesel]], studenci[], 5)="tak", VLOOKUP(wypozyczenia10[[#This Row],[pesel]], meldunek[], 2), "-")</f>
        <v>30</v>
      </c>
      <c r="E256" s="13" t="str">
        <f>IF(AND(C255=wypozyczenia10[[#This Row],[tytul]], D255=wypozyczenia10[[#This Row],[nr pokoju]]), "tak", "")</f>
        <v/>
      </c>
    </row>
    <row r="257" spans="1:5" x14ac:dyDescent="0.25">
      <c r="A257">
        <v>48</v>
      </c>
      <c r="B257">
        <v>92111479877</v>
      </c>
      <c r="C257" t="s">
        <v>475</v>
      </c>
      <c r="D257">
        <f>IF(VLOOKUP(wypozyczenia10[[#This Row],[pesel]], studenci[], 5)="tak", VLOOKUP(wypozyczenia10[[#This Row],[pesel]], meldunek[], 2), "-")</f>
        <v>32</v>
      </c>
      <c r="E257" s="13" t="str">
        <f>IF(AND(C256=wypozyczenia10[[#This Row],[tytul]], D256=wypozyczenia10[[#This Row],[nr pokoju]]), "tak", "")</f>
        <v/>
      </c>
    </row>
    <row r="258" spans="1:5" x14ac:dyDescent="0.25">
      <c r="A258">
        <v>250</v>
      </c>
      <c r="B258">
        <v>96122095251</v>
      </c>
      <c r="C258" t="s">
        <v>475</v>
      </c>
      <c r="D258">
        <f>IF(VLOOKUP(wypozyczenia10[[#This Row],[pesel]], studenci[], 5)="tak", VLOOKUP(wypozyczenia10[[#This Row],[pesel]], meldunek[], 2), "-")</f>
        <v>32</v>
      </c>
      <c r="E258" s="13" t="str">
        <f>IF(AND(C257=wypozyczenia10[[#This Row],[tytul]], D257=wypozyczenia10[[#This Row],[nr pokoju]]), "tak", "")</f>
        <v>tak</v>
      </c>
    </row>
    <row r="259" spans="1:5" x14ac:dyDescent="0.25">
      <c r="A259">
        <v>310</v>
      </c>
      <c r="B259">
        <v>93091812971</v>
      </c>
      <c r="C259" t="s">
        <v>475</v>
      </c>
      <c r="D259">
        <f>IF(VLOOKUP(wypozyczenia10[[#This Row],[pesel]], studenci[], 5)="tak", VLOOKUP(wypozyczenia10[[#This Row],[pesel]], meldunek[], 2), "-")</f>
        <v>51</v>
      </c>
      <c r="E259" s="13" t="str">
        <f>IF(AND(C258=wypozyczenia10[[#This Row],[tytul]], D258=wypozyczenia10[[#This Row],[nr pokoju]]), "tak", "")</f>
        <v/>
      </c>
    </row>
    <row r="260" spans="1:5" x14ac:dyDescent="0.25">
      <c r="A260">
        <v>276</v>
      </c>
      <c r="B260">
        <v>93020294887</v>
      </c>
      <c r="C260" t="s">
        <v>502</v>
      </c>
      <c r="D260">
        <f>IF(VLOOKUP(wypozyczenia10[[#This Row],[pesel]], studenci[], 5)="tak", VLOOKUP(wypozyczenia10[[#This Row],[pesel]], meldunek[], 2), "-")</f>
        <v>43</v>
      </c>
      <c r="E260" s="13" t="str">
        <f>IF(AND(C259=wypozyczenia10[[#This Row],[tytul]], D259=wypozyczenia10[[#This Row],[nr pokoju]]), "tak", "")</f>
        <v/>
      </c>
    </row>
    <row r="261" spans="1:5" x14ac:dyDescent="0.25">
      <c r="A261">
        <v>114</v>
      </c>
      <c r="B261">
        <v>93041061585</v>
      </c>
      <c r="C261" t="s">
        <v>502</v>
      </c>
      <c r="D261">
        <f>IF(VLOOKUP(wypozyczenia10[[#This Row],[pesel]], studenci[], 5)="tak", VLOOKUP(wypozyczenia10[[#This Row],[pesel]], meldunek[], 2), "-")</f>
        <v>51</v>
      </c>
      <c r="E261" s="13" t="str">
        <f>IF(AND(C260=wypozyczenia10[[#This Row],[tytul]], D260=wypozyczenia10[[#This Row],[nr pokoju]]), "tak", "")</f>
        <v/>
      </c>
    </row>
    <row r="262" spans="1:5" x14ac:dyDescent="0.25">
      <c r="A262">
        <v>148</v>
      </c>
      <c r="B262">
        <v>93110169918</v>
      </c>
      <c r="C262" t="s">
        <v>504</v>
      </c>
      <c r="D262">
        <f>IF(VLOOKUP(wypozyczenia10[[#This Row],[pesel]], studenci[], 5)="tak", VLOOKUP(wypozyczenia10[[#This Row],[pesel]], meldunek[], 2), "-")</f>
        <v>17</v>
      </c>
      <c r="E262" s="13" t="str">
        <f>IF(AND(C261=wypozyczenia10[[#This Row],[tytul]], D261=wypozyczenia10[[#This Row],[nr pokoju]]), "tak", "")</f>
        <v/>
      </c>
    </row>
    <row r="263" spans="1:5" x14ac:dyDescent="0.25">
      <c r="A263">
        <v>122</v>
      </c>
      <c r="B263">
        <v>94051893894</v>
      </c>
      <c r="C263" t="s">
        <v>504</v>
      </c>
      <c r="D263">
        <f>IF(VLOOKUP(wypozyczenia10[[#This Row],[pesel]], studenci[], 5)="tak", VLOOKUP(wypozyczenia10[[#This Row],[pesel]], meldunek[], 2), "-")</f>
        <v>29</v>
      </c>
      <c r="E263" s="13" t="str">
        <f>IF(AND(C262=wypozyczenia10[[#This Row],[tytul]], D262=wypozyczenia10[[#This Row],[nr pokoju]]), "tak", "")</f>
        <v/>
      </c>
    </row>
    <row r="264" spans="1:5" x14ac:dyDescent="0.25">
      <c r="A264">
        <v>96</v>
      </c>
      <c r="B264">
        <v>96031551327</v>
      </c>
      <c r="C264" t="s">
        <v>497</v>
      </c>
      <c r="D264">
        <f>IF(VLOOKUP(wypozyczenia10[[#This Row],[pesel]], studenci[], 5)="tak", VLOOKUP(wypozyczenia10[[#This Row],[pesel]], meldunek[], 2), "-")</f>
        <v>19</v>
      </c>
      <c r="E264" s="13" t="str">
        <f>IF(AND(C263=wypozyczenia10[[#This Row],[tytul]], D263=wypozyczenia10[[#This Row],[nr pokoju]]), "tak", "")</f>
        <v/>
      </c>
    </row>
    <row r="265" spans="1:5" x14ac:dyDescent="0.25">
      <c r="A265">
        <v>242</v>
      </c>
      <c r="B265">
        <v>96061044486</v>
      </c>
      <c r="C265" t="s">
        <v>497</v>
      </c>
      <c r="D265">
        <f>IF(VLOOKUP(wypozyczenia10[[#This Row],[pesel]], studenci[], 5)="tak", VLOOKUP(wypozyczenia10[[#This Row],[pesel]], meldunek[], 2), "-")</f>
        <v>34</v>
      </c>
      <c r="E265" s="13" t="str">
        <f>IF(AND(C264=wypozyczenia10[[#This Row],[tytul]], D264=wypozyczenia10[[#This Row],[nr pokoju]]), "tak", "")</f>
        <v/>
      </c>
    </row>
    <row r="266" spans="1:5" x14ac:dyDescent="0.25">
      <c r="A266">
        <v>105</v>
      </c>
      <c r="B266">
        <v>93060757559</v>
      </c>
      <c r="C266" t="s">
        <v>497</v>
      </c>
      <c r="D266">
        <f>IF(VLOOKUP(wypozyczenia10[[#This Row],[pesel]], studenci[], 5)="tak", VLOOKUP(wypozyczenia10[[#This Row],[pesel]], meldunek[], 2), "-")</f>
        <v>46</v>
      </c>
      <c r="E266" s="13" t="str">
        <f>IF(AND(C265=wypozyczenia10[[#This Row],[tytul]], D265=wypozyczenia10[[#This Row],[nr pokoju]]), "tak", "")</f>
        <v/>
      </c>
    </row>
    <row r="267" spans="1:5" x14ac:dyDescent="0.25">
      <c r="A267">
        <v>278</v>
      </c>
      <c r="B267">
        <v>92060349478</v>
      </c>
      <c r="C267" t="s">
        <v>491</v>
      </c>
      <c r="D267">
        <f>IF(VLOOKUP(wypozyczenia10[[#This Row],[pesel]], studenci[], 5)="tak", VLOOKUP(wypozyczenia10[[#This Row],[pesel]], meldunek[], 2), "-")</f>
        <v>9</v>
      </c>
      <c r="E267" s="13" t="str">
        <f>IF(AND(C266=wypozyczenia10[[#This Row],[tytul]], D266=wypozyczenia10[[#This Row],[nr pokoju]]), "tak", "")</f>
        <v/>
      </c>
    </row>
    <row r="268" spans="1:5" x14ac:dyDescent="0.25">
      <c r="A268">
        <v>108</v>
      </c>
      <c r="B268">
        <v>94052013633</v>
      </c>
      <c r="C268" t="s">
        <v>491</v>
      </c>
      <c r="D268">
        <f>IF(VLOOKUP(wypozyczenia10[[#This Row],[pesel]], studenci[], 5)="tak", VLOOKUP(wypozyczenia10[[#This Row],[pesel]], meldunek[], 2), "-")</f>
        <v>17</v>
      </c>
      <c r="E268" s="13" t="str">
        <f>IF(AND(C267=wypozyczenia10[[#This Row],[tytul]], D267=wypozyczenia10[[#This Row],[nr pokoju]]), "tak", "")</f>
        <v/>
      </c>
    </row>
    <row r="269" spans="1:5" x14ac:dyDescent="0.25">
      <c r="A269">
        <v>246</v>
      </c>
      <c r="B269">
        <v>94100835552</v>
      </c>
      <c r="C269" t="s">
        <v>491</v>
      </c>
      <c r="D269">
        <f>IF(VLOOKUP(wypozyczenia10[[#This Row],[pesel]], studenci[], 5)="tak", VLOOKUP(wypozyczenia10[[#This Row],[pesel]], meldunek[], 2), "-")</f>
        <v>27</v>
      </c>
      <c r="E269" s="13" t="str">
        <f>IF(AND(C268=wypozyczenia10[[#This Row],[tytul]], D268=wypozyczenia10[[#This Row],[nr pokoju]]), "tak", "")</f>
        <v/>
      </c>
    </row>
    <row r="270" spans="1:5" x14ac:dyDescent="0.25">
      <c r="A270">
        <v>179</v>
      </c>
      <c r="B270">
        <v>92072355391</v>
      </c>
      <c r="C270" t="s">
        <v>491</v>
      </c>
      <c r="D270">
        <f>IF(VLOOKUP(wypozyczenia10[[#This Row],[pesel]], studenci[], 5)="tak", VLOOKUP(wypozyczenia10[[#This Row],[pesel]], meldunek[], 2), "-")</f>
        <v>42</v>
      </c>
      <c r="E270" s="13" t="str">
        <f>IF(AND(C269=wypozyczenia10[[#This Row],[tytul]], D269=wypozyczenia10[[#This Row],[nr pokoju]]), "tak", "")</f>
        <v/>
      </c>
    </row>
    <row r="271" spans="1:5" x14ac:dyDescent="0.25">
      <c r="A271">
        <v>116</v>
      </c>
      <c r="B271">
        <v>92122755816</v>
      </c>
      <c r="C271" t="s">
        <v>491</v>
      </c>
      <c r="D271">
        <f>IF(VLOOKUP(wypozyczenia10[[#This Row],[pesel]], studenci[], 5)="tak", VLOOKUP(wypozyczenia10[[#This Row],[pesel]], meldunek[], 2), "-")</f>
        <v>55</v>
      </c>
      <c r="E271" s="13" t="str">
        <f>IF(AND(C270=wypozyczenia10[[#This Row],[tytul]], D270=wypozyczenia10[[#This Row],[nr pokoju]]), "tak", "")</f>
        <v/>
      </c>
    </row>
    <row r="272" spans="1:5" x14ac:dyDescent="0.25">
      <c r="A272">
        <v>244</v>
      </c>
      <c r="B272">
        <v>94012331191</v>
      </c>
      <c r="C272" t="s">
        <v>491</v>
      </c>
      <c r="D272">
        <f>IF(VLOOKUP(wypozyczenia10[[#This Row],[pesel]], studenci[], 5)="tak", VLOOKUP(wypozyczenia10[[#This Row],[pesel]], meldunek[], 2), "-")</f>
        <v>56</v>
      </c>
      <c r="E272" s="13" t="str">
        <f>IF(AND(C271=wypozyczenia10[[#This Row],[tytul]], D271=wypozyczenia10[[#This Row],[nr pokoju]]), "tak", "")</f>
        <v/>
      </c>
    </row>
    <row r="273" spans="1:5" x14ac:dyDescent="0.25">
      <c r="A273">
        <v>79</v>
      </c>
      <c r="B273">
        <v>93061087466</v>
      </c>
      <c r="C273" t="s">
        <v>491</v>
      </c>
      <c r="D273">
        <f>IF(VLOOKUP(wypozyczenia10[[#This Row],[pesel]], studenci[], 5)="tak", VLOOKUP(wypozyczenia10[[#This Row],[pesel]], meldunek[], 2), "-")</f>
        <v>68</v>
      </c>
      <c r="E273" s="13" t="str">
        <f>IF(AND(C272=wypozyczenia10[[#This Row],[tytul]], D272=wypozyczenia10[[#This Row],[nr pokoju]]), "tak", "")</f>
        <v/>
      </c>
    </row>
    <row r="274" spans="1:5" x14ac:dyDescent="0.25">
      <c r="A274">
        <v>54</v>
      </c>
      <c r="B274">
        <v>93081269666</v>
      </c>
      <c r="C274" t="s">
        <v>480</v>
      </c>
      <c r="D274">
        <f>IF(VLOOKUP(wypozyczenia10[[#This Row],[pesel]], studenci[], 5)="tak", VLOOKUP(wypozyczenia10[[#This Row],[pesel]], meldunek[], 2), "-")</f>
        <v>62</v>
      </c>
      <c r="E274" s="13" t="str">
        <f>IF(AND(C273=wypozyczenia10[[#This Row],[tytul]], D273=wypozyczenia10[[#This Row],[nr pokoju]]), "tak", "")</f>
        <v/>
      </c>
    </row>
    <row r="275" spans="1:5" x14ac:dyDescent="0.25">
      <c r="A275">
        <v>162</v>
      </c>
      <c r="B275">
        <v>96050286545</v>
      </c>
      <c r="C275" t="s">
        <v>480</v>
      </c>
      <c r="D275">
        <f>IF(VLOOKUP(wypozyczenia10[[#This Row],[pesel]], studenci[], 5)="tak", VLOOKUP(wypozyczenia10[[#This Row],[pesel]], meldunek[], 2), "-")</f>
        <v>63</v>
      </c>
      <c r="E275" s="13" t="str">
        <f>IF(AND(C274=wypozyczenia10[[#This Row],[tytul]], D274=wypozyczenia10[[#This Row],[nr pokoju]]), "tak", "")</f>
        <v/>
      </c>
    </row>
    <row r="276" spans="1:5" x14ac:dyDescent="0.25">
      <c r="A276">
        <v>74</v>
      </c>
      <c r="B276">
        <v>96070825977</v>
      </c>
      <c r="C276" t="s">
        <v>463</v>
      </c>
      <c r="D276">
        <f>IF(VLOOKUP(wypozyczenia10[[#This Row],[pesel]], studenci[], 5)="tak", VLOOKUP(wypozyczenia10[[#This Row],[pesel]], meldunek[], 2), "-")</f>
        <v>17</v>
      </c>
      <c r="E276" s="13" t="str">
        <f>IF(AND(C275=wypozyczenia10[[#This Row],[tytul]], D275=wypozyczenia10[[#This Row],[nr pokoju]]), "tak", "")</f>
        <v/>
      </c>
    </row>
    <row r="277" spans="1:5" x14ac:dyDescent="0.25">
      <c r="A277">
        <v>266</v>
      </c>
      <c r="B277">
        <v>94021031192</v>
      </c>
      <c r="C277" t="s">
        <v>463</v>
      </c>
      <c r="D277">
        <f>IF(VLOOKUP(wypozyczenia10[[#This Row],[pesel]], studenci[], 5)="tak", VLOOKUP(wypozyczenia10[[#This Row],[pesel]], meldunek[], 2), "-")</f>
        <v>47</v>
      </c>
      <c r="E277" s="13" t="str">
        <f>IF(AND(C276=wypozyczenia10[[#This Row],[tytul]], D276=wypozyczenia10[[#This Row],[nr pokoju]]), "tak", "")</f>
        <v/>
      </c>
    </row>
    <row r="278" spans="1:5" x14ac:dyDescent="0.25">
      <c r="A278">
        <v>29</v>
      </c>
      <c r="B278">
        <v>95062355629</v>
      </c>
      <c r="C278" t="s">
        <v>463</v>
      </c>
      <c r="D278">
        <f>IF(VLOOKUP(wypozyczenia10[[#This Row],[pesel]], studenci[], 5)="tak", VLOOKUP(wypozyczenia10[[#This Row],[pesel]], meldunek[], 2), "-")</f>
        <v>69</v>
      </c>
      <c r="E278" s="13" t="str">
        <f>IF(AND(C277=wypozyczenia10[[#This Row],[tytul]], D277=wypozyczenia10[[#This Row],[nr pokoju]]), "tak", "")</f>
        <v/>
      </c>
    </row>
    <row r="279" spans="1:5" x14ac:dyDescent="0.25">
      <c r="A279">
        <v>78</v>
      </c>
      <c r="B279">
        <v>93090575941</v>
      </c>
      <c r="C279" t="s">
        <v>490</v>
      </c>
      <c r="D279">
        <f>IF(VLOOKUP(wypozyczenia10[[#This Row],[pesel]], studenci[], 5)="tak", VLOOKUP(wypozyczenia10[[#This Row],[pesel]], meldunek[], 2), "-")</f>
        <v>21</v>
      </c>
      <c r="E279" s="13" t="str">
        <f>IF(AND(C278=wypozyczenia10[[#This Row],[tytul]], D278=wypozyczenia10[[#This Row],[nr pokoju]]), "tak", "")</f>
        <v/>
      </c>
    </row>
    <row r="280" spans="1:5" x14ac:dyDescent="0.25">
      <c r="A280">
        <v>219</v>
      </c>
      <c r="B280">
        <v>95071674573</v>
      </c>
      <c r="C280" t="s">
        <v>490</v>
      </c>
      <c r="D280">
        <f>IF(VLOOKUP(wypozyczenia10[[#This Row],[pesel]], studenci[], 5)="tak", VLOOKUP(wypozyczenia10[[#This Row],[pesel]], meldunek[], 2), "-")</f>
        <v>56</v>
      </c>
      <c r="E280" s="13" t="str">
        <f>IF(AND(C279=wypozyczenia10[[#This Row],[tytul]], D279=wypozyczenia10[[#This Row],[nr pokoju]]), "tak", "")</f>
        <v/>
      </c>
    </row>
    <row r="281" spans="1:5" x14ac:dyDescent="0.25">
      <c r="A281">
        <v>215</v>
      </c>
      <c r="B281">
        <v>94121925755</v>
      </c>
      <c r="C281" t="s">
        <v>449</v>
      </c>
      <c r="D281">
        <f>IF(VLOOKUP(wypozyczenia10[[#This Row],[pesel]], studenci[], 5)="tak", VLOOKUP(wypozyczenia10[[#This Row],[pesel]], meldunek[], 2), "-")</f>
        <v>4</v>
      </c>
      <c r="E281" s="13" t="str">
        <f>IF(AND(C280=wypozyczenia10[[#This Row],[tytul]], D280=wypozyczenia10[[#This Row],[nr pokoju]]), "tak", "")</f>
        <v/>
      </c>
    </row>
    <row r="282" spans="1:5" x14ac:dyDescent="0.25">
      <c r="A282">
        <v>58</v>
      </c>
      <c r="B282">
        <v>92051048757</v>
      </c>
      <c r="C282" t="s">
        <v>449</v>
      </c>
      <c r="D282">
        <f>IF(VLOOKUP(wypozyczenia10[[#This Row],[pesel]], studenci[], 5)="tak", VLOOKUP(wypozyczenia10[[#This Row],[pesel]], meldunek[], 2), "-")</f>
        <v>8</v>
      </c>
      <c r="E282" s="13" t="str">
        <f>IF(AND(C281=wypozyczenia10[[#This Row],[tytul]], D281=wypozyczenia10[[#This Row],[nr pokoju]]), "tak", "")</f>
        <v/>
      </c>
    </row>
    <row r="283" spans="1:5" x14ac:dyDescent="0.25">
      <c r="A283">
        <v>157</v>
      </c>
      <c r="B283">
        <v>97010621727</v>
      </c>
      <c r="C283" t="s">
        <v>449</v>
      </c>
      <c r="D283">
        <f>IF(VLOOKUP(wypozyczenia10[[#This Row],[pesel]], studenci[], 5)="tak", VLOOKUP(wypozyczenia10[[#This Row],[pesel]], meldunek[], 2), "-")</f>
        <v>28</v>
      </c>
      <c r="E283" s="13" t="str">
        <f>IF(AND(C282=wypozyczenia10[[#This Row],[tytul]], D282=wypozyczenia10[[#This Row],[nr pokoju]]), "tak", "")</f>
        <v/>
      </c>
    </row>
    <row r="284" spans="1:5" x14ac:dyDescent="0.25">
      <c r="A284">
        <v>12</v>
      </c>
      <c r="B284">
        <v>94031061512</v>
      </c>
      <c r="C284" t="s">
        <v>449</v>
      </c>
      <c r="D284">
        <f>IF(VLOOKUP(wypozyczenia10[[#This Row],[pesel]], studenci[], 5)="tak", VLOOKUP(wypozyczenia10[[#This Row],[pesel]], meldunek[], 2), "-")</f>
        <v>68</v>
      </c>
      <c r="E284" s="13" t="str">
        <f>IF(AND(C283=wypozyczenia10[[#This Row],[tytul]], D283=wypozyczenia10[[#This Row],[nr pokoju]]), "tak", "")</f>
        <v/>
      </c>
    </row>
    <row r="285" spans="1:5" x14ac:dyDescent="0.25">
      <c r="A285">
        <v>151</v>
      </c>
      <c r="B285">
        <v>94062364747</v>
      </c>
      <c r="C285" t="s">
        <v>488</v>
      </c>
      <c r="D285">
        <f>IF(VLOOKUP(wypozyczenia10[[#This Row],[pesel]], studenci[], 5)="tak", VLOOKUP(wypozyczenia10[[#This Row],[pesel]], meldunek[], 2), "-")</f>
        <v>14</v>
      </c>
      <c r="E285" s="13" t="str">
        <f>IF(AND(C284=wypozyczenia10[[#This Row],[tytul]], D284=wypozyczenia10[[#This Row],[nr pokoju]]), "tak", "")</f>
        <v/>
      </c>
    </row>
    <row r="286" spans="1:5" x14ac:dyDescent="0.25">
      <c r="A286">
        <v>87</v>
      </c>
      <c r="B286">
        <v>96111917733</v>
      </c>
      <c r="C286" t="s">
        <v>488</v>
      </c>
      <c r="D286">
        <f>IF(VLOOKUP(wypozyczenia10[[#This Row],[pesel]], studenci[], 5)="tak", VLOOKUP(wypozyczenia10[[#This Row],[pesel]], meldunek[], 2), "-")</f>
        <v>31</v>
      </c>
      <c r="E286" s="13" t="str">
        <f>IF(AND(C285=wypozyczenia10[[#This Row],[tytul]], D285=wypozyczenia10[[#This Row],[nr pokoju]]), "tak", "")</f>
        <v/>
      </c>
    </row>
    <row r="287" spans="1:5" x14ac:dyDescent="0.25">
      <c r="A287">
        <v>241</v>
      </c>
      <c r="B287">
        <v>96082593622</v>
      </c>
      <c r="C287" t="s">
        <v>488</v>
      </c>
      <c r="D287">
        <f>IF(VLOOKUP(wypozyczenia10[[#This Row],[pesel]], studenci[], 5)="tak", VLOOKUP(wypozyczenia10[[#This Row],[pesel]], meldunek[], 2), "-")</f>
        <v>32</v>
      </c>
      <c r="E287" s="13" t="str">
        <f>IF(AND(C286=wypozyczenia10[[#This Row],[tytul]], D286=wypozyczenia10[[#This Row],[nr pokoju]]), "tak", "")</f>
        <v/>
      </c>
    </row>
    <row r="288" spans="1:5" x14ac:dyDescent="0.25">
      <c r="A288">
        <v>76</v>
      </c>
      <c r="B288">
        <v>95020584568</v>
      </c>
      <c r="C288" t="s">
        <v>488</v>
      </c>
      <c r="D288">
        <f>IF(VLOOKUP(wypozyczenia10[[#This Row],[pesel]], studenci[], 5)="tak", VLOOKUP(wypozyczenia10[[#This Row],[pesel]], meldunek[], 2), "-")</f>
        <v>52</v>
      </c>
      <c r="E288" s="13" t="str">
        <f>IF(AND(C287=wypozyczenia10[[#This Row],[tytul]], D287=wypozyczenia10[[#This Row],[nr pokoju]]), "tak", "")</f>
        <v/>
      </c>
    </row>
    <row r="289" spans="1:5" x14ac:dyDescent="0.25">
      <c r="A289">
        <v>218</v>
      </c>
      <c r="B289">
        <v>96032039774</v>
      </c>
      <c r="C289" t="s">
        <v>488</v>
      </c>
      <c r="D289" t="str">
        <f>IF(VLOOKUP(wypozyczenia10[[#This Row],[pesel]], studenci[], 5)="tak", VLOOKUP(wypozyczenia10[[#This Row],[pesel]], meldunek[], 2), "-")</f>
        <v>-</v>
      </c>
      <c r="E289" s="13" t="str">
        <f>IF(AND(C288=wypozyczenia10[[#This Row],[tytul]], D288=wypozyczenia10[[#This Row],[nr pokoju]]), "tak", "")</f>
        <v/>
      </c>
    </row>
    <row r="290" spans="1:5" x14ac:dyDescent="0.25">
      <c r="A290">
        <v>30</v>
      </c>
      <c r="B290">
        <v>92052999663</v>
      </c>
      <c r="C290" t="s">
        <v>462</v>
      </c>
      <c r="D290">
        <f>IF(VLOOKUP(wypozyczenia10[[#This Row],[pesel]], studenci[], 5)="tak", VLOOKUP(wypozyczenia10[[#This Row],[pesel]], meldunek[], 2), "-")</f>
        <v>3</v>
      </c>
      <c r="E290" s="13" t="str">
        <f>IF(AND(C289=wypozyczenia10[[#This Row],[tytul]], D289=wypozyczenia10[[#This Row],[nr pokoju]]), "tak", "")</f>
        <v/>
      </c>
    </row>
    <row r="291" spans="1:5" x14ac:dyDescent="0.25">
      <c r="A291">
        <v>28</v>
      </c>
      <c r="B291">
        <v>97021486467</v>
      </c>
      <c r="C291" t="s">
        <v>462</v>
      </c>
      <c r="D291">
        <f>IF(VLOOKUP(wypozyczenia10[[#This Row],[pesel]], studenci[], 5)="tak", VLOOKUP(wypozyczenia10[[#This Row],[pesel]], meldunek[], 2), "-")</f>
        <v>5</v>
      </c>
      <c r="E291" s="13" t="str">
        <f>IF(AND(C290=wypozyczenia10[[#This Row],[tytul]], D290=wypozyczenia10[[#This Row],[nr pokoju]]), "tak", "")</f>
        <v/>
      </c>
    </row>
    <row r="292" spans="1:5" x14ac:dyDescent="0.25">
      <c r="A292">
        <v>56</v>
      </c>
      <c r="B292">
        <v>97021392858</v>
      </c>
      <c r="C292" t="s">
        <v>462</v>
      </c>
      <c r="D292">
        <f>IF(VLOOKUP(wypozyczenia10[[#This Row],[pesel]], studenci[], 5)="tak", VLOOKUP(wypozyczenia10[[#This Row],[pesel]], meldunek[], 2), "-")</f>
        <v>13</v>
      </c>
      <c r="E292" s="13" t="str">
        <f>IF(AND(C291=wypozyczenia10[[#This Row],[tytul]], D291=wypozyczenia10[[#This Row],[nr pokoju]]), "tak", "")</f>
        <v/>
      </c>
    </row>
    <row r="293" spans="1:5" x14ac:dyDescent="0.25">
      <c r="A293">
        <v>265</v>
      </c>
      <c r="B293">
        <v>97012853362</v>
      </c>
      <c r="C293" t="s">
        <v>462</v>
      </c>
      <c r="D293">
        <f>IF(VLOOKUP(wypozyczenia10[[#This Row],[pesel]], studenci[], 5)="tak", VLOOKUP(wypozyczenia10[[#This Row],[pesel]], meldunek[], 2), "-")</f>
        <v>36</v>
      </c>
      <c r="E293" s="13" t="str">
        <f>IF(AND(C292=wypozyczenia10[[#This Row],[tytul]], D292=wypozyczenia10[[#This Row],[nr pokoju]]), "tak", "")</f>
        <v/>
      </c>
    </row>
    <row r="294" spans="1:5" x14ac:dyDescent="0.25">
      <c r="A294">
        <v>324</v>
      </c>
      <c r="B294">
        <v>96080514843</v>
      </c>
      <c r="C294" t="s">
        <v>462</v>
      </c>
      <c r="D294">
        <f>IF(VLOOKUP(wypozyczenia10[[#This Row],[pesel]], studenci[], 5)="tak", VLOOKUP(wypozyczenia10[[#This Row],[pesel]], meldunek[], 2), "-")</f>
        <v>45</v>
      </c>
      <c r="E294" s="13" t="str">
        <f>IF(AND(C293=wypozyczenia10[[#This Row],[tytul]], D293=wypozyczenia10[[#This Row],[nr pokoju]]), "tak", "")</f>
        <v/>
      </c>
    </row>
    <row r="295" spans="1:5" x14ac:dyDescent="0.25">
      <c r="A295">
        <v>156</v>
      </c>
      <c r="B295">
        <v>95010286766</v>
      </c>
      <c r="C295" t="s">
        <v>462</v>
      </c>
      <c r="D295">
        <f>IF(VLOOKUP(wypozyczenia10[[#This Row],[pesel]], studenci[], 5)="tak", VLOOKUP(wypozyczenia10[[#This Row],[pesel]], meldunek[], 2), "-")</f>
        <v>47</v>
      </c>
      <c r="E295" s="13" t="str">
        <f>IF(AND(C294=wypozyczenia10[[#This Row],[tytul]], D294=wypozyczenia10[[#This Row],[nr pokoju]]), "tak", "")</f>
        <v/>
      </c>
    </row>
    <row r="296" spans="1:5" x14ac:dyDescent="0.25">
      <c r="A296">
        <v>225</v>
      </c>
      <c r="B296">
        <v>94093037193</v>
      </c>
      <c r="C296" t="s">
        <v>462</v>
      </c>
      <c r="D296">
        <f>IF(VLOOKUP(wypozyczenia10[[#This Row],[pesel]], studenci[], 5)="tak", VLOOKUP(wypozyczenia10[[#This Row],[pesel]], meldunek[], 2), "-")</f>
        <v>51</v>
      </c>
      <c r="E296" s="13" t="str">
        <f>IF(AND(C295=wypozyczenia10[[#This Row],[tytul]], D295=wypozyczenia10[[#This Row],[nr pokoju]]), "tak", "")</f>
        <v/>
      </c>
    </row>
    <row r="297" spans="1:5" x14ac:dyDescent="0.25">
      <c r="A297">
        <v>139</v>
      </c>
      <c r="B297">
        <v>92112571134</v>
      </c>
      <c r="C297" t="s">
        <v>462</v>
      </c>
      <c r="D297">
        <f>IF(VLOOKUP(wypozyczenia10[[#This Row],[pesel]], studenci[], 5)="tak", VLOOKUP(wypozyczenia10[[#This Row],[pesel]], meldunek[], 2), "-")</f>
        <v>62</v>
      </c>
      <c r="E297" s="13" t="str">
        <f>IF(AND(C296=wypozyczenia10[[#This Row],[tytul]], D296=wypozyczenia10[[#This Row],[nr pokoju]]), "tak", "")</f>
        <v/>
      </c>
    </row>
    <row r="298" spans="1:5" x14ac:dyDescent="0.25">
      <c r="A298">
        <v>192</v>
      </c>
      <c r="B298">
        <v>96111514855</v>
      </c>
      <c r="C298" t="s">
        <v>479</v>
      </c>
      <c r="D298">
        <f>IF(VLOOKUP(wypozyczenia10[[#This Row],[pesel]], studenci[], 5)="tak", VLOOKUP(wypozyczenia10[[#This Row],[pesel]], meldunek[], 2), "-")</f>
        <v>5</v>
      </c>
      <c r="E298" s="13" t="str">
        <f>IF(AND(C297=wypozyczenia10[[#This Row],[tytul]], D297=wypozyczenia10[[#This Row],[nr pokoju]]), "tak", "")</f>
        <v/>
      </c>
    </row>
    <row r="299" spans="1:5" x14ac:dyDescent="0.25">
      <c r="A299">
        <v>153</v>
      </c>
      <c r="B299">
        <v>95042653121</v>
      </c>
      <c r="C299" t="s">
        <v>479</v>
      </c>
      <c r="D299">
        <f>IF(VLOOKUP(wypozyczenia10[[#This Row],[pesel]], studenci[], 5)="tak", VLOOKUP(wypozyczenia10[[#This Row],[pesel]], meldunek[], 2), "-")</f>
        <v>6</v>
      </c>
      <c r="E299" s="13" t="str">
        <f>IF(AND(C298=wypozyczenia10[[#This Row],[tytul]], D298=wypozyczenia10[[#This Row],[nr pokoju]]), "tak", "")</f>
        <v/>
      </c>
    </row>
    <row r="300" spans="1:5" x14ac:dyDescent="0.25">
      <c r="A300">
        <v>109</v>
      </c>
      <c r="B300">
        <v>96051135916</v>
      </c>
      <c r="C300" t="s">
        <v>479</v>
      </c>
      <c r="D300">
        <f>IF(VLOOKUP(wypozyczenia10[[#This Row],[pesel]], studenci[], 5)="tak", VLOOKUP(wypozyczenia10[[#This Row],[pesel]], meldunek[], 2), "-")</f>
        <v>19</v>
      </c>
      <c r="E300" s="13" t="str">
        <f>IF(AND(C299=wypozyczenia10[[#This Row],[tytul]], D299=wypozyczenia10[[#This Row],[nr pokoju]]), "tak", "")</f>
        <v/>
      </c>
    </row>
    <row r="301" spans="1:5" x14ac:dyDescent="0.25">
      <c r="A301">
        <v>257</v>
      </c>
      <c r="B301">
        <v>93031439697</v>
      </c>
      <c r="C301" t="s">
        <v>479</v>
      </c>
      <c r="D301">
        <f>IF(VLOOKUP(wypozyczenia10[[#This Row],[pesel]], studenci[], 5)="tak", VLOOKUP(wypozyczenia10[[#This Row],[pesel]], meldunek[], 2), "-")</f>
        <v>22</v>
      </c>
      <c r="E301" s="13" t="str">
        <f>IF(AND(C300=wypozyczenia10[[#This Row],[tytul]], D300=wypozyczenia10[[#This Row],[nr pokoju]]), "tak", "")</f>
        <v/>
      </c>
    </row>
    <row r="302" spans="1:5" x14ac:dyDescent="0.25">
      <c r="A302">
        <v>53</v>
      </c>
      <c r="B302">
        <v>92121027392</v>
      </c>
      <c r="C302" t="s">
        <v>479</v>
      </c>
      <c r="D302">
        <f>IF(VLOOKUP(wypozyczenia10[[#This Row],[pesel]], studenci[], 5)="tak", VLOOKUP(wypozyczenia10[[#This Row],[pesel]], meldunek[], 2), "-")</f>
        <v>50</v>
      </c>
      <c r="E302" s="13" t="str">
        <f>IF(AND(C301=wypozyczenia10[[#This Row],[tytul]], D301=wypozyczenia10[[#This Row],[nr pokoju]]), "tak", "")</f>
        <v/>
      </c>
    </row>
    <row r="303" spans="1:5" x14ac:dyDescent="0.25">
      <c r="A303">
        <v>71</v>
      </c>
      <c r="B303">
        <v>95092264276</v>
      </c>
      <c r="C303" t="s">
        <v>479</v>
      </c>
      <c r="D303">
        <f>IF(VLOOKUP(wypozyczenia10[[#This Row],[pesel]], studenci[], 5)="tak", VLOOKUP(wypozyczenia10[[#This Row],[pesel]], meldunek[], 2), "-")</f>
        <v>50</v>
      </c>
      <c r="E303" s="13" t="str">
        <f>IF(AND(C302=wypozyczenia10[[#This Row],[tytul]], D302=wypozyczenia10[[#This Row],[nr pokoju]]), "tak", "")</f>
        <v>tak</v>
      </c>
    </row>
    <row r="304" spans="1:5" x14ac:dyDescent="0.25">
      <c r="A304">
        <v>57</v>
      </c>
      <c r="B304">
        <v>95051277866</v>
      </c>
      <c r="C304" t="s">
        <v>443</v>
      </c>
      <c r="D304">
        <f>IF(VLOOKUP(wypozyczenia10[[#This Row],[pesel]], studenci[], 5)="tak", VLOOKUP(wypozyczenia10[[#This Row],[pesel]], meldunek[], 2), "-")</f>
        <v>6</v>
      </c>
      <c r="E304" s="13" t="str">
        <f>IF(AND(C303=wypozyczenia10[[#This Row],[tytul]], D303=wypozyczenia10[[#This Row],[nr pokoju]]), "tak", "")</f>
        <v/>
      </c>
    </row>
    <row r="305" spans="1:5" x14ac:dyDescent="0.25">
      <c r="A305">
        <v>119</v>
      </c>
      <c r="B305">
        <v>95111457382</v>
      </c>
      <c r="C305" t="s">
        <v>443</v>
      </c>
      <c r="D305">
        <f>IF(VLOOKUP(wypozyczenia10[[#This Row],[pesel]], studenci[], 5)="tak", VLOOKUP(wypozyczenia10[[#This Row],[pesel]], meldunek[], 2), "-")</f>
        <v>22</v>
      </c>
      <c r="E305" s="13" t="str">
        <f>IF(AND(C304=wypozyczenia10[[#This Row],[tytul]], D304=wypozyczenia10[[#This Row],[nr pokoju]]), "tak", "")</f>
        <v/>
      </c>
    </row>
    <row r="306" spans="1:5" x14ac:dyDescent="0.25">
      <c r="A306">
        <v>100</v>
      </c>
      <c r="B306">
        <v>93080136224</v>
      </c>
      <c r="C306" t="s">
        <v>443</v>
      </c>
      <c r="D306">
        <f>IF(VLOOKUP(wypozyczenia10[[#This Row],[pesel]], studenci[], 5)="tak", VLOOKUP(wypozyczenia10[[#This Row],[pesel]], meldunek[], 2), "-")</f>
        <v>25</v>
      </c>
      <c r="E306" s="13" t="str">
        <f>IF(AND(C305=wypozyczenia10[[#This Row],[tytul]], D305=wypozyczenia10[[#This Row],[nr pokoju]]), "tak", "")</f>
        <v/>
      </c>
    </row>
    <row r="307" spans="1:5" x14ac:dyDescent="0.25">
      <c r="A307">
        <v>6</v>
      </c>
      <c r="B307">
        <v>97010159347</v>
      </c>
      <c r="C307" t="s">
        <v>443</v>
      </c>
      <c r="D307">
        <f>IF(VLOOKUP(wypozyczenia10[[#This Row],[pesel]], studenci[], 5)="tak", VLOOKUP(wypozyczenia10[[#This Row],[pesel]], meldunek[], 2), "-")</f>
        <v>32</v>
      </c>
      <c r="E307" s="13" t="str">
        <f>IF(AND(C306=wypozyczenia10[[#This Row],[tytul]], D306=wypozyczenia10[[#This Row],[nr pokoju]]), "tak", "")</f>
        <v/>
      </c>
    </row>
    <row r="308" spans="1:5" x14ac:dyDescent="0.25">
      <c r="A308">
        <v>42</v>
      </c>
      <c r="B308">
        <v>95091617358</v>
      </c>
      <c r="C308" t="s">
        <v>443</v>
      </c>
      <c r="D308">
        <f>IF(VLOOKUP(wypozyczenia10[[#This Row],[pesel]], studenci[], 5)="tak", VLOOKUP(wypozyczenia10[[#This Row],[pesel]], meldunek[], 2), "-")</f>
        <v>32</v>
      </c>
      <c r="E308" s="13" t="str">
        <f>IF(AND(C307=wypozyczenia10[[#This Row],[tytul]], D307=wypozyczenia10[[#This Row],[nr pokoju]]), "tak", "")</f>
        <v>tak</v>
      </c>
    </row>
    <row r="309" spans="1:5" x14ac:dyDescent="0.25">
      <c r="A309">
        <v>92</v>
      </c>
      <c r="B309">
        <v>95051878845</v>
      </c>
      <c r="C309" t="s">
        <v>443</v>
      </c>
      <c r="D309">
        <f>IF(VLOOKUP(wypozyczenia10[[#This Row],[pesel]], studenci[], 5)="tak", VLOOKUP(wypozyczenia10[[#This Row],[pesel]], meldunek[], 2), "-")</f>
        <v>32</v>
      </c>
      <c r="E309" s="13" t="str">
        <f>IF(AND(C308=wypozyczenia10[[#This Row],[tytul]], D308=wypozyczenia10[[#This Row],[nr pokoju]]), "tak", "")</f>
        <v>tak</v>
      </c>
    </row>
    <row r="310" spans="1:5" x14ac:dyDescent="0.25">
      <c r="A310">
        <v>170</v>
      </c>
      <c r="B310">
        <v>93111079234</v>
      </c>
      <c r="C310" t="s">
        <v>443</v>
      </c>
      <c r="D310">
        <f>IF(VLOOKUP(wypozyczenia10[[#This Row],[pesel]], studenci[], 5)="tak", VLOOKUP(wypozyczenia10[[#This Row],[pesel]], meldunek[], 2), "-")</f>
        <v>32</v>
      </c>
      <c r="E310" s="13" t="str">
        <f>IF(AND(C309=wypozyczenia10[[#This Row],[tytul]], D309=wypozyczenia10[[#This Row],[nr pokoju]]), "tak", "")</f>
        <v>tak</v>
      </c>
    </row>
    <row r="311" spans="1:5" x14ac:dyDescent="0.25">
      <c r="A311">
        <v>300</v>
      </c>
      <c r="B311">
        <v>93061243679</v>
      </c>
      <c r="C311" t="s">
        <v>443</v>
      </c>
      <c r="D311">
        <f>IF(VLOOKUP(wypozyczenia10[[#This Row],[pesel]], studenci[], 5)="tak", VLOOKUP(wypozyczenia10[[#This Row],[pesel]], meldunek[], 2), "-")</f>
        <v>32</v>
      </c>
      <c r="E311" s="13" t="str">
        <f>IF(AND(C310=wypozyczenia10[[#This Row],[tytul]], D310=wypozyczenia10[[#This Row],[nr pokoju]]), "tak", "")</f>
        <v>tak</v>
      </c>
    </row>
    <row r="312" spans="1:5" x14ac:dyDescent="0.25">
      <c r="A312">
        <v>5</v>
      </c>
      <c r="B312">
        <v>95010144314</v>
      </c>
      <c r="C312" t="s">
        <v>443</v>
      </c>
      <c r="D312">
        <f>IF(VLOOKUP(wypozyczenia10[[#This Row],[pesel]], studenci[], 5)="tak", VLOOKUP(wypozyczenia10[[#This Row],[pesel]], meldunek[], 2), "-")</f>
        <v>45</v>
      </c>
      <c r="E312" s="13" t="str">
        <f>IF(AND(C311=wypozyczenia10[[#This Row],[tytul]], D311=wypozyczenia10[[#This Row],[nr pokoju]]), "tak", "")</f>
        <v/>
      </c>
    </row>
    <row r="313" spans="1:5" x14ac:dyDescent="0.25">
      <c r="A313">
        <v>259</v>
      </c>
      <c r="B313">
        <v>92121027392</v>
      </c>
      <c r="C313" t="s">
        <v>443</v>
      </c>
      <c r="D313">
        <f>IF(VLOOKUP(wypozyczenia10[[#This Row],[pesel]], studenci[], 5)="tak", VLOOKUP(wypozyczenia10[[#This Row],[pesel]], meldunek[], 2), "-")</f>
        <v>50</v>
      </c>
      <c r="E313" s="13" t="str">
        <f>IF(AND(C312=wypozyczenia10[[#This Row],[tytul]], D312=wypozyczenia10[[#This Row],[nr pokoju]]), "tak", "")</f>
        <v/>
      </c>
    </row>
    <row r="314" spans="1:5" x14ac:dyDescent="0.25">
      <c r="A314">
        <v>238</v>
      </c>
      <c r="B314">
        <v>94112234831</v>
      </c>
      <c r="C314" t="s">
        <v>443</v>
      </c>
      <c r="D314">
        <f>IF(VLOOKUP(wypozyczenia10[[#This Row],[pesel]], studenci[], 5)="tak", VLOOKUP(wypozyczenia10[[#This Row],[pesel]], meldunek[], 2), "-")</f>
        <v>54</v>
      </c>
      <c r="E314" s="13" t="str">
        <f>IF(AND(C313=wypozyczenia10[[#This Row],[tytul]], D313=wypozyczenia10[[#This Row],[nr pokoju]]), "tak", "")</f>
        <v/>
      </c>
    </row>
    <row r="315" spans="1:5" x14ac:dyDescent="0.25">
      <c r="A315">
        <v>123</v>
      </c>
      <c r="B315">
        <v>94091517385</v>
      </c>
      <c r="C315" t="s">
        <v>443</v>
      </c>
      <c r="D315">
        <f>IF(VLOOKUP(wypozyczenia10[[#This Row],[pesel]], studenci[], 5)="tak", VLOOKUP(wypozyczenia10[[#This Row],[pesel]], meldunek[], 2), "-")</f>
        <v>59</v>
      </c>
      <c r="E315" s="13" t="str">
        <f>IF(AND(C314=wypozyczenia10[[#This Row],[tytul]], D314=wypozyczenia10[[#This Row],[nr pokoju]]), "tak", "")</f>
        <v/>
      </c>
    </row>
    <row r="316" spans="1:5" x14ac:dyDescent="0.25">
      <c r="A316">
        <v>256</v>
      </c>
      <c r="B316">
        <v>94012177294</v>
      </c>
      <c r="C316" t="s">
        <v>467</v>
      </c>
      <c r="D316">
        <f>IF(VLOOKUP(wypozyczenia10[[#This Row],[pesel]], studenci[], 5)="tak", VLOOKUP(wypozyczenia10[[#This Row],[pesel]], meldunek[], 2), "-")</f>
        <v>53</v>
      </c>
      <c r="E316" s="13" t="str">
        <f>IF(AND(C315=wypozyczenia10[[#This Row],[tytul]], D315=wypozyczenia10[[#This Row],[nr pokoju]]), "tak", "")</f>
        <v/>
      </c>
    </row>
    <row r="317" spans="1:5" x14ac:dyDescent="0.25">
      <c r="A317">
        <v>34</v>
      </c>
      <c r="B317">
        <v>93110591337</v>
      </c>
      <c r="C317" t="s">
        <v>467</v>
      </c>
      <c r="D317">
        <f>IF(VLOOKUP(wypozyczenia10[[#This Row],[pesel]], studenci[], 5)="tak", VLOOKUP(wypozyczenia10[[#This Row],[pesel]], meldunek[], 2), "-")</f>
        <v>54</v>
      </c>
      <c r="E317" s="13" t="str">
        <f>IF(AND(C316=wypozyczenia10[[#This Row],[tytul]], D316=wypozyczenia10[[#This Row],[nr pokoju]]), "tak", "")</f>
        <v/>
      </c>
    </row>
    <row r="318" spans="1:5" x14ac:dyDescent="0.25">
      <c r="A318">
        <v>319</v>
      </c>
      <c r="B318">
        <v>95021137376</v>
      </c>
      <c r="C318" t="s">
        <v>524</v>
      </c>
      <c r="D318">
        <f>IF(VLOOKUP(wypozyczenia10[[#This Row],[pesel]], studenci[], 5)="tak", VLOOKUP(wypozyczenia10[[#This Row],[pesel]], meldunek[], 2), "-")</f>
        <v>17</v>
      </c>
      <c r="E318" s="13" t="str">
        <f>IF(AND(C317=wypozyczenia10[[#This Row],[tytul]], D317=wypozyczenia10[[#This Row],[nr pokoju]]), "tak", "")</f>
        <v/>
      </c>
    </row>
    <row r="319" spans="1:5" x14ac:dyDescent="0.25">
      <c r="A319">
        <v>7</v>
      </c>
      <c r="B319">
        <v>92122899246</v>
      </c>
      <c r="C319" t="s">
        <v>444</v>
      </c>
      <c r="D319">
        <f>IF(VLOOKUP(wypozyczenia10[[#This Row],[pesel]], studenci[], 5)="tak", VLOOKUP(wypozyczenia10[[#This Row],[pesel]], meldunek[], 2), "-")</f>
        <v>44</v>
      </c>
      <c r="E319" s="13" t="str">
        <f>IF(AND(C318=wypozyczenia10[[#This Row],[tytul]], D318=wypozyczenia10[[#This Row],[nr pokoju]]), "tak", "")</f>
        <v/>
      </c>
    </row>
    <row r="320" spans="1:5" x14ac:dyDescent="0.25">
      <c r="A320">
        <v>317</v>
      </c>
      <c r="B320">
        <v>97022784472</v>
      </c>
      <c r="C320" t="s">
        <v>444</v>
      </c>
      <c r="D320">
        <f>IF(VLOOKUP(wypozyczenia10[[#This Row],[pesel]], studenci[], 5)="tak", VLOOKUP(wypozyczenia10[[#This Row],[pesel]], meldunek[], 2), "-")</f>
        <v>51</v>
      </c>
      <c r="E320" s="13" t="str">
        <f>IF(AND(C319=wypozyczenia10[[#This Row],[tytul]], D319=wypozyczenia10[[#This Row],[nr pokoju]]), "tak", "")</f>
        <v/>
      </c>
    </row>
    <row r="321" spans="1:5" x14ac:dyDescent="0.25">
      <c r="A321">
        <v>94</v>
      </c>
      <c r="B321">
        <v>94070167664</v>
      </c>
      <c r="C321" t="s">
        <v>444</v>
      </c>
      <c r="D321">
        <f>IF(VLOOKUP(wypozyczenia10[[#This Row],[pesel]], studenci[], 5)="tak", VLOOKUP(wypozyczenia10[[#This Row],[pesel]], meldunek[], 2), "-")</f>
        <v>53</v>
      </c>
      <c r="E321" s="13" t="str">
        <f>IF(AND(C320=wypozyczenia10[[#This Row],[tytul]], D320=wypozyczenia10[[#This Row],[nr pokoju]]), "tak", "")</f>
        <v/>
      </c>
    </row>
    <row r="322" spans="1:5" x14ac:dyDescent="0.25">
      <c r="A322">
        <v>120</v>
      </c>
      <c r="B322">
        <v>92070336152</v>
      </c>
      <c r="C322" t="s">
        <v>444</v>
      </c>
      <c r="D322">
        <f>IF(VLOOKUP(wypozyczenia10[[#This Row],[pesel]], studenci[], 5)="tak", VLOOKUP(wypozyczenia10[[#This Row],[pesel]], meldunek[], 2), "-")</f>
        <v>64</v>
      </c>
      <c r="E322" s="13" t="str">
        <f>IF(AND(C321=wypozyczenia10[[#This Row],[tytul]], D321=wypozyczenia10[[#This Row],[nr pokoju]]), "tak", "")</f>
        <v/>
      </c>
    </row>
    <row r="323" spans="1:5" x14ac:dyDescent="0.25">
      <c r="A323">
        <v>255</v>
      </c>
      <c r="B323">
        <v>92060863855</v>
      </c>
      <c r="C323" t="s">
        <v>516</v>
      </c>
      <c r="D323">
        <f>IF(VLOOKUP(wypozyczenia10[[#This Row],[pesel]], studenci[], 5)="tak", VLOOKUP(wypozyczenia10[[#This Row],[pesel]], meldunek[], 2), "-")</f>
        <v>1</v>
      </c>
      <c r="E323" s="13" t="str">
        <f>IF(AND(C322=wypozyczenia10[[#This Row],[tytul]], D322=wypozyczenia10[[#This Row],[nr pokoju]]), "tak", "")</f>
        <v/>
      </c>
    </row>
    <row r="324" spans="1:5" x14ac:dyDescent="0.25">
      <c r="A324">
        <v>286</v>
      </c>
      <c r="B324">
        <v>96121964255</v>
      </c>
      <c r="C324" t="s">
        <v>516</v>
      </c>
      <c r="D324">
        <f>IF(VLOOKUP(wypozyczenia10[[#This Row],[pesel]], studenci[], 5)="tak", VLOOKUP(wypozyczenia10[[#This Row],[pesel]], meldunek[], 2), "-")</f>
        <v>6</v>
      </c>
      <c r="E324" s="13" t="str">
        <f>IF(AND(C323=wypozyczenia10[[#This Row],[tytul]], D323=wypozyczenia10[[#This Row],[nr pokoju]]), "tak", "")</f>
        <v/>
      </c>
    </row>
    <row r="325" spans="1:5" x14ac:dyDescent="0.25">
      <c r="A325">
        <v>184</v>
      </c>
      <c r="B325">
        <v>92060816563</v>
      </c>
      <c r="C325" t="s">
        <v>516</v>
      </c>
      <c r="D325">
        <f>IF(VLOOKUP(wypozyczenia10[[#This Row],[pesel]], studenci[], 5)="tak", VLOOKUP(wypozyczenia10[[#This Row],[pesel]], meldunek[], 2), "-")</f>
        <v>22</v>
      </c>
      <c r="E325" s="13" t="str">
        <f>IF(AND(C324=wypozyczenia10[[#This Row],[tytul]], D324=wypozyczenia10[[#This Row],[nr pokoju]]), "tak", "")</f>
        <v/>
      </c>
    </row>
    <row r="326" spans="1:5" x14ac:dyDescent="0.25">
      <c r="A326">
        <v>264</v>
      </c>
      <c r="B326">
        <v>93012423916</v>
      </c>
      <c r="C326" t="s">
        <v>516</v>
      </c>
      <c r="D326">
        <f>IF(VLOOKUP(wypozyczenia10[[#This Row],[pesel]], studenci[], 5)="tak", VLOOKUP(wypozyczenia10[[#This Row],[pesel]], meldunek[], 2), "-")</f>
        <v>47</v>
      </c>
      <c r="E326" s="13" t="str">
        <f>IF(AND(C325=wypozyczenia10[[#This Row],[tytul]], D325=wypozyczenia10[[#This Row],[nr pokoju]]), "tak", "")</f>
        <v/>
      </c>
    </row>
    <row r="327" spans="1:5" x14ac:dyDescent="0.25">
      <c r="A327">
        <v>138</v>
      </c>
      <c r="B327">
        <v>96112171271</v>
      </c>
      <c r="C327" t="s">
        <v>461</v>
      </c>
      <c r="D327">
        <f>IF(VLOOKUP(wypozyczenia10[[#This Row],[pesel]], studenci[], 5)="tak", VLOOKUP(wypozyczenia10[[#This Row],[pesel]], meldunek[], 2), "-")</f>
        <v>51</v>
      </c>
      <c r="E327" s="13" t="str">
        <f>IF(AND(C326=wypozyczenia10[[#This Row],[tytul]], D326=wypozyczenia10[[#This Row],[nr pokoju]]), "tak", "")</f>
        <v/>
      </c>
    </row>
    <row r="328" spans="1:5" x14ac:dyDescent="0.25">
      <c r="A328">
        <v>27</v>
      </c>
      <c r="B328">
        <v>96122279451</v>
      </c>
      <c r="C328" t="s">
        <v>461</v>
      </c>
      <c r="D328">
        <f>IF(VLOOKUP(wypozyczenia10[[#This Row],[pesel]], studenci[], 5)="tak", VLOOKUP(wypozyczenia10[[#This Row],[pesel]], meldunek[], 2), "-")</f>
        <v>62</v>
      </c>
      <c r="E328" s="13" t="str">
        <f>IF(AND(C327=wypozyczenia10[[#This Row],[tytul]], D327=wypozyczenia10[[#This Row],[nr pokoju]]), "tak", "")</f>
        <v/>
      </c>
    </row>
    <row r="329" spans="1:5" x14ac:dyDescent="0.25">
      <c r="A329">
        <v>229</v>
      </c>
      <c r="B329">
        <v>95011368836</v>
      </c>
      <c r="C329" t="s">
        <v>461</v>
      </c>
      <c r="D329">
        <f>IF(VLOOKUP(wypozyczenia10[[#This Row],[pesel]], studenci[], 5)="tak", VLOOKUP(wypozyczenia10[[#This Row],[pesel]], meldunek[], 2), "-")</f>
        <v>69</v>
      </c>
      <c r="E329" s="13" t="str">
        <f>IF(AND(C328=wypozyczenia10[[#This Row],[tytul]], D328=wypozyczenia10[[#This Row],[nr pokoju]]), "tak", "")</f>
        <v/>
      </c>
    </row>
    <row r="330" spans="1:5" x14ac:dyDescent="0.25">
      <c r="A330">
        <v>67</v>
      </c>
      <c r="B330">
        <v>94091089918</v>
      </c>
      <c r="C330" t="s">
        <v>486</v>
      </c>
      <c r="D330">
        <f>IF(VLOOKUP(wypozyczenia10[[#This Row],[pesel]], studenci[], 5)="tak", VLOOKUP(wypozyczenia10[[#This Row],[pesel]], meldunek[], 2), "-")</f>
        <v>32</v>
      </c>
      <c r="E330" s="13" t="str">
        <f>IF(AND(C329=wypozyczenia10[[#This Row],[tytul]], D329=wypozyczenia10[[#This Row],[nr pokoju]]), "tak", "")</f>
        <v/>
      </c>
    </row>
    <row r="331" spans="1:5" x14ac:dyDescent="0.25">
      <c r="A331">
        <v>282</v>
      </c>
      <c r="B331">
        <v>92052877491</v>
      </c>
      <c r="C331" t="s">
        <v>486</v>
      </c>
      <c r="D331">
        <f>IF(VLOOKUP(wypozyczenia10[[#This Row],[pesel]], studenci[], 5)="tak", VLOOKUP(wypozyczenia10[[#This Row],[pesel]], meldunek[], 2), "-")</f>
        <v>47</v>
      </c>
      <c r="E331" s="13" t="str">
        <f>IF(AND(C330=wypozyczenia10[[#This Row],[tytul]], D330=wypozyczenia10[[#This Row],[nr pokoju]]), "tak", "")</f>
        <v/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F3ADC-5F43-41F6-AD99-A9C5ABF6B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4</vt:i4>
      </vt:variant>
    </vt:vector>
  </HeadingPairs>
  <TitlesOfParts>
    <vt:vector size="12" baseType="lpstr">
      <vt:lpstr>studenci</vt:lpstr>
      <vt:lpstr>wypozyczenia</vt:lpstr>
      <vt:lpstr>meldunek</vt:lpstr>
      <vt:lpstr>zad1</vt:lpstr>
      <vt:lpstr>zad2</vt:lpstr>
      <vt:lpstr>zad3</vt:lpstr>
      <vt:lpstr>zad4</vt:lpstr>
      <vt:lpstr>zad5</vt:lpstr>
      <vt:lpstr>zad1!Kryteria</vt:lpstr>
      <vt:lpstr>zad4!Kryteria</vt:lpstr>
      <vt:lpstr>zad1!Wybieranie</vt:lpstr>
      <vt:lpstr>zad4!Wybieranie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barenciak</dc:creator>
  <cp:lastModifiedBy>Bartosz Larenta</cp:lastModifiedBy>
  <dcterms:created xsi:type="dcterms:W3CDTF">2015-06-05T18:19:34Z</dcterms:created>
  <dcterms:modified xsi:type="dcterms:W3CDTF">2022-10-27T14:58:11Z</dcterms:modified>
</cp:coreProperties>
</file>