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isutex\"/>
    </mc:Choice>
  </mc:AlternateContent>
  <bookViews>
    <workbookView xWindow="0" yWindow="0" windowWidth="24000" windowHeight="9885"/>
  </bookViews>
  <sheets>
    <sheet name="Hoja1" sheetId="1" r:id="rId1"/>
  </sheets>
  <definedNames>
    <definedName name="_xlnm.Print_Area" localSheetId="0">Hoja1!$A$1:$H$43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19" i="1"/>
  <c r="H18" i="1"/>
  <c r="H7" i="1"/>
  <c r="H4" i="1"/>
  <c r="H10" i="1"/>
  <c r="H17" i="1"/>
  <c r="H15" i="1"/>
  <c r="H16" i="1"/>
  <c r="H14" i="1"/>
  <c r="H6" i="1"/>
  <c r="H8" i="1"/>
  <c r="D38" i="1" l="1"/>
  <c r="H12" i="1" s="1"/>
  <c r="C32" i="1"/>
  <c r="H11" i="1" s="1"/>
  <c r="D33" i="1" l="1"/>
  <c r="H9" i="1" s="1"/>
  <c r="C39" i="1"/>
  <c r="H3" i="1" s="1"/>
  <c r="C40" i="1"/>
  <c r="D3" i="1"/>
  <c r="H13" i="1" l="1"/>
  <c r="D40" i="1"/>
</calcChain>
</file>

<file path=xl/sharedStrings.xml><?xml version="1.0" encoding="utf-8"?>
<sst xmlns="http://schemas.openxmlformats.org/spreadsheetml/2006/main" count="57" uniqueCount="26">
  <si>
    <t>Código</t>
  </si>
  <si>
    <t>Cuenta</t>
  </si>
  <si>
    <t>Débito</t>
  </si>
  <si>
    <t>Crédito</t>
  </si>
  <si>
    <t>Caja</t>
  </si>
  <si>
    <t>Ahorros</t>
  </si>
  <si>
    <t>Arrendamiento Maquinaria</t>
  </si>
  <si>
    <t>Arrendamiento Local</t>
  </si>
  <si>
    <t>Acreedores Varios</t>
  </si>
  <si>
    <t>Construcciones y Edificaciones</t>
  </si>
  <si>
    <t>Flota y Equipo de Transporte</t>
  </si>
  <si>
    <t>Muebles y Enseres</t>
  </si>
  <si>
    <t>Aportes Sociales</t>
  </si>
  <si>
    <t>Seguros</t>
  </si>
  <si>
    <t>Proveedores Nacionales</t>
  </si>
  <si>
    <t>Mercancías no Fabricadas por la Empresa</t>
  </si>
  <si>
    <t>Servicios</t>
  </si>
  <si>
    <t>Comercio al por mayor y al por menor</t>
  </si>
  <si>
    <t>IVA Descontable</t>
  </si>
  <si>
    <t>IVA Generado</t>
  </si>
  <si>
    <t>Totales</t>
  </si>
  <si>
    <t>Camilo Andrés Barragán Gómez</t>
  </si>
  <si>
    <t>Julián Mauricio Lancheros Serrato</t>
  </si>
  <si>
    <t>Valor</t>
  </si>
  <si>
    <t>Comprobante de diario</t>
  </si>
  <si>
    <t>Balance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</si>
</sst>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3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D14" sqref="D14"/>
    </sheetView>
  </sheetViews>
  <sheetFormatPr baseColWidth="10" defaultRowHeight="15" x14ac:dyDescent="0.25"/>
  <cols>
    <col min="1" max="1" width="11.42578125" style="3"/>
    <col min="2" max="2" width="36.42578125" style="3" customWidth="1"/>
    <col min="3" max="4" width="13.7109375" style="6" customWidth="1"/>
    <col min="5" max="6" width="11.42578125" style="3"/>
    <col min="7" max="7" width="36.42578125" style="3" customWidth="1"/>
    <col min="8" max="8" width="13.7109375" style="3" customWidth="1"/>
    <col min="9" max="9" width="13.7109375" style="10" customWidth="1"/>
    <col min="10" max="16384" width="11.42578125" style="3"/>
  </cols>
  <sheetData>
    <row r="1" spans="1:9" x14ac:dyDescent="0.25">
      <c r="A1" s="14" t="s">
        <v>24</v>
      </c>
      <c r="B1" s="14"/>
      <c r="C1" s="14"/>
      <c r="D1" s="14"/>
      <c r="F1" s="16" t="s">
        <v>25</v>
      </c>
      <c r="G1" s="16"/>
      <c r="H1" s="16"/>
    </row>
    <row r="2" spans="1:9" x14ac:dyDescent="0.25">
      <c r="A2" s="1" t="s">
        <v>0</v>
      </c>
      <c r="B2" s="1" t="s">
        <v>1</v>
      </c>
      <c r="C2" s="2" t="s">
        <v>2</v>
      </c>
      <c r="D2" s="2" t="s">
        <v>3</v>
      </c>
      <c r="F2" s="7" t="s">
        <v>0</v>
      </c>
      <c r="G2" s="7" t="s">
        <v>1</v>
      </c>
      <c r="H2" s="2" t="s">
        <v>23</v>
      </c>
      <c r="I2" s="8"/>
    </row>
    <row r="3" spans="1:9" x14ac:dyDescent="0.25">
      <c r="A3" s="4">
        <v>3115</v>
      </c>
      <c r="B3" s="4" t="s">
        <v>12</v>
      </c>
      <c r="C3" s="5"/>
      <c r="D3" s="5">
        <f>SUM(C4:C7)</f>
        <v>56000000</v>
      </c>
      <c r="F3" s="11">
        <v>1105</v>
      </c>
      <c r="G3" s="4" t="s">
        <v>4</v>
      </c>
      <c r="H3" s="5">
        <f>C5 -D16-D19-D26-D29+C39</f>
        <v>61620000</v>
      </c>
      <c r="I3" s="9"/>
    </row>
    <row r="4" spans="1:9" x14ac:dyDescent="0.25">
      <c r="A4" s="4">
        <v>152405</v>
      </c>
      <c r="B4" s="4" t="s">
        <v>11</v>
      </c>
      <c r="C4" s="5">
        <v>15000000</v>
      </c>
      <c r="D4" s="5"/>
      <c r="F4" s="11">
        <v>1120</v>
      </c>
      <c r="G4" s="4" t="s">
        <v>5</v>
      </c>
      <c r="H4" s="5">
        <f>C7</f>
        <v>5000000</v>
      </c>
      <c r="I4" s="9"/>
    </row>
    <row r="5" spans="1:9" x14ac:dyDescent="0.25">
      <c r="A5" s="4">
        <v>1105</v>
      </c>
      <c r="B5" s="4" t="s">
        <v>4</v>
      </c>
      <c r="C5" s="5">
        <v>10000000</v>
      </c>
      <c r="D5" s="5"/>
      <c r="F5" s="11">
        <v>1435</v>
      </c>
      <c r="G5" s="4" t="s">
        <v>15</v>
      </c>
      <c r="H5" s="5">
        <f>$C$21+$C$24+$C$31-$D$37</f>
        <v>-14500000</v>
      </c>
      <c r="I5" s="9"/>
    </row>
    <row r="6" spans="1:9" x14ac:dyDescent="0.25">
      <c r="A6" s="4">
        <v>1540</v>
      </c>
      <c r="B6" s="4" t="s">
        <v>10</v>
      </c>
      <c r="C6" s="5">
        <v>26000000</v>
      </c>
      <c r="D6" s="5"/>
      <c r="F6" s="11">
        <v>1516</v>
      </c>
      <c r="G6" s="4" t="s">
        <v>9</v>
      </c>
      <c r="H6" s="5">
        <f>C9</f>
        <v>155000000</v>
      </c>
      <c r="I6" s="9"/>
    </row>
    <row r="7" spans="1:9" x14ac:dyDescent="0.25">
      <c r="A7" s="4">
        <v>1120</v>
      </c>
      <c r="B7" s="4" t="s">
        <v>5</v>
      </c>
      <c r="C7" s="5">
        <v>5000000</v>
      </c>
      <c r="D7" s="5"/>
      <c r="F7" s="11">
        <v>152405</v>
      </c>
      <c r="G7" s="4" t="s">
        <v>11</v>
      </c>
      <c r="H7" s="5">
        <f>C4</f>
        <v>15000000</v>
      </c>
      <c r="I7" s="9"/>
    </row>
    <row r="8" spans="1:9" x14ac:dyDescent="0.25">
      <c r="A8" s="13"/>
      <c r="B8" s="13"/>
      <c r="C8" s="12"/>
      <c r="D8" s="12"/>
      <c r="F8" s="11">
        <v>1540</v>
      </c>
      <c r="G8" s="4" t="s">
        <v>10</v>
      </c>
      <c r="H8" s="5">
        <f>C6</f>
        <v>26000000</v>
      </c>
      <c r="I8" s="9"/>
    </row>
    <row r="9" spans="1:9" x14ac:dyDescent="0.25">
      <c r="A9" s="4">
        <v>1516</v>
      </c>
      <c r="B9" s="4" t="s">
        <v>9</v>
      </c>
      <c r="C9" s="5">
        <v>155000000</v>
      </c>
      <c r="D9" s="5"/>
      <c r="F9" s="11">
        <v>2205</v>
      </c>
      <c r="G9" s="4" t="s">
        <v>14</v>
      </c>
      <c r="H9" s="5">
        <f>-$D$22-$D$33</f>
        <v>-34015000</v>
      </c>
      <c r="I9" s="9"/>
    </row>
    <row r="10" spans="1:9" x14ac:dyDescent="0.25">
      <c r="A10" s="4">
        <v>2380</v>
      </c>
      <c r="B10" s="4" t="s">
        <v>8</v>
      </c>
      <c r="C10" s="5"/>
      <c r="D10" s="5">
        <v>155000000</v>
      </c>
      <c r="F10" s="11">
        <v>2380</v>
      </c>
      <c r="G10" s="4" t="s">
        <v>8</v>
      </c>
      <c r="H10" s="5">
        <f>-$D$13</f>
        <v>-4000000</v>
      </c>
      <c r="I10" s="9"/>
    </row>
    <row r="11" spans="1:9" x14ac:dyDescent="0.25">
      <c r="A11" s="13"/>
      <c r="B11" s="13"/>
      <c r="C11" s="12"/>
      <c r="D11" s="12"/>
      <c r="F11" s="11">
        <v>2408</v>
      </c>
      <c r="G11" s="4" t="s">
        <v>18</v>
      </c>
      <c r="H11" s="5">
        <f>C25+C32</f>
        <v>3765000</v>
      </c>
      <c r="I11" s="9"/>
    </row>
    <row r="12" spans="1:9" x14ac:dyDescent="0.25">
      <c r="A12" s="4">
        <v>512015</v>
      </c>
      <c r="B12" s="4" t="s">
        <v>6</v>
      </c>
      <c r="C12" s="5">
        <v>4000000</v>
      </c>
      <c r="D12" s="5"/>
      <c r="F12" s="11">
        <v>2416</v>
      </c>
      <c r="G12" s="4" t="s">
        <v>19</v>
      </c>
      <c r="H12" s="5">
        <f>$D$38</f>
        <v>9500000</v>
      </c>
      <c r="I12" s="9"/>
    </row>
    <row r="13" spans="1:9" x14ac:dyDescent="0.25">
      <c r="A13" s="4">
        <v>2380</v>
      </c>
      <c r="B13" s="4" t="s">
        <v>8</v>
      </c>
      <c r="C13" s="5"/>
      <c r="D13" s="5">
        <v>4000000</v>
      </c>
      <c r="F13" s="11">
        <v>3115</v>
      </c>
      <c r="G13" s="4" t="s">
        <v>12</v>
      </c>
      <c r="H13" s="5">
        <f>$D$3</f>
        <v>56000000</v>
      </c>
      <c r="I13" s="9"/>
    </row>
    <row r="14" spans="1:9" x14ac:dyDescent="0.25">
      <c r="A14" s="13"/>
      <c r="B14" s="13"/>
      <c r="C14" s="12"/>
      <c r="D14" s="12"/>
      <c r="F14" s="11">
        <v>4135</v>
      </c>
      <c r="G14" s="4" t="s">
        <v>17</v>
      </c>
      <c r="H14" s="5">
        <f>-$D$35</f>
        <v>-50000000</v>
      </c>
      <c r="I14" s="9"/>
    </row>
    <row r="15" spans="1:9" x14ac:dyDescent="0.25">
      <c r="A15" s="4">
        <v>512010</v>
      </c>
      <c r="B15" s="4" t="s">
        <v>7</v>
      </c>
      <c r="C15" s="5">
        <v>1500000</v>
      </c>
      <c r="D15" s="5"/>
      <c r="F15" s="11">
        <v>5130</v>
      </c>
      <c r="G15" s="4" t="s">
        <v>13</v>
      </c>
      <c r="H15" s="5">
        <f>C18</f>
        <v>830000</v>
      </c>
      <c r="I15" s="9"/>
    </row>
    <row r="16" spans="1:9" x14ac:dyDescent="0.25">
      <c r="A16" s="4">
        <v>1105</v>
      </c>
      <c r="B16" s="4" t="s">
        <v>4</v>
      </c>
      <c r="C16" s="5"/>
      <c r="D16" s="5">
        <v>1500000</v>
      </c>
      <c r="F16" s="11">
        <v>5135</v>
      </c>
      <c r="G16" s="4" t="s">
        <v>16</v>
      </c>
      <c r="H16" s="5">
        <f>C28</f>
        <v>300000</v>
      </c>
      <c r="I16" s="9"/>
    </row>
    <row r="17" spans="1:9" x14ac:dyDescent="0.25">
      <c r="A17" s="13"/>
      <c r="B17" s="13"/>
      <c r="C17" s="12"/>
      <c r="D17" s="12"/>
      <c r="F17" s="11">
        <v>6135</v>
      </c>
      <c r="G17" s="4" t="s">
        <v>17</v>
      </c>
      <c r="H17" s="5">
        <f>C36</f>
        <v>50000000</v>
      </c>
      <c r="I17" s="9"/>
    </row>
    <row r="18" spans="1:9" x14ac:dyDescent="0.25">
      <c r="A18" s="4">
        <v>5130</v>
      </c>
      <c r="B18" s="4" t="s">
        <v>13</v>
      </c>
      <c r="C18" s="5">
        <v>830000</v>
      </c>
      <c r="D18" s="5"/>
      <c r="F18" s="11">
        <v>512010</v>
      </c>
      <c r="G18" s="4" t="s">
        <v>7</v>
      </c>
      <c r="H18" s="5">
        <f>C15</f>
        <v>1500000</v>
      </c>
      <c r="I18" s="9"/>
    </row>
    <row r="19" spans="1:9" x14ac:dyDescent="0.25">
      <c r="A19" s="4">
        <v>1105</v>
      </c>
      <c r="B19" s="4" t="s">
        <v>4</v>
      </c>
      <c r="C19" s="5"/>
      <c r="D19" s="5">
        <v>830000</v>
      </c>
      <c r="F19" s="11">
        <v>512015</v>
      </c>
      <c r="G19" s="4" t="s">
        <v>6</v>
      </c>
      <c r="H19" s="5">
        <f>C12</f>
        <v>4000000</v>
      </c>
      <c r="I19" s="9"/>
    </row>
    <row r="20" spans="1:9" x14ac:dyDescent="0.25">
      <c r="A20" s="13"/>
      <c r="B20" s="13"/>
      <c r="C20" s="12"/>
      <c r="D20" s="12"/>
      <c r="F20"/>
      <c r="G20"/>
      <c r="H20" s="9"/>
      <c r="I20" s="9"/>
    </row>
    <row r="21" spans="1:9" x14ac:dyDescent="0.25">
      <c r="A21" s="4">
        <v>1435</v>
      </c>
      <c r="B21" s="4" t="s">
        <v>15</v>
      </c>
      <c r="C21" s="5">
        <v>12000000</v>
      </c>
      <c r="D21" s="5"/>
      <c r="F21"/>
      <c r="G21"/>
      <c r="H21" s="9"/>
      <c r="I21" s="9"/>
    </row>
    <row r="22" spans="1:9" x14ac:dyDescent="0.25">
      <c r="A22" s="4">
        <v>2205</v>
      </c>
      <c r="B22" s="4" t="s">
        <v>14</v>
      </c>
      <c r="C22" s="5"/>
      <c r="D22" s="5">
        <v>12000000</v>
      </c>
      <c r="F22"/>
      <c r="G22"/>
      <c r="H22" s="9"/>
      <c r="I22" s="9"/>
    </row>
    <row r="23" spans="1:9" x14ac:dyDescent="0.25">
      <c r="A23" s="13"/>
      <c r="B23" s="13"/>
      <c r="C23" s="12"/>
      <c r="D23" s="12"/>
      <c r="F23"/>
      <c r="G23"/>
      <c r="H23" s="9"/>
      <c r="I23" s="9"/>
    </row>
    <row r="24" spans="1:9" x14ac:dyDescent="0.25">
      <c r="A24" s="4">
        <v>1435</v>
      </c>
      <c r="B24" s="4" t="s">
        <v>15</v>
      </c>
      <c r="C24" s="5">
        <v>5000000</v>
      </c>
      <c r="D24" s="5"/>
      <c r="F24"/>
      <c r="G24"/>
      <c r="H24" s="9"/>
      <c r="I24" s="9"/>
    </row>
    <row r="25" spans="1:9" x14ac:dyDescent="0.25">
      <c r="A25" s="4">
        <v>2408</v>
      </c>
      <c r="B25" s="4" t="s">
        <v>18</v>
      </c>
      <c r="C25" s="5">
        <v>250000</v>
      </c>
      <c r="D25" s="5"/>
      <c r="F25"/>
      <c r="G25"/>
      <c r="H25" s="9"/>
      <c r="I25" s="9"/>
    </row>
    <row r="26" spans="1:9" x14ac:dyDescent="0.25">
      <c r="A26" s="4">
        <v>1105</v>
      </c>
      <c r="B26" s="4" t="s">
        <v>4</v>
      </c>
      <c r="C26" s="5"/>
      <c r="D26" s="5">
        <v>5250000</v>
      </c>
      <c r="F26"/>
      <c r="G26"/>
      <c r="H26" s="9"/>
      <c r="I26" s="9"/>
    </row>
    <row r="27" spans="1:9" x14ac:dyDescent="0.25">
      <c r="A27" s="13"/>
      <c r="B27" s="13"/>
      <c r="C27" s="12"/>
      <c r="D27" s="12"/>
      <c r="F27"/>
      <c r="G27"/>
      <c r="H27" s="9"/>
      <c r="I27" s="9"/>
    </row>
    <row r="28" spans="1:9" x14ac:dyDescent="0.25">
      <c r="A28" s="4">
        <v>5135</v>
      </c>
      <c r="B28" s="4" t="s">
        <v>16</v>
      </c>
      <c r="C28" s="5">
        <v>300000</v>
      </c>
      <c r="D28" s="5"/>
      <c r="F28"/>
      <c r="G28"/>
      <c r="H28" s="9"/>
      <c r="I28" s="9"/>
    </row>
    <row r="29" spans="1:9" x14ac:dyDescent="0.25">
      <c r="A29" s="4">
        <v>1105</v>
      </c>
      <c r="B29" s="4" t="s">
        <v>4</v>
      </c>
      <c r="C29" s="5"/>
      <c r="D29" s="5">
        <v>300000</v>
      </c>
      <c r="F29"/>
      <c r="G29"/>
      <c r="H29" s="9"/>
      <c r="I29" s="9"/>
    </row>
    <row r="30" spans="1:9" x14ac:dyDescent="0.25">
      <c r="A30" s="13"/>
      <c r="B30" s="13"/>
      <c r="C30" s="12"/>
      <c r="D30" s="12"/>
      <c r="F30"/>
      <c r="G30"/>
      <c r="H30" s="9"/>
      <c r="I30" s="9"/>
    </row>
    <row r="31" spans="1:9" x14ac:dyDescent="0.25">
      <c r="A31" s="4">
        <v>1435</v>
      </c>
      <c r="B31" s="4" t="s">
        <v>15</v>
      </c>
      <c r="C31" s="5">
        <v>18500000</v>
      </c>
      <c r="D31" s="5"/>
    </row>
    <row r="32" spans="1:9" x14ac:dyDescent="0.25">
      <c r="A32" s="4">
        <v>2408</v>
      </c>
      <c r="B32" s="4" t="s">
        <v>18</v>
      </c>
      <c r="C32" s="5">
        <f>C31*19/100</f>
        <v>3515000</v>
      </c>
      <c r="D32" s="5"/>
    </row>
    <row r="33" spans="1:4" x14ac:dyDescent="0.25">
      <c r="A33" s="4">
        <v>2205</v>
      </c>
      <c r="B33" s="4" t="s">
        <v>14</v>
      </c>
      <c r="C33" s="5"/>
      <c r="D33" s="5">
        <f>C31+C32</f>
        <v>22015000</v>
      </c>
    </row>
    <row r="34" spans="1:4" x14ac:dyDescent="0.25">
      <c r="A34" s="13"/>
      <c r="B34" s="13"/>
      <c r="C34" s="12"/>
      <c r="D34" s="12"/>
    </row>
    <row r="35" spans="1:4" x14ac:dyDescent="0.25">
      <c r="A35" s="4">
        <v>4135</v>
      </c>
      <c r="B35" s="4" t="s">
        <v>17</v>
      </c>
      <c r="C35" s="5"/>
      <c r="D35" s="5">
        <v>50000000</v>
      </c>
    </row>
    <row r="36" spans="1:4" x14ac:dyDescent="0.25">
      <c r="A36" s="4">
        <v>6135</v>
      </c>
      <c r="B36" s="4" t="s">
        <v>17</v>
      </c>
      <c r="C36" s="5">
        <v>50000000</v>
      </c>
      <c r="D36" s="5"/>
    </row>
    <row r="37" spans="1:4" x14ac:dyDescent="0.25">
      <c r="A37" s="4">
        <v>1435</v>
      </c>
      <c r="B37" s="4" t="s">
        <v>15</v>
      </c>
      <c r="C37" s="5"/>
      <c r="D37" s="5">
        <v>50000000</v>
      </c>
    </row>
    <row r="38" spans="1:4" x14ac:dyDescent="0.25">
      <c r="A38" s="4">
        <v>2416</v>
      </c>
      <c r="B38" s="4" t="s">
        <v>19</v>
      </c>
      <c r="C38" s="5"/>
      <c r="D38" s="5">
        <f>D35*19/100</f>
        <v>9500000</v>
      </c>
    </row>
    <row r="39" spans="1:4" x14ac:dyDescent="0.25">
      <c r="A39" s="4">
        <v>1105</v>
      </c>
      <c r="B39" s="4" t="s">
        <v>4</v>
      </c>
      <c r="C39" s="5">
        <f>D37+D38</f>
        <v>59500000</v>
      </c>
      <c r="D39" s="5"/>
    </row>
    <row r="40" spans="1:4" x14ac:dyDescent="0.25">
      <c r="A40" s="14" t="s">
        <v>20</v>
      </c>
      <c r="B40" s="14"/>
      <c r="C40" s="5">
        <f>SUM(C3:C39)</f>
        <v>366395000</v>
      </c>
      <c r="D40" s="5">
        <f>SUM(D3:D39)</f>
        <v>366395000</v>
      </c>
    </row>
    <row r="42" spans="1:4" x14ac:dyDescent="0.25">
      <c r="A42" s="15" t="s">
        <v>21</v>
      </c>
      <c r="B42" s="15"/>
    </row>
    <row r="43" spans="1:4" x14ac:dyDescent="0.25">
      <c r="A43" s="15" t="s">
        <v>22</v>
      </c>
      <c r="B43" s="15"/>
    </row>
  </sheetData>
  <sortState ref="F2:H18">
    <sortCondition ref="F18"/>
  </sortState>
  <mergeCells count="5">
    <mergeCell ref="A40:B40"/>
    <mergeCell ref="A42:B42"/>
    <mergeCell ref="A43:B43"/>
    <mergeCell ref="A1:D1"/>
    <mergeCell ref="F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2018-08-25T00:15:51Z</cp:lastPrinted>
  <dcterms:created xsi:type="dcterms:W3CDTF">2018-08-23T21:22:59Z</dcterms:created>
  <dcterms:modified xsi:type="dcterms:W3CDTF">2018-08-25T00:16:08Z</dcterms:modified>
</cp:coreProperties>
</file>