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jer_5_pag_72" sheetId="1" r:id="rId3"/>
    <sheet state="visible" name="Ejer_7_pag 72" sheetId="2" r:id="rId4"/>
    <sheet state="visible" name="Ejer_9_pag_72" sheetId="3" r:id="rId5"/>
    <sheet state="visible" name="Ejer_10_pag_73" sheetId="4" r:id="rId6"/>
    <sheet state="visible" name="Ejer_11_pag_73" sheetId="5" r:id="rId7"/>
    <sheet state="visible" name="Ejer_12_pag_73" sheetId="6" r:id="rId8"/>
    <sheet state="visible" name="Ejer_13_pag_73" sheetId="7" r:id="rId9"/>
    <sheet state="visible" name="Ejer_14_pag_73" sheetId="8" r:id="rId10"/>
    <sheet state="visible" name="Ejer_8_DIARIA_pag_72" sheetId="9" r:id="rId11"/>
    <sheet state="visible" name="Ejer_15_DIARIA_pag_73" sheetId="10" r:id="rId12"/>
    <sheet state="visible" name="Ejer_16_DIARIA_pag_73" sheetId="11" r:id="rId13"/>
  </sheets>
  <definedNames/>
  <calcPr/>
</workbook>
</file>

<file path=xl/sharedStrings.xml><?xml version="1.0" encoding="utf-8"?>
<sst xmlns="http://schemas.openxmlformats.org/spreadsheetml/2006/main" count="739" uniqueCount="78">
  <si>
    <t>EJERCICIO 5_PAG 72</t>
  </si>
  <si>
    <t>EMPRESA</t>
  </si>
  <si>
    <t>TRABAJADOR</t>
  </si>
  <si>
    <t>DOMICILIO</t>
  </si>
  <si>
    <t xml:space="preserve"> </t>
  </si>
  <si>
    <t>NIF</t>
  </si>
  <si>
    <t>Nº S.S</t>
  </si>
  <si>
    <t>CIF</t>
  </si>
  <si>
    <t>CATEGORIA</t>
  </si>
  <si>
    <t>CCC</t>
  </si>
  <si>
    <t>GRUPO COTIZACION</t>
  </si>
  <si>
    <t>Periodo liquidación</t>
  </si>
  <si>
    <t>Del 1 al 31 del mes xx</t>
  </si>
  <si>
    <t>Nº días</t>
  </si>
  <si>
    <t>I. DEVENGOS</t>
  </si>
  <si>
    <t>TOTALES</t>
  </si>
  <si>
    <t>1. Percepciones salariales</t>
  </si>
  <si>
    <t>Salario base</t>
  </si>
  <si>
    <t>Complementos salariales</t>
  </si>
  <si>
    <t>Incentivos</t>
  </si>
  <si>
    <t>Horas extraordinarias</t>
  </si>
  <si>
    <t>Horas complementarias(contratos a tiempo parcial)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</si>
  <si>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</si>
  <si>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</si>
  <si>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</si>
  <si>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</si>
  <si>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</si>
  <si>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Otras percepciones no salariales</t>
  </si>
  <si>
    <t>A. TOTAL DEVENGADO</t>
  </si>
  <si>
    <t>II. DEDUCCIONES</t>
  </si>
  <si>
    <t>1. Aportaciones del trabajador a las cotizaciones a la S.S y conceptos de recaudación conjunta</t>
  </si>
  <si>
    <t>Porcentaje</t>
  </si>
  <si>
    <t>Contingencias comunes</t>
  </si>
  <si>
    <t>B1</t>
  </si>
  <si>
    <t>Desempleo</t>
  </si>
  <si>
    <t>B2</t>
  </si>
  <si>
    <t>Formación Profesional</t>
  </si>
  <si>
    <t>Horas extraordinarias Normales</t>
  </si>
  <si>
    <t>Horas extraordinarias de Fuerza Mayor</t>
  </si>
  <si>
    <t>TOTAL APORTACIONES</t>
  </si>
  <si>
    <t>B3</t>
  </si>
  <si>
    <t>Horas extraordinar de Fuerza Mayor</t>
  </si>
  <si>
    <t>B4</t>
  </si>
  <si>
    <t>2. Irpf</t>
  </si>
  <si>
    <t>B5</t>
  </si>
  <si>
    <t>3. Anticipos</t>
  </si>
  <si>
    <t>4. Valor de los productos recibidos en especie</t>
  </si>
  <si>
    <t>5. Otras deducciones</t>
  </si>
  <si>
    <t>B. TOTAL A DEDUCIR</t>
  </si>
  <si>
    <t>Horas extraord Normales</t>
  </si>
  <si>
    <t>LIQUIDO TOTAL A PERCIBIR (A-B)</t>
  </si>
  <si>
    <t>Horas extraord de Fu Mayor</t>
  </si>
  <si>
    <t>Firma y sello de la empresa</t>
  </si>
  <si>
    <t>Fecha</t>
  </si>
  <si>
    <t>Recibi</t>
  </si>
  <si>
    <t>CUOTA OBRERA</t>
  </si>
  <si>
    <t>DETERMINACION DE LAS BASES DE COTIZACION A LA SEGURIDAD SOCIAL E IRPF</t>
  </si>
  <si>
    <t>CONCEPTO</t>
  </si>
  <si>
    <t>BASES</t>
  </si>
  <si>
    <t>TIPOS %</t>
  </si>
  <si>
    <t xml:space="preserve">APORTACIÓN </t>
  </si>
  <si>
    <t>1. Base de cotización por contingencias comunes</t>
  </si>
  <si>
    <t>Remuneración mensual</t>
  </si>
  <si>
    <t>Prorrata pagas extras</t>
  </si>
  <si>
    <t>TOTAL</t>
  </si>
  <si>
    <t>2. Base de cotización por contingencias profesionales</t>
  </si>
  <si>
    <t>y conceptos de recaudación conjunta</t>
  </si>
  <si>
    <t>AT y EP</t>
  </si>
  <si>
    <t>FP</t>
  </si>
  <si>
    <t>FOGASA</t>
  </si>
  <si>
    <t xml:space="preserve">3. Base de cotización por horas extras </t>
  </si>
  <si>
    <t>4.-Base de cotiz horas extras fuerza mayor</t>
  </si>
  <si>
    <t>5. Base sujeta a retención del Irpf</t>
  </si>
  <si>
    <t>CUOTA PATRONAL</t>
  </si>
  <si>
    <t>Del 1 al 31 del mes XX</t>
  </si>
  <si>
    <t>XX</t>
  </si>
  <si>
    <t>Plus convenio</t>
  </si>
  <si>
    <t>Antigüedad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</si>
</sst>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\ %"/>
  </numFmts>
  <fonts count="20">
    <font>
      <sz val="10.0"/>
      <color rgb="FF000000"/>
      <name val="Arial"/>
    </font>
    <font>
      <sz val="10.0"/>
      <name val="Bookman Old Style"/>
    </font>
    <font>
      <b/>
      <sz val="10.0"/>
      <name val="Arial"/>
    </font>
    <font>
      <sz val="8.0"/>
      <name val="Bookman Old Style"/>
    </font>
    <font>
      <b/>
      <sz val="10.0"/>
      <name val="Bookman Old Style"/>
    </font>
    <font>
      <b/>
      <sz val="8.0"/>
      <name val="Bookman Old Style"/>
    </font>
    <font>
      <b/>
      <sz val="12.0"/>
      <name val="Bookman Old Style"/>
    </font>
    <font>
      <b/>
      <u/>
      <sz val="10.0"/>
      <name val="Bookman Old Style"/>
    </font>
    <font>
      <b/>
      <u/>
      <sz val="10.0"/>
      <name val="Bookman Old Style"/>
    </font>
    <font>
      <b/>
      <u/>
      <sz val="8.0"/>
      <name val="Bookman Old Style"/>
    </font>
    <font>
      <b/>
      <u/>
      <sz val="10.0"/>
      <name val="Bookman Old Style"/>
    </font>
    <font>
      <b/>
      <u/>
      <sz val="8.0"/>
      <name val="Bookman Old Style"/>
    </font>
    <font>
      <b/>
      <u/>
      <sz val="8.0"/>
      <name val="Bookman Old Style"/>
    </font>
    <font>
      <sz val="10.0"/>
      <name val="Arial"/>
    </font>
    <font>
      <b/>
      <u/>
      <sz val="10.0"/>
      <name val="Bookman Old Style"/>
    </font>
    <font>
      <b/>
      <u/>
      <sz val="10.0"/>
      <name val="Bookman Old Style"/>
    </font>
    <font>
      <b/>
      <u/>
      <sz val="8.0"/>
      <name val="Bookman Old Style"/>
    </font>
    <font>
      <b/>
      <u/>
      <sz val="8.0"/>
      <name val="Bookman Old Style"/>
    </font>
    <font>
      <sz val="8.0"/>
      <name val="Arial"/>
    </font>
    <font>
      <b/>
      <u/>
      <sz val="8.0"/>
      <name val="Bookman Old Style"/>
    </font>
  </fonts>
  <fills count="11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66FF99"/>
        <bgColor rgb="FF66FF99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579D1C"/>
        <bgColor rgb="FF579D1C"/>
      </patternFill>
    </fill>
    <fill>
      <patternFill patternType="solid">
        <fgColor rgb="FFCCCCFF"/>
        <bgColor rgb="FFCCCCFF"/>
      </patternFill>
    </fill>
    <fill>
      <patternFill patternType="solid">
        <fgColor rgb="FFFFCCFF"/>
        <bgColor rgb="FFFFCCFF"/>
      </patternFill>
    </fill>
  </fills>
  <borders count="32">
    <border/>
    <border>
      <left style="medium">
        <color rgb="FF000000"/>
      </left>
      <top style="medium">
        <color rgb="FF000000"/>
      </top>
    </border>
    <border>
      <left/>
      <right/>
      <top style="medium">
        <color rgb="FF000000"/>
      </top>
      <bottom style="hair">
        <color rgb="FF000000"/>
      </bottom>
    </border>
    <border>
      <top style="medium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ck">
        <color rgb="FF000000"/>
      </right>
      <top style="medium">
        <color rgb="FF000000"/>
      </top>
      <bottom/>
    </border>
    <border>
      <right style="thick">
        <color rgb="FF000000"/>
      </right>
    </border>
    <border>
      <bottom style="hair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thick">
        <color rgb="FF000000"/>
      </right>
      <top/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1" numFmtId="0" xfId="0" applyBorder="1" applyFont="1"/>
    <xf borderId="2" fillId="2" fontId="3" numFmtId="0" xfId="0" applyBorder="1" applyFill="1" applyFont="1"/>
    <xf borderId="2" fillId="2" fontId="1" numFmtId="0" xfId="0" applyBorder="1" applyFont="1"/>
    <xf borderId="3" fillId="0" fontId="1" numFmtId="0" xfId="0" applyBorder="1" applyFont="1"/>
    <xf borderId="4" fillId="2" fontId="3" numFmtId="0" xfId="0" applyBorder="1" applyFont="1"/>
    <xf borderId="5" fillId="2" fontId="3" numFmtId="0" xfId="0" applyBorder="1" applyFont="1"/>
    <xf borderId="6" fillId="0" fontId="1" numFmtId="0" xfId="0" applyBorder="1" applyFont="1"/>
    <xf borderId="7" fillId="2" fontId="3" numFmtId="0" xfId="0" applyBorder="1" applyFont="1"/>
    <xf borderId="0" fillId="0" fontId="1" numFmtId="0" xfId="0" applyAlignment="1" applyFont="1">
      <alignment horizontal="center"/>
    </xf>
    <xf borderId="8" fillId="2" fontId="3" numFmtId="0" xfId="0" applyBorder="1" applyFont="1"/>
    <xf borderId="9" fillId="0" fontId="1" numFmtId="0" xfId="0" applyBorder="1" applyFont="1"/>
    <xf borderId="10" fillId="2" fontId="3" numFmtId="0" xfId="0" applyBorder="1" applyFont="1"/>
    <xf borderId="10" fillId="2" fontId="1" numFmtId="0" xfId="0" applyBorder="1" applyFont="1"/>
    <xf borderId="11" fillId="0" fontId="1" numFmtId="0" xfId="0" applyBorder="1" applyFont="1"/>
    <xf borderId="11" fillId="0" fontId="3" numFmtId="0" xfId="0" applyBorder="1" applyFont="1"/>
    <xf borderId="1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4" fillId="2" fontId="1" numFmtId="0" xfId="0" applyAlignment="1" applyBorder="1" applyFont="1">
      <alignment horizontal="center"/>
    </xf>
    <xf borderId="13" fillId="2" fontId="3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0" fillId="0" fontId="4" numFmtId="0" xfId="0" applyFont="1"/>
    <xf borderId="6" fillId="0" fontId="4" numFmtId="0" xfId="0" applyBorder="1" applyFont="1"/>
    <xf borderId="0" fillId="0" fontId="5" numFmtId="0" xfId="0" applyFont="1"/>
    <xf borderId="14" fillId="0" fontId="4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5" fillId="0" fontId="1" numFmtId="0" xfId="0" applyBorder="1" applyFont="1"/>
    <xf borderId="16" fillId="2" fontId="1" numFmtId="3" xfId="0" applyBorder="1" applyFont="1" applyNumberFormat="1"/>
    <xf borderId="17" fillId="2" fontId="1" numFmtId="0" xfId="0" applyBorder="1" applyFont="1"/>
    <xf borderId="16" fillId="2" fontId="3" numFmtId="0" xfId="0" applyBorder="1" applyFont="1"/>
    <xf borderId="16" fillId="2" fontId="1" numFmtId="0" xfId="0" applyBorder="1" applyFont="1"/>
    <xf borderId="18" fillId="0" fontId="3" numFmtId="0" xfId="0" applyBorder="1" applyFont="1"/>
    <xf borderId="18" fillId="0" fontId="1" numFmtId="0" xfId="0" applyBorder="1" applyFont="1"/>
    <xf borderId="19" fillId="2" fontId="1" numFmtId="0" xfId="0" applyBorder="1" applyFont="1"/>
    <xf borderId="20" fillId="2" fontId="3" numFmtId="0" xfId="0" applyBorder="1" applyFont="1"/>
    <xf borderId="20" fillId="2" fontId="1" numFmtId="0" xfId="0" applyBorder="1" applyFont="1"/>
    <xf borderId="21" fillId="0" fontId="3" numFmtId="0" xfId="0" applyBorder="1" applyFont="1"/>
    <xf borderId="21" fillId="0" fontId="1" numFmtId="0" xfId="0" applyBorder="1" applyFont="1"/>
    <xf borderId="20" fillId="2" fontId="1" numFmtId="3" xfId="0" applyBorder="1" applyFont="1" applyNumberFormat="1"/>
    <xf borderId="18" fillId="0" fontId="4" numFmtId="0" xfId="0" applyBorder="1" applyFont="1"/>
    <xf borderId="18" fillId="0" fontId="5" numFmtId="0" xfId="0" applyBorder="1" applyFont="1"/>
    <xf borderId="22" fillId="2" fontId="5" numFmtId="3" xfId="0" applyBorder="1" applyFont="1" applyNumberFormat="1"/>
    <xf borderId="14" fillId="0" fontId="5" numFmtId="0" xfId="0" applyBorder="1" applyFont="1"/>
    <xf borderId="22" fillId="2" fontId="6" numFmtId="3" xfId="0" applyBorder="1" applyFont="1" applyNumberFormat="1"/>
    <xf borderId="23" fillId="2" fontId="1" numFmtId="164" xfId="0" applyAlignment="1" applyBorder="1" applyFont="1" applyNumberFormat="1">
      <alignment horizontal="center"/>
    </xf>
    <xf borderId="23" fillId="2" fontId="1" numFmtId="3" xfId="0" applyBorder="1" applyFont="1" applyNumberFormat="1"/>
    <xf borderId="24" fillId="3" fontId="1" numFmtId="3" xfId="0" applyBorder="1" applyFill="1" applyFont="1" applyNumberFormat="1"/>
    <xf borderId="23" fillId="2" fontId="1" numFmtId="165" xfId="0" applyAlignment="1" applyBorder="1" applyFont="1" applyNumberFormat="1">
      <alignment horizontal="center"/>
    </xf>
    <xf borderId="21" fillId="0" fontId="4" numFmtId="0" xfId="0" applyBorder="1" applyFont="1"/>
    <xf borderId="23" fillId="4" fontId="1" numFmtId="2" xfId="0" applyBorder="1" applyFill="1" applyFont="1" applyNumberFormat="1"/>
    <xf borderId="23" fillId="2" fontId="4" numFmtId="3" xfId="0" applyBorder="1" applyFont="1" applyNumberFormat="1"/>
    <xf borderId="24" fillId="5" fontId="1" numFmtId="3" xfId="0" applyBorder="1" applyFill="1" applyFont="1" applyNumberFormat="1"/>
    <xf borderId="23" fillId="2" fontId="1" numFmtId="10" xfId="0" applyBorder="1" applyFont="1" applyNumberFormat="1"/>
    <xf borderId="21" fillId="0" fontId="5" numFmtId="0" xfId="0" applyBorder="1" applyFont="1"/>
    <xf borderId="24" fillId="6" fontId="1" numFmtId="0" xfId="0" applyBorder="1" applyFill="1" applyFont="1"/>
    <xf borderId="25" fillId="2" fontId="4" numFmtId="3" xfId="0" applyBorder="1" applyFont="1" applyNumberFormat="1"/>
    <xf borderId="24" fillId="7" fontId="1" numFmtId="0" xfId="0" applyBorder="1" applyFill="1" applyFont="1"/>
    <xf borderId="14" fillId="0" fontId="1" numFmtId="0" xfId="0" applyBorder="1" applyFont="1"/>
    <xf borderId="7" fillId="4" fontId="6" numFmtId="0" xfId="0" applyBorder="1" applyFont="1"/>
    <xf borderId="26" fillId="0" fontId="3" numFmtId="0" xfId="0" applyBorder="1" applyFont="1"/>
    <xf borderId="24" fillId="8" fontId="1" numFmtId="3" xfId="0" applyBorder="1" applyFill="1" applyFont="1" applyNumberFormat="1"/>
    <xf borderId="0" fillId="0" fontId="7" numFmtId="0" xfId="0" applyFont="1"/>
    <xf borderId="27" fillId="0" fontId="8" numFmtId="0" xfId="0" applyBorder="1" applyFont="1"/>
    <xf borderId="28" fillId="0" fontId="9" numFmtId="0" xfId="0" applyBorder="1" applyFont="1"/>
    <xf borderId="28" fillId="0" fontId="10" numFmtId="0" xfId="0" applyBorder="1" applyFont="1"/>
    <xf borderId="29" fillId="0" fontId="11" numFmtId="0" xfId="0" applyBorder="1" applyFont="1"/>
    <xf borderId="0" fillId="0" fontId="12" numFmtId="0" xfId="0" applyFont="1"/>
    <xf borderId="6" fillId="0" fontId="13" numFmtId="0" xfId="0" applyBorder="1" applyFont="1"/>
    <xf borderId="0" fillId="0" fontId="13" numFmtId="0" xfId="0" applyFont="1"/>
    <xf borderId="23" fillId="0" fontId="1" numFmtId="2" xfId="0" applyBorder="1" applyFont="1" applyNumberFormat="1"/>
    <xf borderId="30" fillId="0" fontId="13" numFmtId="0" xfId="0" applyBorder="1" applyFont="1"/>
    <xf borderId="31" fillId="9" fontId="6" numFmtId="3" xfId="0" applyBorder="1" applyFill="1" applyFont="1" applyNumberFormat="1"/>
    <xf borderId="7" fillId="10" fontId="2" numFmtId="0" xfId="0" applyBorder="1" applyFill="1" applyFont="1"/>
    <xf borderId="8" fillId="10" fontId="2" numFmtId="0" xfId="0" applyBorder="1" applyFont="1"/>
    <xf borderId="24" fillId="10" fontId="1" numFmtId="0" xfId="0" applyBorder="1" applyFont="1"/>
    <xf borderId="6" fillId="0" fontId="14" numFmtId="0" xfId="0" applyBorder="1" applyFont="1"/>
    <xf borderId="7" fillId="10" fontId="15" numFmtId="0" xfId="0" applyBorder="1" applyFont="1"/>
    <xf borderId="8" fillId="10" fontId="16" numFmtId="0" xfId="0" applyBorder="1" applyFont="1"/>
    <xf borderId="7" fillId="10" fontId="17" numFmtId="0" xfId="0" applyBorder="1" applyFont="1"/>
    <xf borderId="7" fillId="10" fontId="1" numFmtId="0" xfId="0" applyBorder="1" applyFont="1"/>
    <xf borderId="8" fillId="10" fontId="3" numFmtId="0" xfId="0" applyBorder="1" applyFont="1"/>
    <xf borderId="0" fillId="0" fontId="4" numFmtId="0" xfId="0" applyAlignment="1" applyFont="1">
      <alignment horizontal="center"/>
    </xf>
    <xf borderId="8" fillId="10" fontId="1" numFmtId="0" xfId="0" applyBorder="1" applyFont="1"/>
    <xf borderId="0" fillId="0" fontId="1" numFmtId="3" xfId="0" applyFont="1" applyNumberFormat="1"/>
    <xf borderId="24" fillId="0" fontId="1" numFmtId="0" xfId="0" applyBorder="1" applyFont="1"/>
    <xf borderId="7" fillId="10" fontId="1" numFmtId="10" xfId="0" applyBorder="1" applyFont="1" applyNumberFormat="1"/>
    <xf borderId="0" fillId="0" fontId="1" numFmtId="10" xfId="0" applyFont="1" applyNumberFormat="1"/>
    <xf borderId="7" fillId="10" fontId="3" numFmtId="0" xfId="0" applyBorder="1" applyFont="1"/>
    <xf borderId="7" fillId="10" fontId="13" numFmtId="0" xfId="0" applyBorder="1" applyFont="1"/>
    <xf borderId="30" fillId="0" fontId="1" numFmtId="0" xfId="0" applyBorder="1" applyFont="1"/>
    <xf borderId="9" fillId="0" fontId="13" numFmtId="0" xfId="0" applyBorder="1" applyFont="1"/>
    <xf borderId="12" fillId="0" fontId="1" numFmtId="0" xfId="0" applyBorder="1" applyFont="1"/>
    <xf borderId="0" fillId="0" fontId="18" numFmtId="0" xfId="0" applyFont="1"/>
    <xf borderId="24" fillId="10" fontId="6" numFmtId="0" xfId="0" applyBorder="1" applyFont="1"/>
    <xf borderId="23" fillId="4" fontId="4" numFmtId="2" xfId="0" applyAlignment="1" applyBorder="1" applyFont="1" applyNumberFormat="1">
      <alignment horizontal="center"/>
    </xf>
    <xf borderId="31" fillId="9" fontId="6" numFmtId="3" xfId="0" applyAlignment="1" applyBorder="1" applyFont="1" applyNumberFormat="1">
      <alignment horizontal="center"/>
    </xf>
    <xf borderId="31" fillId="9" fontId="6" numFmtId="4" xfId="0" applyAlignment="1" applyBorder="1" applyFont="1" applyNumberFormat="1">
      <alignment horizontal="center"/>
    </xf>
    <xf borderId="30" fillId="0" fontId="19" numFmtId="0" xfId="0" applyBorder="1" applyFont="1"/>
    <xf borderId="30" fillId="0" fontId="3" numFmtId="0" xfId="0" applyBorder="1" applyFont="1"/>
    <xf borderId="24" fillId="1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11.43"/>
    <col customWidth="1" min="12" max="20" width="11.0"/>
  </cols>
  <sheetData>
    <row r="1" ht="14.25" customHeight="1">
      <c r="A1" s="1"/>
      <c r="B1" s="1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</row>
    <row r="7" ht="12.7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</row>
    <row r="8" ht="14.25" customHeight="1">
      <c r="A8" s="1"/>
      <c r="B8" s="1"/>
      <c r="C8" s="4" t="s">
        <v>11</v>
      </c>
      <c r="D8" s="20"/>
      <c r="E8" s="21"/>
      <c r="F8" s="8"/>
      <c r="G8" s="21"/>
      <c r="H8" s="8"/>
      <c r="I8" s="22" t="s">
        <v>13</v>
      </c>
      <c r="J8" s="23"/>
      <c r="K8" s="3"/>
      <c r="L8" s="1"/>
      <c r="M8" s="1"/>
      <c r="N8" s="1"/>
      <c r="O8" s="1"/>
      <c r="P8" s="1"/>
      <c r="Q8" s="1"/>
      <c r="R8" s="1"/>
      <c r="S8" s="1"/>
      <c r="T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/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</row>
    <row r="14" ht="14.25" customHeight="1">
      <c r="A14" s="1"/>
      <c r="B14" s="1"/>
      <c r="C14" s="33"/>
      <c r="D14" s="34"/>
      <c r="E14" s="35"/>
      <c r="F14" s="36"/>
      <c r="G14" s="37"/>
      <c r="H14" s="36"/>
      <c r="I14" s="32"/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</row>
    <row r="17" ht="14.25" customHeight="1">
      <c r="A17" s="1"/>
      <c r="B17" s="1"/>
      <c r="C17" s="10" t="s">
        <v>20</v>
      </c>
      <c r="D17" s="3"/>
      <c r="E17" s="37"/>
      <c r="F17" s="36"/>
      <c r="G17" s="37"/>
      <c r="H17" s="36"/>
      <c r="I17" s="43"/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</row>
    <row r="18" ht="14.25" customHeight="1">
      <c r="A18" s="1"/>
      <c r="B18" s="1"/>
      <c r="C18" s="10" t="s">
        <v>21</v>
      </c>
      <c r="D18" s="3"/>
      <c r="E18" s="37"/>
      <c r="F18" s="36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</row>
    <row r="28" ht="14.2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6"/>
      <c r="K28" s="27"/>
      <c r="L28" s="25"/>
      <c r="M28" s="25"/>
      <c r="N28" s="25"/>
      <c r="O28" s="25"/>
      <c r="P28" s="25"/>
      <c r="Q28" s="25"/>
      <c r="R28" s="25"/>
      <c r="S28" s="25"/>
      <c r="T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</row>
    <row r="33" ht="14.25" customHeight="1">
      <c r="A33" s="1"/>
      <c r="B33" s="1"/>
      <c r="C33" s="10" t="s">
        <v>32</v>
      </c>
      <c r="D33" s="3"/>
      <c r="E33" s="44" t="s">
        <v>33</v>
      </c>
      <c r="F33" s="36"/>
      <c r="G33" s="49">
        <v>0.047</v>
      </c>
      <c r="H33" s="36"/>
      <c r="I33" s="50"/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</row>
    <row r="34" ht="14.25" customHeight="1">
      <c r="A34" s="1"/>
      <c r="B34" s="1"/>
      <c r="C34" s="10" t="s">
        <v>34</v>
      </c>
      <c r="D34" s="3"/>
      <c r="E34" s="53" t="s">
        <v>35</v>
      </c>
      <c r="F34" s="41"/>
      <c r="G34" s="52">
        <v>0.0155</v>
      </c>
      <c r="H34" s="41"/>
      <c r="I34" s="50"/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</row>
    <row r="35" ht="14.25" customHeight="1">
      <c r="A35" s="1"/>
      <c r="B35" s="1"/>
      <c r="C35" s="10" t="s">
        <v>36</v>
      </c>
      <c r="D35" s="3"/>
      <c r="E35" s="53" t="s">
        <v>35</v>
      </c>
      <c r="F35" s="41"/>
      <c r="G35" s="49">
        <v>0.001</v>
      </c>
      <c r="H35" s="41"/>
      <c r="I35" s="50"/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</row>
    <row r="36" ht="14.25" customHeight="1">
      <c r="A36" s="1"/>
      <c r="B36" s="1"/>
      <c r="C36" s="10" t="s">
        <v>37</v>
      </c>
      <c r="D36" s="3"/>
      <c r="E36" s="1"/>
      <c r="F36" s="53" t="s">
        <v>40</v>
      </c>
      <c r="G36" s="49">
        <v>0.047</v>
      </c>
      <c r="H36" s="41"/>
      <c r="I36" s="50"/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</row>
    <row r="37" ht="14.25" customHeight="1">
      <c r="A37" s="1"/>
      <c r="B37" s="1"/>
      <c r="C37" s="10" t="s">
        <v>41</v>
      </c>
      <c r="D37" s="3"/>
      <c r="E37" s="1"/>
      <c r="F37" s="53" t="s">
        <v>42</v>
      </c>
      <c r="G37" s="49">
        <v>0.02</v>
      </c>
      <c r="H37" s="41"/>
      <c r="I37" s="50"/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</row>
    <row r="38" ht="14.2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55"/>
      <c r="J38" s="47"/>
      <c r="K38" s="27"/>
      <c r="L38" s="25"/>
      <c r="M38" s="25"/>
      <c r="N38" s="25"/>
      <c r="O38" s="25"/>
      <c r="P38" s="25"/>
      <c r="Q38" s="25"/>
      <c r="R38" s="25"/>
      <c r="S38" s="25"/>
      <c r="T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</row>
    <row r="40" ht="14.25" customHeight="1">
      <c r="A40" s="1"/>
      <c r="B40" s="1"/>
      <c r="C40" s="10" t="s">
        <v>43</v>
      </c>
      <c r="D40" s="36"/>
      <c r="E40" s="37"/>
      <c r="F40" s="44" t="s">
        <v>44</v>
      </c>
      <c r="G40" s="57"/>
      <c r="H40" s="36"/>
      <c r="I40" s="50"/>
      <c r="J40" s="29"/>
      <c r="K40" s="3"/>
      <c r="L40" s="1"/>
      <c r="M40" s="1"/>
      <c r="N40" s="1"/>
      <c r="O40" s="1"/>
      <c r="P40" s="1"/>
      <c r="Q40" s="1"/>
      <c r="R40" s="1"/>
      <c r="S40" s="1"/>
      <c r="T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55">
        <f>I38+I40+I41+I42+I43</f>
        <v>0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</row>
    <row r="46" ht="14.2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60">
        <f>J28-I45</f>
        <v>0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</row>
    <row r="50" ht="12.7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77" t="s">
        <v>59</v>
      </c>
      <c r="I53" s="77" t="s">
        <v>60</v>
      </c>
      <c r="J53" s="78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</row>
    <row r="54" ht="14.25" customHeight="1">
      <c r="A54" s="66"/>
      <c r="B54" s="66"/>
      <c r="C54" s="80"/>
      <c r="D54" s="71"/>
      <c r="E54" s="66"/>
      <c r="F54" s="71"/>
      <c r="G54" s="66"/>
      <c r="H54" s="83"/>
      <c r="I54" s="81"/>
      <c r="J54" s="82"/>
      <c r="K54" s="71"/>
      <c r="L54" s="66"/>
      <c r="M54" s="66"/>
      <c r="N54" s="66"/>
      <c r="O54" s="66"/>
      <c r="P54" s="66"/>
      <c r="Q54" s="66"/>
      <c r="R54" s="66"/>
      <c r="S54" s="66"/>
      <c r="T54" s="66"/>
    </row>
    <row r="55" ht="14.25" customHeight="1">
      <c r="A55" s="1"/>
      <c r="B55" s="86" t="s">
        <v>33</v>
      </c>
      <c r="C55" s="10" t="s">
        <v>61</v>
      </c>
      <c r="D55" s="3"/>
      <c r="E55" s="1"/>
      <c r="F55" s="3"/>
      <c r="G55" s="1"/>
      <c r="H55" s="84"/>
      <c r="I55" s="84"/>
      <c r="J55" s="85"/>
      <c r="K55" s="3"/>
      <c r="L55" s="1"/>
      <c r="M55" s="1"/>
      <c r="N55" s="1"/>
      <c r="O55" s="1"/>
      <c r="P55" s="1"/>
      <c r="Q55" s="1"/>
      <c r="R55" s="1"/>
      <c r="S55" s="1"/>
      <c r="T55" s="1"/>
    </row>
    <row r="56" ht="14.25" customHeight="1">
      <c r="A56" s="1"/>
      <c r="B56" s="1"/>
      <c r="C56" s="10"/>
      <c r="D56" s="1" t="s">
        <v>62</v>
      </c>
      <c r="E56" s="1"/>
      <c r="F56" s="3"/>
      <c r="G56" s="1"/>
      <c r="H56" s="84"/>
      <c r="I56" s="84"/>
      <c r="J56" s="85"/>
      <c r="K56" s="3"/>
      <c r="L56" s="1"/>
      <c r="M56" s="1"/>
      <c r="N56" s="1"/>
      <c r="O56" s="1"/>
      <c r="P56" s="1"/>
      <c r="Q56" s="1"/>
      <c r="R56" s="1"/>
      <c r="S56" s="1"/>
      <c r="T56" s="1"/>
    </row>
    <row r="57" ht="14.25" customHeight="1">
      <c r="A57" s="1"/>
      <c r="B57" s="1"/>
      <c r="C57" s="10"/>
      <c r="D57" s="1" t="s">
        <v>63</v>
      </c>
      <c r="E57" s="1"/>
      <c r="F57" s="3"/>
      <c r="G57" s="1"/>
      <c r="H57" s="84"/>
      <c r="I57" s="84"/>
      <c r="J57" s="87"/>
      <c r="K57" s="3"/>
      <c r="L57" s="1"/>
      <c r="M57" s="1"/>
      <c r="N57" s="1"/>
      <c r="O57" s="1"/>
      <c r="P57" s="1"/>
      <c r="Q57" s="1"/>
      <c r="R57" s="1"/>
      <c r="S57" s="1"/>
      <c r="T57" s="1"/>
    </row>
    <row r="58" ht="14.25" customHeight="1">
      <c r="A58" s="1"/>
      <c r="B58" s="1"/>
      <c r="C58" s="10"/>
      <c r="D58" s="3"/>
      <c r="F58" s="1" t="s">
        <v>64</v>
      </c>
      <c r="G58" s="89"/>
      <c r="H58" s="90">
        <v>0.23600000000000002</v>
      </c>
      <c r="I58" s="79"/>
      <c r="J58" s="87"/>
      <c r="K58" s="3"/>
      <c r="L58" s="1"/>
      <c r="M58" s="1"/>
      <c r="N58" s="1"/>
      <c r="O58" s="1"/>
      <c r="P58" s="1"/>
      <c r="Q58" s="1"/>
      <c r="R58" s="1"/>
      <c r="S58" s="1"/>
      <c r="T58" s="1"/>
    </row>
    <row r="59" ht="14.25" customHeight="1">
      <c r="A59" s="1"/>
      <c r="B59" s="86" t="s">
        <v>35</v>
      </c>
      <c r="C59" s="10" t="s">
        <v>65</v>
      </c>
      <c r="D59" s="3"/>
      <c r="E59" s="1"/>
      <c r="F59" s="3"/>
      <c r="G59" s="1"/>
      <c r="H59" s="92"/>
      <c r="I59" s="84"/>
      <c r="J59" s="87"/>
      <c r="K59" s="3"/>
      <c r="L59" s="1"/>
      <c r="M59" s="1"/>
      <c r="N59" s="1"/>
      <c r="O59" s="1"/>
      <c r="P59" s="1"/>
      <c r="Q59" s="1"/>
      <c r="R59" s="1"/>
      <c r="S59" s="1"/>
      <c r="T59" s="1"/>
    </row>
    <row r="60" ht="14.25" customHeight="1">
      <c r="A60" s="1"/>
      <c r="B60" s="1"/>
      <c r="C60" s="10" t="s">
        <v>66</v>
      </c>
      <c r="D60" s="3"/>
      <c r="E60" s="1"/>
      <c r="F60" s="3"/>
      <c r="G60" s="89"/>
      <c r="H60" s="92"/>
      <c r="I60" s="84"/>
      <c r="J60" s="87"/>
      <c r="K60" s="3"/>
      <c r="L60" s="1"/>
      <c r="M60" s="1"/>
      <c r="N60" s="1"/>
      <c r="O60" s="1"/>
      <c r="P60" s="1"/>
      <c r="Q60" s="1"/>
      <c r="R60" s="1"/>
      <c r="S60" s="1"/>
      <c r="T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0">
        <v>0.011</v>
      </c>
      <c r="I61" s="79"/>
      <c r="J61" s="87"/>
      <c r="K61" s="3"/>
      <c r="L61" s="1"/>
      <c r="M61" s="1"/>
      <c r="N61" s="1"/>
      <c r="O61" s="1"/>
      <c r="P61" s="1"/>
      <c r="Q61" s="1"/>
      <c r="R61" s="1"/>
      <c r="S61" s="1"/>
      <c r="T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0">
        <v>0.055</v>
      </c>
      <c r="I62" s="79"/>
      <c r="J62" s="87"/>
      <c r="K62" s="3"/>
      <c r="L62" s="1"/>
      <c r="M62" s="1"/>
      <c r="N62" s="1"/>
      <c r="O62" s="1"/>
      <c r="P62" s="1"/>
      <c r="Q62" s="1"/>
      <c r="R62" s="1"/>
      <c r="S62" s="1"/>
      <c r="T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0">
        <v>0.006</v>
      </c>
      <c r="I63" s="79"/>
      <c r="J63" s="87"/>
      <c r="K63" s="3"/>
      <c r="L63" s="1"/>
      <c r="M63" s="1"/>
      <c r="N63" s="1"/>
      <c r="O63" s="1"/>
      <c r="P63" s="1"/>
      <c r="Q63" s="1"/>
      <c r="R63" s="1"/>
      <c r="S63" s="1"/>
      <c r="T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0">
        <v>0.002</v>
      </c>
      <c r="I64" s="79"/>
      <c r="J64" s="87"/>
      <c r="K64" s="3"/>
      <c r="L64" s="1"/>
      <c r="M64" s="1"/>
      <c r="N64" s="1"/>
      <c r="O64" s="1"/>
      <c r="P64" s="1"/>
      <c r="Q64" s="1"/>
      <c r="R64" s="1"/>
      <c r="S64" s="1"/>
      <c r="T64" s="1"/>
    </row>
    <row r="65" ht="14.25" customHeight="1">
      <c r="A65" s="1"/>
      <c r="B65" s="1"/>
      <c r="C65" s="10"/>
      <c r="D65" s="3"/>
      <c r="E65" s="1"/>
      <c r="F65" s="3"/>
      <c r="G65" s="1"/>
      <c r="H65" s="93"/>
      <c r="I65" s="84"/>
      <c r="J65" s="87"/>
      <c r="K65" s="3"/>
      <c r="L65" s="1"/>
      <c r="M65" s="1"/>
      <c r="N65" s="1"/>
      <c r="O65" s="1"/>
      <c r="P65" s="1"/>
      <c r="Q65" s="1"/>
      <c r="R65" s="1"/>
      <c r="S65" s="1"/>
      <c r="T65" s="1"/>
    </row>
    <row r="66" ht="14.25" customHeight="1">
      <c r="A66" s="1"/>
      <c r="B66" s="86" t="s">
        <v>40</v>
      </c>
      <c r="C66" s="10" t="s">
        <v>70</v>
      </c>
      <c r="D66" s="3"/>
      <c r="E66" s="1"/>
      <c r="F66" s="3"/>
      <c r="G66" s="89"/>
      <c r="H66" s="90">
        <v>0.23600000000000002</v>
      </c>
      <c r="I66" s="79"/>
      <c r="J66" s="87"/>
      <c r="K66" s="3"/>
      <c r="L66" s="1"/>
      <c r="M66" s="1"/>
      <c r="N66" s="1"/>
      <c r="O66" s="1"/>
      <c r="P66" s="1"/>
      <c r="Q66" s="1"/>
      <c r="R66" s="1"/>
      <c r="S66" s="1"/>
      <c r="T66" s="1"/>
    </row>
    <row r="67" ht="14.25" customHeight="1">
      <c r="A67" s="1"/>
      <c r="B67" s="86" t="s">
        <v>42</v>
      </c>
      <c r="C67" s="10" t="s">
        <v>71</v>
      </c>
      <c r="D67" s="3"/>
      <c r="E67" s="1"/>
      <c r="F67" s="3"/>
      <c r="G67" s="89"/>
      <c r="H67" s="90">
        <v>0.12</v>
      </c>
      <c r="I67" s="79"/>
      <c r="J67" s="87"/>
      <c r="K67" s="3"/>
      <c r="L67" s="1"/>
      <c r="M67" s="1"/>
      <c r="N67" s="1"/>
      <c r="O67" s="1"/>
      <c r="P67" s="1"/>
      <c r="Q67" s="1"/>
      <c r="R67" s="1"/>
      <c r="S67" s="1"/>
      <c r="T67" s="1"/>
    </row>
    <row r="68" ht="14.25" customHeight="1">
      <c r="A68" s="1"/>
      <c r="B68" s="86" t="s">
        <v>44</v>
      </c>
      <c r="C68" s="10" t="s">
        <v>72</v>
      </c>
      <c r="D68" s="3"/>
      <c r="E68" s="1"/>
      <c r="F68" s="3"/>
      <c r="G68" s="89"/>
      <c r="H68" s="92"/>
      <c r="I68" s="79"/>
      <c r="J68" s="87"/>
      <c r="K68" s="3"/>
      <c r="L68" s="1"/>
      <c r="M68" s="1"/>
      <c r="N68" s="1"/>
      <c r="O68" s="1"/>
      <c r="P68" s="1"/>
      <c r="Q68" s="1"/>
      <c r="R68" s="1"/>
      <c r="S68" s="1"/>
      <c r="T68" s="1"/>
    </row>
    <row r="69" ht="14.25" customHeight="1">
      <c r="A69" s="1"/>
      <c r="B69" s="1"/>
      <c r="C69" s="10"/>
      <c r="D69" s="3"/>
      <c r="E69" s="1"/>
      <c r="F69" s="1"/>
      <c r="G69" s="1"/>
      <c r="H69" s="1"/>
      <c r="I69" s="1"/>
      <c r="J69" s="94"/>
      <c r="K69" s="3"/>
      <c r="L69" s="1"/>
      <c r="M69" s="1"/>
      <c r="N69" s="1"/>
      <c r="O69" s="1"/>
      <c r="P69" s="1"/>
      <c r="Q69" s="1"/>
      <c r="R69" s="1"/>
      <c r="S69" s="1"/>
      <c r="T69" s="1"/>
    </row>
    <row r="70" ht="14.25" customHeight="1">
      <c r="A70" s="1"/>
      <c r="B70" s="1"/>
      <c r="C70" s="10"/>
      <c r="D70" s="3"/>
      <c r="E70" s="1"/>
      <c r="F70" s="1"/>
      <c r="G70" s="1"/>
      <c r="H70" s="1"/>
      <c r="I70" s="1"/>
      <c r="J70" s="94"/>
      <c r="K70" s="3"/>
      <c r="L70" s="1"/>
      <c r="M70" s="1"/>
      <c r="N70" s="1"/>
      <c r="O70" s="1"/>
      <c r="P70" s="1"/>
      <c r="Q70" s="1"/>
      <c r="R70" s="1"/>
      <c r="S70" s="1"/>
      <c r="T70" s="1"/>
    </row>
    <row r="71" ht="14.25" customHeight="1">
      <c r="A71" s="1"/>
      <c r="B71" s="1"/>
      <c r="C71" s="95"/>
      <c r="D71" s="18"/>
      <c r="E71" s="17"/>
      <c r="F71" s="18"/>
      <c r="G71" s="17"/>
      <c r="H71" s="18"/>
      <c r="I71" s="17"/>
      <c r="J71" s="96"/>
      <c r="K71" s="3"/>
      <c r="L71" s="1"/>
      <c r="M71" s="1"/>
      <c r="N71" s="1"/>
      <c r="O71" s="1"/>
      <c r="P71" s="1"/>
      <c r="Q71" s="1"/>
      <c r="R71" s="1"/>
      <c r="S71" s="1"/>
      <c r="T71" s="1"/>
    </row>
    <row r="72" ht="12.75" customHeight="1">
      <c r="C72" s="73"/>
      <c r="D72" s="97"/>
      <c r="E72" s="73"/>
      <c r="F72" s="97"/>
      <c r="G72" s="73"/>
      <c r="H72" s="97"/>
      <c r="I72" s="73"/>
      <c r="J72" s="97"/>
      <c r="K72" s="97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11.43"/>
    <col customWidth="1" min="12" max="21" width="11.0"/>
  </cols>
  <sheetData>
    <row r="1" ht="14.25" customHeight="1">
      <c r="A1" s="1"/>
      <c r="B1" s="1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11</v>
      </c>
      <c r="D8" s="20"/>
      <c r="E8" s="21" t="s">
        <v>74</v>
      </c>
      <c r="F8" s="8"/>
      <c r="G8" s="21"/>
      <c r="H8" s="8"/>
      <c r="I8" s="22" t="s">
        <v>13</v>
      </c>
      <c r="J8" s="24" t="s">
        <v>75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/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3" t="s">
        <v>19</v>
      </c>
      <c r="D14" s="34"/>
      <c r="E14" s="35"/>
      <c r="F14" s="36"/>
      <c r="G14" s="37"/>
      <c r="H14" s="36"/>
      <c r="I14" s="32"/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0" t="s">
        <v>20</v>
      </c>
      <c r="D17" s="3"/>
      <c r="E17" s="37"/>
      <c r="F17" s="37"/>
      <c r="G17" s="37"/>
      <c r="H17" s="36"/>
      <c r="I17" s="43"/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0" t="s">
        <v>21</v>
      </c>
      <c r="D18" s="3"/>
      <c r="E18" s="37"/>
      <c r="F18" s="37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8">
        <f>I12+I14+I17</f>
        <v>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0" t="s">
        <v>32</v>
      </c>
      <c r="D33" s="3"/>
      <c r="E33" s="51">
        <f>G58</f>
        <v>0</v>
      </c>
      <c r="F33" s="36"/>
      <c r="G33" s="49">
        <v>0.047</v>
      </c>
      <c r="H33" s="36"/>
      <c r="I33" s="54">
        <f>G33*G58</f>
        <v>0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0" t="s">
        <v>34</v>
      </c>
      <c r="D34" s="3"/>
      <c r="E34" s="56">
        <f>G60</f>
        <v>0</v>
      </c>
      <c r="F34" s="41"/>
      <c r="G34" s="52">
        <v>0.0155</v>
      </c>
      <c r="H34" s="41"/>
      <c r="I34" s="54">
        <f>G34*G60</f>
        <v>0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0" t="s">
        <v>36</v>
      </c>
      <c r="D35" s="3"/>
      <c r="E35" s="56">
        <f>E34</f>
        <v>0</v>
      </c>
      <c r="F35" s="41"/>
      <c r="G35" s="49">
        <v>0.001</v>
      </c>
      <c r="H35" s="41"/>
      <c r="I35" s="54">
        <f>G35*G60</f>
        <v>0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0" t="s">
        <v>49</v>
      </c>
      <c r="D36" s="3"/>
      <c r="E36" s="59" t="str">
        <f t="shared" ref="E36:E37" si="1">G66</f>
        <v/>
      </c>
      <c r="F36" s="41"/>
      <c r="G36" s="49">
        <v>0.047</v>
      </c>
      <c r="H36" s="41"/>
      <c r="I36" s="54">
        <f t="shared" ref="I36:I37" si="2">G36*E36</f>
        <v>0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0" t="s">
        <v>51</v>
      </c>
      <c r="D37" s="3"/>
      <c r="E37" s="61" t="str">
        <f t="shared" si="1"/>
        <v/>
      </c>
      <c r="F37" s="41"/>
      <c r="G37" s="49">
        <v>0.02</v>
      </c>
      <c r="H37" s="41"/>
      <c r="I37" s="54">
        <f t="shared" si="2"/>
        <v>0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99">
        <f>SUM(I33:I37)</f>
        <v>0</v>
      </c>
      <c r="J38" s="47"/>
      <c r="K38" s="63" t="s">
        <v>55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0" t="s">
        <v>43</v>
      </c>
      <c r="D40" s="36"/>
      <c r="E40" s="65">
        <f>G68</f>
        <v>0</v>
      </c>
      <c r="F40" s="36"/>
      <c r="G40" s="49"/>
      <c r="H40" s="36"/>
      <c r="I40" s="50">
        <f>G40*G68</f>
        <v>0</v>
      </c>
      <c r="J40" s="2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74">
        <f>I38+I40+I41+I42+I43</f>
        <v>0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100">
        <f>J28-I45</f>
        <v>0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  <c r="U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2" t="s">
        <v>59</v>
      </c>
      <c r="I53" s="79" t="s">
        <v>60</v>
      </c>
      <c r="J53" s="79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ht="14.25" customHeight="1">
      <c r="A54" s="66"/>
      <c r="B54" s="66"/>
      <c r="C54" s="80"/>
      <c r="D54" s="71"/>
      <c r="E54" s="66"/>
      <c r="F54" s="71"/>
      <c r="G54" s="66"/>
      <c r="H54" s="71"/>
      <c r="I54" s="66"/>
      <c r="J54" s="102"/>
      <c r="K54" s="71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1"/>
      <c r="I55" s="1"/>
      <c r="J55" s="10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0"/>
      <c r="D56" s="1" t="s">
        <v>62</v>
      </c>
      <c r="E56" s="1"/>
      <c r="F56" s="88">
        <f>I12+I14</f>
        <v>0</v>
      </c>
      <c r="G56" s="1"/>
      <c r="H56" s="1"/>
      <c r="I56" s="1"/>
      <c r="J56" s="10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0"/>
      <c r="D57" s="1" t="s">
        <v>63</v>
      </c>
      <c r="E57" s="1"/>
      <c r="F57" s="1">
        <f>2*(I12)/12</f>
        <v>0</v>
      </c>
      <c r="G57" s="1"/>
      <c r="H57" s="1"/>
      <c r="I57" s="1"/>
      <c r="J57" s="94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0"/>
      <c r="D58" s="3"/>
      <c r="F58" s="1" t="s">
        <v>64</v>
      </c>
      <c r="G58" s="51">
        <f>F56+F57</f>
        <v>0</v>
      </c>
      <c r="H58" s="91">
        <v>0.23600000000000002</v>
      </c>
      <c r="I58" s="79">
        <f>G58*H58</f>
        <v>0</v>
      </c>
      <c r="J58" s="94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3"/>
      <c r="I59" s="1"/>
      <c r="J59" s="94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0" t="s">
        <v>66</v>
      </c>
      <c r="D60" s="3"/>
      <c r="E60" s="1"/>
      <c r="F60" s="3"/>
      <c r="G60" s="56">
        <f>G58+I17</f>
        <v>0</v>
      </c>
      <c r="H60" s="3"/>
      <c r="I60" s="1"/>
      <c r="J60" s="94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1">
        <v>0.011000000000000001</v>
      </c>
      <c r="I61" s="79">
        <f t="shared" ref="I61:I64" si="3">H61*$G$60</f>
        <v>0</v>
      </c>
      <c r="J61" s="94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1">
        <v>0.055</v>
      </c>
      <c r="I62" s="79">
        <f t="shared" si="3"/>
        <v>0</v>
      </c>
      <c r="J62" s="94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1">
        <v>0.006000000000000001</v>
      </c>
      <c r="I63" s="79">
        <f t="shared" si="3"/>
        <v>0</v>
      </c>
      <c r="J63" s="94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1">
        <v>0.002</v>
      </c>
      <c r="I64" s="79">
        <f t="shared" si="3"/>
        <v>0</v>
      </c>
      <c r="J64" s="94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0"/>
      <c r="D65" s="3"/>
      <c r="E65" s="1"/>
      <c r="F65" s="3"/>
      <c r="G65" s="1"/>
      <c r="I65" s="1"/>
      <c r="J65" s="94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0" t="s">
        <v>70</v>
      </c>
      <c r="D66" s="3"/>
      <c r="E66" s="1"/>
      <c r="F66" s="3"/>
      <c r="G66" s="59" t="str">
        <f>G17</f>
        <v/>
      </c>
      <c r="H66" s="91">
        <v>0.23600000000000002</v>
      </c>
      <c r="I66" s="79">
        <f t="shared" ref="I66:I67" si="4">H66*G66</f>
        <v>0</v>
      </c>
      <c r="J66" s="94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0" t="s">
        <v>71</v>
      </c>
      <c r="D67" s="3"/>
      <c r="E67" s="1"/>
      <c r="F67" s="3"/>
      <c r="G67" s="61" t="str">
        <f>F17</f>
        <v/>
      </c>
      <c r="H67" s="91">
        <v>0.12</v>
      </c>
      <c r="I67" s="79">
        <f t="shared" si="4"/>
        <v>0</v>
      </c>
      <c r="J67" s="94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0" t="s">
        <v>72</v>
      </c>
      <c r="D68" s="3"/>
      <c r="E68" s="1"/>
      <c r="F68" s="3"/>
      <c r="G68" s="65">
        <f>J28</f>
        <v>0</v>
      </c>
      <c r="H68" s="3"/>
      <c r="I68" s="1"/>
      <c r="J68" s="94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5"/>
      <c r="D69" s="18"/>
      <c r="E69" s="17"/>
      <c r="F69" s="18"/>
      <c r="G69" s="17"/>
      <c r="H69" s="18"/>
      <c r="I69" s="17"/>
      <c r="J69" s="104">
        <f>SUM(I58,I61:I64,I66:I67)</f>
        <v>0</v>
      </c>
      <c r="K69" s="98" t="s">
        <v>73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C70" s="73"/>
      <c r="D70" s="97"/>
      <c r="E70" s="73"/>
      <c r="F70" s="97"/>
      <c r="G70" s="73"/>
      <c r="H70" s="97"/>
      <c r="I70" s="73"/>
      <c r="J70" s="97"/>
      <c r="K70" s="97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11.43"/>
    <col customWidth="1" min="12" max="21" width="11.0"/>
  </cols>
  <sheetData>
    <row r="1" ht="14.25" customHeight="1">
      <c r="A1" s="1"/>
      <c r="B1" s="1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11</v>
      </c>
      <c r="D8" s="20"/>
      <c r="E8" s="21" t="s">
        <v>74</v>
      </c>
      <c r="F8" s="8"/>
      <c r="G8" s="21"/>
      <c r="H8" s="8"/>
      <c r="I8" s="22" t="s">
        <v>13</v>
      </c>
      <c r="J8" s="24" t="s">
        <v>75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/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3" t="s">
        <v>19</v>
      </c>
      <c r="D14" s="34"/>
      <c r="E14" s="35"/>
      <c r="F14" s="36"/>
      <c r="G14" s="37"/>
      <c r="H14" s="36"/>
      <c r="I14" s="32"/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0" t="s">
        <v>20</v>
      </c>
      <c r="D17" s="3"/>
      <c r="E17" s="37"/>
      <c r="F17" s="37"/>
      <c r="G17" s="37"/>
      <c r="H17" s="36"/>
      <c r="I17" s="43"/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0" t="s">
        <v>21</v>
      </c>
      <c r="D18" s="3"/>
      <c r="E18" s="37"/>
      <c r="F18" s="37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8">
        <f>I12+I14+I17</f>
        <v>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0" t="s">
        <v>32</v>
      </c>
      <c r="D33" s="3"/>
      <c r="E33" s="51">
        <f>G58</f>
        <v>0</v>
      </c>
      <c r="F33" s="36"/>
      <c r="G33" s="49">
        <v>0.047</v>
      </c>
      <c r="H33" s="36"/>
      <c r="I33" s="54">
        <f>G33*G58</f>
        <v>0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0" t="s">
        <v>34</v>
      </c>
      <c r="D34" s="3"/>
      <c r="E34" s="56">
        <f>G60</f>
        <v>0</v>
      </c>
      <c r="F34" s="41"/>
      <c r="G34" s="52">
        <v>0.0155</v>
      </c>
      <c r="H34" s="41"/>
      <c r="I34" s="54">
        <f>G34*G60</f>
        <v>0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0" t="s">
        <v>36</v>
      </c>
      <c r="D35" s="3"/>
      <c r="E35" s="56">
        <f>E34</f>
        <v>0</v>
      </c>
      <c r="F35" s="41"/>
      <c r="G35" s="49">
        <v>0.001</v>
      </c>
      <c r="H35" s="41"/>
      <c r="I35" s="54">
        <f>G35*G60</f>
        <v>0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0" t="s">
        <v>49</v>
      </c>
      <c r="D36" s="3"/>
      <c r="E36" s="59" t="str">
        <f t="shared" ref="E36:E37" si="1">G66</f>
        <v/>
      </c>
      <c r="F36" s="41"/>
      <c r="G36" s="49">
        <v>0.047</v>
      </c>
      <c r="H36" s="41"/>
      <c r="I36" s="54">
        <f t="shared" ref="I36:I37" si="2">G36*E36</f>
        <v>0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0" t="s">
        <v>51</v>
      </c>
      <c r="D37" s="3"/>
      <c r="E37" s="61" t="str">
        <f t="shared" si="1"/>
        <v/>
      </c>
      <c r="F37" s="41"/>
      <c r="G37" s="49">
        <v>0.02</v>
      </c>
      <c r="H37" s="41"/>
      <c r="I37" s="54">
        <f t="shared" si="2"/>
        <v>0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99">
        <f>SUM(I33:I37)</f>
        <v>0</v>
      </c>
      <c r="J38" s="47"/>
      <c r="K38" s="63" t="s">
        <v>55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0" t="s">
        <v>43</v>
      </c>
      <c r="D40" s="36"/>
      <c r="E40" s="65">
        <f>G68</f>
        <v>0</v>
      </c>
      <c r="F40" s="36"/>
      <c r="G40" s="49"/>
      <c r="H40" s="36"/>
      <c r="I40" s="50">
        <f>G40*G68</f>
        <v>0</v>
      </c>
      <c r="J40" s="2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74">
        <f>I38+I40+I41+I42+I43</f>
        <v>0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100">
        <f>J28-I45</f>
        <v>0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  <c r="U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2" t="s">
        <v>59</v>
      </c>
      <c r="I53" s="79" t="s">
        <v>60</v>
      </c>
      <c r="J53" s="79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ht="14.25" customHeight="1">
      <c r="A54" s="66"/>
      <c r="B54" s="66"/>
      <c r="C54" s="80"/>
      <c r="D54" s="71"/>
      <c r="E54" s="66"/>
      <c r="F54" s="71"/>
      <c r="G54" s="66"/>
      <c r="H54" s="71"/>
      <c r="I54" s="66"/>
      <c r="J54" s="102"/>
      <c r="K54" s="71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1"/>
      <c r="I55" s="1"/>
      <c r="J55" s="10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0"/>
      <c r="D56" s="1" t="s">
        <v>62</v>
      </c>
      <c r="E56" s="1"/>
      <c r="F56" s="88">
        <f>I12+I14</f>
        <v>0</v>
      </c>
      <c r="G56" s="1"/>
      <c r="H56" s="1"/>
      <c r="I56" s="1"/>
      <c r="J56" s="10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0"/>
      <c r="D57" s="1" t="s">
        <v>63</v>
      </c>
      <c r="E57" s="1"/>
      <c r="F57" s="1">
        <f>2*(I12)/12</f>
        <v>0</v>
      </c>
      <c r="G57" s="1"/>
      <c r="H57" s="1"/>
      <c r="I57" s="1"/>
      <c r="J57" s="94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0"/>
      <c r="D58" s="3"/>
      <c r="F58" s="1" t="s">
        <v>64</v>
      </c>
      <c r="G58" s="51">
        <f>F56+F57</f>
        <v>0</v>
      </c>
      <c r="H58" s="91">
        <v>0.23600000000000002</v>
      </c>
      <c r="I58" s="79">
        <f>G58*H58</f>
        <v>0</v>
      </c>
      <c r="J58" s="94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3"/>
      <c r="I59" s="1"/>
      <c r="J59" s="94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0" t="s">
        <v>66</v>
      </c>
      <c r="D60" s="3"/>
      <c r="E60" s="1"/>
      <c r="F60" s="3"/>
      <c r="G60" s="56">
        <f>G58+I17</f>
        <v>0</v>
      </c>
      <c r="H60" s="3"/>
      <c r="I60" s="1"/>
      <c r="J60" s="94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1">
        <v>0.011000000000000001</v>
      </c>
      <c r="I61" s="79">
        <f t="shared" ref="I61:I64" si="3">H61*$G$60</f>
        <v>0</v>
      </c>
      <c r="J61" s="94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1">
        <v>0.055</v>
      </c>
      <c r="I62" s="79">
        <f t="shared" si="3"/>
        <v>0</v>
      </c>
      <c r="J62" s="94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1">
        <v>0.006000000000000001</v>
      </c>
      <c r="I63" s="79">
        <f t="shared" si="3"/>
        <v>0</v>
      </c>
      <c r="J63" s="94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1">
        <v>0.002</v>
      </c>
      <c r="I64" s="79">
        <f t="shared" si="3"/>
        <v>0</v>
      </c>
      <c r="J64" s="94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0"/>
      <c r="D65" s="3"/>
      <c r="E65" s="1"/>
      <c r="F65" s="3"/>
      <c r="G65" s="1"/>
      <c r="I65" s="1"/>
      <c r="J65" s="94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0" t="s">
        <v>70</v>
      </c>
      <c r="D66" s="3"/>
      <c r="E66" s="1"/>
      <c r="F66" s="3"/>
      <c r="G66" s="59" t="str">
        <f>G17</f>
        <v/>
      </c>
      <c r="H66" s="91">
        <v>0.23600000000000002</v>
      </c>
      <c r="I66" s="79">
        <f t="shared" ref="I66:I67" si="4">H66*G66</f>
        <v>0</v>
      </c>
      <c r="J66" s="94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0" t="s">
        <v>71</v>
      </c>
      <c r="D67" s="3"/>
      <c r="E67" s="1"/>
      <c r="F67" s="3"/>
      <c r="G67" s="61" t="str">
        <f>F17</f>
        <v/>
      </c>
      <c r="H67" s="91">
        <v>0.12</v>
      </c>
      <c r="I67" s="79">
        <f t="shared" si="4"/>
        <v>0</v>
      </c>
      <c r="J67" s="94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0" t="s">
        <v>72</v>
      </c>
      <c r="D68" s="3"/>
      <c r="E68" s="1"/>
      <c r="F68" s="3"/>
      <c r="G68" s="65">
        <f>J28</f>
        <v>0</v>
      </c>
      <c r="H68" s="3"/>
      <c r="I68" s="1"/>
      <c r="J68" s="94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5"/>
      <c r="D69" s="18"/>
      <c r="E69" s="17"/>
      <c r="F69" s="18"/>
      <c r="G69" s="17"/>
      <c r="H69" s="18"/>
      <c r="I69" s="17"/>
      <c r="J69" s="104">
        <f>SUM(I58,I61:I64,I66:I67)</f>
        <v>0</v>
      </c>
      <c r="K69" s="98" t="s">
        <v>73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C70" s="73"/>
      <c r="D70" s="97"/>
      <c r="E70" s="73"/>
      <c r="F70" s="97"/>
      <c r="G70" s="73"/>
      <c r="H70" s="97"/>
      <c r="I70" s="73"/>
      <c r="J70" s="97"/>
      <c r="K70" s="9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11.43"/>
    <col customWidth="1" min="12" max="20" width="11.0"/>
  </cols>
  <sheetData>
    <row r="1" ht="14.25" customHeight="1">
      <c r="A1" s="1"/>
      <c r="B1" s="1"/>
      <c r="K1" s="3"/>
      <c r="L1" s="1"/>
      <c r="M1" s="1"/>
      <c r="N1" s="1"/>
      <c r="O1" s="1"/>
      <c r="P1" s="1"/>
      <c r="Q1" s="1"/>
      <c r="R1" s="1"/>
      <c r="S1" s="1"/>
      <c r="T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</row>
    <row r="7" ht="12.7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</row>
    <row r="8" ht="14.25" customHeight="1">
      <c r="A8" s="1"/>
      <c r="B8" s="1"/>
      <c r="C8" s="4" t="s">
        <v>11</v>
      </c>
      <c r="D8" s="20"/>
      <c r="E8" s="21"/>
      <c r="F8" s="8"/>
      <c r="G8" s="21"/>
      <c r="H8" s="8"/>
      <c r="I8" s="22" t="s">
        <v>13</v>
      </c>
      <c r="J8" s="23"/>
      <c r="K8" s="3"/>
      <c r="L8" s="1"/>
      <c r="M8" s="1"/>
      <c r="N8" s="1"/>
      <c r="O8" s="1"/>
      <c r="P8" s="1"/>
      <c r="Q8" s="1"/>
      <c r="R8" s="1"/>
      <c r="S8" s="1"/>
      <c r="T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/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</row>
    <row r="14" ht="14.25" customHeight="1">
      <c r="A14" s="1"/>
      <c r="B14" s="1"/>
      <c r="C14" s="33"/>
      <c r="D14" s="34"/>
      <c r="E14" s="35"/>
      <c r="F14" s="36"/>
      <c r="G14" s="37"/>
      <c r="H14" s="36"/>
      <c r="I14" s="32"/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</row>
    <row r="17" ht="14.25" customHeight="1">
      <c r="A17" s="1"/>
      <c r="B17" s="1"/>
      <c r="C17" s="10" t="s">
        <v>20</v>
      </c>
      <c r="D17" s="3"/>
      <c r="E17" s="37"/>
      <c r="F17" s="36"/>
      <c r="G17" s="37"/>
      <c r="H17" s="36"/>
      <c r="I17" s="43"/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</row>
    <row r="18" ht="14.25" customHeight="1">
      <c r="A18" s="1"/>
      <c r="B18" s="1"/>
      <c r="C18" s="10" t="s">
        <v>21</v>
      </c>
      <c r="D18" s="3"/>
      <c r="E18" s="37"/>
      <c r="F18" s="36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</row>
    <row r="28" ht="14.2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6"/>
      <c r="K28" s="27"/>
      <c r="L28" s="25"/>
      <c r="M28" s="25"/>
      <c r="N28" s="25"/>
      <c r="O28" s="25"/>
      <c r="P28" s="25"/>
      <c r="Q28" s="25"/>
      <c r="R28" s="25"/>
      <c r="S28" s="25"/>
      <c r="T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</row>
    <row r="33" ht="14.25" customHeight="1">
      <c r="A33" s="1"/>
      <c r="B33" s="1"/>
      <c r="C33" s="10" t="s">
        <v>32</v>
      </c>
      <c r="D33" s="3"/>
      <c r="E33" s="37"/>
      <c r="F33" s="36"/>
      <c r="G33" s="49">
        <v>0.047</v>
      </c>
      <c r="H33" s="36"/>
      <c r="I33" s="50">
        <f t="shared" ref="I33:I34" si="1">J58*G33</f>
        <v>0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</row>
    <row r="34" ht="14.25" customHeight="1">
      <c r="A34" s="1"/>
      <c r="B34" s="1"/>
      <c r="C34" s="10" t="s">
        <v>34</v>
      </c>
      <c r="D34" s="3"/>
      <c r="E34" s="42"/>
      <c r="F34" s="41"/>
      <c r="G34" s="52">
        <v>0.0155</v>
      </c>
      <c r="H34" s="41"/>
      <c r="I34" s="50">
        <f t="shared" si="1"/>
        <v>0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</row>
    <row r="35" ht="14.25" customHeight="1">
      <c r="A35" s="1"/>
      <c r="B35" s="1"/>
      <c r="C35" s="10" t="s">
        <v>36</v>
      </c>
      <c r="D35" s="3"/>
      <c r="E35" s="42"/>
      <c r="F35" s="41"/>
      <c r="G35" s="49">
        <v>0.001</v>
      </c>
      <c r="H35" s="41"/>
      <c r="I35" s="50">
        <f>J59*G35</f>
        <v>0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</row>
    <row r="36" ht="14.25" customHeight="1">
      <c r="A36" s="1"/>
      <c r="B36" s="1"/>
      <c r="C36" s="10" t="s">
        <v>37</v>
      </c>
      <c r="D36" s="3"/>
      <c r="E36" s="1"/>
      <c r="F36" s="41"/>
      <c r="G36" s="49">
        <v>0.047</v>
      </c>
      <c r="H36" s="41"/>
      <c r="I36" s="50">
        <f>J66*G36</f>
        <v>0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</row>
    <row r="37" ht="14.25" customHeight="1">
      <c r="A37" s="1"/>
      <c r="B37" s="1"/>
      <c r="C37" s="10" t="s">
        <v>38</v>
      </c>
      <c r="D37" s="3"/>
      <c r="E37" s="1"/>
      <c r="F37" s="41"/>
      <c r="G37" s="49">
        <v>0.02</v>
      </c>
      <c r="H37" s="41"/>
      <c r="I37" s="50">
        <f>J68*G37</f>
        <v>0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</row>
    <row r="38" ht="14.2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55">
        <f>SUM(I33:I37)</f>
        <v>0</v>
      </c>
      <c r="J38" s="47"/>
      <c r="K38" s="27"/>
      <c r="L38" s="25"/>
      <c r="M38" s="25"/>
      <c r="N38" s="25"/>
      <c r="O38" s="25"/>
      <c r="P38" s="25"/>
      <c r="Q38" s="25"/>
      <c r="R38" s="25"/>
      <c r="S38" s="25"/>
      <c r="T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</row>
    <row r="40" ht="14.25" customHeight="1">
      <c r="A40" s="1"/>
      <c r="B40" s="1"/>
      <c r="C40" s="10" t="s">
        <v>43</v>
      </c>
      <c r="D40" s="36"/>
      <c r="E40" s="37"/>
      <c r="F40" s="36"/>
      <c r="G40" s="57"/>
      <c r="H40" s="36"/>
      <c r="I40" s="50">
        <f>J71*G40</f>
        <v>0</v>
      </c>
      <c r="J40" s="29"/>
      <c r="K40" s="3"/>
      <c r="L40" s="1"/>
      <c r="M40" s="1"/>
      <c r="N40" s="1"/>
      <c r="O40" s="1"/>
      <c r="P40" s="1"/>
      <c r="Q40" s="1"/>
      <c r="R40" s="1"/>
      <c r="S40" s="1"/>
      <c r="T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55">
        <f>I38+I40+I41+I42+I43</f>
        <v>0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</row>
    <row r="46" ht="14.2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60">
        <f>J28-I45</f>
        <v>0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</row>
    <row r="50" ht="12.7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77" t="s">
        <v>59</v>
      </c>
      <c r="I53" s="77" t="s">
        <v>60</v>
      </c>
      <c r="J53" s="78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</row>
    <row r="54" ht="14.25" customHeight="1">
      <c r="A54" s="66"/>
      <c r="B54" s="66"/>
      <c r="C54" s="80"/>
      <c r="D54" s="71"/>
      <c r="E54" s="66"/>
      <c r="F54" s="71"/>
      <c r="G54" s="66"/>
      <c r="H54" s="83"/>
      <c r="I54" s="81"/>
      <c r="J54" s="82"/>
      <c r="K54" s="71"/>
      <c r="L54" s="66"/>
      <c r="M54" s="66"/>
      <c r="N54" s="66"/>
      <c r="O54" s="66"/>
      <c r="P54" s="66"/>
      <c r="Q54" s="66"/>
      <c r="R54" s="66"/>
      <c r="S54" s="66"/>
      <c r="T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84"/>
      <c r="I55" s="84"/>
      <c r="J55" s="85"/>
      <c r="K55" s="3"/>
      <c r="L55" s="1"/>
      <c r="M55" s="1"/>
      <c r="N55" s="1"/>
      <c r="O55" s="1"/>
      <c r="P55" s="1"/>
      <c r="Q55" s="1"/>
      <c r="R55" s="1"/>
      <c r="S55" s="1"/>
      <c r="T55" s="1"/>
    </row>
    <row r="56" ht="14.25" customHeight="1">
      <c r="A56" s="1"/>
      <c r="B56" s="1"/>
      <c r="C56" s="10"/>
      <c r="D56" s="1" t="s">
        <v>62</v>
      </c>
      <c r="E56" s="1"/>
      <c r="F56" s="3"/>
      <c r="G56" s="1"/>
      <c r="H56" s="84"/>
      <c r="I56" s="84"/>
      <c r="J56" s="85"/>
      <c r="K56" s="3"/>
      <c r="L56" s="1"/>
      <c r="M56" s="1"/>
      <c r="N56" s="1"/>
      <c r="O56" s="1"/>
      <c r="P56" s="1"/>
      <c r="Q56" s="1"/>
      <c r="R56" s="1"/>
      <c r="S56" s="1"/>
      <c r="T56" s="1"/>
    </row>
    <row r="57" ht="14.25" customHeight="1">
      <c r="A57" s="1"/>
      <c r="B57" s="1"/>
      <c r="C57" s="10"/>
      <c r="D57" s="1" t="s">
        <v>63</v>
      </c>
      <c r="E57" s="1"/>
      <c r="F57" s="3"/>
      <c r="G57" s="1"/>
      <c r="H57" s="84"/>
      <c r="I57" s="84"/>
      <c r="J57" s="87"/>
      <c r="K57" s="3"/>
      <c r="L57" s="1"/>
      <c r="M57" s="1"/>
      <c r="N57" s="1"/>
      <c r="O57" s="1"/>
      <c r="P57" s="1"/>
      <c r="Q57" s="1"/>
      <c r="R57" s="1"/>
      <c r="S57" s="1"/>
      <c r="T57" s="1"/>
    </row>
    <row r="58" ht="14.25" customHeight="1">
      <c r="A58" s="1"/>
      <c r="B58" s="1"/>
      <c r="C58" s="10"/>
      <c r="D58" s="3"/>
      <c r="F58" s="1" t="s">
        <v>64</v>
      </c>
      <c r="G58" s="89"/>
      <c r="H58" s="90">
        <v>0.23600000000000002</v>
      </c>
      <c r="I58" s="79"/>
      <c r="J58" s="87"/>
      <c r="K58" s="3"/>
      <c r="L58" s="1"/>
      <c r="M58" s="1"/>
      <c r="N58" s="1"/>
      <c r="O58" s="1"/>
      <c r="P58" s="1"/>
      <c r="Q58" s="1"/>
      <c r="R58" s="1"/>
      <c r="S58" s="1"/>
      <c r="T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92"/>
      <c r="I59" s="84"/>
      <c r="J59" s="87"/>
      <c r="K59" s="3"/>
      <c r="L59" s="1"/>
      <c r="M59" s="1"/>
      <c r="N59" s="1"/>
      <c r="O59" s="1"/>
      <c r="P59" s="1"/>
      <c r="Q59" s="1"/>
      <c r="R59" s="1"/>
      <c r="S59" s="1"/>
      <c r="T59" s="1"/>
    </row>
    <row r="60" ht="14.25" customHeight="1">
      <c r="A60" s="1"/>
      <c r="B60" s="1"/>
      <c r="C60" s="10" t="s">
        <v>66</v>
      </c>
      <c r="D60" s="3"/>
      <c r="E60" s="1"/>
      <c r="F60" s="3"/>
      <c r="G60" s="89"/>
      <c r="H60" s="92"/>
      <c r="I60" s="84"/>
      <c r="J60" s="87"/>
      <c r="K60" s="3"/>
      <c r="L60" s="1"/>
      <c r="M60" s="1"/>
      <c r="N60" s="1"/>
      <c r="O60" s="1"/>
      <c r="P60" s="1"/>
      <c r="Q60" s="1"/>
      <c r="R60" s="1"/>
      <c r="S60" s="1"/>
      <c r="T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0">
        <v>0.011</v>
      </c>
      <c r="I61" s="79"/>
      <c r="J61" s="87"/>
      <c r="K61" s="3"/>
      <c r="L61" s="1"/>
      <c r="M61" s="1"/>
      <c r="N61" s="1"/>
      <c r="O61" s="1"/>
      <c r="P61" s="1"/>
      <c r="Q61" s="1"/>
      <c r="R61" s="1"/>
      <c r="S61" s="1"/>
      <c r="T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0">
        <v>0.055</v>
      </c>
      <c r="I62" s="79"/>
      <c r="J62" s="87"/>
      <c r="K62" s="3"/>
      <c r="L62" s="1"/>
      <c r="M62" s="1"/>
      <c r="N62" s="1"/>
      <c r="O62" s="1"/>
      <c r="P62" s="1"/>
      <c r="Q62" s="1"/>
      <c r="R62" s="1"/>
      <c r="S62" s="1"/>
      <c r="T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0">
        <v>0.006</v>
      </c>
      <c r="I63" s="79"/>
      <c r="J63" s="87"/>
      <c r="K63" s="3"/>
      <c r="L63" s="1"/>
      <c r="M63" s="1"/>
      <c r="N63" s="1"/>
      <c r="O63" s="1"/>
      <c r="P63" s="1"/>
      <c r="Q63" s="1"/>
      <c r="R63" s="1"/>
      <c r="S63" s="1"/>
      <c r="T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0">
        <v>0.002</v>
      </c>
      <c r="I64" s="79"/>
      <c r="J64" s="87"/>
      <c r="K64" s="3"/>
      <c r="L64" s="1"/>
      <c r="M64" s="1"/>
      <c r="N64" s="1"/>
      <c r="O64" s="1"/>
      <c r="P64" s="1"/>
      <c r="Q64" s="1"/>
      <c r="R64" s="1"/>
      <c r="S64" s="1"/>
      <c r="T64" s="1"/>
    </row>
    <row r="65" ht="14.25" customHeight="1">
      <c r="A65" s="1"/>
      <c r="B65" s="1"/>
      <c r="C65" s="10"/>
      <c r="D65" s="3"/>
      <c r="E65" s="1"/>
      <c r="F65" s="3"/>
      <c r="G65" s="1"/>
      <c r="H65" s="93"/>
      <c r="I65" s="84"/>
      <c r="J65" s="87"/>
      <c r="K65" s="3"/>
      <c r="L65" s="1"/>
      <c r="M65" s="1"/>
      <c r="N65" s="1"/>
      <c r="O65" s="1"/>
      <c r="P65" s="1"/>
      <c r="Q65" s="1"/>
      <c r="R65" s="1"/>
      <c r="S65" s="1"/>
      <c r="T65" s="1"/>
    </row>
    <row r="66" ht="14.25" customHeight="1">
      <c r="A66" s="1"/>
      <c r="B66" s="1"/>
      <c r="C66" s="10" t="s">
        <v>70</v>
      </c>
      <c r="D66" s="3"/>
      <c r="E66" s="1"/>
      <c r="F66" s="3"/>
      <c r="G66" s="89"/>
      <c r="H66" s="90">
        <v>0.23600000000000002</v>
      </c>
      <c r="I66" s="79"/>
      <c r="J66" s="87"/>
      <c r="K66" s="3"/>
      <c r="L66" s="1"/>
      <c r="M66" s="1"/>
      <c r="N66" s="1"/>
      <c r="O66" s="1"/>
      <c r="P66" s="1"/>
      <c r="Q66" s="1"/>
      <c r="R66" s="1"/>
      <c r="S66" s="1"/>
      <c r="T66" s="1"/>
    </row>
    <row r="67" ht="14.25" customHeight="1">
      <c r="A67" s="1"/>
      <c r="B67" s="1"/>
      <c r="C67" s="10" t="s">
        <v>71</v>
      </c>
      <c r="D67" s="3"/>
      <c r="E67" s="1"/>
      <c r="F67" s="3"/>
      <c r="G67" s="89"/>
      <c r="H67" s="90">
        <v>0.12</v>
      </c>
      <c r="I67" s="79"/>
      <c r="J67" s="87"/>
      <c r="K67" s="3"/>
      <c r="L67" s="1"/>
      <c r="M67" s="1"/>
      <c r="N67" s="1"/>
      <c r="O67" s="1"/>
      <c r="P67" s="1"/>
      <c r="Q67" s="1"/>
      <c r="R67" s="1"/>
      <c r="S67" s="1"/>
      <c r="T67" s="1"/>
    </row>
    <row r="68" ht="14.25" customHeight="1">
      <c r="A68" s="1"/>
      <c r="B68" s="1"/>
      <c r="C68" s="10" t="s">
        <v>72</v>
      </c>
      <c r="D68" s="3"/>
      <c r="E68" s="1"/>
      <c r="F68" s="3"/>
      <c r="G68" s="89"/>
      <c r="H68" s="92"/>
      <c r="I68" s="79"/>
      <c r="J68" s="87"/>
      <c r="K68" s="3"/>
      <c r="L68" s="1"/>
      <c r="M68" s="1"/>
      <c r="N68" s="1"/>
      <c r="O68" s="1"/>
      <c r="P68" s="1"/>
      <c r="Q68" s="1"/>
      <c r="R68" s="1"/>
      <c r="S68" s="1"/>
      <c r="T68" s="1"/>
    </row>
    <row r="69" ht="14.25" customHeight="1">
      <c r="A69" s="1"/>
      <c r="B69" s="1"/>
      <c r="C69" s="10"/>
      <c r="D69" s="3"/>
      <c r="E69" s="1"/>
      <c r="F69" s="1"/>
      <c r="G69" s="1"/>
      <c r="H69" s="1"/>
      <c r="I69" s="1"/>
      <c r="J69" s="94"/>
      <c r="K69" s="3"/>
      <c r="L69" s="1"/>
      <c r="M69" s="1"/>
      <c r="N69" s="1"/>
      <c r="O69" s="1"/>
      <c r="P69" s="1"/>
      <c r="Q69" s="1"/>
      <c r="R69" s="1"/>
      <c r="S69" s="1"/>
      <c r="T69" s="1"/>
    </row>
    <row r="70" ht="14.25" customHeight="1">
      <c r="A70" s="1"/>
      <c r="B70" s="1"/>
      <c r="C70" s="10"/>
      <c r="D70" s="3"/>
      <c r="E70" s="1"/>
      <c r="F70" s="1"/>
      <c r="G70" s="1"/>
      <c r="H70" s="1"/>
      <c r="I70" s="1"/>
      <c r="J70" s="94"/>
      <c r="K70" s="3"/>
      <c r="L70" s="1"/>
      <c r="M70" s="1"/>
      <c r="N70" s="1"/>
      <c r="O70" s="1"/>
      <c r="P70" s="1"/>
      <c r="Q70" s="1"/>
      <c r="R70" s="1"/>
      <c r="S70" s="1"/>
      <c r="T70" s="1"/>
    </row>
    <row r="71" ht="14.25" customHeight="1">
      <c r="A71" s="1"/>
      <c r="B71" s="1"/>
      <c r="C71" s="95"/>
      <c r="D71" s="18"/>
      <c r="E71" s="17"/>
      <c r="F71" s="18"/>
      <c r="G71" s="17"/>
      <c r="H71" s="18"/>
      <c r="I71" s="17"/>
      <c r="J71" s="96"/>
      <c r="K71" s="3"/>
      <c r="L71" s="1"/>
      <c r="M71" s="1"/>
      <c r="N71" s="1"/>
      <c r="O71" s="1"/>
      <c r="P71" s="1"/>
      <c r="Q71" s="1"/>
      <c r="R71" s="1"/>
      <c r="S71" s="1"/>
      <c r="T71" s="1"/>
    </row>
    <row r="72" ht="12.75" customHeight="1">
      <c r="C72" s="73"/>
      <c r="D72" s="97"/>
      <c r="E72" s="73"/>
      <c r="F72" s="97"/>
      <c r="G72" s="73"/>
      <c r="H72" s="97"/>
      <c r="I72" s="73"/>
      <c r="J72" s="97"/>
      <c r="K72" s="9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22.71"/>
    <col customWidth="1" min="12" max="21" width="11.0"/>
  </cols>
  <sheetData>
    <row r="1" ht="14.25" customHeight="1">
      <c r="A1" s="1"/>
      <c r="B1" s="1"/>
      <c r="D1" s="2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0" t="s">
        <v>3</v>
      </c>
      <c r="D4" s="11" t="s">
        <v>4</v>
      </c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2.7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11</v>
      </c>
      <c r="D8" s="20"/>
      <c r="E8" s="21" t="s">
        <v>12</v>
      </c>
      <c r="F8" s="8"/>
      <c r="G8" s="21"/>
      <c r="H8" s="8"/>
      <c r="I8" s="22" t="s">
        <v>13</v>
      </c>
      <c r="J8" s="24"/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/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3" t="s">
        <v>19</v>
      </c>
      <c r="D14" s="34"/>
      <c r="E14" s="35"/>
      <c r="F14" s="36"/>
      <c r="G14" s="37"/>
      <c r="H14" s="36"/>
      <c r="I14" s="32"/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0" t="s">
        <v>20</v>
      </c>
      <c r="D17" s="3"/>
      <c r="E17" s="37"/>
      <c r="F17" s="36"/>
      <c r="G17" s="37"/>
      <c r="H17" s="36"/>
      <c r="I17" s="43"/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0" t="s">
        <v>21</v>
      </c>
      <c r="D18" s="3"/>
      <c r="E18" s="37"/>
      <c r="F18" s="36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8">
        <f>I12+I14</f>
        <v>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0" t="s">
        <v>32</v>
      </c>
      <c r="D33" s="3"/>
      <c r="E33" s="51">
        <f>G58</f>
        <v>0</v>
      </c>
      <c r="F33" s="36"/>
      <c r="G33" s="49">
        <v>0.047</v>
      </c>
      <c r="H33" s="36"/>
      <c r="I33" s="54">
        <f>G33*G58</f>
        <v>0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0" t="s">
        <v>34</v>
      </c>
      <c r="D34" s="3"/>
      <c r="E34" s="56">
        <f>G60</f>
        <v>0</v>
      </c>
      <c r="F34" s="41"/>
      <c r="G34" s="52">
        <v>0.0155</v>
      </c>
      <c r="H34" s="41"/>
      <c r="I34" s="54">
        <f>G34*G60</f>
        <v>0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0" t="s">
        <v>36</v>
      </c>
      <c r="D35" s="3"/>
      <c r="E35" s="56">
        <f>E34</f>
        <v>0</v>
      </c>
      <c r="F35" s="41"/>
      <c r="G35" s="52">
        <v>0.001</v>
      </c>
      <c r="H35" s="41"/>
      <c r="I35" s="54">
        <f>G35*G60</f>
        <v>0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0" t="s">
        <v>49</v>
      </c>
      <c r="D36" s="3"/>
      <c r="E36" s="59">
        <f t="shared" ref="E36:E37" si="1">G66</f>
        <v>0</v>
      </c>
      <c r="F36" s="41"/>
      <c r="G36" s="49">
        <v>0.047</v>
      </c>
      <c r="H36" s="41"/>
      <c r="I36" s="54">
        <f>G36*E36</f>
        <v>0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0" t="s">
        <v>51</v>
      </c>
      <c r="D37" s="3"/>
      <c r="E37" s="61">
        <f t="shared" si="1"/>
        <v>0</v>
      </c>
      <c r="F37" s="41"/>
      <c r="G37" s="49">
        <v>0.02</v>
      </c>
      <c r="H37" s="41"/>
      <c r="I37" s="54">
        <f>J68*G37</f>
        <v>0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54">
        <f>SUM(I33:I37)</f>
        <v>0</v>
      </c>
      <c r="J38" s="47"/>
      <c r="K38" s="63" t="s">
        <v>55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0" t="s">
        <v>43</v>
      </c>
      <c r="D40" s="36"/>
      <c r="E40" s="65">
        <f>G68</f>
        <v>0</v>
      </c>
      <c r="F40" s="36"/>
      <c r="G40" s="49"/>
      <c r="H40" s="36"/>
      <c r="I40" s="50">
        <f>G40*G68</f>
        <v>0</v>
      </c>
      <c r="J40" s="2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74">
        <f>I38+I40+I41+I42+I43</f>
        <v>0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76">
        <f>J28-I45</f>
        <v>0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2.7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  <c r="U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2" t="s">
        <v>59</v>
      </c>
      <c r="I53" s="79" t="s">
        <v>60</v>
      </c>
      <c r="J53" s="79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ht="14.25" customHeight="1">
      <c r="A54" s="66"/>
      <c r="B54" s="66"/>
      <c r="C54" s="80"/>
      <c r="D54" s="71"/>
      <c r="E54" s="66"/>
      <c r="F54" s="71"/>
      <c r="G54" s="66"/>
      <c r="H54" s="71"/>
      <c r="I54" s="81"/>
      <c r="J54" s="82"/>
      <c r="K54" s="71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1"/>
      <c r="I55" s="84"/>
      <c r="J55" s="85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0"/>
      <c r="D56" s="1" t="s">
        <v>62</v>
      </c>
      <c r="E56" s="1"/>
      <c r="F56" s="88">
        <f>I12+I14</f>
        <v>0</v>
      </c>
      <c r="G56" s="1"/>
      <c r="H56" s="1"/>
      <c r="I56" s="84"/>
      <c r="J56" s="85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0"/>
      <c r="D57" s="1" t="s">
        <v>63</v>
      </c>
      <c r="E57" s="1"/>
      <c r="F57" s="1">
        <f>2*(I12)/12</f>
        <v>0</v>
      </c>
      <c r="G57" s="1"/>
      <c r="H57" s="1"/>
      <c r="I57" s="84"/>
      <c r="J57" s="87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0"/>
      <c r="D58" s="3"/>
      <c r="F58" s="1" t="s">
        <v>64</v>
      </c>
      <c r="G58" s="51">
        <f>F56+F57</f>
        <v>0</v>
      </c>
      <c r="H58" s="91">
        <v>0.23600000000000002</v>
      </c>
      <c r="I58" s="79">
        <f>G58*H58</f>
        <v>0</v>
      </c>
      <c r="J58" s="87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3"/>
      <c r="I59" s="84"/>
      <c r="J59" s="87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0" t="s">
        <v>66</v>
      </c>
      <c r="D60" s="3"/>
      <c r="E60" s="1"/>
      <c r="F60" s="3"/>
      <c r="G60" s="56">
        <f>G58</f>
        <v>0</v>
      </c>
      <c r="H60" s="3"/>
      <c r="I60" s="84"/>
      <c r="J60" s="87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1">
        <v>0.011000000000000001</v>
      </c>
      <c r="I61" s="79">
        <f t="shared" ref="I61:I64" si="2">H61*$G$60</f>
        <v>0</v>
      </c>
      <c r="J61" s="87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1">
        <v>0.055</v>
      </c>
      <c r="I62" s="79">
        <f t="shared" si="2"/>
        <v>0</v>
      </c>
      <c r="J62" s="87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1">
        <v>0.006000000000000001</v>
      </c>
      <c r="I63" s="79">
        <f t="shared" si="2"/>
        <v>0</v>
      </c>
      <c r="J63" s="87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1">
        <v>0.002</v>
      </c>
      <c r="I64" s="79">
        <f t="shared" si="2"/>
        <v>0</v>
      </c>
      <c r="J64" s="87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0"/>
      <c r="D65" s="3"/>
      <c r="E65" s="1"/>
      <c r="F65" s="3"/>
      <c r="G65" s="1"/>
      <c r="I65" s="84"/>
      <c r="J65" s="87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0" t="s">
        <v>70</v>
      </c>
      <c r="D66" s="3"/>
      <c r="E66" s="1"/>
      <c r="F66" s="3"/>
      <c r="G66" s="59">
        <v>0.0</v>
      </c>
      <c r="H66" s="91">
        <v>0.23600000000000002</v>
      </c>
      <c r="I66" s="79">
        <f t="shared" ref="I66:I67" si="3">H66*G66</f>
        <v>0</v>
      </c>
      <c r="J66" s="87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0" t="s">
        <v>71</v>
      </c>
      <c r="D67" s="3"/>
      <c r="E67" s="1"/>
      <c r="F67" s="3"/>
      <c r="G67" s="61">
        <v>0.0</v>
      </c>
      <c r="H67" s="91">
        <v>0.12</v>
      </c>
      <c r="I67" s="79">
        <f t="shared" si="3"/>
        <v>0</v>
      </c>
      <c r="J67" s="87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0" t="s">
        <v>72</v>
      </c>
      <c r="D68" s="3"/>
      <c r="E68" s="1"/>
      <c r="F68" s="3"/>
      <c r="G68" s="65">
        <f>J28</f>
        <v>0</v>
      </c>
      <c r="H68" s="3"/>
      <c r="I68" s="1"/>
      <c r="J68" s="94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5"/>
      <c r="D69" s="18"/>
      <c r="E69" s="17"/>
      <c r="F69" s="18"/>
      <c r="G69" s="17"/>
      <c r="H69" s="18"/>
      <c r="I69" s="17"/>
      <c r="J69" s="98">
        <f>SUM(I58,I61:I64,I66:I67)</f>
        <v>0</v>
      </c>
      <c r="K69" s="98" t="s">
        <v>73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C70" s="73"/>
      <c r="D70" s="97"/>
      <c r="E70" s="73"/>
      <c r="F70" s="97"/>
      <c r="G70" s="73"/>
      <c r="H70" s="97"/>
      <c r="I70" s="73"/>
      <c r="J70" s="97"/>
      <c r="K70" s="9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3" width="14.86"/>
    <col customWidth="1" min="4" max="7" width="11.43"/>
    <col customWidth="1" min="8" max="8" width="13.71"/>
    <col customWidth="1" min="9" max="9" width="14.0"/>
    <col customWidth="1" min="10" max="10" width="14.43"/>
    <col customWidth="1" min="11" max="11" width="12.86"/>
    <col customWidth="1" min="12" max="12" width="11.43"/>
    <col customWidth="1" min="13" max="21" width="11.0"/>
  </cols>
  <sheetData>
    <row r="1" ht="14.25" customHeight="1">
      <c r="A1" s="1"/>
      <c r="B1" s="1"/>
      <c r="D1" s="73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11</v>
      </c>
      <c r="D8" s="20"/>
      <c r="E8" s="21" t="s">
        <v>74</v>
      </c>
      <c r="F8" s="8"/>
      <c r="G8" s="21"/>
      <c r="H8" s="8"/>
      <c r="I8" s="22" t="s">
        <v>13</v>
      </c>
      <c r="J8" s="24" t="s">
        <v>75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/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3" t="s">
        <v>19</v>
      </c>
      <c r="D14" s="34"/>
      <c r="E14" s="35"/>
      <c r="F14" s="36"/>
      <c r="G14" s="37"/>
      <c r="H14" s="36"/>
      <c r="I14" s="32"/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0" t="s">
        <v>20</v>
      </c>
      <c r="D17" s="3"/>
      <c r="E17" s="37"/>
      <c r="F17" s="37"/>
      <c r="G17" s="37"/>
      <c r="H17" s="36"/>
      <c r="I17" s="43"/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0" t="s">
        <v>21</v>
      </c>
      <c r="D18" s="3"/>
      <c r="E18" s="37"/>
      <c r="F18" s="37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8">
        <f>I12+I14+I17</f>
        <v>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0" t="s">
        <v>32</v>
      </c>
      <c r="D33" s="3"/>
      <c r="E33" s="51">
        <f>G58</f>
        <v>0</v>
      </c>
      <c r="F33" s="36"/>
      <c r="G33" s="49">
        <v>0.047</v>
      </c>
      <c r="H33" s="36"/>
      <c r="I33" s="54">
        <f>G33*G58</f>
        <v>0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0" t="s">
        <v>34</v>
      </c>
      <c r="D34" s="3"/>
      <c r="E34" s="56">
        <f>G60</f>
        <v>0</v>
      </c>
      <c r="F34" s="41"/>
      <c r="G34" s="52">
        <v>0.0155</v>
      </c>
      <c r="H34" s="41"/>
      <c r="I34" s="54">
        <f>G34*G60</f>
        <v>0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0" t="s">
        <v>36</v>
      </c>
      <c r="D35" s="3"/>
      <c r="E35" s="56">
        <f>E34</f>
        <v>0</v>
      </c>
      <c r="F35" s="41"/>
      <c r="G35" s="49">
        <v>0.001</v>
      </c>
      <c r="H35" s="41"/>
      <c r="I35" s="54">
        <f>G35*G60</f>
        <v>0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0" t="s">
        <v>49</v>
      </c>
      <c r="D36" s="3"/>
      <c r="E36" s="59" t="str">
        <f t="shared" ref="E36:E37" si="1">G66</f>
        <v/>
      </c>
      <c r="F36" s="41"/>
      <c r="G36" s="49">
        <v>0.047</v>
      </c>
      <c r="H36" s="41"/>
      <c r="I36" s="54">
        <f t="shared" ref="I36:I37" si="2">G36*E36</f>
        <v>0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0" t="s">
        <v>51</v>
      </c>
      <c r="D37" s="3"/>
      <c r="E37" s="61" t="str">
        <f t="shared" si="1"/>
        <v/>
      </c>
      <c r="F37" s="41"/>
      <c r="G37" s="49">
        <v>0.02</v>
      </c>
      <c r="H37" s="41"/>
      <c r="I37" s="54">
        <f t="shared" si="2"/>
        <v>0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99">
        <f>SUM(I33:I37)</f>
        <v>0</v>
      </c>
      <c r="J38" s="47"/>
      <c r="K38" s="63" t="s">
        <v>55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0" t="s">
        <v>43</v>
      </c>
      <c r="D40" s="36"/>
      <c r="E40" s="65">
        <f>G68</f>
        <v>0</v>
      </c>
      <c r="F40" s="36"/>
      <c r="G40" s="49"/>
      <c r="H40" s="36"/>
      <c r="I40" s="50">
        <f>G40*G68</f>
        <v>0</v>
      </c>
      <c r="J40" s="2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74">
        <f>I38+I40+I41+I42+I43</f>
        <v>0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100">
        <f>J28-I45</f>
        <v>0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  <c r="U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2" t="s">
        <v>59</v>
      </c>
      <c r="I53" s="79" t="s">
        <v>60</v>
      </c>
      <c r="J53" s="79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ht="14.25" customHeight="1">
      <c r="A54" s="66"/>
      <c r="B54" s="66"/>
      <c r="C54" s="80"/>
      <c r="D54" s="71"/>
      <c r="E54" s="66"/>
      <c r="F54" s="71"/>
      <c r="G54" s="66"/>
      <c r="H54" s="71"/>
      <c r="I54" s="66"/>
      <c r="J54" s="102"/>
      <c r="K54" s="71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1"/>
      <c r="I55" s="1"/>
      <c r="J55" s="10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0"/>
      <c r="D56" s="1" t="s">
        <v>62</v>
      </c>
      <c r="E56" s="1"/>
      <c r="F56" s="88">
        <f>I12+I14</f>
        <v>0</v>
      </c>
      <c r="G56" s="1"/>
      <c r="H56" s="1"/>
      <c r="I56" s="1"/>
      <c r="J56" s="10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0"/>
      <c r="D57" s="1" t="s">
        <v>63</v>
      </c>
      <c r="E57" s="1"/>
      <c r="F57" s="1">
        <f>2*(I12)/12</f>
        <v>0</v>
      </c>
      <c r="G57" s="1"/>
      <c r="H57" s="1"/>
      <c r="I57" s="1"/>
      <c r="J57" s="94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0"/>
      <c r="D58" s="3"/>
      <c r="F58" s="1" t="s">
        <v>64</v>
      </c>
      <c r="G58" s="51">
        <f>F56+F57</f>
        <v>0</v>
      </c>
      <c r="H58" s="91">
        <v>0.23600000000000002</v>
      </c>
      <c r="I58" s="79">
        <f>G58*H58</f>
        <v>0</v>
      </c>
      <c r="J58" s="94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3"/>
      <c r="I59" s="1"/>
      <c r="J59" s="94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0" t="s">
        <v>66</v>
      </c>
      <c r="D60" s="3"/>
      <c r="E60" s="1"/>
      <c r="F60" s="3"/>
      <c r="G60" s="56">
        <f>G58+I17</f>
        <v>0</v>
      </c>
      <c r="H60" s="3"/>
      <c r="I60" s="1"/>
      <c r="J60" s="94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1">
        <v>0.011000000000000001</v>
      </c>
      <c r="I61" s="79">
        <f t="shared" ref="I61:I64" si="3">H61*$G$60</f>
        <v>0</v>
      </c>
      <c r="J61" s="94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1">
        <v>0.055</v>
      </c>
      <c r="I62" s="79">
        <f t="shared" si="3"/>
        <v>0</v>
      </c>
      <c r="J62" s="94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1">
        <v>0.006000000000000001</v>
      </c>
      <c r="I63" s="79">
        <f t="shared" si="3"/>
        <v>0</v>
      </c>
      <c r="J63" s="94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1">
        <v>0.002</v>
      </c>
      <c r="I64" s="79">
        <f t="shared" si="3"/>
        <v>0</v>
      </c>
      <c r="J64" s="94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0"/>
      <c r="D65" s="3"/>
      <c r="E65" s="1"/>
      <c r="F65" s="3"/>
      <c r="G65" s="1"/>
      <c r="I65" s="1"/>
      <c r="J65" s="94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0" t="s">
        <v>70</v>
      </c>
      <c r="D66" s="3"/>
      <c r="E66" s="1"/>
      <c r="F66" s="3"/>
      <c r="G66" s="59" t="str">
        <f>G17</f>
        <v/>
      </c>
      <c r="H66" s="91">
        <v>0.23600000000000002</v>
      </c>
      <c r="I66" s="79">
        <f t="shared" ref="I66:I67" si="4">H66*G66</f>
        <v>0</v>
      </c>
      <c r="J66" s="94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0" t="s">
        <v>71</v>
      </c>
      <c r="D67" s="3"/>
      <c r="E67" s="1"/>
      <c r="F67" s="3"/>
      <c r="G67" s="61" t="str">
        <f>F17</f>
        <v/>
      </c>
      <c r="H67" s="91">
        <v>0.12</v>
      </c>
      <c r="I67" s="79">
        <f t="shared" si="4"/>
        <v>0</v>
      </c>
      <c r="J67" s="94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0" t="s">
        <v>72</v>
      </c>
      <c r="D68" s="3"/>
      <c r="E68" s="1"/>
      <c r="F68" s="3"/>
      <c r="G68" s="65">
        <f>J28</f>
        <v>0</v>
      </c>
      <c r="H68" s="3"/>
      <c r="I68" s="1"/>
      <c r="J68" s="94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5"/>
      <c r="D69" s="18"/>
      <c r="E69" s="17"/>
      <c r="F69" s="18"/>
      <c r="G69" s="17"/>
      <c r="H69" s="18"/>
      <c r="I69" s="17"/>
      <c r="J69" s="104">
        <f>SUM(I58,I61:I64,I66:I67)</f>
        <v>0</v>
      </c>
      <c r="K69" s="98" t="s">
        <v>73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D70" s="73"/>
      <c r="E70" s="97"/>
      <c r="F70" s="73"/>
      <c r="G70" s="97"/>
      <c r="H70" s="73"/>
      <c r="I70" s="97"/>
      <c r="J70" s="73"/>
      <c r="K70" s="97"/>
      <c r="L70" s="9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11.43"/>
    <col customWidth="1" min="12" max="21" width="11.0"/>
  </cols>
  <sheetData>
    <row r="1" ht="14.25" customHeight="1">
      <c r="A1" s="1"/>
      <c r="B1" s="1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11</v>
      </c>
      <c r="D8" s="20"/>
      <c r="E8" s="21" t="s">
        <v>74</v>
      </c>
      <c r="F8" s="8"/>
      <c r="G8" s="21"/>
      <c r="H8" s="8"/>
      <c r="I8" s="22" t="s">
        <v>13</v>
      </c>
      <c r="J8" s="24" t="s">
        <v>75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/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3" t="s">
        <v>19</v>
      </c>
      <c r="D14" s="34"/>
      <c r="E14" s="35"/>
      <c r="F14" s="36"/>
      <c r="G14" s="37"/>
      <c r="H14" s="36"/>
      <c r="I14" s="32"/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0" t="s">
        <v>20</v>
      </c>
      <c r="D17" s="3"/>
      <c r="E17" s="37"/>
      <c r="F17" s="37"/>
      <c r="G17" s="37"/>
      <c r="H17" s="36"/>
      <c r="I17" s="43"/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0" t="s">
        <v>21</v>
      </c>
      <c r="D18" s="3"/>
      <c r="E18" s="37"/>
      <c r="F18" s="37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8">
        <f>I12+I14+I17</f>
        <v>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0" t="s">
        <v>32</v>
      </c>
      <c r="D33" s="3"/>
      <c r="E33" s="51">
        <f>G58</f>
        <v>0</v>
      </c>
      <c r="F33" s="36"/>
      <c r="G33" s="49">
        <v>0.047</v>
      </c>
      <c r="H33" s="36"/>
      <c r="I33" s="54">
        <f>G33*G58</f>
        <v>0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0" t="s">
        <v>34</v>
      </c>
      <c r="D34" s="3"/>
      <c r="E34" s="56">
        <f>G60</f>
        <v>0</v>
      </c>
      <c r="F34" s="41"/>
      <c r="G34" s="52">
        <v>0.0155</v>
      </c>
      <c r="H34" s="41"/>
      <c r="I34" s="54">
        <f>G34*G60</f>
        <v>0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0" t="s">
        <v>36</v>
      </c>
      <c r="D35" s="3"/>
      <c r="E35" s="56">
        <f>E34</f>
        <v>0</v>
      </c>
      <c r="F35" s="41"/>
      <c r="G35" s="49">
        <v>0.001</v>
      </c>
      <c r="H35" s="41"/>
      <c r="I35" s="54">
        <f>G35*G60</f>
        <v>0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0" t="s">
        <v>49</v>
      </c>
      <c r="D36" s="3"/>
      <c r="E36" s="59" t="str">
        <f t="shared" ref="E36:E37" si="1">G66</f>
        <v/>
      </c>
      <c r="F36" s="41"/>
      <c r="G36" s="49">
        <v>0.047</v>
      </c>
      <c r="H36" s="41"/>
      <c r="I36" s="54">
        <f t="shared" ref="I36:I37" si="2">G36*E36</f>
        <v>0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0" t="s">
        <v>51</v>
      </c>
      <c r="D37" s="3"/>
      <c r="E37" s="61" t="str">
        <f t="shared" si="1"/>
        <v/>
      </c>
      <c r="F37" s="41"/>
      <c r="G37" s="49">
        <v>0.02</v>
      </c>
      <c r="H37" s="41"/>
      <c r="I37" s="54">
        <f t="shared" si="2"/>
        <v>0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99">
        <f>SUM(I33:I37)</f>
        <v>0</v>
      </c>
      <c r="J38" s="47"/>
      <c r="K38" s="63" t="s">
        <v>55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0" t="s">
        <v>43</v>
      </c>
      <c r="D40" s="36"/>
      <c r="E40" s="65">
        <f>G68</f>
        <v>0</v>
      </c>
      <c r="F40" s="36"/>
      <c r="G40" s="49"/>
      <c r="H40" s="36"/>
      <c r="I40" s="50">
        <f>G40*G68</f>
        <v>0</v>
      </c>
      <c r="J40" s="2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74">
        <f>I38+I40+I41+I42+I43</f>
        <v>0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100">
        <f>J28-I45</f>
        <v>0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  <c r="U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2" t="s">
        <v>59</v>
      </c>
      <c r="I53" s="79" t="s">
        <v>60</v>
      </c>
      <c r="J53" s="79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ht="14.25" customHeight="1">
      <c r="A54" s="66"/>
      <c r="B54" s="66"/>
      <c r="C54" s="80"/>
      <c r="D54" s="71"/>
      <c r="E54" s="66"/>
      <c r="F54" s="71"/>
      <c r="G54" s="66"/>
      <c r="H54" s="71"/>
      <c r="I54" s="66"/>
      <c r="J54" s="102"/>
      <c r="K54" s="71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1"/>
      <c r="I55" s="1"/>
      <c r="J55" s="10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0"/>
      <c r="D56" s="1" t="s">
        <v>62</v>
      </c>
      <c r="E56" s="1"/>
      <c r="F56" s="88">
        <f>I12+I14</f>
        <v>0</v>
      </c>
      <c r="G56" s="1"/>
      <c r="H56" s="1"/>
      <c r="I56" s="1"/>
      <c r="J56" s="10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0"/>
      <c r="D57" s="1" t="s">
        <v>63</v>
      </c>
      <c r="E57" s="1"/>
      <c r="F57" s="1">
        <f>2*(I12)/12</f>
        <v>0</v>
      </c>
      <c r="G57" s="1"/>
      <c r="H57" s="1"/>
      <c r="I57" s="1"/>
      <c r="J57" s="94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0"/>
      <c r="D58" s="3"/>
      <c r="F58" s="1" t="s">
        <v>64</v>
      </c>
      <c r="G58" s="51">
        <f>F56+F57</f>
        <v>0</v>
      </c>
      <c r="H58" s="91">
        <v>0.23600000000000002</v>
      </c>
      <c r="I58" s="79">
        <f>G58*H58</f>
        <v>0</v>
      </c>
      <c r="J58" s="94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3"/>
      <c r="I59" s="1"/>
      <c r="J59" s="94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0" t="s">
        <v>66</v>
      </c>
      <c r="D60" s="3"/>
      <c r="E60" s="1"/>
      <c r="F60" s="3"/>
      <c r="G60" s="56">
        <f>G58+I17</f>
        <v>0</v>
      </c>
      <c r="H60" s="3"/>
      <c r="I60" s="1"/>
      <c r="J60" s="94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1">
        <v>0.011000000000000001</v>
      </c>
      <c r="I61" s="79">
        <f t="shared" ref="I61:I64" si="3">H61*$G$60</f>
        <v>0</v>
      </c>
      <c r="J61" s="94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1">
        <v>0.055</v>
      </c>
      <c r="I62" s="79">
        <f t="shared" si="3"/>
        <v>0</v>
      </c>
      <c r="J62" s="94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1">
        <v>0.006000000000000001</v>
      </c>
      <c r="I63" s="79">
        <f t="shared" si="3"/>
        <v>0</v>
      </c>
      <c r="J63" s="94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1">
        <v>0.002</v>
      </c>
      <c r="I64" s="79">
        <f t="shared" si="3"/>
        <v>0</v>
      </c>
      <c r="J64" s="94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0"/>
      <c r="D65" s="3"/>
      <c r="E65" s="1"/>
      <c r="F65" s="3"/>
      <c r="G65" s="1"/>
      <c r="I65" s="1"/>
      <c r="J65" s="94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0" t="s">
        <v>70</v>
      </c>
      <c r="D66" s="3"/>
      <c r="E66" s="1"/>
      <c r="F66" s="3"/>
      <c r="G66" s="59" t="str">
        <f>G17</f>
        <v/>
      </c>
      <c r="H66" s="91">
        <v>0.23600000000000002</v>
      </c>
      <c r="I66" s="79">
        <f t="shared" ref="I66:I67" si="4">H66*G66</f>
        <v>0</v>
      </c>
      <c r="J66" s="94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0" t="s">
        <v>71</v>
      </c>
      <c r="D67" s="3"/>
      <c r="E67" s="1"/>
      <c r="F67" s="3"/>
      <c r="G67" s="61" t="str">
        <f>F17</f>
        <v/>
      </c>
      <c r="H67" s="91">
        <v>0.12</v>
      </c>
      <c r="I67" s="79">
        <f t="shared" si="4"/>
        <v>0</v>
      </c>
      <c r="J67" s="94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0" t="s">
        <v>72</v>
      </c>
      <c r="D68" s="3"/>
      <c r="E68" s="1"/>
      <c r="F68" s="3"/>
      <c r="G68" s="65">
        <f>J28</f>
        <v>0</v>
      </c>
      <c r="H68" s="3"/>
      <c r="I68" s="1"/>
      <c r="J68" s="94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5"/>
      <c r="D69" s="18"/>
      <c r="E69" s="17"/>
      <c r="F69" s="18"/>
      <c r="G69" s="17"/>
      <c r="H69" s="18"/>
      <c r="I69" s="17"/>
      <c r="J69" s="104">
        <f>SUM(I58,I61:I64,I66:I67)</f>
        <v>0</v>
      </c>
      <c r="K69" s="98" t="s">
        <v>73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C70" s="73"/>
      <c r="D70" s="97"/>
      <c r="E70" s="73"/>
      <c r="F70" s="97"/>
      <c r="G70" s="73"/>
      <c r="H70" s="97"/>
      <c r="I70" s="73"/>
      <c r="J70" s="97"/>
      <c r="K70" s="9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11.43"/>
    <col customWidth="1" min="12" max="21" width="11.0"/>
  </cols>
  <sheetData>
    <row r="1" ht="14.25" customHeight="1">
      <c r="A1" s="1"/>
      <c r="B1" s="1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11</v>
      </c>
      <c r="D8" s="20"/>
      <c r="E8" s="21" t="s">
        <v>74</v>
      </c>
      <c r="F8" s="8"/>
      <c r="G8" s="21"/>
      <c r="H8" s="8"/>
      <c r="I8" s="22" t="s">
        <v>13</v>
      </c>
      <c r="J8" s="24" t="s">
        <v>75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>
        <v>900.0</v>
      </c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3" t="s">
        <v>76</v>
      </c>
      <c r="D14" s="34"/>
      <c r="E14" s="35"/>
      <c r="F14" s="36"/>
      <c r="G14" s="37"/>
      <c r="H14" s="36"/>
      <c r="I14" s="32">
        <v>200.0</v>
      </c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0" t="s">
        <v>20</v>
      </c>
      <c r="D17" s="3"/>
      <c r="E17" s="37"/>
      <c r="F17" s="37">
        <v>160.0</v>
      </c>
      <c r="G17" s="37">
        <v>350.0</v>
      </c>
      <c r="H17" s="36"/>
      <c r="I17" s="43">
        <f>SUM(F17:G17)</f>
        <v>510</v>
      </c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0" t="s">
        <v>21</v>
      </c>
      <c r="D18" s="3"/>
      <c r="E18" s="37"/>
      <c r="F18" s="37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>
        <v>100.0</v>
      </c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8">
        <f>SUM(I12:I20)</f>
        <v>1710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0" t="s">
        <v>32</v>
      </c>
      <c r="D33" s="3"/>
      <c r="E33" s="51">
        <f>G58</f>
        <v>1450</v>
      </c>
      <c r="F33" s="36"/>
      <c r="G33" s="49">
        <v>0.047</v>
      </c>
      <c r="H33" s="36"/>
      <c r="I33" s="54">
        <f>G33*G58</f>
        <v>68.15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0" t="s">
        <v>34</v>
      </c>
      <c r="D34" s="3"/>
      <c r="E34" s="56">
        <f>G60</f>
        <v>1960</v>
      </c>
      <c r="F34" s="41"/>
      <c r="G34" s="52">
        <v>0.0155</v>
      </c>
      <c r="H34" s="41"/>
      <c r="I34" s="54">
        <f>G34*G60</f>
        <v>30.38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0" t="s">
        <v>36</v>
      </c>
      <c r="D35" s="3"/>
      <c r="E35" s="56">
        <f>E34</f>
        <v>1960</v>
      </c>
      <c r="F35" s="41"/>
      <c r="G35" s="49">
        <v>0.001</v>
      </c>
      <c r="H35" s="41"/>
      <c r="I35" s="54">
        <f>G35*G60</f>
        <v>1.96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0" t="s">
        <v>49</v>
      </c>
      <c r="D36" s="3"/>
      <c r="E36" s="59">
        <f t="shared" ref="E36:E37" si="1">G66</f>
        <v>350</v>
      </c>
      <c r="F36" s="41"/>
      <c r="G36" s="49">
        <v>0.047</v>
      </c>
      <c r="H36" s="41"/>
      <c r="I36" s="54">
        <f t="shared" ref="I36:I37" si="2">G36*E36</f>
        <v>16.45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0" t="s">
        <v>51</v>
      </c>
      <c r="D37" s="3"/>
      <c r="E37" s="61">
        <f t="shared" si="1"/>
        <v>160</v>
      </c>
      <c r="F37" s="41"/>
      <c r="G37" s="49">
        <v>0.02</v>
      </c>
      <c r="H37" s="41"/>
      <c r="I37" s="54">
        <f t="shared" si="2"/>
        <v>3.2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99">
        <f>SUM(I33:I37)</f>
        <v>120.14</v>
      </c>
      <c r="J38" s="47"/>
      <c r="K38" s="63" t="s">
        <v>55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0" t="s">
        <v>43</v>
      </c>
      <c r="D40" s="36"/>
      <c r="E40" s="65">
        <f>G68</f>
        <v>1710</v>
      </c>
      <c r="F40" s="36"/>
      <c r="G40" s="49">
        <v>0.12</v>
      </c>
      <c r="H40" s="36"/>
      <c r="I40" s="50">
        <f>G40*G68</f>
        <v>205.2</v>
      </c>
      <c r="J40" s="2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>
        <v>400.0</v>
      </c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>
        <v>100.0</v>
      </c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74">
        <f>I38+I40+I41+I42+I43</f>
        <v>825.34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101">
        <f>J28-I45</f>
        <v>884.66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  <c r="U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2" t="s">
        <v>59</v>
      </c>
      <c r="I53" s="79" t="s">
        <v>60</v>
      </c>
      <c r="J53" s="79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ht="14.25" customHeight="1">
      <c r="A54" s="66"/>
      <c r="B54" s="66"/>
      <c r="C54" s="80"/>
      <c r="D54" s="71"/>
      <c r="E54" s="66"/>
      <c r="F54" s="71"/>
      <c r="G54" s="66"/>
      <c r="H54" s="71"/>
      <c r="I54" s="66"/>
      <c r="J54" s="102"/>
      <c r="K54" s="71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1"/>
      <c r="I55" s="1"/>
      <c r="J55" s="10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0"/>
      <c r="D56" s="1" t="s">
        <v>62</v>
      </c>
      <c r="E56" s="1"/>
      <c r="F56" s="88">
        <f>I12+I14+I20</f>
        <v>1200</v>
      </c>
      <c r="G56" s="1"/>
      <c r="H56" s="1"/>
      <c r="I56" s="1"/>
      <c r="J56" s="10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0"/>
      <c r="D57" s="1" t="s">
        <v>63</v>
      </c>
      <c r="E57" s="1"/>
      <c r="F57" s="1">
        <f>(2*(I12)/12)+100</f>
        <v>250</v>
      </c>
      <c r="G57" s="1"/>
      <c r="H57" s="1"/>
      <c r="I57" s="1"/>
      <c r="J57" s="94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0"/>
      <c r="D58" s="3"/>
      <c r="F58" s="1" t="s">
        <v>64</v>
      </c>
      <c r="G58" s="51">
        <f>F56+F57</f>
        <v>1450</v>
      </c>
      <c r="H58" s="91">
        <v>0.23600000000000002</v>
      </c>
      <c r="I58" s="79">
        <f>G58*H58</f>
        <v>342.2</v>
      </c>
      <c r="J58" s="94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3"/>
      <c r="I59" s="1"/>
      <c r="J59" s="94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0" t="s">
        <v>66</v>
      </c>
      <c r="D60" s="3"/>
      <c r="E60" s="1"/>
      <c r="F60" s="3"/>
      <c r="G60" s="56">
        <f>G58+I17</f>
        <v>1960</v>
      </c>
      <c r="H60" s="3"/>
      <c r="I60" s="1"/>
      <c r="J60" s="94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1">
        <v>0.011000000000000001</v>
      </c>
      <c r="I61" s="79">
        <f t="shared" ref="I61:I64" si="3">H61*$G$60</f>
        <v>21.56</v>
      </c>
      <c r="J61" s="94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1">
        <v>0.055</v>
      </c>
      <c r="I62" s="79">
        <f t="shared" si="3"/>
        <v>107.8</v>
      </c>
      <c r="J62" s="94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1">
        <v>0.006000000000000001</v>
      </c>
      <c r="I63" s="79">
        <f t="shared" si="3"/>
        <v>11.76</v>
      </c>
      <c r="J63" s="94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1">
        <v>0.002</v>
      </c>
      <c r="I64" s="79">
        <f t="shared" si="3"/>
        <v>3.92</v>
      </c>
      <c r="J64" s="94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0"/>
      <c r="D65" s="3"/>
      <c r="E65" s="1"/>
      <c r="F65" s="3"/>
      <c r="G65" s="1"/>
      <c r="I65" s="1"/>
      <c r="J65" s="94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0" t="s">
        <v>70</v>
      </c>
      <c r="D66" s="3"/>
      <c r="E66" s="1"/>
      <c r="F66" s="3"/>
      <c r="G66" s="59">
        <f>G17</f>
        <v>350</v>
      </c>
      <c r="H66" s="91">
        <v>0.23600000000000002</v>
      </c>
      <c r="I66" s="79">
        <f t="shared" ref="I66:I67" si="4">H66*G66</f>
        <v>82.6</v>
      </c>
      <c r="J66" s="94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0" t="s">
        <v>71</v>
      </c>
      <c r="D67" s="3"/>
      <c r="E67" s="1"/>
      <c r="F67" s="3"/>
      <c r="G67" s="61">
        <f>F17</f>
        <v>160</v>
      </c>
      <c r="H67" s="91">
        <v>0.12</v>
      </c>
      <c r="I67" s="79">
        <f t="shared" si="4"/>
        <v>19.2</v>
      </c>
      <c r="J67" s="94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0" t="s">
        <v>72</v>
      </c>
      <c r="D68" s="3"/>
      <c r="E68" s="1"/>
      <c r="F68" s="3"/>
      <c r="G68" s="65">
        <f>J28</f>
        <v>1710</v>
      </c>
      <c r="H68" s="3"/>
      <c r="I68" s="1"/>
      <c r="J68" s="94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5"/>
      <c r="D69" s="18"/>
      <c r="E69" s="17"/>
      <c r="F69" s="18"/>
      <c r="G69" s="17"/>
      <c r="H69" s="18"/>
      <c r="I69" s="17"/>
      <c r="J69" s="104">
        <f>SUM(I58,I61:I64,I66:I67)</f>
        <v>589.04</v>
      </c>
      <c r="K69" s="98" t="s">
        <v>73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C70" s="73"/>
      <c r="D70" s="97"/>
      <c r="E70" s="73"/>
      <c r="F70" s="97"/>
      <c r="G70" s="73"/>
      <c r="H70" s="97"/>
      <c r="I70" s="73"/>
      <c r="J70" s="97"/>
      <c r="K70" s="97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20.0"/>
    <col customWidth="1" min="12" max="21" width="11.0"/>
  </cols>
  <sheetData>
    <row r="1" ht="14.25" customHeight="1">
      <c r="A1" s="1"/>
      <c r="B1" s="1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11</v>
      </c>
      <c r="D8" s="20"/>
      <c r="E8" s="21" t="s">
        <v>74</v>
      </c>
      <c r="F8" s="8"/>
      <c r="G8" s="21"/>
      <c r="H8" s="8"/>
      <c r="I8" s="22" t="s">
        <v>13</v>
      </c>
      <c r="J8" s="24" t="s">
        <v>75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>
        <v>1600.0</v>
      </c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3" t="s">
        <v>77</v>
      </c>
      <c r="D14" s="34"/>
      <c r="E14" s="35"/>
      <c r="F14" s="36"/>
      <c r="G14" s="37"/>
      <c r="H14" s="36"/>
      <c r="I14" s="32">
        <f>I12*0.04*2</f>
        <v>128</v>
      </c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0" t="s">
        <v>20</v>
      </c>
      <c r="D17" s="3"/>
      <c r="E17" s="37"/>
      <c r="F17" s="37"/>
      <c r="G17" s="37"/>
      <c r="H17" s="36"/>
      <c r="I17" s="43">
        <v>150.0</v>
      </c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0" t="s">
        <v>21</v>
      </c>
      <c r="D18" s="3"/>
      <c r="E18" s="37"/>
      <c r="F18" s="37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8">
        <f>I12+I14+I17</f>
        <v>1878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0" t="s">
        <v>32</v>
      </c>
      <c r="D33" s="3"/>
      <c r="E33" s="51">
        <f>G58</f>
        <v>1994.666667</v>
      </c>
      <c r="F33" s="36"/>
      <c r="G33" s="49">
        <v>0.047</v>
      </c>
      <c r="H33" s="36"/>
      <c r="I33" s="54">
        <f>G33*G58</f>
        <v>93.74933333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0" t="s">
        <v>34</v>
      </c>
      <c r="D34" s="3"/>
      <c r="E34" s="56">
        <f>G60</f>
        <v>2144.666667</v>
      </c>
      <c r="F34" s="41"/>
      <c r="G34" s="52">
        <v>0.0155</v>
      </c>
      <c r="H34" s="41"/>
      <c r="I34" s="54">
        <f>G34*G60</f>
        <v>33.24233333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0" t="s">
        <v>36</v>
      </c>
      <c r="D35" s="3"/>
      <c r="E35" s="56">
        <f>E34</f>
        <v>2144.666667</v>
      </c>
      <c r="F35" s="41"/>
      <c r="G35" s="49">
        <v>0.001</v>
      </c>
      <c r="H35" s="41"/>
      <c r="I35" s="54">
        <f>G35*G60</f>
        <v>2.144666667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0" t="s">
        <v>49</v>
      </c>
      <c r="D36" s="3"/>
      <c r="E36" s="59" t="str">
        <f t="shared" ref="E36:E37" si="1">G66</f>
        <v/>
      </c>
      <c r="F36" s="41"/>
      <c r="G36" s="49">
        <v>0.047</v>
      </c>
      <c r="H36" s="41"/>
      <c r="I36" s="54">
        <f t="shared" ref="I36:I37" si="2">G36*E36</f>
        <v>0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0" t="s">
        <v>51</v>
      </c>
      <c r="D37" s="3"/>
      <c r="E37" s="61" t="str">
        <f t="shared" si="1"/>
        <v/>
      </c>
      <c r="F37" s="41"/>
      <c r="G37" s="49">
        <v>0.02</v>
      </c>
      <c r="H37" s="41"/>
      <c r="I37" s="54">
        <f t="shared" si="2"/>
        <v>0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99">
        <f>SUM(I33:I37)</f>
        <v>129.1363333</v>
      </c>
      <c r="J38" s="47"/>
      <c r="K38" s="63" t="s">
        <v>55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0" t="s">
        <v>43</v>
      </c>
      <c r="D40" s="36"/>
      <c r="E40" s="65">
        <f>G68</f>
        <v>1878</v>
      </c>
      <c r="F40" s="36"/>
      <c r="G40" s="49">
        <v>0.15</v>
      </c>
      <c r="H40" s="36"/>
      <c r="I40" s="50">
        <f>G40*G68</f>
        <v>281.7</v>
      </c>
      <c r="J40" s="2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74">
        <f>I38+I40+I41+I42+I43</f>
        <v>410.8363333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100">
        <f>J28-I45</f>
        <v>1467.163667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  <c r="U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2" t="s">
        <v>59</v>
      </c>
      <c r="I53" s="79" t="s">
        <v>60</v>
      </c>
      <c r="J53" s="79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ht="14.25" customHeight="1">
      <c r="A54" s="66"/>
      <c r="B54" s="66"/>
      <c r="C54" s="80"/>
      <c r="D54" s="71"/>
      <c r="E54" s="66"/>
      <c r="F54" s="71"/>
      <c r="G54" s="66"/>
      <c r="H54" s="71"/>
      <c r="I54" s="66"/>
      <c r="J54" s="102"/>
      <c r="K54" s="71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1"/>
      <c r="I55" s="1"/>
      <c r="J55" s="10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0"/>
      <c r="D56" s="1" t="s">
        <v>62</v>
      </c>
      <c r="E56" s="1"/>
      <c r="F56" s="88">
        <f>I12+I14</f>
        <v>1728</v>
      </c>
      <c r="G56" s="1"/>
      <c r="H56" s="1"/>
      <c r="I56" s="1"/>
      <c r="J56" s="10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0"/>
      <c r="D57" s="1" t="s">
        <v>63</v>
      </c>
      <c r="E57" s="1"/>
      <c r="F57" s="1">
        <f>2*(I12)/12</f>
        <v>266.6666667</v>
      </c>
      <c r="G57" s="1"/>
      <c r="H57" s="1"/>
      <c r="I57" s="1"/>
      <c r="J57" s="94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0"/>
      <c r="D58" s="3"/>
      <c r="F58" s="1" t="s">
        <v>64</v>
      </c>
      <c r="G58" s="51">
        <f>F56+F57</f>
        <v>1994.666667</v>
      </c>
      <c r="H58" s="91">
        <v>0.23600000000000002</v>
      </c>
      <c r="I58" s="79">
        <f>G58*H58</f>
        <v>470.7413333</v>
      </c>
      <c r="J58" s="94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3"/>
      <c r="I59" s="1"/>
      <c r="J59" s="94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0" t="s">
        <v>66</v>
      </c>
      <c r="D60" s="3"/>
      <c r="E60" s="1"/>
      <c r="F60" s="3"/>
      <c r="G60" s="56">
        <f>G58+I17</f>
        <v>2144.666667</v>
      </c>
      <c r="H60" s="3"/>
      <c r="I60" s="1"/>
      <c r="J60" s="94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1">
        <v>0.011000000000000001</v>
      </c>
      <c r="I61" s="79">
        <f t="shared" ref="I61:I64" si="3">H61*$G$60</f>
        <v>23.59133333</v>
      </c>
      <c r="J61" s="94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1">
        <v>0.055</v>
      </c>
      <c r="I62" s="79">
        <f t="shared" si="3"/>
        <v>117.9566667</v>
      </c>
      <c r="J62" s="94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1">
        <v>0.006000000000000001</v>
      </c>
      <c r="I63" s="79">
        <f t="shared" si="3"/>
        <v>12.868</v>
      </c>
      <c r="J63" s="94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1">
        <v>0.002</v>
      </c>
      <c r="I64" s="79">
        <f t="shared" si="3"/>
        <v>4.289333333</v>
      </c>
      <c r="J64" s="94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0"/>
      <c r="D65" s="3"/>
      <c r="E65" s="1"/>
      <c r="F65" s="3"/>
      <c r="G65" s="1"/>
      <c r="I65" s="1"/>
      <c r="J65" s="94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0" t="s">
        <v>70</v>
      </c>
      <c r="D66" s="3"/>
      <c r="E66" s="1"/>
      <c r="F66" s="3"/>
      <c r="G66" s="59" t="str">
        <f>G17</f>
        <v/>
      </c>
      <c r="H66" s="91">
        <v>0.23600000000000002</v>
      </c>
      <c r="I66" s="79">
        <f t="shared" ref="I66:I67" si="4">H66*G66</f>
        <v>0</v>
      </c>
      <c r="J66" s="94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0" t="s">
        <v>71</v>
      </c>
      <c r="D67" s="3"/>
      <c r="E67" s="1"/>
      <c r="F67" s="3"/>
      <c r="G67" s="61" t="str">
        <f>F17</f>
        <v/>
      </c>
      <c r="H67" s="91">
        <v>0.12</v>
      </c>
      <c r="I67" s="79">
        <f t="shared" si="4"/>
        <v>0</v>
      </c>
      <c r="J67" s="94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0" t="s">
        <v>72</v>
      </c>
      <c r="D68" s="3"/>
      <c r="E68" s="1"/>
      <c r="F68" s="3"/>
      <c r="G68" s="65">
        <f>J28</f>
        <v>1878</v>
      </c>
      <c r="H68" s="3"/>
      <c r="I68" s="1"/>
      <c r="J68" s="94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5"/>
      <c r="D69" s="18"/>
      <c r="E69" s="17"/>
      <c r="F69" s="18"/>
      <c r="G69" s="17"/>
      <c r="H69" s="18"/>
      <c r="I69" s="17"/>
      <c r="J69" s="104">
        <f>SUM(I58,I61:I64,I66:I67)</f>
        <v>629.4466667</v>
      </c>
      <c r="K69" s="98" t="s">
        <v>73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C70" s="73"/>
      <c r="D70" s="97"/>
      <c r="E70" s="73"/>
      <c r="F70" s="97"/>
      <c r="G70" s="73"/>
      <c r="H70" s="97"/>
      <c r="I70" s="73"/>
      <c r="J70" s="97"/>
      <c r="K70" s="97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11.43"/>
    <col customWidth="1" min="12" max="21" width="11.0"/>
  </cols>
  <sheetData>
    <row r="1" ht="14.25" customHeight="1">
      <c r="A1" s="1"/>
      <c r="B1" s="1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11</v>
      </c>
      <c r="D8" s="20"/>
      <c r="E8" s="21" t="s">
        <v>74</v>
      </c>
      <c r="F8" s="8"/>
      <c r="G8" s="21"/>
      <c r="H8" s="8"/>
      <c r="I8" s="22" t="s">
        <v>13</v>
      </c>
      <c r="J8" s="24" t="s">
        <v>75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/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3" t="s">
        <v>19</v>
      </c>
      <c r="D14" s="34"/>
      <c r="E14" s="35"/>
      <c r="F14" s="36"/>
      <c r="G14" s="37"/>
      <c r="H14" s="36"/>
      <c r="I14" s="32"/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0" t="s">
        <v>20</v>
      </c>
      <c r="D17" s="3"/>
      <c r="E17" s="37"/>
      <c r="F17" s="37"/>
      <c r="G17" s="37"/>
      <c r="H17" s="36"/>
      <c r="I17" s="43"/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0" t="s">
        <v>21</v>
      </c>
      <c r="D18" s="3"/>
      <c r="E18" s="37"/>
      <c r="F18" s="37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/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8">
        <f>I12+I14+I17</f>
        <v>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0" t="s">
        <v>32</v>
      </c>
      <c r="D33" s="3"/>
      <c r="E33" s="51">
        <f>G58</f>
        <v>0</v>
      </c>
      <c r="F33" s="36"/>
      <c r="G33" s="49">
        <v>0.047</v>
      </c>
      <c r="H33" s="36"/>
      <c r="I33" s="54">
        <f>G33*G58</f>
        <v>0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0" t="s">
        <v>34</v>
      </c>
      <c r="D34" s="3"/>
      <c r="E34" s="56">
        <f>G60</f>
        <v>0</v>
      </c>
      <c r="F34" s="41"/>
      <c r="G34" s="52">
        <v>0.0155</v>
      </c>
      <c r="H34" s="41"/>
      <c r="I34" s="54">
        <f>G34*G60</f>
        <v>0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0" t="s">
        <v>36</v>
      </c>
      <c r="D35" s="3"/>
      <c r="E35" s="56">
        <f>E34</f>
        <v>0</v>
      </c>
      <c r="F35" s="41"/>
      <c r="G35" s="49">
        <v>0.001</v>
      </c>
      <c r="H35" s="41"/>
      <c r="I35" s="54">
        <f>G35*G60</f>
        <v>0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0" t="s">
        <v>49</v>
      </c>
      <c r="D36" s="3"/>
      <c r="E36" s="59" t="str">
        <f t="shared" ref="E36:E37" si="1">G66</f>
        <v/>
      </c>
      <c r="F36" s="41"/>
      <c r="G36" s="49">
        <v>0.047</v>
      </c>
      <c r="H36" s="41"/>
      <c r="I36" s="54">
        <f t="shared" ref="I36:I37" si="2">G36*E36</f>
        <v>0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0" t="s">
        <v>51</v>
      </c>
      <c r="D37" s="3"/>
      <c r="E37" s="61" t="str">
        <f t="shared" si="1"/>
        <v/>
      </c>
      <c r="F37" s="41"/>
      <c r="G37" s="49">
        <v>0.02</v>
      </c>
      <c r="H37" s="41"/>
      <c r="I37" s="54">
        <f t="shared" si="2"/>
        <v>0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99">
        <f>SUM(I33:I37)</f>
        <v>0</v>
      </c>
      <c r="J38" s="47"/>
      <c r="K38" s="63" t="s">
        <v>55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0" t="s">
        <v>43</v>
      </c>
      <c r="D40" s="36"/>
      <c r="E40" s="65">
        <f>G68</f>
        <v>0</v>
      </c>
      <c r="F40" s="36"/>
      <c r="G40" s="49"/>
      <c r="H40" s="36"/>
      <c r="I40" s="50">
        <f>G40*G68</f>
        <v>0</v>
      </c>
      <c r="J40" s="2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74">
        <f>I38+I40+I41+I42+I43</f>
        <v>0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100">
        <f>J28-I45</f>
        <v>0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  <c r="U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2" t="s">
        <v>59</v>
      </c>
      <c r="I53" s="79" t="s">
        <v>60</v>
      </c>
      <c r="J53" s="79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ht="14.25" customHeight="1">
      <c r="A54" s="66"/>
      <c r="B54" s="66"/>
      <c r="C54" s="80"/>
      <c r="D54" s="71"/>
      <c r="E54" s="66"/>
      <c r="F54" s="71"/>
      <c r="G54" s="66"/>
      <c r="H54" s="71"/>
      <c r="I54" s="66"/>
      <c r="J54" s="102"/>
      <c r="K54" s="71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1"/>
      <c r="I55" s="1"/>
      <c r="J55" s="10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0"/>
      <c r="D56" s="1" t="s">
        <v>62</v>
      </c>
      <c r="E56" s="1"/>
      <c r="F56" s="88">
        <f>I12+I14</f>
        <v>0</v>
      </c>
      <c r="G56" s="1"/>
      <c r="H56" s="1"/>
      <c r="I56" s="1"/>
      <c r="J56" s="10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0"/>
      <c r="D57" s="1" t="s">
        <v>63</v>
      </c>
      <c r="E57" s="1"/>
      <c r="F57" s="1">
        <f>2*(I12)/12</f>
        <v>0</v>
      </c>
      <c r="G57" s="1"/>
      <c r="H57" s="1"/>
      <c r="I57" s="1"/>
      <c r="J57" s="94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0"/>
      <c r="D58" s="3"/>
      <c r="F58" s="1" t="s">
        <v>64</v>
      </c>
      <c r="G58" s="51">
        <f>F56+F57</f>
        <v>0</v>
      </c>
      <c r="H58" s="91">
        <v>0.23600000000000002</v>
      </c>
      <c r="I58" s="79">
        <f>G58*H58</f>
        <v>0</v>
      </c>
      <c r="J58" s="94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3"/>
      <c r="I59" s="1"/>
      <c r="J59" s="94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0" t="s">
        <v>66</v>
      </c>
      <c r="D60" s="3"/>
      <c r="E60" s="1"/>
      <c r="F60" s="3"/>
      <c r="G60" s="56">
        <f>G58+I17</f>
        <v>0</v>
      </c>
      <c r="H60" s="3"/>
      <c r="I60" s="1"/>
      <c r="J60" s="94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1">
        <v>0.011000000000000001</v>
      </c>
      <c r="I61" s="79">
        <f t="shared" ref="I61:I64" si="3">H61*$G$60</f>
        <v>0</v>
      </c>
      <c r="J61" s="94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1">
        <v>0.055</v>
      </c>
      <c r="I62" s="79">
        <f t="shared" si="3"/>
        <v>0</v>
      </c>
      <c r="J62" s="94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1">
        <v>0.006000000000000001</v>
      </c>
      <c r="I63" s="79">
        <f t="shared" si="3"/>
        <v>0</v>
      </c>
      <c r="J63" s="94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1">
        <v>0.002</v>
      </c>
      <c r="I64" s="79">
        <f t="shared" si="3"/>
        <v>0</v>
      </c>
      <c r="J64" s="94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0"/>
      <c r="D65" s="3"/>
      <c r="E65" s="1"/>
      <c r="F65" s="3"/>
      <c r="G65" s="1"/>
      <c r="I65" s="1"/>
      <c r="J65" s="94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0" t="s">
        <v>70</v>
      </c>
      <c r="D66" s="3"/>
      <c r="E66" s="1"/>
      <c r="F66" s="3"/>
      <c r="G66" s="59" t="str">
        <f>G17</f>
        <v/>
      </c>
      <c r="H66" s="91">
        <v>0.23600000000000002</v>
      </c>
      <c r="I66" s="79">
        <f t="shared" ref="I66:I67" si="4">H66*G66</f>
        <v>0</v>
      </c>
      <c r="J66" s="94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0" t="s">
        <v>71</v>
      </c>
      <c r="D67" s="3"/>
      <c r="E67" s="1"/>
      <c r="F67" s="3"/>
      <c r="G67" s="61" t="str">
        <f>F17</f>
        <v/>
      </c>
      <c r="H67" s="91">
        <v>0.12</v>
      </c>
      <c r="I67" s="79">
        <f t="shared" si="4"/>
        <v>0</v>
      </c>
      <c r="J67" s="94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0" t="s">
        <v>72</v>
      </c>
      <c r="D68" s="3"/>
      <c r="E68" s="1"/>
      <c r="F68" s="3"/>
      <c r="G68" s="65">
        <f>J28</f>
        <v>0</v>
      </c>
      <c r="H68" s="3"/>
      <c r="I68" s="1"/>
      <c r="J68" s="94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5"/>
      <c r="D69" s="18"/>
      <c r="E69" s="17"/>
      <c r="F69" s="18"/>
      <c r="G69" s="17"/>
      <c r="H69" s="18"/>
      <c r="I69" s="17"/>
      <c r="J69" s="104">
        <f>SUM(I58,I61:I64,I66:I67)</f>
        <v>0</v>
      </c>
      <c r="K69" s="98" t="s">
        <v>73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C70" s="73"/>
      <c r="D70" s="97"/>
      <c r="E70" s="73"/>
      <c r="F70" s="97"/>
      <c r="G70" s="73"/>
      <c r="H70" s="97"/>
      <c r="I70" s="73"/>
      <c r="J70" s="97"/>
      <c r="K70" s="9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11.43"/>
    <col customWidth="1" min="12" max="21" width="11.0"/>
  </cols>
  <sheetData>
    <row r="1" ht="14.25" customHeight="1">
      <c r="A1" s="1"/>
      <c r="B1" s="1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7" t="s">
        <v>2</v>
      </c>
      <c r="H3" s="8"/>
      <c r="I3" s="8"/>
      <c r="J3" s="9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0" t="s">
        <v>3</v>
      </c>
      <c r="D4" s="11"/>
      <c r="E4" s="11"/>
      <c r="F4" s="11"/>
      <c r="G4" s="1" t="s">
        <v>5</v>
      </c>
      <c r="H4" s="11"/>
      <c r="I4" s="12" t="s">
        <v>6</v>
      </c>
      <c r="J4" s="13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0" t="s">
        <v>7</v>
      </c>
      <c r="D5" s="11"/>
      <c r="E5" s="11"/>
      <c r="F5" s="11"/>
      <c r="G5" s="1" t="s">
        <v>8</v>
      </c>
      <c r="H5" s="11"/>
      <c r="I5" s="11"/>
      <c r="J5" s="1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4" t="s">
        <v>9</v>
      </c>
      <c r="D6" s="15"/>
      <c r="E6" s="16"/>
      <c r="F6" s="15"/>
      <c r="G6" s="17" t="s">
        <v>10</v>
      </c>
      <c r="H6" s="18"/>
      <c r="I6" s="15"/>
      <c r="J6" s="19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11</v>
      </c>
      <c r="D8" s="20"/>
      <c r="E8" s="21" t="s">
        <v>74</v>
      </c>
      <c r="F8" s="8"/>
      <c r="G8" s="21"/>
      <c r="H8" s="8"/>
      <c r="I8" s="22" t="s">
        <v>13</v>
      </c>
      <c r="J8" s="24" t="s">
        <v>75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8" t="s">
        <v>15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0"/>
      <c r="D10" s="3"/>
      <c r="E10" s="1"/>
      <c r="F10" s="3"/>
      <c r="G10" s="1"/>
      <c r="H10" s="3"/>
      <c r="I10" s="1"/>
      <c r="J10" s="29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16</v>
      </c>
      <c r="D11" s="3"/>
      <c r="E11" s="1"/>
      <c r="F11" s="3"/>
      <c r="G11" s="1"/>
      <c r="H11" s="3"/>
      <c r="I11" s="1"/>
      <c r="J11" s="29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0" t="s">
        <v>17</v>
      </c>
      <c r="D12" s="30"/>
      <c r="E12" s="31"/>
      <c r="F12" s="30"/>
      <c r="G12" s="31"/>
      <c r="H12" s="30"/>
      <c r="I12" s="32">
        <v>1800.0</v>
      </c>
      <c r="J12" s="29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0" t="s">
        <v>18</v>
      </c>
      <c r="D13" s="3"/>
      <c r="E13" s="1"/>
      <c r="F13" s="3"/>
      <c r="G13" s="1"/>
      <c r="H13" s="3"/>
      <c r="I13" s="1"/>
      <c r="J13" s="29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8" t="s">
        <v>77</v>
      </c>
      <c r="D14" s="34"/>
      <c r="E14" s="35"/>
      <c r="F14" s="36"/>
      <c r="G14" s="37"/>
      <c r="H14" s="36"/>
      <c r="I14" s="32">
        <v>180.0</v>
      </c>
      <c r="J14" s="29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8"/>
      <c r="D15" s="39"/>
      <c r="E15" s="40"/>
      <c r="F15" s="41"/>
      <c r="G15" s="42"/>
      <c r="H15" s="41"/>
      <c r="I15" s="43"/>
      <c r="J15" s="29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3"/>
      <c r="D16" s="34"/>
      <c r="E16" s="35"/>
      <c r="F16" s="41"/>
      <c r="G16" s="42"/>
      <c r="H16" s="41"/>
      <c r="I16" s="43"/>
      <c r="J16" s="29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0" t="s">
        <v>20</v>
      </c>
      <c r="D17" s="3"/>
      <c r="E17" s="37"/>
      <c r="F17" s="37"/>
      <c r="G17" s="37"/>
      <c r="H17" s="36"/>
      <c r="I17" s="43">
        <v>150.0</v>
      </c>
      <c r="J17" s="29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0" t="s">
        <v>21</v>
      </c>
      <c r="D18" s="3"/>
      <c r="E18" s="37"/>
      <c r="F18" s="37"/>
      <c r="G18" s="37"/>
      <c r="H18" s="36"/>
      <c r="I18" s="43"/>
      <c r="J18" s="29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0" t="s">
        <v>22</v>
      </c>
      <c r="D19" s="3"/>
      <c r="E19" s="1"/>
      <c r="F19" s="41"/>
      <c r="G19" s="42"/>
      <c r="H19" s="41"/>
      <c r="I19" s="43">
        <v>275.0</v>
      </c>
      <c r="J19" s="29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0" t="s">
        <v>23</v>
      </c>
      <c r="D20" s="3"/>
      <c r="E20" s="37"/>
      <c r="F20" s="36"/>
      <c r="G20" s="37"/>
      <c r="H20" s="36"/>
      <c r="I20" s="43"/>
      <c r="J20" s="29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24</v>
      </c>
      <c r="D21" s="3"/>
      <c r="E21" s="1"/>
      <c r="F21" s="3"/>
      <c r="G21" s="1"/>
      <c r="H21" s="3"/>
      <c r="I21" s="1"/>
      <c r="J21" s="29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0" t="s">
        <v>25</v>
      </c>
      <c r="D22" s="3"/>
      <c r="E22" s="1"/>
      <c r="F22" s="3"/>
      <c r="G22" s="1"/>
      <c r="H22" s="3"/>
      <c r="I22" s="1"/>
      <c r="J22" s="29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3"/>
      <c r="D23" s="34"/>
      <c r="E23" s="35"/>
      <c r="F23" s="36"/>
      <c r="G23" s="37"/>
      <c r="H23" s="36"/>
      <c r="I23" s="32"/>
      <c r="J23" s="29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0" t="s">
        <v>26</v>
      </c>
      <c r="D24" s="3"/>
      <c r="E24" s="1"/>
      <c r="F24" s="3"/>
      <c r="G24" s="1"/>
      <c r="H24" s="3"/>
      <c r="I24" s="1"/>
      <c r="J24" s="29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3"/>
      <c r="D25" s="34"/>
      <c r="E25" s="35"/>
      <c r="F25" s="36"/>
      <c r="G25" s="37"/>
      <c r="H25" s="36"/>
      <c r="I25" s="32"/>
      <c r="J25" s="29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0" t="s">
        <v>27</v>
      </c>
      <c r="D26" s="3"/>
      <c r="E26" s="1"/>
      <c r="F26" s="3"/>
      <c r="G26" s="1"/>
      <c r="H26" s="3"/>
      <c r="I26" s="1"/>
      <c r="J26" s="29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3"/>
      <c r="D27" s="34"/>
      <c r="E27" s="35"/>
      <c r="F27" s="36"/>
      <c r="G27" s="37"/>
      <c r="H27" s="36"/>
      <c r="I27" s="32"/>
      <c r="J27" s="29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28</v>
      </c>
      <c r="F28" s="27"/>
      <c r="G28" s="44"/>
      <c r="H28" s="45"/>
      <c r="I28" s="44"/>
      <c r="J28" s="48">
        <f>I12+I14+I17</f>
        <v>2130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0"/>
      <c r="D29" s="3"/>
      <c r="E29" s="1"/>
      <c r="F29" s="3"/>
      <c r="G29" s="1"/>
      <c r="H29" s="3"/>
      <c r="I29" s="1"/>
      <c r="J29" s="29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29</v>
      </c>
      <c r="D30" s="27"/>
      <c r="E30" s="25"/>
      <c r="F30" s="27"/>
      <c r="G30" s="25"/>
      <c r="H30" s="27"/>
      <c r="I30" s="25"/>
      <c r="J30" s="47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30</v>
      </c>
      <c r="D31" s="27"/>
      <c r="E31" s="25"/>
      <c r="F31" s="27"/>
      <c r="G31" s="25"/>
      <c r="H31" s="27"/>
      <c r="I31" s="25"/>
      <c r="J31" s="47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0"/>
      <c r="D32" s="3"/>
      <c r="E32" s="1"/>
      <c r="F32" s="3"/>
      <c r="G32" s="12" t="s">
        <v>31</v>
      </c>
      <c r="H32" s="3"/>
      <c r="I32" s="1"/>
      <c r="J32" s="29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0" t="s">
        <v>32</v>
      </c>
      <c r="D33" s="3"/>
      <c r="E33" s="51">
        <f>G58</f>
        <v>2280</v>
      </c>
      <c r="F33" s="36"/>
      <c r="G33" s="49">
        <v>0.047</v>
      </c>
      <c r="H33" s="36"/>
      <c r="I33" s="54">
        <f>G33*G58</f>
        <v>107.16</v>
      </c>
      <c r="J33" s="29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0" t="s">
        <v>34</v>
      </c>
      <c r="D34" s="3"/>
      <c r="E34" s="56">
        <f>G60</f>
        <v>2430</v>
      </c>
      <c r="F34" s="41"/>
      <c r="G34" s="52">
        <v>0.0155</v>
      </c>
      <c r="H34" s="41"/>
      <c r="I34" s="54">
        <f>G34*G60</f>
        <v>37.665</v>
      </c>
      <c r="J34" s="29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0" t="s">
        <v>36</v>
      </c>
      <c r="D35" s="3"/>
      <c r="E35" s="56">
        <f>E34</f>
        <v>2430</v>
      </c>
      <c r="F35" s="41"/>
      <c r="G35" s="49">
        <v>0.001</v>
      </c>
      <c r="H35" s="41"/>
      <c r="I35" s="54">
        <f>G35*G60</f>
        <v>2.43</v>
      </c>
      <c r="J35" s="29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0" t="s">
        <v>49</v>
      </c>
      <c r="D36" s="3"/>
      <c r="E36" s="59" t="str">
        <f t="shared" ref="E36:E37" si="1">G66</f>
        <v/>
      </c>
      <c r="F36" s="41"/>
      <c r="G36" s="49">
        <v>0.047</v>
      </c>
      <c r="H36" s="41"/>
      <c r="I36" s="54">
        <f t="shared" ref="I36:I37" si="2">G36*E36</f>
        <v>0</v>
      </c>
      <c r="J36" s="29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0" t="s">
        <v>51</v>
      </c>
      <c r="D37" s="3"/>
      <c r="E37" s="61" t="str">
        <f t="shared" si="1"/>
        <v/>
      </c>
      <c r="F37" s="41"/>
      <c r="G37" s="49">
        <v>0.02</v>
      </c>
      <c r="H37" s="41"/>
      <c r="I37" s="54">
        <f t="shared" si="2"/>
        <v>0</v>
      </c>
      <c r="J37" s="29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39</v>
      </c>
      <c r="D38" s="27"/>
      <c r="E38" s="44"/>
      <c r="F38" s="45"/>
      <c r="G38" s="44"/>
      <c r="H38" s="45"/>
      <c r="I38" s="99">
        <f>SUM(I33:I37)</f>
        <v>147.255</v>
      </c>
      <c r="J38" s="47"/>
      <c r="K38" s="63" t="s">
        <v>55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0"/>
      <c r="D39" s="3"/>
      <c r="E39" s="1"/>
      <c r="F39" s="3"/>
      <c r="G39" s="1"/>
      <c r="H39" s="3"/>
      <c r="I39" s="1"/>
      <c r="J39" s="29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0" t="s">
        <v>43</v>
      </c>
      <c r="D40" s="36"/>
      <c r="E40" s="65">
        <f>G68</f>
        <v>2130</v>
      </c>
      <c r="F40" s="36"/>
      <c r="G40" s="49"/>
      <c r="H40" s="36"/>
      <c r="I40" s="50">
        <f>G40*G68</f>
        <v>0</v>
      </c>
      <c r="J40" s="2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0" t="s">
        <v>45</v>
      </c>
      <c r="D41" s="41"/>
      <c r="E41" s="42"/>
      <c r="F41" s="41"/>
      <c r="G41" s="1"/>
      <c r="H41" s="41"/>
      <c r="I41" s="50"/>
      <c r="J41" s="29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0" t="s">
        <v>46</v>
      </c>
      <c r="D42" s="3"/>
      <c r="E42" s="1"/>
      <c r="F42" s="3"/>
      <c r="G42" s="37"/>
      <c r="H42" s="36"/>
      <c r="I42" s="50"/>
      <c r="J42" s="29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0" t="s">
        <v>47</v>
      </c>
      <c r="D43" s="3"/>
      <c r="E43" s="37"/>
      <c r="F43" s="36"/>
      <c r="G43" s="37"/>
      <c r="H43" s="36"/>
      <c r="I43" s="50"/>
      <c r="J43" s="29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0"/>
      <c r="D44" s="3"/>
      <c r="E44" s="1"/>
      <c r="F44" s="3"/>
      <c r="G44" s="1"/>
      <c r="H44" s="3"/>
      <c r="I44" s="1"/>
      <c r="J44" s="29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4"/>
      <c r="H45" s="45"/>
      <c r="I45" s="74">
        <f>I38+I40+I41+I42+I43</f>
        <v>147.255</v>
      </c>
      <c r="J45" s="47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58"/>
      <c r="I46" s="44"/>
      <c r="J46" s="100">
        <f>J28-I45</f>
        <v>1982.745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0"/>
      <c r="D47" s="3"/>
      <c r="E47" s="1" t="s">
        <v>52</v>
      </c>
      <c r="F47" s="3"/>
      <c r="G47" s="1"/>
      <c r="H47" s="1" t="s">
        <v>53</v>
      </c>
      <c r="I47" s="1"/>
      <c r="J47" s="62" t="s">
        <v>54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0"/>
      <c r="D48" s="3"/>
      <c r="E48" s="1"/>
      <c r="F48" s="3"/>
      <c r="G48" s="1"/>
      <c r="H48" s="3"/>
      <c r="I48" s="1"/>
      <c r="J48" s="29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4"/>
      <c r="D49" s="18"/>
      <c r="E49" s="17"/>
      <c r="F49" s="18"/>
      <c r="G49" s="17"/>
      <c r="H49" s="18"/>
      <c r="I49" s="17"/>
      <c r="J49" s="6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6"/>
      <c r="B51" s="66"/>
      <c r="C51" s="67" t="s">
        <v>56</v>
      </c>
      <c r="D51" s="68"/>
      <c r="E51" s="69"/>
      <c r="F51" s="68"/>
      <c r="G51" s="69"/>
      <c r="H51" s="68"/>
      <c r="I51" s="69"/>
      <c r="J51" s="70"/>
      <c r="K51" s="71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14.25" customHeight="1">
      <c r="A52" s="66"/>
      <c r="B52" s="66"/>
      <c r="C52" s="72"/>
      <c r="D52" s="73"/>
      <c r="E52" s="73"/>
      <c r="F52" s="73"/>
      <c r="G52" s="73"/>
      <c r="H52" s="73"/>
      <c r="I52" s="73"/>
      <c r="J52" s="75"/>
      <c r="K52" s="71"/>
      <c r="L52" s="66"/>
      <c r="M52" s="66"/>
      <c r="N52" s="66"/>
      <c r="O52" s="66"/>
      <c r="P52" s="66"/>
      <c r="Q52" s="66"/>
      <c r="R52" s="66"/>
      <c r="S52" s="66"/>
      <c r="T52" s="66"/>
      <c r="U52" s="66"/>
    </row>
    <row r="53" ht="14.25" customHeight="1">
      <c r="A53" s="66"/>
      <c r="B53" s="66"/>
      <c r="C53" s="72"/>
      <c r="D53" s="2" t="s">
        <v>57</v>
      </c>
      <c r="E53" s="73"/>
      <c r="F53" s="73"/>
      <c r="G53" s="2" t="s">
        <v>58</v>
      </c>
      <c r="H53" s="2" t="s">
        <v>59</v>
      </c>
      <c r="I53" s="79" t="s">
        <v>60</v>
      </c>
      <c r="J53" s="79" t="s">
        <v>1</v>
      </c>
      <c r="K53" s="71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ht="14.25" customHeight="1">
      <c r="A54" s="66"/>
      <c r="B54" s="66"/>
      <c r="C54" s="80"/>
      <c r="D54" s="71"/>
      <c r="E54" s="66"/>
      <c r="F54" s="71"/>
      <c r="G54" s="66"/>
      <c r="H54" s="71"/>
      <c r="I54" s="66"/>
      <c r="J54" s="102"/>
      <c r="K54" s="71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ht="14.25" customHeight="1">
      <c r="A55" s="1"/>
      <c r="B55" s="1"/>
      <c r="C55" s="10" t="s">
        <v>61</v>
      </c>
      <c r="D55" s="3"/>
      <c r="E55" s="1"/>
      <c r="F55" s="3"/>
      <c r="G55" s="1"/>
      <c r="H55" s="1"/>
      <c r="I55" s="1"/>
      <c r="J55" s="10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0"/>
      <c r="D56" s="1" t="s">
        <v>62</v>
      </c>
      <c r="E56" s="1"/>
      <c r="F56" s="88">
        <f>I12+I14</f>
        <v>1980</v>
      </c>
      <c r="G56" s="1"/>
      <c r="H56" s="1"/>
      <c r="I56" s="1"/>
      <c r="J56" s="10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0"/>
      <c r="D57" s="1" t="s">
        <v>63</v>
      </c>
      <c r="E57" s="1"/>
      <c r="F57" s="1">
        <f>2*(I12)/12</f>
        <v>300</v>
      </c>
      <c r="G57" s="1"/>
      <c r="H57" s="1"/>
      <c r="I57" s="1"/>
      <c r="J57" s="94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0"/>
      <c r="D58" s="3"/>
      <c r="F58" s="1" t="s">
        <v>64</v>
      </c>
      <c r="G58" s="51">
        <f>F56+F57</f>
        <v>2280</v>
      </c>
      <c r="H58" s="91">
        <v>0.23600000000000002</v>
      </c>
      <c r="I58" s="79">
        <f>G58*H58</f>
        <v>538.08</v>
      </c>
      <c r="J58" s="94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0" t="s">
        <v>65</v>
      </c>
      <c r="D59" s="3"/>
      <c r="E59" s="1"/>
      <c r="F59" s="3"/>
      <c r="G59" s="1"/>
      <c r="H59" s="3"/>
      <c r="I59" s="1"/>
      <c r="J59" s="94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0" t="s">
        <v>66</v>
      </c>
      <c r="D60" s="3"/>
      <c r="E60" s="1"/>
      <c r="F60" s="3"/>
      <c r="G60" s="56">
        <f>G58+I17</f>
        <v>2430</v>
      </c>
      <c r="H60" s="3"/>
      <c r="I60" s="1"/>
      <c r="J60" s="94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0"/>
      <c r="D61" s="1" t="s">
        <v>67</v>
      </c>
      <c r="E61" s="1"/>
      <c r="F61" s="3"/>
      <c r="G61" s="1"/>
      <c r="H61" s="91">
        <v>0.011000000000000001</v>
      </c>
      <c r="I61" s="79">
        <f t="shared" ref="I61:I64" si="3">H61*$G$60</f>
        <v>26.73</v>
      </c>
      <c r="J61" s="94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0"/>
      <c r="D62" s="1" t="s">
        <v>34</v>
      </c>
      <c r="E62" s="1"/>
      <c r="F62" s="3"/>
      <c r="G62" s="1"/>
      <c r="H62" s="91">
        <v>0.055</v>
      </c>
      <c r="I62" s="79">
        <f t="shared" si="3"/>
        <v>133.65</v>
      </c>
      <c r="J62" s="94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0"/>
      <c r="D63" s="1" t="s">
        <v>68</v>
      </c>
      <c r="E63" s="1"/>
      <c r="F63" s="3"/>
      <c r="G63" s="1"/>
      <c r="H63" s="91">
        <v>0.006000000000000001</v>
      </c>
      <c r="I63" s="79">
        <f t="shared" si="3"/>
        <v>14.58</v>
      </c>
      <c r="J63" s="94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0"/>
      <c r="D64" s="1" t="s">
        <v>69</v>
      </c>
      <c r="E64" s="1"/>
      <c r="F64" s="3"/>
      <c r="G64" s="1"/>
      <c r="H64" s="91">
        <v>0.002</v>
      </c>
      <c r="I64" s="79">
        <f t="shared" si="3"/>
        <v>4.86</v>
      </c>
      <c r="J64" s="94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0"/>
      <c r="D65" s="3"/>
      <c r="E65" s="1"/>
      <c r="F65" s="3"/>
      <c r="G65" s="1"/>
      <c r="I65" s="1"/>
      <c r="J65" s="94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0" t="s">
        <v>70</v>
      </c>
      <c r="D66" s="3"/>
      <c r="E66" s="1"/>
      <c r="F66" s="3"/>
      <c r="G66" s="59" t="str">
        <f>G17</f>
        <v/>
      </c>
      <c r="H66" s="91">
        <v>0.23600000000000002</v>
      </c>
      <c r="I66" s="79">
        <f t="shared" ref="I66:I67" si="4">H66*G66</f>
        <v>0</v>
      </c>
      <c r="J66" s="94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0" t="s">
        <v>71</v>
      </c>
      <c r="D67" s="3"/>
      <c r="E67" s="1"/>
      <c r="F67" s="3"/>
      <c r="G67" s="61" t="str">
        <f>F17</f>
        <v/>
      </c>
      <c r="H67" s="91">
        <v>0.12</v>
      </c>
      <c r="I67" s="79">
        <f t="shared" si="4"/>
        <v>0</v>
      </c>
      <c r="J67" s="94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0" t="s">
        <v>72</v>
      </c>
      <c r="D68" s="3"/>
      <c r="E68" s="1"/>
      <c r="F68" s="3"/>
      <c r="G68" s="65">
        <f>J28</f>
        <v>2130</v>
      </c>
      <c r="H68" s="3"/>
      <c r="I68" s="1"/>
      <c r="J68" s="94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5"/>
      <c r="D69" s="18"/>
      <c r="E69" s="17"/>
      <c r="F69" s="18"/>
      <c r="G69" s="17"/>
      <c r="H69" s="18"/>
      <c r="I69" s="17"/>
      <c r="J69" s="104">
        <f>SUM(I58,I61:I64,I66:I67)</f>
        <v>717.9</v>
      </c>
      <c r="K69" s="98" t="s">
        <v>73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C70" s="73"/>
      <c r="D70" s="97"/>
      <c r="E70" s="73"/>
      <c r="F70" s="97"/>
      <c r="G70" s="73"/>
      <c r="H70" s="97"/>
      <c r="I70" s="73"/>
      <c r="J70" s="97"/>
      <c r="K70" s="97"/>
    </row>
  </sheetData>
  <printOptions/>
  <pageMargins bottom="0.75" footer="0.0" header="0.0" left="0.7" right="0.7" top="0.75"/>
  <pageSetup orientation="landscape"/>
  <drawing r:id="rId1"/>
</worksheet>
</file>