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Growth\"/>
    </mc:Choice>
  </mc:AlternateContent>
  <xr:revisionPtr revIDLastSave="0" documentId="13_ncr:1_{4B543B62-8E64-4206-94A3-A4E39E0DDACC}" xr6:coauthVersionLast="36" xr6:coauthVersionMax="36" xr10:uidLastSave="{00000000-0000-0000-0000-000000000000}"/>
  <bookViews>
    <workbookView xWindow="0" yWindow="0" windowWidth="23040" windowHeight="8940" activeTab="2" xr2:uid="{E4756078-FBF1-4FC7-BB31-CBB933A037E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r">Sheet1!$F$1</definedName>
    <definedName name="IRR">Sheet2!$D$1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J5" i="3"/>
  <c r="K2" i="3"/>
  <c r="K5" i="3"/>
  <c r="J6" i="3"/>
  <c r="J9" i="3"/>
  <c r="K9" i="3"/>
  <c r="J10" i="3"/>
  <c r="J13" i="3"/>
  <c r="K13" i="3"/>
  <c r="J14" i="3"/>
  <c r="J17" i="3"/>
  <c r="K17" i="3"/>
  <c r="J18" i="3"/>
  <c r="J21" i="3"/>
  <c r="K21" i="3"/>
  <c r="J22" i="3"/>
  <c r="J25" i="3"/>
  <c r="K25" i="3"/>
  <c r="J26" i="3"/>
  <c r="J29" i="3"/>
  <c r="K29" i="3"/>
  <c r="J30" i="3"/>
  <c r="J33" i="3"/>
  <c r="K33" i="3"/>
  <c r="J34" i="3"/>
  <c r="J37" i="3"/>
  <c r="K37" i="3"/>
  <c r="J38" i="3"/>
  <c r="J41" i="3"/>
  <c r="K41" i="3"/>
  <c r="J42" i="3"/>
  <c r="K42" i="3"/>
  <c r="J45" i="3"/>
  <c r="K45" i="3"/>
  <c r="J46" i="3"/>
  <c r="K46" i="3"/>
  <c r="J47" i="3"/>
  <c r="J2" i="3"/>
  <c r="K48" i="3" l="1"/>
  <c r="K44" i="3"/>
  <c r="K40" i="3"/>
  <c r="K36" i="3"/>
  <c r="K32" i="3"/>
  <c r="K28" i="3"/>
  <c r="K24" i="3"/>
  <c r="K20" i="3"/>
  <c r="K16" i="3"/>
  <c r="K12" i="3"/>
  <c r="K8" i="3"/>
  <c r="K4" i="3"/>
  <c r="J48" i="3"/>
  <c r="J44" i="3"/>
  <c r="J40" i="3"/>
  <c r="J36" i="3"/>
  <c r="J32" i="3"/>
  <c r="J28" i="3"/>
  <c r="J24" i="3"/>
  <c r="J20" i="3"/>
  <c r="J16" i="3"/>
  <c r="J12" i="3"/>
  <c r="J8" i="3"/>
  <c r="J4" i="3"/>
  <c r="K47" i="3"/>
  <c r="K43" i="3"/>
  <c r="K39" i="3"/>
  <c r="K35" i="3"/>
  <c r="K31" i="3"/>
  <c r="K27" i="3"/>
  <c r="K23" i="3"/>
  <c r="K19" i="3"/>
  <c r="K15" i="3"/>
  <c r="K11" i="3"/>
  <c r="K7" i="3"/>
  <c r="K3" i="3"/>
  <c r="J43" i="3"/>
  <c r="J39" i="3"/>
  <c r="J35" i="3"/>
  <c r="J31" i="3"/>
  <c r="J27" i="3"/>
  <c r="J23" i="3"/>
  <c r="J19" i="3"/>
  <c r="J15" i="3"/>
  <c r="J11" i="3"/>
  <c r="J7" i="3"/>
  <c r="J3" i="3"/>
  <c r="K38" i="3"/>
  <c r="K34" i="3"/>
  <c r="K30" i="3"/>
  <c r="K26" i="3"/>
  <c r="K22" i="3"/>
  <c r="K18" i="3"/>
  <c r="K14" i="3"/>
  <c r="K10" i="3"/>
  <c r="K6" i="3"/>
  <c r="G2" i="3"/>
  <c r="E2" i="3"/>
  <c r="L2" i="3" l="1"/>
  <c r="M2" i="3"/>
  <c r="C8" i="3"/>
  <c r="C9" i="3" s="1"/>
  <c r="C7" i="3"/>
  <c r="E7" i="3" s="1"/>
  <c r="E3" i="3"/>
  <c r="E4" i="3"/>
  <c r="E5" i="3"/>
  <c r="E6" i="3"/>
  <c r="E8" i="3"/>
  <c r="C4" i="3"/>
  <c r="C5" i="3" s="1"/>
  <c r="C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3" i="3"/>
  <c r="K2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E9" i="3" l="1"/>
  <c r="C10" i="3"/>
  <c r="C2" i="2"/>
  <c r="B32" i="2"/>
  <c r="B4" i="2"/>
  <c r="B5" i="2"/>
  <c r="B6" i="2" s="1"/>
  <c r="B3" i="2"/>
  <c r="I3" i="2"/>
  <c r="C3" i="2"/>
  <c r="C4" i="2"/>
  <c r="C5" i="2"/>
  <c r="E10" i="3" l="1"/>
  <c r="C11" i="3"/>
  <c r="B7" i="2"/>
  <c r="I6" i="2"/>
  <c r="C6" i="2"/>
  <c r="I4" i="2"/>
  <c r="E11" i="3" l="1"/>
  <c r="C12" i="3"/>
  <c r="B8" i="2"/>
  <c r="C7" i="2"/>
  <c r="I7" i="2"/>
  <c r="I5" i="2"/>
  <c r="C8" i="1"/>
  <c r="B5" i="1"/>
  <c r="B6" i="1" s="1"/>
  <c r="B7" i="1" s="1"/>
  <c r="B8" i="1" s="1"/>
  <c r="B4" i="1"/>
  <c r="E12" i="3" l="1"/>
  <c r="C13" i="3"/>
  <c r="B9" i="2"/>
  <c r="C8" i="2"/>
  <c r="B3" i="1"/>
  <c r="E13" i="3" l="1"/>
  <c r="C14" i="3"/>
  <c r="I8" i="2"/>
  <c r="I9" i="2"/>
  <c r="B10" i="2"/>
  <c r="C9" i="2"/>
  <c r="E14" i="3" l="1"/>
  <c r="C15" i="3"/>
  <c r="C10" i="2"/>
  <c r="B11" i="2"/>
  <c r="C16" i="3" l="1"/>
  <c r="E15" i="3"/>
  <c r="C11" i="2"/>
  <c r="I11" i="2"/>
  <c r="B12" i="2"/>
  <c r="I10" i="2"/>
  <c r="C17" i="3" l="1"/>
  <c r="E16" i="3"/>
  <c r="C12" i="2"/>
  <c r="B13" i="2"/>
  <c r="C18" i="3" l="1"/>
  <c r="E17" i="3"/>
  <c r="I12" i="2"/>
  <c r="B14" i="2"/>
  <c r="C13" i="2"/>
  <c r="I13" i="2"/>
  <c r="E18" i="3" l="1"/>
  <c r="C19" i="3"/>
  <c r="B15" i="2"/>
  <c r="C14" i="2"/>
  <c r="I14" i="2"/>
  <c r="E19" i="3" l="1"/>
  <c r="C20" i="3"/>
  <c r="B16" i="2"/>
  <c r="C15" i="2"/>
  <c r="I15" i="2"/>
  <c r="E20" i="3" l="1"/>
  <c r="C21" i="3"/>
  <c r="I16" i="2"/>
  <c r="B17" i="2"/>
  <c r="C16" i="2"/>
  <c r="E21" i="3" l="1"/>
  <c r="C22" i="3"/>
  <c r="I17" i="2"/>
  <c r="B18" i="2"/>
  <c r="C17" i="2"/>
  <c r="C23" i="3" l="1"/>
  <c r="E22" i="3"/>
  <c r="C18" i="2"/>
  <c r="I18" i="2"/>
  <c r="B19" i="2"/>
  <c r="C24" i="3" l="1"/>
  <c r="E23" i="3"/>
  <c r="C19" i="2"/>
  <c r="B20" i="2"/>
  <c r="I19" i="2"/>
  <c r="C25" i="3" l="1"/>
  <c r="E24" i="3"/>
  <c r="C20" i="2"/>
  <c r="I20" i="2"/>
  <c r="B21" i="2"/>
  <c r="C26" i="3" l="1"/>
  <c r="E25" i="3"/>
  <c r="B22" i="2"/>
  <c r="C21" i="2"/>
  <c r="I21" i="2"/>
  <c r="E26" i="3" l="1"/>
  <c r="C27" i="3"/>
  <c r="B23" i="2"/>
  <c r="I22" i="2"/>
  <c r="C22" i="2"/>
  <c r="E27" i="3" l="1"/>
  <c r="C28" i="3"/>
  <c r="B24" i="2"/>
  <c r="C23" i="2"/>
  <c r="I23" i="2"/>
  <c r="E28" i="3" l="1"/>
  <c r="C29" i="3"/>
  <c r="I24" i="2"/>
  <c r="B25" i="2"/>
  <c r="C24" i="2"/>
  <c r="E29" i="3" l="1"/>
  <c r="C30" i="3"/>
  <c r="I25" i="2"/>
  <c r="B26" i="2"/>
  <c r="C25" i="2"/>
  <c r="E30" i="3" l="1"/>
  <c r="C31" i="3"/>
  <c r="C26" i="2"/>
  <c r="I26" i="2"/>
  <c r="B27" i="2"/>
  <c r="C32" i="3" l="1"/>
  <c r="E31" i="3"/>
  <c r="C27" i="2"/>
  <c r="I27" i="2"/>
  <c r="B28" i="2"/>
  <c r="C33" i="3" l="1"/>
  <c r="E32" i="3"/>
  <c r="C28" i="2"/>
  <c r="B29" i="2"/>
  <c r="I28" i="2"/>
  <c r="C34" i="3" l="1"/>
  <c r="E33" i="3"/>
  <c r="B30" i="2"/>
  <c r="C29" i="2"/>
  <c r="I29" i="2"/>
  <c r="E34" i="3" l="1"/>
  <c r="C35" i="3"/>
  <c r="B31" i="2"/>
  <c r="C30" i="2"/>
  <c r="I30" i="2"/>
  <c r="E35" i="3" l="1"/>
  <c r="C36" i="3"/>
  <c r="C31" i="2"/>
  <c r="C32" i="2" s="1"/>
  <c r="E36" i="3" l="1"/>
  <c r="C37" i="3"/>
  <c r="I31" i="2"/>
  <c r="I32" i="2" s="1"/>
  <c r="E37" i="3" l="1"/>
  <c r="C38" i="3"/>
  <c r="E38" i="3" l="1"/>
  <c r="C39" i="3"/>
  <c r="C40" i="3" l="1"/>
  <c r="E39" i="3"/>
  <c r="C41" i="3" l="1"/>
  <c r="E40" i="3"/>
  <c r="E41" i="3" l="1"/>
  <c r="C42" i="3"/>
  <c r="E42" i="3" l="1"/>
  <c r="C43" i="3"/>
  <c r="E43" i="3" l="1"/>
  <c r="C44" i="3"/>
  <c r="E44" i="3" l="1"/>
  <c r="C45" i="3"/>
  <c r="E45" i="3" l="1"/>
  <c r="C46" i="3"/>
  <c r="E46" i="3" l="1"/>
  <c r="C47" i="3"/>
  <c r="C48" i="3" l="1"/>
  <c r="E48" i="3" s="1"/>
  <c r="E47" i="3"/>
</calcChain>
</file>

<file path=xl/sharedStrings.xml><?xml version="1.0" encoding="utf-8"?>
<sst xmlns="http://schemas.openxmlformats.org/spreadsheetml/2006/main" count="25" uniqueCount="22">
  <si>
    <t>You get</t>
  </si>
  <si>
    <t>in year</t>
  </si>
  <si>
    <t>and dr is</t>
  </si>
  <si>
    <t>Year</t>
  </si>
  <si>
    <t>Value</t>
  </si>
  <si>
    <t>Amount</t>
  </si>
  <si>
    <t>NPV</t>
  </si>
  <si>
    <t>Net Amount</t>
  </si>
  <si>
    <t>PV</t>
  </si>
  <si>
    <t>IRR</t>
  </si>
  <si>
    <t>Age</t>
  </si>
  <si>
    <t>HS</t>
  </si>
  <si>
    <t>College</t>
  </si>
  <si>
    <t>College Project</t>
  </si>
  <si>
    <t>O n the difficulty of determining the discount rate</t>
  </si>
  <si>
    <t>https://pubs.aeaweb.org/doi/pdfplus/10.1257/app.20190489</t>
  </si>
  <si>
    <t>Guvenen, et al. (2022) "Lifetime Earnings in the United States over Six Decades"</t>
  </si>
  <si>
    <t>dr</t>
  </si>
  <si>
    <t>PV HS</t>
  </si>
  <si>
    <t>PV College</t>
  </si>
  <si>
    <t>sum PV HS</t>
  </si>
  <si>
    <t>sum PV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</si>
</sst>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9" fontId="0" fillId="0" borderId="0" xfId="0" applyNumberFormat="1"/>
    <xf numFmtId="44" fontId="0" fillId="0" borderId="0" xfId="1" applyFont="1"/>
    <xf numFmtId="164" fontId="0" fillId="0" borderId="0" xfId="0" applyNumberFormat="1"/>
    <xf numFmtId="10" fontId="0" fillId="0" borderId="0" xfId="0" applyNumberFormat="1"/>
    <xf numFmtId="0" fontId="2" fillId="0" borderId="0" xfId="2"/>
    <xf numFmtId="166" fontId="0" fillId="0" borderId="0" xfId="1" applyNumberFormat="1" applyFont="1"/>
    <xf numFmtId="16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 and College Income Streams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Sheet3!$B$2:$B$48</c:f>
              <c:numCache>
                <c:formatCode>"$"#,##0_);[Red]\("$"#,##0\)</c:formatCode>
                <c:ptCount val="47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2-47B7-B8C4-412162B78EA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College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Sheet3!$C$2:$C$48</c:f>
              <c:numCache>
                <c:formatCode>"$"#,##0_);[Red]\("$"#,##0\)</c:formatCode>
                <c:ptCount val="47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2-47B7-B8C4-412162B7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90208"/>
        <c:axId val="1097335424"/>
      </c:scatterChart>
      <c:valAx>
        <c:axId val="1714590208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5424"/>
        <c:crosses val="autoZero"/>
        <c:crossBetween val="midCat"/>
      </c:valAx>
      <c:valAx>
        <c:axId val="10973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Hypothetical Projected HS versus College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Sheet3!$A$2:$A$48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Sheet3!$B$2:$B$48</c:f>
              <c:numCache>
                <c:formatCode>"$"#,##0_);[Red]\("$"#,##0\)</c:formatCode>
                <c:ptCount val="47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7-44A6-A984-191CD8A5F25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College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Sheet3!$C$2:$C$5</c:f>
              <c:numCache>
                <c:formatCode>"$"#,##0_);[Red]\("$"#,##0\)</c:formatCode>
                <c:ptCount val="4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7-44A6-A984-191CD8A5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90208"/>
        <c:axId val="1097335424"/>
      </c:scatterChart>
      <c:valAx>
        <c:axId val="1714590208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5424"/>
        <c:crosses val="autoZero"/>
        <c:crossBetween val="midCat"/>
      </c:valAx>
      <c:valAx>
        <c:axId val="1097335424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HS and College Income Streams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5625546806648"/>
          <c:y val="0.17171296296296296"/>
          <c:w val="0.80932152230971133"/>
          <c:h val="0.674591353164187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Sheet3!$A$2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Sheet3!$L$2</c:f>
              <c:numCache>
                <c:formatCode>_("$"* #,##0_);_("$"* \(#,##0\);_("$"* "-"??_);_(@_)</c:formatCode>
                <c:ptCount val="1"/>
                <c:pt idx="0">
                  <c:v>415586.38110054919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2-40A1-A5EC-3C5D63253B5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College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Sheet3!$A$2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Sheet3!$M$2</c:f>
              <c:numCache>
                <c:formatCode>_("$"* #,##0_);_("$"* \(#,##0\);_("$"* "-"??_);_(@_)</c:formatCode>
                <c:ptCount val="1"/>
                <c:pt idx="0">
                  <c:v>415586.3811005493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2-40A1-A5EC-3C5D63253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90208"/>
        <c:axId val="1097335424"/>
      </c:scatterChart>
      <c:valAx>
        <c:axId val="1714590208"/>
        <c:scaling>
          <c:orientation val="minMax"/>
          <c:max val="68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5424"/>
        <c:crosses val="autoZero"/>
        <c:crossBetween val="midCat"/>
      </c:valAx>
      <c:valAx>
        <c:axId val="10973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2</xdr:row>
      <xdr:rowOff>15240</xdr:rowOff>
    </xdr:from>
    <xdr:to>
      <xdr:col>21</xdr:col>
      <xdr:colOff>251460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1287F-BA14-43C7-8C61-04F742D23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140970</xdr:colOff>
      <xdr:row>3</xdr:row>
      <xdr:rowOff>146685</xdr:rowOff>
    </xdr:from>
    <xdr:to>
      <xdr:col>32</xdr:col>
      <xdr:colOff>586740</xdr:colOff>
      <xdr:row>19</xdr:row>
      <xdr:rowOff>110490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84D82E6-4640-4197-B578-B3957E5D8C69}"/>
            </a:ext>
          </a:extLst>
        </xdr:cNvPr>
        <xdr:cNvGrpSpPr/>
      </xdr:nvGrpSpPr>
      <xdr:grpSpPr>
        <a:xfrm>
          <a:off x="12592050" y="695325"/>
          <a:ext cx="7760970" cy="2889885"/>
          <a:chOff x="9665970" y="581025"/>
          <a:chExt cx="7760970" cy="288988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440FCE1-F36A-42F8-B73D-706C90B6DE92}"/>
              </a:ext>
            </a:extLst>
          </xdr:cNvPr>
          <xdr:cNvGraphicFramePr>
            <a:graphicFrameLocks/>
          </xdr:cNvGraphicFramePr>
        </xdr:nvGraphicFramePr>
        <xdr:xfrm>
          <a:off x="9665970" y="5810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Arc 3">
            <a:extLst>
              <a:ext uri="{FF2B5EF4-FFF2-40B4-BE49-F238E27FC236}">
                <a16:creationId xmlns:a16="http://schemas.microsoft.com/office/drawing/2014/main" id="{9216994E-A03B-4516-87D4-3F0BA12ED0BE}"/>
              </a:ext>
            </a:extLst>
          </xdr:cNvPr>
          <xdr:cNvSpPr/>
        </xdr:nvSpPr>
        <xdr:spPr>
          <a:xfrm rot="16200000">
            <a:off x="12702539" y="-971553"/>
            <a:ext cx="2289813" cy="6595114"/>
          </a:xfrm>
          <a:prstGeom prst="arc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/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Arc 5">
            <a:extLst>
              <a:ext uri="{FF2B5EF4-FFF2-40B4-BE49-F238E27FC236}">
                <a16:creationId xmlns:a16="http://schemas.microsoft.com/office/drawing/2014/main" id="{201081F9-0D8B-4414-967D-854A2216CFDC}"/>
              </a:ext>
            </a:extLst>
          </xdr:cNvPr>
          <xdr:cNvSpPr/>
        </xdr:nvSpPr>
        <xdr:spPr>
          <a:xfrm rot="16200000">
            <a:off x="13196885" y="-1063944"/>
            <a:ext cx="1356365" cy="7103745"/>
          </a:xfrm>
          <a:prstGeom prst="arc">
            <a:avLst/>
          </a:prstGeom>
          <a:ln w="28575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/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13</xdr:col>
      <xdr:colOff>457200</xdr:colOff>
      <xdr:row>20</xdr:row>
      <xdr:rowOff>0</xdr:rowOff>
    </xdr:from>
    <xdr:to>
      <xdr:col>21</xdr:col>
      <xdr:colOff>152400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F451D-78AC-46A1-9292-F8D22550E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0.19167</cdr:x>
      <cdr:y>0.22778</cdr:y>
    </cdr:from>
    <cdr:to>
      <cdr:x>0.19167</cdr:x>
      <cdr:y>0.88133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B04A150-87AC-4A12-9126-32371D4082CD}"/>
            </a:ext>
          </a:extLst>
        </cdr:cNvPr>
        <cdr:cNvCxnSpPr/>
      </cdr:nvCxnSpPr>
      <cdr:spPr>
        <a:xfrm xmlns:a="http://schemas.openxmlformats.org/drawingml/2006/main">
          <a:off x="876315" y="650881"/>
          <a:ext cx="0" cy="1867529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0.845</cdr:x>
      <cdr:y>0.36667</cdr:y>
    </cdr:from>
    <cdr:to>
      <cdr:x>0.925</cdr:x>
      <cdr:y>0.45833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DBF6D77-26B5-446C-A5A9-94A404917F37}"/>
            </a:ext>
          </a:extLst>
        </cdr:cNvPr>
        <cdr:cNvSpPr txBox="1"/>
      </cdr:nvSpPr>
      <cdr:spPr>
        <a:xfrm xmlns:a="http://schemas.openxmlformats.org/drawingml/2006/main">
          <a:off x="3863340" y="1005840"/>
          <a:ext cx="3657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HS</a:t>
          </a:r>
        </a:p>
      </cdr:txBody>
    </cdr:sp>
  </cdr:relSizeAnchor>
  <cdr:relSizeAnchor xmlns:cdr="http://schemas.openxmlformats.org/drawingml/2006/chartDrawing">
    <cdr:from>
      <cdr:x>0.80111</cdr:x>
      <cdr:y>0.15463</cdr:y>
    </cdr:from>
    <cdr:to>
      <cdr:x>0.95667</cdr:x>
      <cdr:y>0.2463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D40F0-8943-463E-ABC4-C23F21FCB103}"/>
            </a:ext>
          </a:extLst>
        </cdr:cNvPr>
        <cdr:cNvSpPr txBox="1"/>
      </cdr:nvSpPr>
      <cdr:spPr>
        <a:xfrm xmlns:a="http://schemas.openxmlformats.org/drawingml/2006/main">
          <a:off x="3662680" y="424180"/>
          <a:ext cx="7112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College</a:t>
          </a:r>
        </a:p>
      </cdr:txBody>
    </cdr:sp>
  </cdr:relSizeAnchor>
  <cdr:relSizeAnchor xmlns:cdr="http://schemas.openxmlformats.org/drawingml/2006/chartDrawing">
    <cdr:from>
      <cdr:x>0.51278</cdr:x>
      <cdr:y>0.79352</cdr:y>
    </cdr:from>
    <cdr:to>
      <cdr:x>0.61</cdr:x>
      <cdr:y>0.88519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0FD40F0-8943-463E-ABC4-C23F21FCB103}"/>
            </a:ext>
          </a:extLst>
        </cdr:cNvPr>
        <cdr:cNvSpPr txBox="1"/>
      </cdr:nvSpPr>
      <cdr:spPr>
        <a:xfrm xmlns:a="http://schemas.openxmlformats.org/drawingml/2006/main">
          <a:off x="2344420" y="2176780"/>
          <a:ext cx="4445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Age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0.19334</cdr:x>
      <cdr:y>0.658</cdr:y>
    </cdr:from>
    <cdr:to>
      <cdr:x>0.19334</cdr:x>
      <cdr:y>0.84933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B04A150-87AC-4A12-9126-32371D4082CD}"/>
            </a:ext>
          </a:extLst>
        </cdr:cNvPr>
        <cdr:cNvCxnSpPr/>
      </cdr:nvCxnSpPr>
      <cdr:spPr>
        <a:xfrm xmlns:a="http://schemas.openxmlformats.org/drawingml/2006/main">
          <a:off x="883950" y="1805026"/>
          <a:ext cx="0" cy="52485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0.86167</cdr:x>
      <cdr:y>0.35956</cdr:y>
    </cdr:from>
    <cdr:to>
      <cdr:x>0.94167</cdr:x>
      <cdr:y>0.45122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DBF6D77-26B5-446C-A5A9-94A404917F37}"/>
            </a:ext>
          </a:extLst>
        </cdr:cNvPr>
        <cdr:cNvSpPr txBox="1"/>
      </cdr:nvSpPr>
      <cdr:spPr>
        <a:xfrm xmlns:a="http://schemas.openxmlformats.org/drawingml/2006/main">
          <a:off x="3939555" y="986345"/>
          <a:ext cx="365760" cy="251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HS</a:t>
          </a:r>
        </a:p>
      </cdr:txBody>
    </cdr:sp>
  </cdr:relSizeAnchor>
  <cdr:relSizeAnchor xmlns:cdr="http://schemas.openxmlformats.org/drawingml/2006/chartDrawing">
    <cdr:from>
      <cdr:x>0.82277</cdr:x>
      <cdr:y>0.20774</cdr:y>
    </cdr:from>
    <cdr:to>
      <cdr:x>0.97833</cdr:x>
      <cdr:y>0.29941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D40F0-8943-463E-ABC4-C23F21FCB103}"/>
            </a:ext>
          </a:extLst>
        </cdr:cNvPr>
        <cdr:cNvSpPr txBox="1"/>
      </cdr:nvSpPr>
      <cdr:spPr>
        <a:xfrm xmlns:a="http://schemas.openxmlformats.org/drawingml/2006/main">
          <a:off x="3761704" y="569872"/>
          <a:ext cx="711221" cy="25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College</a:t>
          </a:r>
        </a:p>
      </cdr:txBody>
    </cdr:sp>
  </cdr:relSizeAnchor>
  <cdr:relSizeAnchor xmlns:cdr="http://schemas.openxmlformats.org/drawingml/2006/chartDrawing">
    <cdr:from>
      <cdr:x>0.50778</cdr:x>
      <cdr:y>0.83619</cdr:y>
    </cdr:from>
    <cdr:to>
      <cdr:x>0.605</cdr:x>
      <cdr:y>0.92786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0FD40F0-8943-463E-ABC4-C23F21FCB103}"/>
            </a:ext>
          </a:extLst>
        </cdr:cNvPr>
        <cdr:cNvSpPr txBox="1"/>
      </cdr:nvSpPr>
      <cdr:spPr>
        <a:xfrm xmlns:a="http://schemas.openxmlformats.org/drawingml/2006/main">
          <a:off x="2321570" y="2293836"/>
          <a:ext cx="444490" cy="25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Age</a:t>
          </a:r>
        </a:p>
      </cdr:txBody>
    </cdr:sp>
  </cdr:relSizeAnchor>
  <cdr:relSizeAnchor xmlns:cdr="http://schemas.openxmlformats.org/drawingml/2006/chartDrawing">
    <cdr:from>
      <cdr:x>0.47444</cdr:x>
      <cdr:y>0.31111</cdr:y>
    </cdr:from>
    <cdr:to>
      <cdr:x>0.63917</cdr:x>
      <cdr:y>0.45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D609CFA-0667-4470-8B7F-3E4C752E8BCC}"/>
            </a:ext>
          </a:extLst>
        </cdr:cNvPr>
        <cdr:cNvSpPr txBox="1"/>
      </cdr:nvSpPr>
      <cdr:spPr>
        <a:xfrm xmlns:a="http://schemas.openxmlformats.org/drawingml/2006/main">
          <a:off x="2169140" y="853437"/>
          <a:ext cx="753145" cy="381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+ C</a:t>
          </a:r>
        </a:p>
      </cdr:txBody>
    </cdr:sp>
  </cdr:relSizeAnchor>
  <cdr:relSizeAnchor xmlns:cdr="http://schemas.openxmlformats.org/drawingml/2006/chartDrawing">
    <cdr:from>
      <cdr:x>0.13278</cdr:x>
      <cdr:y>0.77244</cdr:y>
    </cdr:from>
    <cdr:to>
      <cdr:x>0.2175</cdr:x>
      <cdr:y>0.866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D609CFA-0667-4470-8B7F-3E4C752E8BCC}"/>
            </a:ext>
          </a:extLst>
        </cdr:cNvPr>
        <cdr:cNvSpPr txBox="1"/>
      </cdr:nvSpPr>
      <cdr:spPr>
        <a:xfrm xmlns:a="http://schemas.openxmlformats.org/drawingml/2006/main">
          <a:off x="607070" y="2118957"/>
          <a:ext cx="387340" cy="256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 A</a:t>
          </a:r>
        </a:p>
      </cdr:txBody>
    </cdr:sp>
  </cdr:relSizeAnchor>
  <cdr:relSizeAnchor xmlns:cdr="http://schemas.openxmlformats.org/drawingml/2006/chartDrawing">
    <cdr:from>
      <cdr:x>0.12944</cdr:x>
      <cdr:y>0.68444</cdr:y>
    </cdr:from>
    <cdr:to>
      <cdr:x>0.285</cdr:x>
      <cdr:y>0.77611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D609CFA-0667-4470-8B7F-3E4C752E8BCC}"/>
            </a:ext>
          </a:extLst>
        </cdr:cNvPr>
        <cdr:cNvSpPr txBox="1"/>
      </cdr:nvSpPr>
      <cdr:spPr>
        <a:xfrm xmlns:a="http://schemas.openxmlformats.org/drawingml/2006/main">
          <a:off x="591800" y="1877556"/>
          <a:ext cx="711220" cy="251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- 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0.14833</cdr:x>
      <cdr:y>0.3</cdr:y>
    </cdr:from>
    <cdr:to>
      <cdr:x>0.22833</cdr:x>
      <cdr:y>0.39166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DBF6D77-26B5-446C-A5A9-94A404917F37}"/>
            </a:ext>
          </a:extLst>
        </cdr:cNvPr>
        <cdr:cNvSpPr txBox="1"/>
      </cdr:nvSpPr>
      <cdr:spPr>
        <a:xfrm xmlns:a="http://schemas.openxmlformats.org/drawingml/2006/main">
          <a:off x="678180" y="822969"/>
          <a:ext cx="365760" cy="251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HS</a:t>
          </a:r>
        </a:p>
      </cdr:txBody>
    </cdr:sp>
  </cdr:relSizeAnchor>
  <cdr:relSizeAnchor xmlns:cdr="http://schemas.openxmlformats.org/drawingml/2006/chartDrawing">
    <cdr:from>
      <cdr:x>0.14611</cdr:x>
      <cdr:y>0.1713</cdr:y>
    </cdr:from>
    <cdr:to>
      <cdr:x>0.30167</cdr:x>
      <cdr:y>0.26297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D40F0-8943-463E-ABC4-C23F21FCB103}"/>
            </a:ext>
          </a:extLst>
        </cdr:cNvPr>
        <cdr:cNvSpPr txBox="1"/>
      </cdr:nvSpPr>
      <cdr:spPr>
        <a:xfrm xmlns:a="http://schemas.openxmlformats.org/drawingml/2006/main">
          <a:off x="668015" y="469901"/>
          <a:ext cx="711220" cy="251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College</a:t>
          </a:r>
        </a:p>
      </cdr:txBody>
    </cdr:sp>
  </cdr:relSizeAnchor>
  <cdr:relSizeAnchor xmlns:cdr="http://schemas.openxmlformats.org/drawingml/2006/chartDrawing">
    <cdr:from>
      <cdr:x>0.50945</cdr:x>
      <cdr:y>0.88519</cdr:y>
    </cdr:from>
    <cdr:to>
      <cdr:x>0.60667</cdr:x>
      <cdr:y>0.97686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0FD40F0-8943-463E-ABC4-C23F21FCB103}"/>
            </a:ext>
          </a:extLst>
        </cdr:cNvPr>
        <cdr:cNvSpPr txBox="1"/>
      </cdr:nvSpPr>
      <cdr:spPr>
        <a:xfrm xmlns:a="http://schemas.openxmlformats.org/drawingml/2006/main">
          <a:off x="2329190" y="2428244"/>
          <a:ext cx="444490" cy="251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Age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</xdr:colOff>
      <xdr:row>3</xdr:row>
      <xdr:rowOff>106681</xdr:rowOff>
    </xdr:from>
    <xdr:to>
      <xdr:col>13</xdr:col>
      <xdr:colOff>534665</xdr:colOff>
      <xdr:row>19</xdr:row>
      <xdr:rowOff>129541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A4D0C-F036-4655-AF48-53B450D86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" y="655321"/>
          <a:ext cx="7118345" cy="2948940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20</xdr:row>
      <xdr:rowOff>129541</xdr:rowOff>
    </xdr:from>
    <xdr:to>
      <xdr:col>13</xdr:col>
      <xdr:colOff>419100</xdr:colOff>
      <xdr:row>25</xdr:row>
      <xdr:rowOff>3071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8F5F35-E6E7-48F9-82DD-3EFD19207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360" y="3787141"/>
          <a:ext cx="6987540" cy="78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pubs.aeaweb.org/doi/pdfplus/10.1257/app.20190489" TargetMode="External"/><Relationship Id="rId1" Type="http://schemas.openxmlformats.org/officeDocument/2006/relationships/hyperlink" Target="https://pubs.aeaweb.org/doi/pdfplus/10.1257/app.201904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F5C9-A7DC-471F-941C-88EECEFE50E0}">
  <sheetPr codeName="Sheet1"/>
  <dimension ref="A1:F8"/>
  <sheetViews>
    <sheetView workbookViewId="0">
      <selection activeCell="F1" sqref="F1"/>
    </sheetView>
  </sheetViews>
  <sheetFormatPr defaultRowHeight="14.4" x14ac:dyDescent="0.3"/>
  <cols>
    <col min="2" max="2" width="10.109375" bestFit="1" customWidth="1"/>
  </cols>
  <sheetData>
    <row r="1" spans="1:6" x14ac:dyDescent="0.3">
      <c r="A1" t="s">
        <v>0</v>
      </c>
      <c r="B1" s="1">
        <v>10000</v>
      </c>
      <c r="C1" t="s">
        <v>1</v>
      </c>
      <c r="D1">
        <v>5</v>
      </c>
      <c r="E1" t="s">
        <v>2</v>
      </c>
      <c r="F1" s="2">
        <v>0.09</v>
      </c>
    </row>
    <row r="2" spans="1:6" x14ac:dyDescent="0.3">
      <c r="A2" t="s">
        <v>3</v>
      </c>
      <c r="B2" t="s">
        <v>4</v>
      </c>
    </row>
    <row r="3" spans="1:6" x14ac:dyDescent="0.3">
      <c r="A3">
        <v>5</v>
      </c>
      <c r="B3" s="1">
        <f>B1</f>
        <v>10000</v>
      </c>
    </row>
    <row r="4" spans="1:6" x14ac:dyDescent="0.3">
      <c r="A4">
        <v>4</v>
      </c>
      <c r="B4" s="3">
        <f>B3/(1+dr)</f>
        <v>9174.3119266055037</v>
      </c>
    </row>
    <row r="5" spans="1:6" x14ac:dyDescent="0.3">
      <c r="A5">
        <v>3</v>
      </c>
      <c r="B5" s="3">
        <f>B4/(1+dr)</f>
        <v>8416.799932665599</v>
      </c>
    </row>
    <row r="6" spans="1:6" x14ac:dyDescent="0.3">
      <c r="A6">
        <v>2</v>
      </c>
      <c r="B6" s="3">
        <f>B5/(1+dr)</f>
        <v>7721.8348006106407</v>
      </c>
    </row>
    <row r="7" spans="1:6" x14ac:dyDescent="0.3">
      <c r="A7">
        <v>1</v>
      </c>
      <c r="B7" s="3">
        <f>B6/(1+dr)</f>
        <v>7084.2521106519634</v>
      </c>
    </row>
    <row r="8" spans="1:6" x14ac:dyDescent="0.3">
      <c r="A8">
        <v>0</v>
      </c>
      <c r="B8" s="3">
        <f>B7/(1+dr)</f>
        <v>6499.3138629834521</v>
      </c>
      <c r="C8">
        <f>B3/(1+dr)^5</f>
        <v>6499.313862983453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F025-77F2-4802-8B44-508FCA24EEAC}">
  <sheetPr codeName="Sheet2"/>
  <dimension ref="A1:K32"/>
  <sheetViews>
    <sheetView workbookViewId="0">
      <selection activeCell="K4" sqref="K4"/>
    </sheetView>
  </sheetViews>
  <sheetFormatPr defaultRowHeight="14.4" x14ac:dyDescent="0.3"/>
  <cols>
    <col min="2" max="2" width="10.44140625" bestFit="1" customWidth="1"/>
    <col min="3" max="3" width="12.33203125" bestFit="1" customWidth="1"/>
    <col min="8" max="8" width="10.44140625" customWidth="1"/>
  </cols>
  <sheetData>
    <row r="1" spans="1:11" x14ac:dyDescent="0.3">
      <c r="A1" t="s">
        <v>3</v>
      </c>
      <c r="B1" t="s">
        <v>5</v>
      </c>
      <c r="C1" t="s">
        <v>8</v>
      </c>
      <c r="D1" s="5">
        <v>5.71917644802582E-2</v>
      </c>
      <c r="F1" t="s">
        <v>5</v>
      </c>
      <c r="H1" t="s">
        <v>7</v>
      </c>
      <c r="I1" t="s">
        <v>6</v>
      </c>
      <c r="K1" t="s">
        <v>9</v>
      </c>
    </row>
    <row r="2" spans="1:11" x14ac:dyDescent="0.3">
      <c r="A2">
        <v>0</v>
      </c>
      <c r="B2" s="1">
        <v>50000</v>
      </c>
      <c r="C2">
        <f t="shared" ref="C2:C31" si="0">B2/(1+IRR)^A2</f>
        <v>50000</v>
      </c>
      <c r="F2" s="1">
        <v>750000</v>
      </c>
      <c r="H2" s="1">
        <f>B2-F2</f>
        <v>-700000</v>
      </c>
      <c r="I2">
        <f t="shared" ref="I2:I31" si="1">H2/(1+IRR)^A2</f>
        <v>-700000</v>
      </c>
      <c r="K2" s="5">
        <f>IRR(H2:H31)</f>
        <v>5.71917644802582E-2</v>
      </c>
    </row>
    <row r="3" spans="1:11" x14ac:dyDescent="0.3">
      <c r="A3">
        <v>1</v>
      </c>
      <c r="B3" s="1">
        <f>B2</f>
        <v>50000</v>
      </c>
      <c r="C3">
        <f t="shared" si="0"/>
        <v>47295.109250667731</v>
      </c>
      <c r="F3" s="1">
        <v>0</v>
      </c>
      <c r="H3" s="1">
        <f t="shared" ref="H3:H31" si="2">B3-F3</f>
        <v>50000</v>
      </c>
      <c r="I3">
        <f t="shared" si="1"/>
        <v>47295.109250667731</v>
      </c>
    </row>
    <row r="4" spans="1:11" x14ac:dyDescent="0.3">
      <c r="A4">
        <v>2</v>
      </c>
      <c r="B4" s="1">
        <f t="shared" ref="B4:B31" si="3">B3</f>
        <v>50000</v>
      </c>
      <c r="C4">
        <f t="shared" si="0"/>
        <v>44736.54718065192</v>
      </c>
      <c r="F4" s="1">
        <v>0</v>
      </c>
      <c r="H4" s="1">
        <f t="shared" si="2"/>
        <v>50000</v>
      </c>
      <c r="I4">
        <f t="shared" si="1"/>
        <v>44736.54718065192</v>
      </c>
    </row>
    <row r="5" spans="1:11" x14ac:dyDescent="0.3">
      <c r="A5">
        <v>3</v>
      </c>
      <c r="B5" s="1">
        <f t="shared" si="3"/>
        <v>50000</v>
      </c>
      <c r="C5">
        <f t="shared" si="0"/>
        <v>42316.397728131684</v>
      </c>
      <c r="F5" s="1">
        <v>0</v>
      </c>
      <c r="H5" s="1">
        <f t="shared" si="2"/>
        <v>50000</v>
      </c>
      <c r="I5">
        <f t="shared" si="1"/>
        <v>42316.397728131684</v>
      </c>
    </row>
    <row r="6" spans="1:11" x14ac:dyDescent="0.3">
      <c r="A6">
        <v>4</v>
      </c>
      <c r="B6" s="1">
        <f t="shared" si="3"/>
        <v>50000</v>
      </c>
      <c r="C6">
        <f t="shared" si="0"/>
        <v>40027.173072933911</v>
      </c>
      <c r="F6" s="1">
        <v>0</v>
      </c>
      <c r="H6" s="1">
        <f t="shared" si="2"/>
        <v>50000</v>
      </c>
      <c r="I6">
        <f t="shared" si="1"/>
        <v>40027.173072933911</v>
      </c>
    </row>
    <row r="7" spans="1:11" x14ac:dyDescent="0.3">
      <c r="A7">
        <v>5</v>
      </c>
      <c r="B7" s="1">
        <f t="shared" si="3"/>
        <v>50000</v>
      </c>
      <c r="C7">
        <f t="shared" si="0"/>
        <v>37861.790469595901</v>
      </c>
      <c r="F7" s="1">
        <v>0</v>
      </c>
      <c r="H7" s="1">
        <f t="shared" si="2"/>
        <v>50000</v>
      </c>
      <c r="I7">
        <f t="shared" si="1"/>
        <v>37861.790469595901</v>
      </c>
    </row>
    <row r="8" spans="1:11" x14ac:dyDescent="0.3">
      <c r="A8">
        <v>6</v>
      </c>
      <c r="B8" s="1">
        <f t="shared" si="3"/>
        <v>50000</v>
      </c>
      <c r="C8">
        <f t="shared" si="0"/>
        <v>35813.550333708561</v>
      </c>
      <c r="F8" s="1">
        <v>0</v>
      </c>
      <c r="H8" s="1">
        <f t="shared" si="2"/>
        <v>50000</v>
      </c>
      <c r="I8">
        <f t="shared" si="1"/>
        <v>35813.550333708561</v>
      </c>
    </row>
    <row r="9" spans="1:11" x14ac:dyDescent="0.3">
      <c r="A9">
        <v>7</v>
      </c>
      <c r="B9" s="1">
        <f t="shared" si="3"/>
        <v>50000</v>
      </c>
      <c r="C9">
        <f t="shared" si="0"/>
        <v>33876.115513740682</v>
      </c>
      <c r="F9" s="1">
        <v>0</v>
      </c>
      <c r="H9" s="1">
        <f t="shared" si="2"/>
        <v>50000</v>
      </c>
      <c r="I9">
        <f t="shared" si="1"/>
        <v>33876.115513740682</v>
      </c>
    </row>
    <row r="10" spans="1:11" x14ac:dyDescent="0.3">
      <c r="A10">
        <v>8</v>
      </c>
      <c r="B10" s="1">
        <f t="shared" si="3"/>
        <v>50000</v>
      </c>
      <c r="C10">
        <f t="shared" si="0"/>
        <v>32043.491684212117</v>
      </c>
      <c r="F10" s="1">
        <v>0</v>
      </c>
      <c r="H10" s="1">
        <f t="shared" si="2"/>
        <v>50000</v>
      </c>
      <c r="I10">
        <f t="shared" si="1"/>
        <v>32043.491684212117</v>
      </c>
    </row>
    <row r="11" spans="1:11" x14ac:dyDescent="0.3">
      <c r="A11">
        <v>9</v>
      </c>
      <c r="B11" s="1">
        <f t="shared" si="3"/>
        <v>50000</v>
      </c>
      <c r="C11">
        <f t="shared" si="0"/>
        <v>30310.0087995535</v>
      </c>
      <c r="F11" s="1">
        <v>0</v>
      </c>
      <c r="H11" s="1">
        <f t="shared" si="2"/>
        <v>50000</v>
      </c>
      <c r="I11">
        <f t="shared" si="1"/>
        <v>30310.0087995535</v>
      </c>
    </row>
    <row r="12" spans="1:11" x14ac:dyDescent="0.3">
      <c r="A12">
        <v>10</v>
      </c>
      <c r="B12" s="1">
        <f t="shared" si="3"/>
        <v>50000</v>
      </c>
      <c r="C12">
        <f t="shared" si="0"/>
        <v>28670.303551271656</v>
      </c>
      <c r="F12" s="1">
        <v>0</v>
      </c>
      <c r="H12" s="1">
        <f t="shared" si="2"/>
        <v>50000</v>
      </c>
      <c r="I12">
        <f t="shared" si="1"/>
        <v>28670.303551271656</v>
      </c>
    </row>
    <row r="13" spans="1:11" x14ac:dyDescent="0.3">
      <c r="A13">
        <v>11</v>
      </c>
      <c r="B13" s="1">
        <f t="shared" si="3"/>
        <v>50000</v>
      </c>
      <c r="C13">
        <f t="shared" si="0"/>
        <v>27119.302774144002</v>
      </c>
      <c r="F13" s="1">
        <v>0</v>
      </c>
      <c r="H13" s="1">
        <f t="shared" si="2"/>
        <v>50000</v>
      </c>
      <c r="I13">
        <f t="shared" si="1"/>
        <v>27119.302774144002</v>
      </c>
    </row>
    <row r="14" spans="1:11" x14ac:dyDescent="0.3">
      <c r="A14">
        <v>12</v>
      </c>
      <c r="B14" s="1">
        <f t="shared" si="3"/>
        <v>50000</v>
      </c>
      <c r="C14">
        <f t="shared" si="0"/>
        <v>25652.207750101537</v>
      </c>
      <c r="F14" s="1">
        <v>0</v>
      </c>
      <c r="H14" s="1">
        <f t="shared" si="2"/>
        <v>50000</v>
      </c>
      <c r="I14">
        <f t="shared" si="1"/>
        <v>25652.207750101537</v>
      </c>
    </row>
    <row r="15" spans="1:11" x14ac:dyDescent="0.3">
      <c r="A15">
        <v>13</v>
      </c>
      <c r="B15" s="1">
        <f t="shared" si="3"/>
        <v>50000</v>
      </c>
      <c r="C15">
        <f t="shared" si="0"/>
        <v>24264.479361237558</v>
      </c>
      <c r="F15" s="1">
        <v>0</v>
      </c>
      <c r="H15" s="1">
        <f t="shared" si="2"/>
        <v>50000</v>
      </c>
      <c r="I15">
        <f t="shared" si="1"/>
        <v>24264.479361237558</v>
      </c>
    </row>
    <row r="16" spans="1:11" x14ac:dyDescent="0.3">
      <c r="A16">
        <v>14</v>
      </c>
      <c r="B16" s="1">
        <f t="shared" si="3"/>
        <v>50000</v>
      </c>
      <c r="C16">
        <f t="shared" si="0"/>
        <v>22951.824046006044</v>
      </c>
      <c r="F16" s="1">
        <v>0</v>
      </c>
      <c r="H16" s="1">
        <f t="shared" si="2"/>
        <v>50000</v>
      </c>
      <c r="I16">
        <f t="shared" si="1"/>
        <v>22951.824046006044</v>
      </c>
    </row>
    <row r="17" spans="1:9" x14ac:dyDescent="0.3">
      <c r="A17">
        <v>15</v>
      </c>
      <c r="B17" s="1">
        <f t="shared" si="3"/>
        <v>50000</v>
      </c>
      <c r="C17">
        <f t="shared" si="0"/>
        <v>21710.180515159176</v>
      </c>
      <c r="F17" s="1">
        <v>0</v>
      </c>
      <c r="H17" s="1">
        <f t="shared" si="2"/>
        <v>50000</v>
      </c>
      <c r="I17">
        <f t="shared" si="1"/>
        <v>21710.180515159176</v>
      </c>
    </row>
    <row r="18" spans="1:9" x14ac:dyDescent="0.3">
      <c r="A18">
        <v>16</v>
      </c>
      <c r="B18" s="1">
        <f t="shared" si="3"/>
        <v>50000</v>
      </c>
      <c r="C18">
        <f t="shared" si="0"/>
        <v>20535.707186323423</v>
      </c>
      <c r="F18" s="1">
        <v>0</v>
      </c>
      <c r="H18" s="1">
        <f t="shared" si="2"/>
        <v>50000</v>
      </c>
      <c r="I18">
        <f t="shared" si="1"/>
        <v>20535.707186323423</v>
      </c>
    </row>
    <row r="19" spans="1:9" x14ac:dyDescent="0.3">
      <c r="A19">
        <v>17</v>
      </c>
      <c r="B19" s="1">
        <f t="shared" si="3"/>
        <v>50000</v>
      </c>
      <c r="C19">
        <f t="shared" si="0"/>
        <v>19424.770298337775</v>
      </c>
      <c r="F19" s="1">
        <v>0</v>
      </c>
      <c r="H19" s="1">
        <f t="shared" si="2"/>
        <v>50000</v>
      </c>
      <c r="I19">
        <f t="shared" si="1"/>
        <v>19424.770298337775</v>
      </c>
    </row>
    <row r="20" spans="1:9" x14ac:dyDescent="0.3">
      <c r="A20">
        <v>18</v>
      </c>
      <c r="B20" s="1">
        <f t="shared" si="3"/>
        <v>50000</v>
      </c>
      <c r="C20">
        <f t="shared" si="0"/>
        <v>18373.932668580212</v>
      </c>
      <c r="F20" s="1">
        <v>0</v>
      </c>
      <c r="H20" s="1">
        <f t="shared" si="2"/>
        <v>50000</v>
      </c>
      <c r="I20">
        <f t="shared" si="1"/>
        <v>18373.932668580212</v>
      </c>
    </row>
    <row r="21" spans="1:9" x14ac:dyDescent="0.3">
      <c r="A21">
        <v>19</v>
      </c>
      <c r="B21" s="1">
        <f t="shared" si="3"/>
        <v>50000</v>
      </c>
      <c r="C21">
        <f t="shared" si="0"/>
        <v>17379.94305849828</v>
      </c>
      <c r="F21" s="1">
        <v>0</v>
      </c>
      <c r="H21" s="1">
        <f t="shared" si="2"/>
        <v>50000</v>
      </c>
      <c r="I21">
        <f t="shared" si="1"/>
        <v>17379.94305849828</v>
      </c>
    </row>
    <row r="22" spans="1:9" x14ac:dyDescent="0.3">
      <c r="A22">
        <v>20</v>
      </c>
      <c r="B22" s="1">
        <f t="shared" si="3"/>
        <v>50000</v>
      </c>
      <c r="C22">
        <f t="shared" si="0"/>
        <v>16439.726114441208</v>
      </c>
      <c r="F22" s="1">
        <v>0</v>
      </c>
      <c r="H22" s="1">
        <f t="shared" si="2"/>
        <v>50000</v>
      </c>
      <c r="I22">
        <f t="shared" si="1"/>
        <v>16439.726114441208</v>
      </c>
    </row>
    <row r="23" spans="1:9" x14ac:dyDescent="0.3">
      <c r="A23">
        <v>21</v>
      </c>
      <c r="B23" s="1">
        <f t="shared" si="3"/>
        <v>50000</v>
      </c>
      <c r="C23">
        <f t="shared" si="0"/>
        <v>15550.372852671042</v>
      </c>
      <c r="F23" s="1">
        <v>0</v>
      </c>
      <c r="H23" s="1">
        <f t="shared" si="2"/>
        <v>50000</v>
      </c>
      <c r="I23">
        <f t="shared" si="1"/>
        <v>15550.372852671042</v>
      </c>
    </row>
    <row r="24" spans="1:9" x14ac:dyDescent="0.3">
      <c r="A24">
        <v>22</v>
      </c>
      <c r="B24" s="1">
        <f t="shared" si="3"/>
        <v>50000</v>
      </c>
      <c r="C24">
        <f t="shared" si="0"/>
        <v>14709.131659113889</v>
      </c>
      <c r="F24" s="1">
        <v>0</v>
      </c>
      <c r="H24" s="1">
        <f t="shared" si="2"/>
        <v>50000</v>
      </c>
      <c r="I24">
        <f t="shared" si="1"/>
        <v>14709.131659113889</v>
      </c>
    </row>
    <row r="25" spans="1:9" x14ac:dyDescent="0.3">
      <c r="A25">
        <v>23</v>
      </c>
      <c r="B25" s="1">
        <f t="shared" si="3"/>
        <v>50000</v>
      </c>
      <c r="C25">
        <f t="shared" si="0"/>
        <v>13913.399776004939</v>
      </c>
      <c r="F25" s="1">
        <v>0</v>
      </c>
      <c r="H25" s="1">
        <f t="shared" si="2"/>
        <v>50000</v>
      </c>
      <c r="I25">
        <f t="shared" si="1"/>
        <v>13913.399776004939</v>
      </c>
    </row>
    <row r="26" spans="1:9" x14ac:dyDescent="0.3">
      <c r="A26">
        <v>24</v>
      </c>
      <c r="B26" s="1">
        <f t="shared" si="3"/>
        <v>50000</v>
      </c>
      <c r="C26">
        <f t="shared" si="0"/>
        <v>13160.71524908739</v>
      </c>
      <c r="F26" s="1">
        <v>0</v>
      </c>
      <c r="H26" s="1">
        <f t="shared" si="2"/>
        <v>50000</v>
      </c>
      <c r="I26">
        <f t="shared" si="1"/>
        <v>13160.71524908739</v>
      </c>
    </row>
    <row r="27" spans="1:9" x14ac:dyDescent="0.3">
      <c r="A27">
        <v>25</v>
      </c>
      <c r="B27" s="1">
        <f t="shared" si="3"/>
        <v>50000</v>
      </c>
      <c r="C27">
        <f t="shared" si="0"/>
        <v>12448.749310450339</v>
      </c>
      <c r="F27" s="1">
        <v>0</v>
      </c>
      <c r="H27" s="1">
        <f t="shared" si="2"/>
        <v>50000</v>
      </c>
      <c r="I27">
        <f t="shared" si="1"/>
        <v>12448.749310450339</v>
      </c>
    </row>
    <row r="28" spans="1:9" x14ac:dyDescent="0.3">
      <c r="A28">
        <v>26</v>
      </c>
      <c r="B28" s="1">
        <f t="shared" si="3"/>
        <v>50000</v>
      </c>
      <c r="C28">
        <f t="shared" si="0"/>
        <v>11775.299173438467</v>
      </c>
      <c r="F28" s="1">
        <v>0</v>
      </c>
      <c r="H28" s="1">
        <f t="shared" si="2"/>
        <v>50000</v>
      </c>
      <c r="I28">
        <f t="shared" si="1"/>
        <v>11775.299173438467</v>
      </c>
    </row>
    <row r="29" spans="1:9" x14ac:dyDescent="0.3">
      <c r="A29">
        <v>27</v>
      </c>
      <c r="B29" s="1">
        <f t="shared" si="3"/>
        <v>50000</v>
      </c>
      <c r="C29">
        <f t="shared" si="0"/>
        <v>11138.281217341393</v>
      </c>
      <c r="F29" s="1">
        <v>0</v>
      </c>
      <c r="H29" s="1">
        <f t="shared" si="2"/>
        <v>50000</v>
      </c>
      <c r="I29">
        <f t="shared" si="1"/>
        <v>11138.281217341393</v>
      </c>
    </row>
    <row r="30" spans="1:9" x14ac:dyDescent="0.3">
      <c r="A30">
        <v>28</v>
      </c>
      <c r="B30" s="1">
        <f t="shared" si="3"/>
        <v>50000</v>
      </c>
      <c r="C30">
        <f t="shared" si="0"/>
        <v>10535.724540776429</v>
      </c>
      <c r="F30" s="1">
        <v>0</v>
      </c>
      <c r="H30" s="1">
        <f t="shared" si="2"/>
        <v>50000</v>
      </c>
      <c r="I30">
        <f t="shared" si="1"/>
        <v>10535.724540776429</v>
      </c>
    </row>
    <row r="31" spans="1:9" x14ac:dyDescent="0.3">
      <c r="A31">
        <v>29</v>
      </c>
      <c r="B31" s="1">
        <f t="shared" si="3"/>
        <v>50000</v>
      </c>
      <c r="C31">
        <f t="shared" si="0"/>
        <v>9965.7648638192477</v>
      </c>
      <c r="F31" s="1">
        <v>0</v>
      </c>
      <c r="H31" s="1">
        <f t="shared" si="2"/>
        <v>50000</v>
      </c>
      <c r="I31">
        <f t="shared" si="1"/>
        <v>9965.7648638192477</v>
      </c>
    </row>
    <row r="32" spans="1:9" x14ac:dyDescent="0.3">
      <c r="B32" s="1">
        <f>SUM(B2:B31)</f>
        <v>1500000</v>
      </c>
      <c r="C32" s="1">
        <f>SUM(C2:C31)</f>
        <v>750000.00000000023</v>
      </c>
      <c r="H32" s="1"/>
      <c r="I32">
        <f>SUM(I2:I31)</f>
        <v>1.0368239600211382E-10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DDDA-186B-4A02-BA6E-9F9F8A155F52}">
  <sheetPr codeName="Sheet3"/>
  <dimension ref="A1:M48"/>
  <sheetViews>
    <sheetView showGridLines="0" tabSelected="1" topLeftCell="E1" workbookViewId="0">
      <selection activeCell="L14" sqref="L14"/>
    </sheetView>
  </sheetViews>
  <sheetFormatPr defaultRowHeight="14.4" x14ac:dyDescent="0.3"/>
  <cols>
    <col min="10" max="10" width="11.109375" bestFit="1" customWidth="1"/>
    <col min="11" max="11" width="9.109375" bestFit="1" customWidth="1"/>
    <col min="12" max="12" width="9.5546875" bestFit="1" customWidth="1"/>
    <col min="13" max="13" width="9.5546875" customWidth="1"/>
  </cols>
  <sheetData>
    <row r="1" spans="1:13" x14ac:dyDescent="0.3">
      <c r="A1" t="s">
        <v>10</v>
      </c>
      <c r="B1" t="s">
        <v>11</v>
      </c>
      <c r="C1" t="s">
        <v>12</v>
      </c>
      <c r="E1" t="s">
        <v>13</v>
      </c>
      <c r="G1" t="s">
        <v>9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">
      <c r="A2">
        <v>18</v>
      </c>
      <c r="B2" s="1">
        <v>40000</v>
      </c>
      <c r="C2" s="1">
        <v>-20000</v>
      </c>
      <c r="E2" s="1">
        <f>C2-B2</f>
        <v>-60000</v>
      </c>
      <c r="G2" s="4">
        <f>IRR(E2:E48)</f>
        <v>0.10544160441042383</v>
      </c>
      <c r="I2" s="4">
        <f>G2</f>
        <v>0.10544160441042383</v>
      </c>
      <c r="J2" s="7">
        <f>B2/(1+$I$2)^(A2-18)</f>
        <v>40000</v>
      </c>
      <c r="K2" s="7">
        <f>C2/(1+$I$2)^(A2-18)</f>
        <v>-20000</v>
      </c>
      <c r="L2" s="8">
        <f>SUM(J2:J48)</f>
        <v>415586.38110054919</v>
      </c>
      <c r="M2" s="8">
        <f>SUM(K2:K48)</f>
        <v>415586.3811005493</v>
      </c>
    </row>
    <row r="3" spans="1:13" x14ac:dyDescent="0.3">
      <c r="A3">
        <v>19</v>
      </c>
      <c r="B3" s="1">
        <f>B2</f>
        <v>40000</v>
      </c>
      <c r="C3" s="1">
        <f>C2</f>
        <v>-20000</v>
      </c>
      <c r="E3" s="1">
        <f t="shared" ref="E3:E48" si="0">C3-B3</f>
        <v>-60000</v>
      </c>
      <c r="J3" s="7">
        <f t="shared" ref="J3:J48" si="1">B3/(1+$I$2)^(A3-18)</f>
        <v>36184.63412306035</v>
      </c>
      <c r="K3" s="7">
        <f t="shared" ref="K3:K48" si="2">C3/(1+$I$2)^(A3-18)</f>
        <v>-18092.317061530175</v>
      </c>
    </row>
    <row r="4" spans="1:13" x14ac:dyDescent="0.3">
      <c r="A4">
        <v>20</v>
      </c>
      <c r="B4" s="1">
        <f t="shared" ref="B4:B48" si="3">B3</f>
        <v>40000</v>
      </c>
      <c r="C4" s="1">
        <f t="shared" ref="C4:C5" si="4">C3</f>
        <v>-20000</v>
      </c>
      <c r="E4" s="1">
        <f t="shared" si="0"/>
        <v>-60000</v>
      </c>
      <c r="J4" s="7">
        <f t="shared" si="1"/>
        <v>32733.193665493585</v>
      </c>
      <c r="K4" s="7">
        <f t="shared" si="2"/>
        <v>-16366.596832746793</v>
      </c>
    </row>
    <row r="5" spans="1:13" x14ac:dyDescent="0.3">
      <c r="A5">
        <v>21</v>
      </c>
      <c r="B5" s="1">
        <f t="shared" si="3"/>
        <v>40000</v>
      </c>
      <c r="C5" s="1">
        <f t="shared" si="4"/>
        <v>-20000</v>
      </c>
      <c r="E5" s="1">
        <f t="shared" si="0"/>
        <v>-60000</v>
      </c>
      <c r="J5" s="7">
        <f t="shared" si="1"/>
        <v>29610.965911629046</v>
      </c>
      <c r="K5" s="7">
        <f t="shared" si="2"/>
        <v>-14805.482955814523</v>
      </c>
    </row>
    <row r="6" spans="1:13" x14ac:dyDescent="0.3">
      <c r="A6">
        <v>22</v>
      </c>
      <c r="B6" s="1">
        <f t="shared" si="3"/>
        <v>40000</v>
      </c>
      <c r="C6" s="1">
        <v>70000</v>
      </c>
      <c r="E6" s="1">
        <f t="shared" si="0"/>
        <v>30000</v>
      </c>
      <c r="J6" s="7">
        <f t="shared" si="1"/>
        <v>26786.549188567733</v>
      </c>
      <c r="K6" s="7">
        <f t="shared" si="2"/>
        <v>46876.461079993533</v>
      </c>
    </row>
    <row r="7" spans="1:13" x14ac:dyDescent="0.3">
      <c r="A7">
        <v>23</v>
      </c>
      <c r="B7" s="1">
        <f t="shared" si="3"/>
        <v>40000</v>
      </c>
      <c r="C7" s="1">
        <f>C6</f>
        <v>70000</v>
      </c>
      <c r="E7" s="1">
        <f t="shared" si="0"/>
        <v>30000</v>
      </c>
      <c r="J7" s="7">
        <f t="shared" si="1"/>
        <v>24231.537045192061</v>
      </c>
      <c r="K7" s="7">
        <f t="shared" si="2"/>
        <v>42405.189829086106</v>
      </c>
    </row>
    <row r="8" spans="1:13" x14ac:dyDescent="0.3">
      <c r="A8">
        <v>24</v>
      </c>
      <c r="B8" s="1">
        <f t="shared" si="3"/>
        <v>40000</v>
      </c>
      <c r="C8" s="1">
        <f t="shared" ref="C8:C48" si="5">C7</f>
        <v>70000</v>
      </c>
      <c r="E8" s="1">
        <f t="shared" si="0"/>
        <v>30000</v>
      </c>
      <c r="J8" s="7">
        <f t="shared" si="1"/>
        <v>21920.232555491442</v>
      </c>
      <c r="K8" s="7">
        <f t="shared" si="2"/>
        <v>38360.406972110024</v>
      </c>
    </row>
    <row r="9" spans="1:13" x14ac:dyDescent="0.3">
      <c r="A9">
        <v>25</v>
      </c>
      <c r="B9" s="1">
        <f t="shared" si="3"/>
        <v>40000</v>
      </c>
      <c r="C9" s="1">
        <f t="shared" si="5"/>
        <v>70000</v>
      </c>
      <c r="E9" s="1">
        <f t="shared" si="0"/>
        <v>30000</v>
      </c>
      <c r="J9" s="7">
        <f t="shared" si="1"/>
        <v>19829.389872821346</v>
      </c>
      <c r="K9" s="7">
        <f t="shared" si="2"/>
        <v>34701.43227743735</v>
      </c>
    </row>
    <row r="10" spans="1:13" x14ac:dyDescent="0.3">
      <c r="A10">
        <v>26</v>
      </c>
      <c r="B10" s="1">
        <f t="shared" si="3"/>
        <v>40000</v>
      </c>
      <c r="C10" s="1">
        <f t="shared" si="5"/>
        <v>70000</v>
      </c>
      <c r="E10" s="1">
        <f t="shared" si="0"/>
        <v>30000</v>
      </c>
      <c r="J10" s="7">
        <f t="shared" si="1"/>
        <v>17937.980435788966</v>
      </c>
      <c r="K10" s="7">
        <f t="shared" si="2"/>
        <v>31391.465762630691</v>
      </c>
    </row>
    <row r="11" spans="1:13" x14ac:dyDescent="0.3">
      <c r="A11">
        <v>27</v>
      </c>
      <c r="B11" s="1">
        <f t="shared" si="3"/>
        <v>40000</v>
      </c>
      <c r="C11" s="1">
        <f t="shared" si="5"/>
        <v>70000</v>
      </c>
      <c r="E11" s="1">
        <f t="shared" si="0"/>
        <v>30000</v>
      </c>
      <c r="J11" s="7">
        <f t="shared" si="1"/>
        <v>16226.981474390957</v>
      </c>
      <c r="K11" s="7">
        <f t="shared" si="2"/>
        <v>28397.217580184177</v>
      </c>
    </row>
    <row r="12" spans="1:13" x14ac:dyDescent="0.3">
      <c r="A12">
        <v>28</v>
      </c>
      <c r="B12" s="1">
        <f t="shared" si="3"/>
        <v>40000</v>
      </c>
      <c r="C12" s="1">
        <f t="shared" si="5"/>
        <v>70000</v>
      </c>
      <c r="E12" s="1">
        <f t="shared" si="0"/>
        <v>30000</v>
      </c>
      <c r="J12" s="7">
        <f t="shared" si="1"/>
        <v>14679.184689312882</v>
      </c>
      <c r="K12" s="7">
        <f t="shared" si="2"/>
        <v>25688.573206297544</v>
      </c>
    </row>
    <row r="13" spans="1:13" x14ac:dyDescent="0.3">
      <c r="A13">
        <v>29</v>
      </c>
      <c r="B13" s="1">
        <f t="shared" si="3"/>
        <v>40000</v>
      </c>
      <c r="C13" s="1">
        <f t="shared" si="5"/>
        <v>70000</v>
      </c>
      <c r="E13" s="1">
        <f t="shared" si="0"/>
        <v>30000</v>
      </c>
      <c r="J13" s="7">
        <f t="shared" si="1"/>
        <v>13279.023180190397</v>
      </c>
      <c r="K13" s="7">
        <f t="shared" si="2"/>
        <v>23238.290565333195</v>
      </c>
    </row>
    <row r="14" spans="1:13" x14ac:dyDescent="0.3">
      <c r="A14">
        <v>30</v>
      </c>
      <c r="B14" s="1">
        <f t="shared" si="3"/>
        <v>40000</v>
      </c>
      <c r="C14" s="1">
        <f t="shared" si="5"/>
        <v>70000</v>
      </c>
      <c r="E14" s="1">
        <f t="shared" si="0"/>
        <v>30000</v>
      </c>
      <c r="J14" s="7">
        <f t="shared" si="1"/>
        <v>12012.414882170671</v>
      </c>
      <c r="K14" s="7">
        <f t="shared" si="2"/>
        <v>21021.726043798673</v>
      </c>
    </row>
    <row r="15" spans="1:13" x14ac:dyDescent="0.3">
      <c r="A15">
        <v>31</v>
      </c>
      <c r="B15" s="1">
        <f t="shared" si="3"/>
        <v>40000</v>
      </c>
      <c r="C15" s="1">
        <f t="shared" si="5"/>
        <v>70000</v>
      </c>
      <c r="E15" s="1">
        <f t="shared" si="0"/>
        <v>30000</v>
      </c>
      <c r="J15" s="7">
        <f t="shared" si="1"/>
        <v>10866.620936143769</v>
      </c>
      <c r="K15" s="7">
        <f t="shared" si="2"/>
        <v>19016.586638251596</v>
      </c>
    </row>
    <row r="16" spans="1:13" x14ac:dyDescent="0.3">
      <c r="A16">
        <v>32</v>
      </c>
      <c r="B16" s="1">
        <f t="shared" si="3"/>
        <v>40000</v>
      </c>
      <c r="C16" s="1">
        <f t="shared" si="5"/>
        <v>70000</v>
      </c>
      <c r="E16" s="1">
        <f t="shared" si="0"/>
        <v>30000</v>
      </c>
      <c r="J16" s="7">
        <f t="shared" si="1"/>
        <v>9830.1175682087469</v>
      </c>
      <c r="K16" s="7">
        <f t="shared" si="2"/>
        <v>17202.705744365307</v>
      </c>
    </row>
    <row r="17" spans="1:11" x14ac:dyDescent="0.3">
      <c r="A17">
        <v>33</v>
      </c>
      <c r="B17" s="1">
        <f t="shared" si="3"/>
        <v>40000</v>
      </c>
      <c r="C17" s="1">
        <f t="shared" si="5"/>
        <v>70000</v>
      </c>
      <c r="E17" s="1">
        <f t="shared" si="0"/>
        <v>30000</v>
      </c>
      <c r="J17" s="7">
        <f t="shared" si="1"/>
        <v>8892.4801898075275</v>
      </c>
      <c r="K17" s="7">
        <f t="shared" si="2"/>
        <v>15561.840332163174</v>
      </c>
    </row>
    <row r="18" spans="1:11" x14ac:dyDescent="0.3">
      <c r="A18">
        <v>34</v>
      </c>
      <c r="B18" s="1">
        <f t="shared" si="3"/>
        <v>40000</v>
      </c>
      <c r="C18" s="1">
        <f t="shared" si="5"/>
        <v>70000</v>
      </c>
      <c r="E18" s="1">
        <f t="shared" si="0"/>
        <v>30000</v>
      </c>
      <c r="J18" s="7">
        <f t="shared" si="1"/>
        <v>8044.2785528686936</v>
      </c>
      <c r="K18" s="7">
        <f t="shared" si="2"/>
        <v>14077.487467520214</v>
      </c>
    </row>
    <row r="19" spans="1:11" x14ac:dyDescent="0.3">
      <c r="A19">
        <v>35</v>
      </c>
      <c r="B19" s="1">
        <f t="shared" si="3"/>
        <v>40000</v>
      </c>
      <c r="C19" s="1">
        <f t="shared" si="5"/>
        <v>70000</v>
      </c>
      <c r="E19" s="1">
        <f t="shared" si="0"/>
        <v>30000</v>
      </c>
      <c r="J19" s="7">
        <f t="shared" si="1"/>
        <v>7276.9819054883765</v>
      </c>
      <c r="K19" s="7">
        <f t="shared" si="2"/>
        <v>12734.718334604659</v>
      </c>
    </row>
    <row r="20" spans="1:11" x14ac:dyDescent="0.3">
      <c r="A20">
        <v>36</v>
      </c>
      <c r="B20" s="1">
        <f t="shared" si="3"/>
        <v>40000</v>
      </c>
      <c r="C20" s="1">
        <f t="shared" si="5"/>
        <v>70000</v>
      </c>
      <c r="E20" s="1">
        <f t="shared" si="0"/>
        <v>30000</v>
      </c>
      <c r="J20" s="7">
        <f t="shared" si="1"/>
        <v>6582.8731942556851</v>
      </c>
      <c r="K20" s="7">
        <f t="shared" si="2"/>
        <v>11520.028089947449</v>
      </c>
    </row>
    <row r="21" spans="1:11" x14ac:dyDescent="0.3">
      <c r="A21">
        <v>37</v>
      </c>
      <c r="B21" s="1">
        <f t="shared" si="3"/>
        <v>40000</v>
      </c>
      <c r="C21" s="1">
        <f t="shared" si="5"/>
        <v>70000</v>
      </c>
      <c r="E21" s="1">
        <f t="shared" si="0"/>
        <v>30000</v>
      </c>
      <c r="J21" s="7">
        <f t="shared" si="1"/>
        <v>5954.9714503160885</v>
      </c>
      <c r="K21" s="7">
        <f t="shared" si="2"/>
        <v>10421.200038053154</v>
      </c>
    </row>
    <row r="22" spans="1:11" x14ac:dyDescent="0.3">
      <c r="A22">
        <v>38</v>
      </c>
      <c r="B22" s="1">
        <f t="shared" si="3"/>
        <v>40000</v>
      </c>
      <c r="C22" s="1">
        <f t="shared" si="5"/>
        <v>70000</v>
      </c>
      <c r="E22" s="1">
        <f t="shared" si="0"/>
        <v>30000</v>
      </c>
      <c r="J22" s="7">
        <f t="shared" si="1"/>
        <v>5386.9615785739434</v>
      </c>
      <c r="K22" s="7">
        <f t="shared" si="2"/>
        <v>9427.1827625044007</v>
      </c>
    </row>
    <row r="23" spans="1:11" x14ac:dyDescent="0.3">
      <c r="A23">
        <v>39</v>
      </c>
      <c r="B23" s="1">
        <f t="shared" si="3"/>
        <v>40000</v>
      </c>
      <c r="C23" s="1">
        <f t="shared" si="5"/>
        <v>70000</v>
      </c>
      <c r="E23" s="1">
        <f t="shared" si="0"/>
        <v>30000</v>
      </c>
      <c r="J23" s="7">
        <f t="shared" si="1"/>
        <v>4873.1308438920432</v>
      </c>
      <c r="K23" s="7">
        <f t="shared" si="2"/>
        <v>8527.9789768110768</v>
      </c>
    </row>
    <row r="24" spans="1:11" x14ac:dyDescent="0.3">
      <c r="A24">
        <v>40</v>
      </c>
      <c r="B24" s="1">
        <f t="shared" si="3"/>
        <v>40000</v>
      </c>
      <c r="C24" s="1">
        <f t="shared" si="5"/>
        <v>70000</v>
      </c>
      <c r="E24" s="1">
        <f t="shared" si="0"/>
        <v>30000</v>
      </c>
      <c r="J24" s="7">
        <f t="shared" si="1"/>
        <v>4408.3114155008479</v>
      </c>
      <c r="K24" s="7">
        <f t="shared" si="2"/>
        <v>7714.5449771264839</v>
      </c>
    </row>
    <row r="25" spans="1:11" x14ac:dyDescent="0.3">
      <c r="A25">
        <v>41</v>
      </c>
      <c r="B25" s="1">
        <f t="shared" si="3"/>
        <v>40000</v>
      </c>
      <c r="C25" s="1">
        <f t="shared" si="5"/>
        <v>70000</v>
      </c>
      <c r="E25" s="1">
        <f t="shared" si="0"/>
        <v>30000</v>
      </c>
      <c r="J25" s="7">
        <f t="shared" si="1"/>
        <v>3987.8283917602103</v>
      </c>
      <c r="K25" s="7">
        <f t="shared" si="2"/>
        <v>6978.6996855803682</v>
      </c>
    </row>
    <row r="26" spans="1:11" x14ac:dyDescent="0.3">
      <c r="A26">
        <v>42</v>
      </c>
      <c r="B26" s="1">
        <f t="shared" si="3"/>
        <v>40000</v>
      </c>
      <c r="C26" s="1">
        <f t="shared" si="5"/>
        <v>70000</v>
      </c>
      <c r="E26" s="1">
        <f t="shared" si="0"/>
        <v>30000</v>
      </c>
      <c r="J26" s="7">
        <f t="shared" si="1"/>
        <v>3607.4527825348855</v>
      </c>
      <c r="K26" s="7">
        <f t="shared" si="2"/>
        <v>6313.0423694360497</v>
      </c>
    </row>
    <row r="27" spans="1:11" x14ac:dyDescent="0.3">
      <c r="A27">
        <v>43</v>
      </c>
      <c r="B27" s="1">
        <f t="shared" si="3"/>
        <v>40000</v>
      </c>
      <c r="C27" s="1">
        <f t="shared" si="5"/>
        <v>70000</v>
      </c>
      <c r="E27" s="1">
        <f t="shared" si="0"/>
        <v>30000</v>
      </c>
      <c r="J27" s="7">
        <f t="shared" si="1"/>
        <v>3263.3589763060199</v>
      </c>
      <c r="K27" s="7">
        <f t="shared" si="2"/>
        <v>5710.8782085355351</v>
      </c>
    </row>
    <row r="28" spans="1:11" x14ac:dyDescent="0.3">
      <c r="A28">
        <v>44</v>
      </c>
      <c r="B28" s="1">
        <f t="shared" si="3"/>
        <v>40000</v>
      </c>
      <c r="C28" s="1">
        <f t="shared" si="5"/>
        <v>70000</v>
      </c>
      <c r="E28" s="1">
        <f t="shared" si="0"/>
        <v>30000</v>
      </c>
      <c r="J28" s="7">
        <f t="shared" si="1"/>
        <v>2952.0862642459529</v>
      </c>
      <c r="K28" s="7">
        <f t="shared" si="2"/>
        <v>5166.1509624304181</v>
      </c>
    </row>
    <row r="29" spans="1:11" x14ac:dyDescent="0.3">
      <c r="A29">
        <v>45</v>
      </c>
      <c r="B29" s="1">
        <f t="shared" si="3"/>
        <v>40000</v>
      </c>
      <c r="C29" s="1">
        <f t="shared" si="5"/>
        <v>70000</v>
      </c>
      <c r="E29" s="1">
        <f t="shared" si="0"/>
        <v>30000</v>
      </c>
      <c r="J29" s="7">
        <f t="shared" si="1"/>
        <v>2670.5040342862958</v>
      </c>
      <c r="K29" s="7">
        <f t="shared" si="2"/>
        <v>4673.3820600010176</v>
      </c>
    </row>
    <row r="30" spans="1:11" x14ac:dyDescent="0.3">
      <c r="A30">
        <v>46</v>
      </c>
      <c r="B30" s="1">
        <f t="shared" si="3"/>
        <v>40000</v>
      </c>
      <c r="C30" s="1">
        <f t="shared" si="5"/>
        <v>70000</v>
      </c>
      <c r="E30" s="1">
        <f t="shared" si="0"/>
        <v>30000</v>
      </c>
      <c r="J30" s="7">
        <f t="shared" si="1"/>
        <v>2415.7802851201563</v>
      </c>
      <c r="K30" s="7">
        <f t="shared" si="2"/>
        <v>4227.6154989602737</v>
      </c>
    </row>
    <row r="31" spans="1:11" x14ac:dyDescent="0.3">
      <c r="A31">
        <v>47</v>
      </c>
      <c r="B31" s="1">
        <f t="shared" si="3"/>
        <v>40000</v>
      </c>
      <c r="C31" s="1">
        <f t="shared" si="5"/>
        <v>70000</v>
      </c>
      <c r="E31" s="1">
        <f t="shared" si="0"/>
        <v>30000</v>
      </c>
      <c r="J31" s="7">
        <f t="shared" si="1"/>
        <v>2185.3531434693814</v>
      </c>
      <c r="K31" s="7">
        <f t="shared" si="2"/>
        <v>3824.3680010714174</v>
      </c>
    </row>
    <row r="32" spans="1:11" x14ac:dyDescent="0.3">
      <c r="A32">
        <v>48</v>
      </c>
      <c r="B32" s="1">
        <f t="shared" si="3"/>
        <v>40000</v>
      </c>
      <c r="C32" s="1">
        <f t="shared" si="5"/>
        <v>70000</v>
      </c>
      <c r="E32" s="1">
        <f t="shared" si="0"/>
        <v>30000</v>
      </c>
      <c r="J32" s="7">
        <f t="shared" si="1"/>
        <v>1976.9050981529845</v>
      </c>
      <c r="K32" s="7">
        <f t="shared" si="2"/>
        <v>3459.583921767723</v>
      </c>
    </row>
    <row r="33" spans="1:11" x14ac:dyDescent="0.3">
      <c r="A33">
        <v>49</v>
      </c>
      <c r="B33" s="1">
        <f t="shared" si="3"/>
        <v>40000</v>
      </c>
      <c r="C33" s="1">
        <f t="shared" si="5"/>
        <v>70000</v>
      </c>
      <c r="E33" s="1">
        <f t="shared" si="0"/>
        <v>30000</v>
      </c>
      <c r="J33" s="7">
        <f t="shared" si="1"/>
        <v>1788.3396918169606</v>
      </c>
      <c r="K33" s="7">
        <f t="shared" si="2"/>
        <v>3129.5944606796811</v>
      </c>
    </row>
    <row r="34" spans="1:11" x14ac:dyDescent="0.3">
      <c r="A34">
        <v>50</v>
      </c>
      <c r="B34" s="1">
        <f t="shared" si="3"/>
        <v>40000</v>
      </c>
      <c r="C34" s="1">
        <f t="shared" si="5"/>
        <v>70000</v>
      </c>
      <c r="E34" s="1">
        <f t="shared" si="0"/>
        <v>30000</v>
      </c>
      <c r="J34" s="7">
        <f t="shared" si="1"/>
        <v>1617.7604359035811</v>
      </c>
      <c r="K34" s="7">
        <f t="shared" si="2"/>
        <v>2831.0807628312668</v>
      </c>
    </row>
    <row r="35" spans="1:11" x14ac:dyDescent="0.3">
      <c r="A35">
        <v>51</v>
      </c>
      <c r="B35" s="1">
        <f t="shared" si="3"/>
        <v>40000</v>
      </c>
      <c r="C35" s="1">
        <f t="shared" si="5"/>
        <v>70000</v>
      </c>
      <c r="E35" s="1">
        <f t="shared" si="0"/>
        <v>30000</v>
      </c>
      <c r="J35" s="7">
        <f t="shared" si="1"/>
        <v>1463.4517367983426</v>
      </c>
      <c r="K35" s="7">
        <f t="shared" si="2"/>
        <v>2561.0405393970996</v>
      </c>
    </row>
    <row r="36" spans="1:11" x14ac:dyDescent="0.3">
      <c r="A36">
        <v>52</v>
      </c>
      <c r="B36" s="1">
        <f t="shared" si="3"/>
        <v>40000</v>
      </c>
      <c r="C36" s="1">
        <f t="shared" si="5"/>
        <v>70000</v>
      </c>
      <c r="E36" s="1">
        <f t="shared" si="0"/>
        <v>30000</v>
      </c>
      <c r="J36" s="7">
        <f t="shared" si="1"/>
        <v>1323.861641320131</v>
      </c>
      <c r="K36" s="7">
        <f t="shared" si="2"/>
        <v>2316.7578723102292</v>
      </c>
    </row>
    <row r="37" spans="1:11" x14ac:dyDescent="0.3">
      <c r="A37">
        <v>53</v>
      </c>
      <c r="B37" s="1">
        <f t="shared" si="3"/>
        <v>40000</v>
      </c>
      <c r="C37" s="1">
        <f t="shared" si="5"/>
        <v>70000</v>
      </c>
      <c r="E37" s="1">
        <f t="shared" si="0"/>
        <v>30000</v>
      </c>
      <c r="J37" s="7">
        <f t="shared" si="1"/>
        <v>1197.5862280180772</v>
      </c>
      <c r="K37" s="7">
        <f t="shared" si="2"/>
        <v>2095.7758990316352</v>
      </c>
    </row>
    <row r="38" spans="1:11" x14ac:dyDescent="0.3">
      <c r="A38">
        <v>54</v>
      </c>
      <c r="B38" s="1">
        <f t="shared" si="3"/>
        <v>40000</v>
      </c>
      <c r="C38" s="1">
        <f t="shared" si="5"/>
        <v>70000</v>
      </c>
      <c r="E38" s="1">
        <f t="shared" si="0"/>
        <v>30000</v>
      </c>
      <c r="J38" s="7">
        <f t="shared" si="1"/>
        <v>1083.3554872912514</v>
      </c>
      <c r="K38" s="7">
        <f t="shared" si="2"/>
        <v>1895.8721027596898</v>
      </c>
    </row>
    <row r="39" spans="1:11" x14ac:dyDescent="0.3">
      <c r="A39">
        <v>55</v>
      </c>
      <c r="B39" s="1">
        <f t="shared" si="3"/>
        <v>40000</v>
      </c>
      <c r="C39" s="1">
        <f t="shared" si="5"/>
        <v>70000</v>
      </c>
      <c r="E39" s="1">
        <f t="shared" si="0"/>
        <v>30000</v>
      </c>
      <c r="J39" s="7">
        <f t="shared" si="1"/>
        <v>980.02054832109206</v>
      </c>
      <c r="K39" s="7">
        <f t="shared" si="2"/>
        <v>1715.0359595619111</v>
      </c>
    </row>
    <row r="40" spans="1:11" x14ac:dyDescent="0.3">
      <c r="A40">
        <v>56</v>
      </c>
      <c r="B40" s="1">
        <f t="shared" si="3"/>
        <v>40000</v>
      </c>
      <c r="C40" s="1">
        <f t="shared" si="5"/>
        <v>70000</v>
      </c>
      <c r="E40" s="1">
        <f t="shared" si="0"/>
        <v>30000</v>
      </c>
      <c r="J40" s="7">
        <f t="shared" si="1"/>
        <v>886.54212435199258</v>
      </c>
      <c r="K40" s="7">
        <f t="shared" si="2"/>
        <v>1551.4487176159871</v>
      </c>
    </row>
    <row r="41" spans="1:11" x14ac:dyDescent="0.3">
      <c r="A41">
        <v>57</v>
      </c>
      <c r="B41" s="1">
        <f t="shared" si="3"/>
        <v>40000</v>
      </c>
      <c r="C41" s="1">
        <f t="shared" si="5"/>
        <v>70000</v>
      </c>
      <c r="E41" s="1">
        <f t="shared" si="0"/>
        <v>30000</v>
      </c>
      <c r="J41" s="7">
        <f t="shared" si="1"/>
        <v>801.98006010893789</v>
      </c>
      <c r="K41" s="7">
        <f t="shared" si="2"/>
        <v>1403.4651051906412</v>
      </c>
    </row>
    <row r="42" spans="1:11" x14ac:dyDescent="0.3">
      <c r="A42">
        <v>58</v>
      </c>
      <c r="B42" s="1">
        <f t="shared" si="3"/>
        <v>40000</v>
      </c>
      <c r="C42" s="1">
        <f t="shared" si="5"/>
        <v>70000</v>
      </c>
      <c r="E42" s="1">
        <f t="shared" si="0"/>
        <v>30000</v>
      </c>
      <c r="J42" s="7">
        <f t="shared" si="1"/>
        <v>725.48387622579673</v>
      </c>
      <c r="K42" s="7">
        <f t="shared" si="2"/>
        <v>1269.5967833951443</v>
      </c>
    </row>
    <row r="43" spans="1:11" x14ac:dyDescent="0.3">
      <c r="A43">
        <v>59</v>
      </c>
      <c r="B43" s="1">
        <f t="shared" si="3"/>
        <v>40000</v>
      </c>
      <c r="C43" s="1">
        <f t="shared" si="5"/>
        <v>70000</v>
      </c>
      <c r="E43" s="1">
        <f t="shared" si="0"/>
        <v>30000</v>
      </c>
      <c r="J43" s="7">
        <f t="shared" si="1"/>
        <v>656.28421558525122</v>
      </c>
      <c r="K43" s="7">
        <f t="shared" si="2"/>
        <v>1148.4973772741896</v>
      </c>
    </row>
    <row r="44" spans="1:11" x14ac:dyDescent="0.3">
      <c r="A44">
        <v>60</v>
      </c>
      <c r="B44" s="1">
        <f t="shared" si="3"/>
        <v>40000</v>
      </c>
      <c r="C44" s="1">
        <f t="shared" si="5"/>
        <v>70000</v>
      </c>
      <c r="E44" s="1">
        <f t="shared" si="0"/>
        <v>30000</v>
      </c>
      <c r="J44" s="7">
        <f t="shared" si="1"/>
        <v>593.68510554229954</v>
      </c>
      <c r="K44" s="7">
        <f t="shared" si="2"/>
        <v>1038.9489346990242</v>
      </c>
    </row>
    <row r="45" spans="1:11" x14ac:dyDescent="0.3">
      <c r="A45">
        <v>61</v>
      </c>
      <c r="B45" s="1">
        <f t="shared" si="3"/>
        <v>40000</v>
      </c>
      <c r="C45" s="1">
        <f t="shared" si="5"/>
        <v>70000</v>
      </c>
      <c r="E45" s="1">
        <f t="shared" si="0"/>
        <v>30000</v>
      </c>
      <c r="J45" s="7">
        <f t="shared" si="1"/>
        <v>537.05695820896437</v>
      </c>
      <c r="K45" s="7">
        <f t="shared" si="2"/>
        <v>939.84967686568768</v>
      </c>
    </row>
    <row r="46" spans="1:11" x14ac:dyDescent="0.3">
      <c r="A46">
        <v>62</v>
      </c>
      <c r="B46" s="1">
        <f t="shared" si="3"/>
        <v>40000</v>
      </c>
      <c r="C46" s="1">
        <f t="shared" si="5"/>
        <v>70000</v>
      </c>
      <c r="E46" s="1">
        <f t="shared" si="0"/>
        <v>30000</v>
      </c>
      <c r="J46" s="7">
        <f t="shared" si="1"/>
        <v>485.83023840087725</v>
      </c>
      <c r="K46" s="7">
        <f t="shared" si="2"/>
        <v>850.20291720153523</v>
      </c>
    </row>
    <row r="47" spans="1:11" x14ac:dyDescent="0.3">
      <c r="A47">
        <v>63</v>
      </c>
      <c r="B47" s="1">
        <f t="shared" si="3"/>
        <v>40000</v>
      </c>
      <c r="C47" s="1">
        <f t="shared" si="5"/>
        <v>70000</v>
      </c>
      <c r="E47" s="1">
        <f t="shared" si="0"/>
        <v>30000</v>
      </c>
      <c r="J47" s="7">
        <f t="shared" si="1"/>
        <v>439.4897355613731</v>
      </c>
      <c r="K47" s="7">
        <f t="shared" si="2"/>
        <v>769.10703723240294</v>
      </c>
    </row>
    <row r="48" spans="1:11" x14ac:dyDescent="0.3">
      <c r="A48">
        <v>64</v>
      </c>
      <c r="B48" s="1">
        <f t="shared" si="3"/>
        <v>40000</v>
      </c>
      <c r="C48" s="1">
        <f t="shared" si="5"/>
        <v>70000</v>
      </c>
      <c r="E48" s="1">
        <f t="shared" si="0"/>
        <v>30000</v>
      </c>
      <c r="J48" s="7">
        <f t="shared" si="1"/>
        <v>397.56938205322086</v>
      </c>
      <c r="K48" s="7">
        <f t="shared" si="2"/>
        <v>695.74641859313647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CF99-E498-4327-B422-D9994169488A}">
  <sheetPr codeName="Sheet4"/>
  <dimension ref="A1:H3"/>
  <sheetViews>
    <sheetView workbookViewId="0">
      <selection activeCell="A5" sqref="A5"/>
    </sheetView>
  </sheetViews>
  <sheetFormatPr defaultRowHeight="14.4" x14ac:dyDescent="0.3"/>
  <sheetData>
    <row r="1" spans="1:8" x14ac:dyDescent="0.3">
      <c r="A1" t="s">
        <v>14</v>
      </c>
    </row>
    <row r="2" spans="1:8" x14ac:dyDescent="0.3">
      <c r="C2" s="6" t="s">
        <v>15</v>
      </c>
      <c r="D2" s="6"/>
      <c r="E2" s="6"/>
      <c r="F2" s="6"/>
      <c r="G2" s="6"/>
      <c r="H2" s="6"/>
    </row>
    <row r="3" spans="1:8" x14ac:dyDescent="0.3">
      <c r="C3" t="s">
        <v>16</v>
      </c>
    </row>
  </sheetData>
  <hyperlinks>
    <hyperlink ref="C2:H2" r:id="rId1" display="https://pubs.aeaweb.org/doi/pdfplus/10.1257/app.20190489" xr:uid="{5E851C3E-839B-4193-815B-A04BC6EB3F69}"/>
    <hyperlink ref="C2" r:id="rId2" xr:uid="{04E62EE0-6D57-422A-958D-7F97E2A140F8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dr</vt:lpstr>
      <vt:lpstr>IRR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2023-08-24T19:56:09Z</dcterms:created>
  <dcterms:modified xsi:type="dcterms:W3CDTF">2023-09-22T12:55:49Z</dcterms:modified>
</cp:coreProperties>
</file>