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barreto\Documents\econexcel\busanalytics\excelworkbooks\MCSim\"/>
    </mc:Choice>
  </mc:AlternateContent>
  <xr:revisionPtr revIDLastSave="0" documentId="13_ncr:1_{401E7417-3143-4769-8F11-FC9DD84238B8}" xr6:coauthVersionLast="36" xr6:coauthVersionMax="36" xr10:uidLastSave="{00000000-0000-0000-0000-000000000000}"/>
  <bookViews>
    <workbookView xWindow="0" yWindow="0" windowWidth="23040" windowHeight="8940" activeTab="5" xr2:uid="{A78167D9-DD80-4D1B-9759-D885541E9A21}"/>
  </bookViews>
  <sheets>
    <sheet name="MCSim3" sheetId="18" r:id="rId1"/>
    <sheet name="MCSim4" sheetId="20" r:id="rId2"/>
    <sheet name="MCSim5" sheetId="22" r:id="rId3"/>
    <sheet name="MCSim6" sheetId="24" r:id="rId4"/>
    <sheet name="MCSim7" sheetId="28" r:id="rId5"/>
    <sheet name="DGP" sheetId="4" r:id="rId6"/>
    <sheet name="DGPLowerCost" sheetId="30" r:id="rId7"/>
    <sheet name="Analytical" sheetId="17" r:id="rId8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5" i="17" l="1"/>
  <c r="N75" i="17"/>
  <c r="O75" i="17"/>
  <c r="M76" i="17"/>
  <c r="N76" i="17"/>
  <c r="O76" i="17"/>
  <c r="M77" i="17"/>
  <c r="N77" i="17"/>
  <c r="O77" i="17"/>
  <c r="O74" i="17"/>
  <c r="N74" i="17"/>
  <c r="M74" i="17"/>
  <c r="O73" i="17"/>
  <c r="N73" i="17"/>
  <c r="M73" i="17"/>
  <c r="O72" i="17"/>
  <c r="N72" i="17"/>
  <c r="M72" i="17"/>
  <c r="O64" i="17"/>
  <c r="O65" i="17"/>
  <c r="O66" i="17"/>
  <c r="O67" i="17"/>
  <c r="O68" i="17"/>
  <c r="O69" i="17"/>
  <c r="O70" i="17"/>
  <c r="O71" i="17"/>
  <c r="O63" i="17"/>
  <c r="M66" i="17"/>
  <c r="M67" i="17"/>
  <c r="M68" i="17"/>
  <c r="M69" i="17"/>
  <c r="M70" i="17"/>
  <c r="M71" i="17"/>
  <c r="N64" i="17"/>
  <c r="N65" i="17"/>
  <c r="N66" i="17"/>
  <c r="N67" i="17"/>
  <c r="N68" i="17"/>
  <c r="N69" i="17"/>
  <c r="N70" i="17"/>
  <c r="N71" i="17"/>
  <c r="N63" i="17"/>
  <c r="M65" i="17"/>
  <c r="M64" i="17"/>
  <c r="M63" i="17"/>
  <c r="E3" i="30"/>
  <c r="F3" i="30"/>
  <c r="D3" i="30"/>
  <c r="C3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N47" i="17"/>
  <c r="N48" i="17"/>
  <c r="N49" i="17"/>
  <c r="N50" i="17"/>
  <c r="N51" i="17"/>
  <c r="N52" i="17"/>
  <c r="N53" i="17"/>
  <c r="N54" i="17"/>
  <c r="N55" i="17"/>
  <c r="N46" i="17"/>
  <c r="M15" i="17"/>
  <c r="N15" i="17"/>
  <c r="O15" i="17"/>
  <c r="M16" i="17"/>
  <c r="N16" i="17"/>
  <c r="O16" i="17"/>
  <c r="M17" i="17"/>
  <c r="N17" i="17"/>
  <c r="O17" i="17"/>
  <c r="M18" i="17"/>
  <c r="N18" i="17"/>
  <c r="O18" i="17"/>
  <c r="M19" i="17"/>
  <c r="N19" i="17"/>
  <c r="O19" i="17"/>
  <c r="M20" i="17"/>
  <c r="N20" i="17"/>
  <c r="O20" i="17"/>
  <c r="M21" i="17"/>
  <c r="N21" i="17"/>
  <c r="O21" i="17"/>
  <c r="N22" i="17"/>
  <c r="N23" i="17"/>
  <c r="N24" i="17"/>
  <c r="M22" i="17"/>
  <c r="M23" i="17"/>
  <c r="M24" i="17"/>
  <c r="O22" i="17"/>
  <c r="O23" i="17"/>
  <c r="O24" i="17"/>
  <c r="D2" i="30" l="1"/>
  <c r="D4" i="30" s="1"/>
  <c r="C2" i="30"/>
  <c r="C4" i="30" s="1"/>
  <c r="E2" i="30"/>
  <c r="E4" i="30" s="1"/>
  <c r="B2" i="30"/>
  <c r="F2" i="30"/>
  <c r="F4" i="30" s="1"/>
  <c r="O42" i="17"/>
  <c r="N39" i="17"/>
  <c r="O39" i="17" s="1"/>
  <c r="P39" i="17" s="1"/>
  <c r="O40" i="17"/>
  <c r="P40" i="17" s="1"/>
  <c r="O35" i="17"/>
  <c r="P35" i="17" s="1"/>
  <c r="O36" i="17"/>
  <c r="P36" i="17" s="1"/>
  <c r="O37" i="17"/>
  <c r="P37" i="17" s="1"/>
  <c r="O38" i="17"/>
  <c r="P38" i="17" s="1"/>
  <c r="O33" i="17"/>
  <c r="P33" i="17" s="1"/>
  <c r="O34" i="17"/>
  <c r="P34" i="17" s="1"/>
  <c r="F3" i="4" l="1"/>
  <c r="A2" i="4"/>
  <c r="C2" i="4" s="1"/>
  <c r="C4" i="4" s="1"/>
  <c r="C3" i="4"/>
  <c r="E3" i="4"/>
  <c r="D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F2" i="4" l="1"/>
  <c r="F4" i="4" s="1"/>
  <c r="E2" i="4"/>
  <c r="E4" i="4" s="1"/>
  <c r="B2" i="4"/>
  <c r="D2" i="4"/>
  <c r="D4" i="4" s="1"/>
</calcChain>
</file>

<file path=xl/sharedStrings.xml><?xml version="1.0" encoding="utf-8"?>
<sst xmlns="http://schemas.openxmlformats.org/spreadsheetml/2006/main" count="120" uniqueCount="42">
  <si>
    <t>Price</t>
  </si>
  <si>
    <t>Results of Monte Carlo Simulation</t>
  </si>
  <si>
    <t>Sample Number</t>
  </si>
  <si>
    <t>Simulation Stats</t>
  </si>
  <si>
    <t>repetitions</t>
  </si>
  <si>
    <t>seconds</t>
  </si>
  <si>
    <t>Summary Statistics</t>
  </si>
  <si>
    <t>Notes</t>
  </si>
  <si>
    <t>Average</t>
  </si>
  <si>
    <t>SD</t>
  </si>
  <si>
    <t>Max</t>
  </si>
  <si>
    <t>Min</t>
  </si>
  <si>
    <t>Only the first 100 repetitions are displayed on this worksheet.</t>
  </si>
  <si>
    <t>Minimum</t>
  </si>
  <si>
    <t>$C$4</t>
  </si>
  <si>
    <t>c</t>
  </si>
  <si>
    <t>q</t>
  </si>
  <si>
    <t>n*</t>
  </si>
  <si>
    <t>q/c</t>
  </si>
  <si>
    <t>secs</t>
  </si>
  <si>
    <t>$D$4</t>
  </si>
  <si>
    <t>n = 5</t>
  </si>
  <si>
    <t>DGP!$E$4</t>
  </si>
  <si>
    <t>n=1</t>
  </si>
  <si>
    <t>n=10</t>
  </si>
  <si>
    <t>DGP!$F$4</t>
  </si>
  <si>
    <t>n= 5 (pink) v 4 (blue)</t>
  </si>
  <si>
    <t>with 100,000 reps</t>
  </si>
  <si>
    <t>https://www.depauw.edu/learn/microexcel/</t>
  </si>
  <si>
    <r>
      <t xml:space="preserve">From Barreto, H. (2020), </t>
    </r>
    <r>
      <rPr>
        <i/>
        <sz val="11"/>
        <color theme="1"/>
        <rFont val="Calibri"/>
        <family val="2"/>
        <scheme val="minor"/>
      </rPr>
      <t>Intermediate Microeconomics with Microsoft Excel</t>
    </r>
  </si>
  <si>
    <t>Prices U[0,1]</t>
  </si>
  <si>
    <t>q=1 and c=0.04</t>
  </si>
  <si>
    <t>Expected Value of Total Cost</t>
  </si>
  <si>
    <t>Number of Searches</t>
  </si>
  <si>
    <t>Expected Value of Price</t>
  </si>
  <si>
    <t>Search Cost</t>
  </si>
  <si>
    <t>Values of c that give integer values of n*:</t>
  </si>
  <si>
    <t xml:space="preserve">n*=f(c) </t>
  </si>
  <si>
    <t>n=4 is optimal</t>
  </si>
  <si>
    <t>This is Figure 13.4 in the book:</t>
  </si>
  <si>
    <t>This is figure 3.15 in the book.</t>
  </si>
  <si>
    <t xml:space="preserve">q is how many you buy and c is per unit search cost.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</si>
</sst>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24"/>
      <name val="Times New Roman"/>
      <family val="1"/>
    </font>
    <font>
      <sz val="10"/>
      <name val="Arial"/>
      <family val="2"/>
    </font>
    <font>
      <sz val="12"/>
      <name val="Times New Roman"/>
    </font>
    <font>
      <b/>
      <sz val="14"/>
      <name val="Times New Roman"/>
      <family val="1"/>
    </font>
    <font>
      <b/>
      <sz val="12"/>
      <color indexed="56"/>
      <name val="Times New Roman"/>
      <family val="1"/>
    </font>
    <font>
      <b/>
      <sz val="12"/>
      <color indexed="10"/>
      <name val="Times New Roman"/>
      <family val="1"/>
    </font>
    <font>
      <b/>
      <sz val="12"/>
      <name val="Times New Roman"/>
    </font>
    <font>
      <sz val="12"/>
      <color indexed="10"/>
      <name val="Times New Roman"/>
      <family val="1"/>
    </font>
    <font>
      <sz val="12"/>
      <color indexed="14"/>
      <name val="Times New Roman"/>
      <family val="1"/>
    </font>
    <font>
      <sz val="12"/>
      <color indexed="12"/>
      <name val="Times New Roman"/>
      <family val="1"/>
    </font>
    <font>
      <b/>
      <sz val="12"/>
      <color indexed="14"/>
      <name val="Times New Roman"/>
      <family val="1"/>
    </font>
    <font>
      <b/>
      <sz val="12"/>
      <color indexed="12"/>
      <name val="Times New Roman"/>
      <family val="1"/>
    </font>
    <font>
      <sz val="12"/>
      <color indexed="9"/>
      <name val="Times New Roman"/>
      <family val="1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4" fillId="0" borderId="0"/>
    <xf numFmtId="0" fontId="5" fillId="0" borderId="0"/>
  </cellStyleXfs>
  <cellXfs count="90">
    <xf numFmtId="0" fontId="0" fillId="0" borderId="0" xfId="0"/>
    <xf numFmtId="0" fontId="3" fillId="0" borderId="0" xfId="2" applyFont="1" applyAlignment="1">
      <alignment horizontal="left"/>
    </xf>
    <xf numFmtId="0" fontId="2" fillId="0" borderId="0" xfId="3" applyNumberFormat="1" applyAlignment="1">
      <alignment horizontal="center"/>
    </xf>
    <xf numFmtId="0" fontId="4" fillId="0" borderId="0" xfId="4"/>
    <xf numFmtId="0" fontId="2" fillId="0" borderId="0" xfId="2"/>
    <xf numFmtId="1" fontId="2" fillId="0" borderId="0" xfId="2" applyNumberFormat="1" applyFont="1"/>
    <xf numFmtId="0" fontId="5" fillId="0" borderId="0" xfId="5"/>
    <xf numFmtId="0" fontId="2" fillId="0" borderId="1" xfId="2" applyBorder="1" applyAlignment="1">
      <alignment horizontal="center" wrapText="1"/>
    </xf>
    <xf numFmtId="9" fontId="2" fillId="0" borderId="1" xfId="3" applyFont="1" applyBorder="1" applyAlignment="1">
      <alignment horizontal="center" wrapText="1"/>
    </xf>
    <xf numFmtId="0" fontId="2" fillId="0" borderId="0" xfId="2" applyBorder="1" applyAlignment="1">
      <alignment wrapText="1"/>
    </xf>
    <xf numFmtId="0" fontId="2" fillId="0" borderId="0" xfId="2" applyAlignment="1">
      <alignment wrapText="1"/>
    </xf>
    <xf numFmtId="0" fontId="4" fillId="0" borderId="0" xfId="4" applyAlignment="1">
      <alignment wrapText="1"/>
    </xf>
    <xf numFmtId="0" fontId="2" fillId="0" borderId="0" xfId="2" applyAlignment="1">
      <alignment horizontal="center"/>
    </xf>
    <xf numFmtId="164" fontId="2" fillId="0" borderId="0" xfId="3" applyNumberFormat="1" applyAlignment="1">
      <alignment horizontal="center"/>
    </xf>
    <xf numFmtId="0" fontId="2" fillId="0" borderId="0" xfId="2" applyFont="1" applyBorder="1"/>
    <xf numFmtId="1" fontId="2" fillId="0" borderId="4" xfId="2" applyNumberFormat="1" applyFont="1" applyBorder="1"/>
    <xf numFmtId="0" fontId="2" fillId="0" borderId="5" xfId="2" applyFont="1" applyBorder="1"/>
    <xf numFmtId="1" fontId="2" fillId="0" borderId="6" xfId="2" applyNumberFormat="1" applyFont="1" applyBorder="1"/>
    <xf numFmtId="0" fontId="2" fillId="0" borderId="7" xfId="2" applyFont="1" applyBorder="1"/>
    <xf numFmtId="0" fontId="9" fillId="0" borderId="0" xfId="2" applyFont="1" applyAlignment="1">
      <alignment horizontal="center"/>
    </xf>
    <xf numFmtId="0" fontId="2" fillId="0" borderId="0" xfId="2" applyBorder="1"/>
    <xf numFmtId="1" fontId="2" fillId="0" borderId="0" xfId="2" applyNumberFormat="1" applyFont="1" applyBorder="1"/>
    <xf numFmtId="0" fontId="2" fillId="0" borderId="11" xfId="2" applyBorder="1"/>
    <xf numFmtId="164" fontId="2" fillId="0" borderId="12" xfId="3" applyNumberFormat="1" applyBorder="1"/>
    <xf numFmtId="0" fontId="2" fillId="0" borderId="13" xfId="2" applyBorder="1"/>
    <xf numFmtId="0" fontId="8" fillId="0" borderId="14" xfId="2" applyFont="1" applyBorder="1"/>
    <xf numFmtId="0" fontId="8" fillId="0" borderId="15" xfId="2" applyFont="1" applyBorder="1"/>
    <xf numFmtId="0" fontId="2" fillId="0" borderId="16" xfId="2" applyFont="1" applyBorder="1"/>
    <xf numFmtId="0" fontId="2" fillId="0" borderId="4" xfId="2" applyFont="1" applyBorder="1"/>
    <xf numFmtId="165" fontId="2" fillId="0" borderId="17" xfId="3" applyNumberFormat="1" applyFont="1" applyBorder="1"/>
    <xf numFmtId="0" fontId="2" fillId="0" borderId="13" xfId="2" applyFont="1" applyBorder="1"/>
    <xf numFmtId="0" fontId="2" fillId="0" borderId="18" xfId="4" applyFont="1" applyBorder="1"/>
    <xf numFmtId="0" fontId="2" fillId="0" borderId="0" xfId="4" applyFont="1" applyBorder="1"/>
    <xf numFmtId="1" fontId="2" fillId="0" borderId="0" xfId="3" applyNumberFormat="1" applyFont="1"/>
    <xf numFmtId="0" fontId="2" fillId="0" borderId="4" xfId="2" applyBorder="1"/>
    <xf numFmtId="164" fontId="2" fillId="0" borderId="17" xfId="3" applyNumberFormat="1" applyBorder="1"/>
    <xf numFmtId="0" fontId="2" fillId="0" borderId="18" xfId="2" applyFont="1" applyBorder="1"/>
    <xf numFmtId="0" fontId="2" fillId="0" borderId="6" xfId="2" applyBorder="1"/>
    <xf numFmtId="164" fontId="2" fillId="0" borderId="19" xfId="3" applyNumberFormat="1" applyBorder="1"/>
    <xf numFmtId="0" fontId="2" fillId="0" borderId="20" xfId="2" applyBorder="1"/>
    <xf numFmtId="0" fontId="2" fillId="0" borderId="21" xfId="2" applyFont="1" applyBorder="1"/>
    <xf numFmtId="0" fontId="2" fillId="0" borderId="1" xfId="2" applyFont="1" applyBorder="1"/>
    <xf numFmtId="0" fontId="2" fillId="0" borderId="20" xfId="2" applyFont="1" applyBorder="1"/>
    <xf numFmtId="0" fontId="4" fillId="0" borderId="0" xfId="4" applyBorder="1"/>
    <xf numFmtId="0" fontId="9" fillId="0" borderId="0" xfId="2" applyFont="1"/>
    <xf numFmtId="0" fontId="10" fillId="0" borderId="0" xfId="2" applyFont="1" applyAlignment="1">
      <alignment horizontal="left"/>
    </xf>
    <xf numFmtId="0" fontId="11" fillId="0" borderId="0" xfId="3" applyNumberFormat="1" applyFont="1" applyAlignment="1">
      <alignment horizontal="center"/>
    </xf>
    <xf numFmtId="0" fontId="12" fillId="0" borderId="0" xfId="2" applyFont="1"/>
    <xf numFmtId="1" fontId="2" fillId="0" borderId="0" xfId="2" applyNumberFormat="1"/>
    <xf numFmtId="9" fontId="11" fillId="0" borderId="1" xfId="3" applyFont="1" applyBorder="1" applyAlignment="1">
      <alignment horizontal="center" wrapText="1"/>
    </xf>
    <xf numFmtId="9" fontId="12" fillId="0" borderId="1" xfId="3" applyFont="1" applyBorder="1" applyAlignment="1">
      <alignment horizontal="center" wrapText="1"/>
    </xf>
    <xf numFmtId="164" fontId="11" fillId="0" borderId="0" xfId="3" applyNumberFormat="1" applyFont="1" applyAlignment="1">
      <alignment horizontal="center"/>
    </xf>
    <xf numFmtId="164" fontId="12" fillId="0" borderId="0" xfId="2" applyNumberFormat="1" applyFont="1"/>
    <xf numFmtId="0" fontId="2" fillId="0" borderId="7" xfId="2" applyBorder="1"/>
    <xf numFmtId="0" fontId="11" fillId="0" borderId="4" xfId="2" applyFont="1" applyBorder="1"/>
    <xf numFmtId="164" fontId="11" fillId="0" borderId="5" xfId="3" applyNumberFormat="1" applyFont="1" applyBorder="1"/>
    <xf numFmtId="0" fontId="12" fillId="0" borderId="4" xfId="2" applyFont="1" applyBorder="1"/>
    <xf numFmtId="164" fontId="12" fillId="0" borderId="5" xfId="3" applyNumberFormat="1" applyFont="1" applyBorder="1"/>
    <xf numFmtId="0" fontId="8" fillId="0" borderId="16" xfId="2" applyFont="1" applyBorder="1"/>
    <xf numFmtId="165" fontId="11" fillId="0" borderId="5" xfId="3" applyNumberFormat="1" applyFont="1" applyBorder="1"/>
    <xf numFmtId="165" fontId="12" fillId="0" borderId="5" xfId="3" applyNumberFormat="1" applyFont="1" applyBorder="1"/>
    <xf numFmtId="0" fontId="8" fillId="0" borderId="0" xfId="2" applyFont="1" applyBorder="1"/>
    <xf numFmtId="0" fontId="8" fillId="0" borderId="13" xfId="2" applyFont="1" applyBorder="1"/>
    <xf numFmtId="1" fontId="2" fillId="0" borderId="0" xfId="3" applyNumberFormat="1"/>
    <xf numFmtId="0" fontId="11" fillId="0" borderId="6" xfId="2" applyFont="1" applyBorder="1"/>
    <xf numFmtId="164" fontId="11" fillId="0" borderId="7" xfId="3" applyNumberFormat="1" applyFont="1" applyBorder="1"/>
    <xf numFmtId="0" fontId="12" fillId="0" borderId="6" xfId="2" applyFont="1" applyBorder="1"/>
    <xf numFmtId="164" fontId="12" fillId="0" borderId="7" xfId="3" applyNumberFormat="1" applyFont="1" applyBorder="1"/>
    <xf numFmtId="1" fontId="15" fillId="0" borderId="0" xfId="2" applyNumberFormat="1" applyFont="1"/>
    <xf numFmtId="0" fontId="2" fillId="0" borderId="0" xfId="2" applyFont="1"/>
    <xf numFmtId="0" fontId="0" fillId="0" borderId="0" xfId="0" applyAlignment="1">
      <alignment horizontal="center"/>
    </xf>
    <xf numFmtId="0" fontId="1" fillId="0" borderId="0" xfId="1"/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6" fillId="0" borderId="2" xfId="2" applyFont="1" applyBorder="1" applyAlignment="1">
      <alignment horizontal="center" wrapText="1"/>
    </xf>
    <xf numFmtId="0" fontId="5" fillId="0" borderId="3" xfId="5" applyBorder="1" applyAlignment="1">
      <alignment horizontal="center" wrapText="1"/>
    </xf>
    <xf numFmtId="0" fontId="7" fillId="0" borderId="8" xfId="2" applyFont="1" applyBorder="1" applyAlignment="1">
      <alignment horizontal="center"/>
    </xf>
    <xf numFmtId="0" fontId="7" fillId="0" borderId="9" xfId="2" applyFont="1" applyBorder="1" applyAlignment="1">
      <alignment horizontal="center"/>
    </xf>
    <xf numFmtId="0" fontId="7" fillId="0" borderId="10" xfId="2" applyFont="1" applyBorder="1" applyAlignment="1">
      <alignment horizontal="center"/>
    </xf>
    <xf numFmtId="0" fontId="8" fillId="0" borderId="9" xfId="2" applyFont="1" applyBorder="1" applyAlignment="1">
      <alignment horizontal="center"/>
    </xf>
    <xf numFmtId="0" fontId="8" fillId="0" borderId="10" xfId="2" applyFont="1" applyBorder="1" applyAlignment="1">
      <alignment horizontal="center"/>
    </xf>
    <xf numFmtId="0" fontId="6" fillId="0" borderId="3" xfId="2" applyFont="1" applyBorder="1" applyAlignment="1">
      <alignment horizontal="center" wrapText="1"/>
    </xf>
    <xf numFmtId="0" fontId="13" fillId="0" borderId="14" xfId="2" applyFont="1" applyBorder="1" applyAlignment="1">
      <alignment horizontal="center"/>
    </xf>
    <xf numFmtId="0" fontId="13" fillId="0" borderId="16" xfId="2" applyFont="1" applyBorder="1" applyAlignment="1">
      <alignment horizontal="center"/>
    </xf>
    <xf numFmtId="0" fontId="14" fillId="0" borderId="14" xfId="2" applyFont="1" applyBorder="1" applyAlignment="1">
      <alignment horizontal="center"/>
    </xf>
    <xf numFmtId="0" fontId="14" fillId="0" borderId="16" xfId="2" applyFont="1" applyBorder="1" applyAlignment="1">
      <alignment horizontal="center"/>
    </xf>
  </cellXfs>
  <cellStyles count="6">
    <cellStyle name="Hyperlink" xfId="1" builtinId="8"/>
    <cellStyle name="Normal" xfId="0" builtinId="0"/>
    <cellStyle name="Normal 2" xfId="5" xr:uid="{0002C8F4-E132-4372-B353-CDAD00E36A30}"/>
    <cellStyle name="Normal_AutoCorr" xfId="4" xr:uid="{AAC33CF7-7326-4A7B-9824-1D4E7F195841}"/>
    <cellStyle name="Normal_MonteCarlo" xfId="2" xr:uid="{E68D1C9D-D7AB-42B1-B45C-0C67E567E79F}"/>
    <cellStyle name="Percent 2" xfId="3" xr:uid="{F3F479C5-93DA-4C50-A944-DB31D5595E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$C$4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MCSim3!$AL$1</c:f>
              <c:strCache>
                <c:ptCount val="1"/>
                <c:pt idx="0">
                  <c:v>$C$4</c:v>
                </c:pt>
              </c:strCache>
            </c:strRef>
          </c:tx>
          <c:marker>
            <c:symbol val="none"/>
          </c:marker>
          <c:xVal>
            <c:numRef>
              <c:f>MCSim3!$AK$2:$AK$85</c:f>
              <c:numCache>
                <c:formatCode>General</c:formatCode>
                <c:ptCount val="84"/>
                <c:pt idx="0">
                  <c:v>2.5000000000000001E-2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0.1</c:v>
                </c:pt>
                <c:pt idx="8">
                  <c:v>0.125</c:v>
                </c:pt>
                <c:pt idx="9">
                  <c:v>0.125</c:v>
                </c:pt>
                <c:pt idx="10">
                  <c:v>0.15</c:v>
                </c:pt>
                <c:pt idx="11">
                  <c:v>0.15</c:v>
                </c:pt>
                <c:pt idx="12">
                  <c:v>0.17499999999999999</c:v>
                </c:pt>
                <c:pt idx="13">
                  <c:v>0.17499999999999999</c:v>
                </c:pt>
                <c:pt idx="14">
                  <c:v>0.2</c:v>
                </c:pt>
                <c:pt idx="15">
                  <c:v>0.2</c:v>
                </c:pt>
                <c:pt idx="16">
                  <c:v>0.22500000000000001</c:v>
                </c:pt>
                <c:pt idx="17">
                  <c:v>0.22500000000000001</c:v>
                </c:pt>
                <c:pt idx="18">
                  <c:v>0.25</c:v>
                </c:pt>
                <c:pt idx="19">
                  <c:v>0.25</c:v>
                </c:pt>
                <c:pt idx="20">
                  <c:v>0.27500000000000002</c:v>
                </c:pt>
                <c:pt idx="21">
                  <c:v>0.27500000000000002</c:v>
                </c:pt>
                <c:pt idx="22">
                  <c:v>0.3</c:v>
                </c:pt>
                <c:pt idx="23">
                  <c:v>0.3</c:v>
                </c:pt>
                <c:pt idx="24">
                  <c:v>0.32500000000000001</c:v>
                </c:pt>
                <c:pt idx="25">
                  <c:v>0.32500000000000001</c:v>
                </c:pt>
                <c:pt idx="26">
                  <c:v>0.35</c:v>
                </c:pt>
                <c:pt idx="27">
                  <c:v>0.35</c:v>
                </c:pt>
                <c:pt idx="28">
                  <c:v>0.375</c:v>
                </c:pt>
                <c:pt idx="29">
                  <c:v>0.375</c:v>
                </c:pt>
                <c:pt idx="30">
                  <c:v>0.4</c:v>
                </c:pt>
                <c:pt idx="31">
                  <c:v>0.4</c:v>
                </c:pt>
                <c:pt idx="32">
                  <c:v>0.42499999999999999</c:v>
                </c:pt>
                <c:pt idx="33">
                  <c:v>0.42499999999999999</c:v>
                </c:pt>
                <c:pt idx="34">
                  <c:v>0.45</c:v>
                </c:pt>
                <c:pt idx="35">
                  <c:v>0.45</c:v>
                </c:pt>
                <c:pt idx="36">
                  <c:v>0.47499999999999998</c:v>
                </c:pt>
                <c:pt idx="37">
                  <c:v>0.47499999999999998</c:v>
                </c:pt>
                <c:pt idx="38">
                  <c:v>0.5</c:v>
                </c:pt>
                <c:pt idx="39">
                  <c:v>0.5</c:v>
                </c:pt>
                <c:pt idx="40">
                  <c:v>0.52500000000000002</c:v>
                </c:pt>
                <c:pt idx="41">
                  <c:v>0.52500000000000002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0.57499999999999996</c:v>
                </c:pt>
                <c:pt idx="45">
                  <c:v>0.57499999999999996</c:v>
                </c:pt>
                <c:pt idx="46">
                  <c:v>0.6</c:v>
                </c:pt>
                <c:pt idx="47">
                  <c:v>0.6</c:v>
                </c:pt>
                <c:pt idx="48">
                  <c:v>0.625</c:v>
                </c:pt>
                <c:pt idx="49">
                  <c:v>0.625</c:v>
                </c:pt>
                <c:pt idx="50">
                  <c:v>0.65</c:v>
                </c:pt>
                <c:pt idx="51">
                  <c:v>0.65</c:v>
                </c:pt>
                <c:pt idx="52">
                  <c:v>0.67500000000000004</c:v>
                </c:pt>
                <c:pt idx="53">
                  <c:v>0.67500000000000004</c:v>
                </c:pt>
                <c:pt idx="54">
                  <c:v>0.7</c:v>
                </c:pt>
                <c:pt idx="55">
                  <c:v>0.7</c:v>
                </c:pt>
                <c:pt idx="56">
                  <c:v>0.72499999999999998</c:v>
                </c:pt>
                <c:pt idx="57">
                  <c:v>0.72499999999999998</c:v>
                </c:pt>
                <c:pt idx="58">
                  <c:v>0.75</c:v>
                </c:pt>
                <c:pt idx="59">
                  <c:v>0.75</c:v>
                </c:pt>
                <c:pt idx="60">
                  <c:v>0.77500000000000002</c:v>
                </c:pt>
                <c:pt idx="61">
                  <c:v>0.77500000000000002</c:v>
                </c:pt>
                <c:pt idx="62">
                  <c:v>0.8</c:v>
                </c:pt>
                <c:pt idx="63">
                  <c:v>0.8</c:v>
                </c:pt>
                <c:pt idx="64">
                  <c:v>0.82499999999999996</c:v>
                </c:pt>
                <c:pt idx="65">
                  <c:v>0.82499999999999996</c:v>
                </c:pt>
                <c:pt idx="66">
                  <c:v>0.85</c:v>
                </c:pt>
                <c:pt idx="67">
                  <c:v>0.85</c:v>
                </c:pt>
                <c:pt idx="68">
                  <c:v>0.875</c:v>
                </c:pt>
                <c:pt idx="69">
                  <c:v>0.875</c:v>
                </c:pt>
                <c:pt idx="70">
                  <c:v>0.9</c:v>
                </c:pt>
                <c:pt idx="71">
                  <c:v>0.9</c:v>
                </c:pt>
                <c:pt idx="72">
                  <c:v>0.92500000000000004</c:v>
                </c:pt>
                <c:pt idx="73">
                  <c:v>0.92500000000000004</c:v>
                </c:pt>
                <c:pt idx="74">
                  <c:v>0.95</c:v>
                </c:pt>
                <c:pt idx="75">
                  <c:v>0.95</c:v>
                </c:pt>
                <c:pt idx="76">
                  <c:v>0.97499999999999998</c:v>
                </c:pt>
                <c:pt idx="77">
                  <c:v>0.97499999999999998</c:v>
                </c:pt>
                <c:pt idx="78">
                  <c:v>1</c:v>
                </c:pt>
                <c:pt idx="79">
                  <c:v>1</c:v>
                </c:pt>
                <c:pt idx="80">
                  <c:v>1.0249999999999999</c:v>
                </c:pt>
                <c:pt idx="81">
                  <c:v>1.0249999999999999</c:v>
                </c:pt>
                <c:pt idx="82">
                  <c:v>1.05</c:v>
                </c:pt>
                <c:pt idx="83">
                  <c:v>1.05</c:v>
                </c:pt>
              </c:numCache>
            </c:numRef>
          </c:xVal>
          <c:yVal>
            <c:numRef>
              <c:f>MCSim3!$AL$2:$AL$85</c:f>
              <c:numCache>
                <c:formatCode>General</c:formatCode>
                <c:ptCount val="84"/>
                <c:pt idx="0">
                  <c:v>0</c:v>
                </c:pt>
                <c:pt idx="1">
                  <c:v>95</c:v>
                </c:pt>
                <c:pt idx="2">
                  <c:v>95</c:v>
                </c:pt>
                <c:pt idx="3">
                  <c:v>259</c:v>
                </c:pt>
                <c:pt idx="4">
                  <c:v>259</c:v>
                </c:pt>
                <c:pt idx="5">
                  <c:v>226</c:v>
                </c:pt>
                <c:pt idx="6">
                  <c:v>226</c:v>
                </c:pt>
                <c:pt idx="7">
                  <c:v>253</c:v>
                </c:pt>
                <c:pt idx="8">
                  <c:v>253</c:v>
                </c:pt>
                <c:pt idx="9">
                  <c:v>242</c:v>
                </c:pt>
                <c:pt idx="10">
                  <c:v>242</c:v>
                </c:pt>
                <c:pt idx="11">
                  <c:v>224</c:v>
                </c:pt>
                <c:pt idx="12">
                  <c:v>224</c:v>
                </c:pt>
                <c:pt idx="13">
                  <c:v>252</c:v>
                </c:pt>
                <c:pt idx="14">
                  <c:v>252</c:v>
                </c:pt>
                <c:pt idx="15">
                  <c:v>247</c:v>
                </c:pt>
                <c:pt idx="16">
                  <c:v>247</c:v>
                </c:pt>
                <c:pt idx="17">
                  <c:v>251</c:v>
                </c:pt>
                <c:pt idx="18">
                  <c:v>251</c:v>
                </c:pt>
                <c:pt idx="19">
                  <c:v>240</c:v>
                </c:pt>
                <c:pt idx="20">
                  <c:v>240</c:v>
                </c:pt>
                <c:pt idx="21">
                  <c:v>259</c:v>
                </c:pt>
                <c:pt idx="22">
                  <c:v>259</c:v>
                </c:pt>
                <c:pt idx="23">
                  <c:v>233</c:v>
                </c:pt>
                <c:pt idx="24">
                  <c:v>233</c:v>
                </c:pt>
                <c:pt idx="25">
                  <c:v>244</c:v>
                </c:pt>
                <c:pt idx="26">
                  <c:v>244</c:v>
                </c:pt>
                <c:pt idx="27">
                  <c:v>267</c:v>
                </c:pt>
                <c:pt idx="28">
                  <c:v>267</c:v>
                </c:pt>
                <c:pt idx="29">
                  <c:v>248</c:v>
                </c:pt>
                <c:pt idx="30">
                  <c:v>248</c:v>
                </c:pt>
                <c:pt idx="31">
                  <c:v>247</c:v>
                </c:pt>
                <c:pt idx="32">
                  <c:v>247</c:v>
                </c:pt>
                <c:pt idx="33">
                  <c:v>252</c:v>
                </c:pt>
                <c:pt idx="34">
                  <c:v>252</c:v>
                </c:pt>
                <c:pt idx="35">
                  <c:v>263</c:v>
                </c:pt>
                <c:pt idx="36">
                  <c:v>263</c:v>
                </c:pt>
                <c:pt idx="37">
                  <c:v>244</c:v>
                </c:pt>
                <c:pt idx="38">
                  <c:v>244</c:v>
                </c:pt>
                <c:pt idx="39">
                  <c:v>243</c:v>
                </c:pt>
                <c:pt idx="40">
                  <c:v>243</c:v>
                </c:pt>
                <c:pt idx="41">
                  <c:v>265</c:v>
                </c:pt>
                <c:pt idx="42">
                  <c:v>265</c:v>
                </c:pt>
                <c:pt idx="43">
                  <c:v>290</c:v>
                </c:pt>
                <c:pt idx="44">
                  <c:v>290</c:v>
                </c:pt>
                <c:pt idx="45">
                  <c:v>260</c:v>
                </c:pt>
                <c:pt idx="46">
                  <c:v>260</c:v>
                </c:pt>
                <c:pt idx="47">
                  <c:v>246</c:v>
                </c:pt>
                <c:pt idx="48">
                  <c:v>246</c:v>
                </c:pt>
                <c:pt idx="49">
                  <c:v>251</c:v>
                </c:pt>
                <c:pt idx="50">
                  <c:v>251</c:v>
                </c:pt>
                <c:pt idx="51">
                  <c:v>260</c:v>
                </c:pt>
                <c:pt idx="52">
                  <c:v>260</c:v>
                </c:pt>
                <c:pt idx="53">
                  <c:v>276</c:v>
                </c:pt>
                <c:pt idx="54">
                  <c:v>276</c:v>
                </c:pt>
                <c:pt idx="55">
                  <c:v>246</c:v>
                </c:pt>
                <c:pt idx="56">
                  <c:v>246</c:v>
                </c:pt>
                <c:pt idx="57">
                  <c:v>243</c:v>
                </c:pt>
                <c:pt idx="58">
                  <c:v>243</c:v>
                </c:pt>
                <c:pt idx="59">
                  <c:v>252</c:v>
                </c:pt>
                <c:pt idx="60">
                  <c:v>252</c:v>
                </c:pt>
                <c:pt idx="61">
                  <c:v>227</c:v>
                </c:pt>
                <c:pt idx="62">
                  <c:v>227</c:v>
                </c:pt>
                <c:pt idx="63">
                  <c:v>267</c:v>
                </c:pt>
                <c:pt idx="64">
                  <c:v>267</c:v>
                </c:pt>
                <c:pt idx="65">
                  <c:v>240</c:v>
                </c:pt>
                <c:pt idx="66">
                  <c:v>240</c:v>
                </c:pt>
                <c:pt idx="67">
                  <c:v>236</c:v>
                </c:pt>
                <c:pt idx="68">
                  <c:v>236</c:v>
                </c:pt>
                <c:pt idx="69">
                  <c:v>253</c:v>
                </c:pt>
                <c:pt idx="70">
                  <c:v>253</c:v>
                </c:pt>
                <c:pt idx="71">
                  <c:v>237</c:v>
                </c:pt>
                <c:pt idx="72">
                  <c:v>237</c:v>
                </c:pt>
                <c:pt idx="73">
                  <c:v>246</c:v>
                </c:pt>
                <c:pt idx="74">
                  <c:v>246</c:v>
                </c:pt>
                <c:pt idx="75">
                  <c:v>246</c:v>
                </c:pt>
                <c:pt idx="76">
                  <c:v>246</c:v>
                </c:pt>
                <c:pt idx="77">
                  <c:v>260</c:v>
                </c:pt>
                <c:pt idx="78">
                  <c:v>260</c:v>
                </c:pt>
                <c:pt idx="79">
                  <c:v>257</c:v>
                </c:pt>
                <c:pt idx="80">
                  <c:v>257</c:v>
                </c:pt>
                <c:pt idx="81">
                  <c:v>153</c:v>
                </c:pt>
                <c:pt idx="82">
                  <c:v>153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3-4B5D-8F0F-0AE3177A9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998448"/>
        <c:axId val="1512058000"/>
      </c:scatterChart>
      <c:valAx>
        <c:axId val="1507998448"/>
        <c:scaling>
          <c:orientation val="minMax"/>
          <c:max val="1.05"/>
          <c:min val="2.5000000000000001E-2"/>
        </c:scaling>
        <c:delete val="0"/>
        <c:axPos val="b"/>
        <c:numFmt formatCode="General" sourceLinked="1"/>
        <c:majorTickMark val="out"/>
        <c:minorTickMark val="none"/>
        <c:tickLblPos val="nextTo"/>
        <c:crossAx val="1512058000"/>
        <c:crosses val="autoZero"/>
        <c:crossBetween val="midCat"/>
      </c:valAx>
      <c:valAx>
        <c:axId val="151205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1507998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$D$4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MCSim4!$AL$1</c:f>
              <c:strCache>
                <c:ptCount val="1"/>
                <c:pt idx="0">
                  <c:v>$D$4</c:v>
                </c:pt>
              </c:strCache>
            </c:strRef>
          </c:tx>
          <c:marker>
            <c:symbol val="none"/>
          </c:marker>
          <c:xVal>
            <c:numRef>
              <c:f>MCSim4!$AK$2:$AK$89</c:f>
              <c:numCache>
                <c:formatCode>General</c:formatCode>
                <c:ptCount val="88"/>
                <c:pt idx="0">
                  <c:v>0.2</c:v>
                </c:pt>
                <c:pt idx="1">
                  <c:v>0.2</c:v>
                </c:pt>
                <c:pt idx="2">
                  <c:v>0.22</c:v>
                </c:pt>
                <c:pt idx="3">
                  <c:v>0.22</c:v>
                </c:pt>
                <c:pt idx="4">
                  <c:v>0.24</c:v>
                </c:pt>
                <c:pt idx="5">
                  <c:v>0.24</c:v>
                </c:pt>
                <c:pt idx="6">
                  <c:v>0.26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</c:v>
                </c:pt>
                <c:pt idx="12">
                  <c:v>0.32</c:v>
                </c:pt>
                <c:pt idx="13">
                  <c:v>0.32</c:v>
                </c:pt>
                <c:pt idx="14">
                  <c:v>0.34</c:v>
                </c:pt>
                <c:pt idx="15">
                  <c:v>0.34</c:v>
                </c:pt>
                <c:pt idx="16">
                  <c:v>0.36</c:v>
                </c:pt>
                <c:pt idx="17">
                  <c:v>0.36</c:v>
                </c:pt>
                <c:pt idx="18">
                  <c:v>0.38</c:v>
                </c:pt>
                <c:pt idx="19">
                  <c:v>0.38</c:v>
                </c:pt>
                <c:pt idx="20">
                  <c:v>0.4</c:v>
                </c:pt>
                <c:pt idx="21">
                  <c:v>0.4</c:v>
                </c:pt>
                <c:pt idx="22">
                  <c:v>0.42</c:v>
                </c:pt>
                <c:pt idx="23">
                  <c:v>0.42</c:v>
                </c:pt>
                <c:pt idx="24">
                  <c:v>0.44</c:v>
                </c:pt>
                <c:pt idx="25">
                  <c:v>0.44</c:v>
                </c:pt>
                <c:pt idx="26">
                  <c:v>0.46</c:v>
                </c:pt>
                <c:pt idx="27">
                  <c:v>0.46</c:v>
                </c:pt>
                <c:pt idx="28">
                  <c:v>0.48</c:v>
                </c:pt>
                <c:pt idx="29">
                  <c:v>0.48</c:v>
                </c:pt>
                <c:pt idx="30">
                  <c:v>0.5</c:v>
                </c:pt>
                <c:pt idx="31">
                  <c:v>0.5</c:v>
                </c:pt>
                <c:pt idx="32">
                  <c:v>0.52</c:v>
                </c:pt>
                <c:pt idx="33">
                  <c:v>0.52</c:v>
                </c:pt>
                <c:pt idx="34">
                  <c:v>0.54</c:v>
                </c:pt>
                <c:pt idx="35">
                  <c:v>0.54</c:v>
                </c:pt>
                <c:pt idx="36">
                  <c:v>0.56000000000000005</c:v>
                </c:pt>
                <c:pt idx="37">
                  <c:v>0.56000000000000005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0.6</c:v>
                </c:pt>
                <c:pt idx="41">
                  <c:v>0.6</c:v>
                </c:pt>
                <c:pt idx="42">
                  <c:v>0.62</c:v>
                </c:pt>
                <c:pt idx="43">
                  <c:v>0.62</c:v>
                </c:pt>
                <c:pt idx="44">
                  <c:v>0.64</c:v>
                </c:pt>
                <c:pt idx="45">
                  <c:v>0.64</c:v>
                </c:pt>
                <c:pt idx="46">
                  <c:v>0.66</c:v>
                </c:pt>
                <c:pt idx="47">
                  <c:v>0.66</c:v>
                </c:pt>
                <c:pt idx="48">
                  <c:v>0.68</c:v>
                </c:pt>
                <c:pt idx="49">
                  <c:v>0.68</c:v>
                </c:pt>
                <c:pt idx="50">
                  <c:v>0.7</c:v>
                </c:pt>
                <c:pt idx="51">
                  <c:v>0.7</c:v>
                </c:pt>
                <c:pt idx="52">
                  <c:v>0.72</c:v>
                </c:pt>
                <c:pt idx="53">
                  <c:v>0.72</c:v>
                </c:pt>
                <c:pt idx="54">
                  <c:v>0.74</c:v>
                </c:pt>
                <c:pt idx="55">
                  <c:v>0.74</c:v>
                </c:pt>
                <c:pt idx="56">
                  <c:v>0.76</c:v>
                </c:pt>
                <c:pt idx="57">
                  <c:v>0.76</c:v>
                </c:pt>
                <c:pt idx="58">
                  <c:v>0.78</c:v>
                </c:pt>
                <c:pt idx="59">
                  <c:v>0.78</c:v>
                </c:pt>
                <c:pt idx="60">
                  <c:v>0.8</c:v>
                </c:pt>
                <c:pt idx="61">
                  <c:v>0.8</c:v>
                </c:pt>
                <c:pt idx="62">
                  <c:v>0.82</c:v>
                </c:pt>
                <c:pt idx="63">
                  <c:v>0.82</c:v>
                </c:pt>
                <c:pt idx="64">
                  <c:v>0.84</c:v>
                </c:pt>
                <c:pt idx="65">
                  <c:v>0.84</c:v>
                </c:pt>
                <c:pt idx="66">
                  <c:v>0.86</c:v>
                </c:pt>
                <c:pt idx="67">
                  <c:v>0.86</c:v>
                </c:pt>
                <c:pt idx="68">
                  <c:v>0.88</c:v>
                </c:pt>
                <c:pt idx="69">
                  <c:v>0.88</c:v>
                </c:pt>
                <c:pt idx="70">
                  <c:v>0.9</c:v>
                </c:pt>
                <c:pt idx="71">
                  <c:v>0.9</c:v>
                </c:pt>
                <c:pt idx="72">
                  <c:v>0.92</c:v>
                </c:pt>
                <c:pt idx="73">
                  <c:v>0.92</c:v>
                </c:pt>
                <c:pt idx="74">
                  <c:v>0.94</c:v>
                </c:pt>
                <c:pt idx="75">
                  <c:v>0.94</c:v>
                </c:pt>
                <c:pt idx="76">
                  <c:v>0.96</c:v>
                </c:pt>
                <c:pt idx="77">
                  <c:v>0.96</c:v>
                </c:pt>
                <c:pt idx="78">
                  <c:v>0.98</c:v>
                </c:pt>
                <c:pt idx="79">
                  <c:v>0.98</c:v>
                </c:pt>
                <c:pt idx="80">
                  <c:v>1</c:v>
                </c:pt>
                <c:pt idx="81">
                  <c:v>1</c:v>
                </c:pt>
                <c:pt idx="82">
                  <c:v>1.02</c:v>
                </c:pt>
                <c:pt idx="83">
                  <c:v>1.02</c:v>
                </c:pt>
                <c:pt idx="84">
                  <c:v>1.04</c:v>
                </c:pt>
                <c:pt idx="85">
                  <c:v>1.04</c:v>
                </c:pt>
                <c:pt idx="86">
                  <c:v>1.06</c:v>
                </c:pt>
                <c:pt idx="87">
                  <c:v>1.06</c:v>
                </c:pt>
              </c:numCache>
            </c:numRef>
          </c:xVal>
          <c:yVal>
            <c:numRef>
              <c:f>MCSim4!$AL$2:$AL$89</c:f>
              <c:numCache>
                <c:formatCode>General</c:formatCode>
                <c:ptCount val="88"/>
                <c:pt idx="0">
                  <c:v>0</c:v>
                </c:pt>
                <c:pt idx="1">
                  <c:v>968</c:v>
                </c:pt>
                <c:pt idx="2">
                  <c:v>968</c:v>
                </c:pt>
                <c:pt idx="3">
                  <c:v>897</c:v>
                </c:pt>
                <c:pt idx="4">
                  <c:v>897</c:v>
                </c:pt>
                <c:pt idx="5">
                  <c:v>818</c:v>
                </c:pt>
                <c:pt idx="6">
                  <c:v>818</c:v>
                </c:pt>
                <c:pt idx="7">
                  <c:v>694</c:v>
                </c:pt>
                <c:pt idx="8">
                  <c:v>694</c:v>
                </c:pt>
                <c:pt idx="9">
                  <c:v>672</c:v>
                </c:pt>
                <c:pt idx="10">
                  <c:v>672</c:v>
                </c:pt>
                <c:pt idx="11">
                  <c:v>611</c:v>
                </c:pt>
                <c:pt idx="12">
                  <c:v>611</c:v>
                </c:pt>
                <c:pt idx="13">
                  <c:v>580</c:v>
                </c:pt>
                <c:pt idx="14">
                  <c:v>580</c:v>
                </c:pt>
                <c:pt idx="15">
                  <c:v>557</c:v>
                </c:pt>
                <c:pt idx="16">
                  <c:v>557</c:v>
                </c:pt>
                <c:pt idx="17">
                  <c:v>485</c:v>
                </c:pt>
                <c:pt idx="18">
                  <c:v>485</c:v>
                </c:pt>
                <c:pt idx="19">
                  <c:v>431</c:v>
                </c:pt>
                <c:pt idx="20">
                  <c:v>431</c:v>
                </c:pt>
                <c:pt idx="21">
                  <c:v>362</c:v>
                </c:pt>
                <c:pt idx="22">
                  <c:v>362</c:v>
                </c:pt>
                <c:pt idx="23">
                  <c:v>364</c:v>
                </c:pt>
                <c:pt idx="24">
                  <c:v>364</c:v>
                </c:pt>
                <c:pt idx="25">
                  <c:v>319</c:v>
                </c:pt>
                <c:pt idx="26">
                  <c:v>319</c:v>
                </c:pt>
                <c:pt idx="27">
                  <c:v>294</c:v>
                </c:pt>
                <c:pt idx="28">
                  <c:v>294</c:v>
                </c:pt>
                <c:pt idx="29">
                  <c:v>250</c:v>
                </c:pt>
                <c:pt idx="30">
                  <c:v>250</c:v>
                </c:pt>
                <c:pt idx="31">
                  <c:v>234</c:v>
                </c:pt>
                <c:pt idx="32">
                  <c:v>234</c:v>
                </c:pt>
                <c:pt idx="33">
                  <c:v>199</c:v>
                </c:pt>
                <c:pt idx="34">
                  <c:v>199</c:v>
                </c:pt>
                <c:pt idx="35">
                  <c:v>190</c:v>
                </c:pt>
                <c:pt idx="36">
                  <c:v>190</c:v>
                </c:pt>
                <c:pt idx="37">
                  <c:v>143</c:v>
                </c:pt>
                <c:pt idx="38">
                  <c:v>143</c:v>
                </c:pt>
                <c:pt idx="39">
                  <c:v>158</c:v>
                </c:pt>
                <c:pt idx="40">
                  <c:v>158</c:v>
                </c:pt>
                <c:pt idx="41">
                  <c:v>111</c:v>
                </c:pt>
                <c:pt idx="42">
                  <c:v>111</c:v>
                </c:pt>
                <c:pt idx="43">
                  <c:v>101</c:v>
                </c:pt>
                <c:pt idx="44">
                  <c:v>101</c:v>
                </c:pt>
                <c:pt idx="45">
                  <c:v>81</c:v>
                </c:pt>
                <c:pt idx="46">
                  <c:v>81</c:v>
                </c:pt>
                <c:pt idx="47">
                  <c:v>90</c:v>
                </c:pt>
                <c:pt idx="48">
                  <c:v>90</c:v>
                </c:pt>
                <c:pt idx="49">
                  <c:v>77</c:v>
                </c:pt>
                <c:pt idx="50">
                  <c:v>77</c:v>
                </c:pt>
                <c:pt idx="51">
                  <c:v>53</c:v>
                </c:pt>
                <c:pt idx="52">
                  <c:v>53</c:v>
                </c:pt>
                <c:pt idx="53">
                  <c:v>55</c:v>
                </c:pt>
                <c:pt idx="54">
                  <c:v>55</c:v>
                </c:pt>
                <c:pt idx="55">
                  <c:v>43</c:v>
                </c:pt>
                <c:pt idx="56">
                  <c:v>43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23</c:v>
                </c:pt>
                <c:pt idx="62">
                  <c:v>23</c:v>
                </c:pt>
                <c:pt idx="63">
                  <c:v>17</c:v>
                </c:pt>
                <c:pt idx="64">
                  <c:v>17</c:v>
                </c:pt>
                <c:pt idx="65">
                  <c:v>15</c:v>
                </c:pt>
                <c:pt idx="66">
                  <c:v>15</c:v>
                </c:pt>
                <c:pt idx="67">
                  <c:v>14</c:v>
                </c:pt>
                <c:pt idx="68">
                  <c:v>14</c:v>
                </c:pt>
                <c:pt idx="69">
                  <c:v>10</c:v>
                </c:pt>
                <c:pt idx="70">
                  <c:v>10</c:v>
                </c:pt>
                <c:pt idx="71">
                  <c:v>3</c:v>
                </c:pt>
                <c:pt idx="72">
                  <c:v>3</c:v>
                </c:pt>
                <c:pt idx="73">
                  <c:v>9</c:v>
                </c:pt>
                <c:pt idx="74">
                  <c:v>9</c:v>
                </c:pt>
                <c:pt idx="75">
                  <c:v>5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9-46A4-83C4-5D95317D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996048"/>
        <c:axId val="1321884336"/>
      </c:scatterChart>
      <c:valAx>
        <c:axId val="1507996048"/>
        <c:scaling>
          <c:orientation val="minMax"/>
          <c:max val="1.06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1321884336"/>
        <c:crosses val="autoZero"/>
        <c:crossBetween val="midCat"/>
      </c:valAx>
      <c:valAx>
        <c:axId val="132188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1507996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DGP!$E$4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MCSim5!$AL$1</c:f>
              <c:strCache>
                <c:ptCount val="1"/>
                <c:pt idx="0">
                  <c:v>DGP!$E$4</c:v>
                </c:pt>
              </c:strCache>
            </c:strRef>
          </c:tx>
          <c:marker>
            <c:symbol val="none"/>
          </c:marker>
          <c:xVal>
            <c:numRef>
              <c:f>MCSim5!$AK$2:$AK$123</c:f>
              <c:numCache>
                <c:formatCode>General</c:formatCode>
                <c:ptCount val="122"/>
                <c:pt idx="0">
                  <c:v>0.4</c:v>
                </c:pt>
                <c:pt idx="1">
                  <c:v>0.4</c:v>
                </c:pt>
                <c:pt idx="2">
                  <c:v>0.41</c:v>
                </c:pt>
                <c:pt idx="3">
                  <c:v>0.41</c:v>
                </c:pt>
                <c:pt idx="4">
                  <c:v>0.42</c:v>
                </c:pt>
                <c:pt idx="5">
                  <c:v>0.42</c:v>
                </c:pt>
                <c:pt idx="6">
                  <c:v>0.43</c:v>
                </c:pt>
                <c:pt idx="7">
                  <c:v>0.43</c:v>
                </c:pt>
                <c:pt idx="8">
                  <c:v>0.44</c:v>
                </c:pt>
                <c:pt idx="9">
                  <c:v>0.44</c:v>
                </c:pt>
                <c:pt idx="10">
                  <c:v>0.45</c:v>
                </c:pt>
                <c:pt idx="11">
                  <c:v>0.45</c:v>
                </c:pt>
                <c:pt idx="12">
                  <c:v>0.46</c:v>
                </c:pt>
                <c:pt idx="13">
                  <c:v>0.46</c:v>
                </c:pt>
                <c:pt idx="14">
                  <c:v>0.47</c:v>
                </c:pt>
                <c:pt idx="15">
                  <c:v>0.47</c:v>
                </c:pt>
                <c:pt idx="16">
                  <c:v>0.48</c:v>
                </c:pt>
                <c:pt idx="17">
                  <c:v>0.48</c:v>
                </c:pt>
                <c:pt idx="18">
                  <c:v>0.49</c:v>
                </c:pt>
                <c:pt idx="19">
                  <c:v>0.49</c:v>
                </c:pt>
                <c:pt idx="20">
                  <c:v>0.5</c:v>
                </c:pt>
                <c:pt idx="21">
                  <c:v>0.5</c:v>
                </c:pt>
                <c:pt idx="22">
                  <c:v>0.51</c:v>
                </c:pt>
                <c:pt idx="23">
                  <c:v>0.51</c:v>
                </c:pt>
                <c:pt idx="24">
                  <c:v>0.52</c:v>
                </c:pt>
                <c:pt idx="25">
                  <c:v>0.52</c:v>
                </c:pt>
                <c:pt idx="26">
                  <c:v>0.53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0.57999999999999996</c:v>
                </c:pt>
                <c:pt idx="37">
                  <c:v>0.57999999999999996</c:v>
                </c:pt>
                <c:pt idx="38">
                  <c:v>0.59</c:v>
                </c:pt>
                <c:pt idx="39">
                  <c:v>0.59</c:v>
                </c:pt>
                <c:pt idx="40">
                  <c:v>0.6</c:v>
                </c:pt>
                <c:pt idx="41">
                  <c:v>0.6</c:v>
                </c:pt>
                <c:pt idx="42">
                  <c:v>0.61</c:v>
                </c:pt>
                <c:pt idx="43">
                  <c:v>0.61</c:v>
                </c:pt>
                <c:pt idx="44">
                  <c:v>0.62</c:v>
                </c:pt>
                <c:pt idx="45">
                  <c:v>0.62</c:v>
                </c:pt>
                <c:pt idx="46">
                  <c:v>0.63</c:v>
                </c:pt>
                <c:pt idx="47">
                  <c:v>0.63</c:v>
                </c:pt>
                <c:pt idx="48">
                  <c:v>0.64</c:v>
                </c:pt>
                <c:pt idx="49">
                  <c:v>0.64</c:v>
                </c:pt>
                <c:pt idx="50">
                  <c:v>0.65</c:v>
                </c:pt>
                <c:pt idx="51">
                  <c:v>0.65</c:v>
                </c:pt>
                <c:pt idx="52">
                  <c:v>0.66</c:v>
                </c:pt>
                <c:pt idx="53">
                  <c:v>0.66</c:v>
                </c:pt>
                <c:pt idx="54">
                  <c:v>0.67</c:v>
                </c:pt>
                <c:pt idx="55">
                  <c:v>0.67</c:v>
                </c:pt>
                <c:pt idx="56">
                  <c:v>0.68</c:v>
                </c:pt>
                <c:pt idx="57">
                  <c:v>0.68</c:v>
                </c:pt>
                <c:pt idx="58">
                  <c:v>0.69</c:v>
                </c:pt>
                <c:pt idx="59">
                  <c:v>0.69</c:v>
                </c:pt>
                <c:pt idx="60">
                  <c:v>0.7</c:v>
                </c:pt>
                <c:pt idx="61">
                  <c:v>0.7</c:v>
                </c:pt>
                <c:pt idx="62">
                  <c:v>0.71</c:v>
                </c:pt>
                <c:pt idx="63">
                  <c:v>0.71</c:v>
                </c:pt>
                <c:pt idx="64">
                  <c:v>0.72</c:v>
                </c:pt>
                <c:pt idx="65">
                  <c:v>0.72</c:v>
                </c:pt>
                <c:pt idx="66">
                  <c:v>0.73</c:v>
                </c:pt>
                <c:pt idx="67">
                  <c:v>0.73</c:v>
                </c:pt>
                <c:pt idx="68">
                  <c:v>0.74</c:v>
                </c:pt>
                <c:pt idx="69">
                  <c:v>0.74</c:v>
                </c:pt>
                <c:pt idx="70">
                  <c:v>0.75</c:v>
                </c:pt>
                <c:pt idx="71">
                  <c:v>0.75</c:v>
                </c:pt>
                <c:pt idx="72">
                  <c:v>0.76</c:v>
                </c:pt>
                <c:pt idx="73">
                  <c:v>0.76</c:v>
                </c:pt>
                <c:pt idx="74">
                  <c:v>0.77</c:v>
                </c:pt>
                <c:pt idx="75">
                  <c:v>0.77</c:v>
                </c:pt>
                <c:pt idx="76">
                  <c:v>0.78</c:v>
                </c:pt>
                <c:pt idx="77">
                  <c:v>0.78</c:v>
                </c:pt>
                <c:pt idx="78">
                  <c:v>0.79</c:v>
                </c:pt>
                <c:pt idx="79">
                  <c:v>0.79</c:v>
                </c:pt>
                <c:pt idx="80">
                  <c:v>0.8</c:v>
                </c:pt>
                <c:pt idx="81">
                  <c:v>0.8</c:v>
                </c:pt>
                <c:pt idx="82">
                  <c:v>0.81</c:v>
                </c:pt>
                <c:pt idx="83">
                  <c:v>0.81</c:v>
                </c:pt>
                <c:pt idx="84">
                  <c:v>0.82</c:v>
                </c:pt>
                <c:pt idx="85">
                  <c:v>0.82</c:v>
                </c:pt>
                <c:pt idx="86">
                  <c:v>0.83</c:v>
                </c:pt>
                <c:pt idx="87">
                  <c:v>0.83</c:v>
                </c:pt>
                <c:pt idx="88">
                  <c:v>0.84</c:v>
                </c:pt>
                <c:pt idx="89">
                  <c:v>0.84</c:v>
                </c:pt>
                <c:pt idx="90">
                  <c:v>0.85</c:v>
                </c:pt>
                <c:pt idx="91">
                  <c:v>0.85</c:v>
                </c:pt>
                <c:pt idx="92">
                  <c:v>0.86</c:v>
                </c:pt>
                <c:pt idx="93">
                  <c:v>0.86</c:v>
                </c:pt>
                <c:pt idx="94">
                  <c:v>0.87</c:v>
                </c:pt>
                <c:pt idx="95">
                  <c:v>0.87</c:v>
                </c:pt>
                <c:pt idx="96">
                  <c:v>0.88</c:v>
                </c:pt>
                <c:pt idx="97">
                  <c:v>0.88</c:v>
                </c:pt>
                <c:pt idx="98">
                  <c:v>0.89</c:v>
                </c:pt>
                <c:pt idx="99">
                  <c:v>0.89</c:v>
                </c:pt>
                <c:pt idx="100">
                  <c:v>0.9</c:v>
                </c:pt>
                <c:pt idx="101">
                  <c:v>0.9</c:v>
                </c:pt>
                <c:pt idx="102">
                  <c:v>0.91</c:v>
                </c:pt>
                <c:pt idx="103">
                  <c:v>0.91</c:v>
                </c:pt>
                <c:pt idx="104">
                  <c:v>0.92</c:v>
                </c:pt>
                <c:pt idx="105">
                  <c:v>0.92</c:v>
                </c:pt>
                <c:pt idx="106">
                  <c:v>0.93</c:v>
                </c:pt>
                <c:pt idx="107">
                  <c:v>0.93</c:v>
                </c:pt>
                <c:pt idx="108">
                  <c:v>0.94</c:v>
                </c:pt>
                <c:pt idx="109">
                  <c:v>0.94</c:v>
                </c:pt>
                <c:pt idx="110">
                  <c:v>0.95</c:v>
                </c:pt>
                <c:pt idx="111">
                  <c:v>0.95</c:v>
                </c:pt>
                <c:pt idx="112">
                  <c:v>0.96</c:v>
                </c:pt>
                <c:pt idx="113">
                  <c:v>0.96</c:v>
                </c:pt>
                <c:pt idx="114">
                  <c:v>0.97</c:v>
                </c:pt>
                <c:pt idx="115">
                  <c:v>0.97</c:v>
                </c:pt>
                <c:pt idx="116">
                  <c:v>0.98</c:v>
                </c:pt>
                <c:pt idx="117">
                  <c:v>0.98</c:v>
                </c:pt>
                <c:pt idx="118">
                  <c:v>0.99</c:v>
                </c:pt>
                <c:pt idx="119">
                  <c:v>0.99</c:v>
                </c:pt>
                <c:pt idx="120">
                  <c:v>1</c:v>
                </c:pt>
                <c:pt idx="121">
                  <c:v>1</c:v>
                </c:pt>
              </c:numCache>
            </c:numRef>
          </c:xVal>
          <c:yVal>
            <c:numRef>
              <c:f>MCSim5!$AL$2:$AL$123</c:f>
              <c:numCache>
                <c:formatCode>General</c:formatCode>
                <c:ptCount val="122"/>
                <c:pt idx="0">
                  <c:v>0</c:v>
                </c:pt>
                <c:pt idx="1">
                  <c:v>938</c:v>
                </c:pt>
                <c:pt idx="2">
                  <c:v>938</c:v>
                </c:pt>
                <c:pt idx="3">
                  <c:v>870</c:v>
                </c:pt>
                <c:pt idx="4">
                  <c:v>870</c:v>
                </c:pt>
                <c:pt idx="5">
                  <c:v>867</c:v>
                </c:pt>
                <c:pt idx="6">
                  <c:v>867</c:v>
                </c:pt>
                <c:pt idx="7">
                  <c:v>732</c:v>
                </c:pt>
                <c:pt idx="8">
                  <c:v>732</c:v>
                </c:pt>
                <c:pt idx="9">
                  <c:v>699</c:v>
                </c:pt>
                <c:pt idx="10">
                  <c:v>699</c:v>
                </c:pt>
                <c:pt idx="11">
                  <c:v>600</c:v>
                </c:pt>
                <c:pt idx="12">
                  <c:v>600</c:v>
                </c:pt>
                <c:pt idx="13">
                  <c:v>526</c:v>
                </c:pt>
                <c:pt idx="14">
                  <c:v>526</c:v>
                </c:pt>
                <c:pt idx="15">
                  <c:v>454</c:v>
                </c:pt>
                <c:pt idx="16">
                  <c:v>454</c:v>
                </c:pt>
                <c:pt idx="17">
                  <c:v>465</c:v>
                </c:pt>
                <c:pt idx="18">
                  <c:v>465</c:v>
                </c:pt>
                <c:pt idx="19">
                  <c:v>418</c:v>
                </c:pt>
                <c:pt idx="20">
                  <c:v>418</c:v>
                </c:pt>
                <c:pt idx="21">
                  <c:v>357</c:v>
                </c:pt>
                <c:pt idx="22">
                  <c:v>357</c:v>
                </c:pt>
                <c:pt idx="23">
                  <c:v>340</c:v>
                </c:pt>
                <c:pt idx="24">
                  <c:v>340</c:v>
                </c:pt>
                <c:pt idx="25">
                  <c:v>284</c:v>
                </c:pt>
                <c:pt idx="26">
                  <c:v>284</c:v>
                </c:pt>
                <c:pt idx="27">
                  <c:v>273</c:v>
                </c:pt>
                <c:pt idx="28">
                  <c:v>273</c:v>
                </c:pt>
                <c:pt idx="29">
                  <c:v>201</c:v>
                </c:pt>
                <c:pt idx="30">
                  <c:v>201</c:v>
                </c:pt>
                <c:pt idx="31">
                  <c:v>238</c:v>
                </c:pt>
                <c:pt idx="32">
                  <c:v>238</c:v>
                </c:pt>
                <c:pt idx="33">
                  <c:v>190</c:v>
                </c:pt>
                <c:pt idx="34">
                  <c:v>190</c:v>
                </c:pt>
                <c:pt idx="35">
                  <c:v>174</c:v>
                </c:pt>
                <c:pt idx="36">
                  <c:v>174</c:v>
                </c:pt>
                <c:pt idx="37">
                  <c:v>147</c:v>
                </c:pt>
                <c:pt idx="38">
                  <c:v>147</c:v>
                </c:pt>
                <c:pt idx="39">
                  <c:v>133</c:v>
                </c:pt>
                <c:pt idx="40">
                  <c:v>133</c:v>
                </c:pt>
                <c:pt idx="41">
                  <c:v>122</c:v>
                </c:pt>
                <c:pt idx="42">
                  <c:v>122</c:v>
                </c:pt>
                <c:pt idx="43">
                  <c:v>139</c:v>
                </c:pt>
                <c:pt idx="44">
                  <c:v>139</c:v>
                </c:pt>
                <c:pt idx="45">
                  <c:v>96</c:v>
                </c:pt>
                <c:pt idx="46">
                  <c:v>96</c:v>
                </c:pt>
                <c:pt idx="47">
                  <c:v>84</c:v>
                </c:pt>
                <c:pt idx="48">
                  <c:v>84</c:v>
                </c:pt>
                <c:pt idx="49">
                  <c:v>93</c:v>
                </c:pt>
                <c:pt idx="50">
                  <c:v>93</c:v>
                </c:pt>
                <c:pt idx="51">
                  <c:v>57</c:v>
                </c:pt>
                <c:pt idx="52">
                  <c:v>57</c:v>
                </c:pt>
                <c:pt idx="53">
                  <c:v>76</c:v>
                </c:pt>
                <c:pt idx="54">
                  <c:v>76</c:v>
                </c:pt>
                <c:pt idx="55">
                  <c:v>43</c:v>
                </c:pt>
                <c:pt idx="56">
                  <c:v>43</c:v>
                </c:pt>
                <c:pt idx="57">
                  <c:v>49</c:v>
                </c:pt>
                <c:pt idx="58">
                  <c:v>49</c:v>
                </c:pt>
                <c:pt idx="59">
                  <c:v>41</c:v>
                </c:pt>
                <c:pt idx="60">
                  <c:v>41</c:v>
                </c:pt>
                <c:pt idx="61">
                  <c:v>37</c:v>
                </c:pt>
                <c:pt idx="62">
                  <c:v>37</c:v>
                </c:pt>
                <c:pt idx="63">
                  <c:v>31</c:v>
                </c:pt>
                <c:pt idx="64">
                  <c:v>31</c:v>
                </c:pt>
                <c:pt idx="65">
                  <c:v>35</c:v>
                </c:pt>
                <c:pt idx="66">
                  <c:v>35</c:v>
                </c:pt>
                <c:pt idx="67">
                  <c:v>30</c:v>
                </c:pt>
                <c:pt idx="68">
                  <c:v>30</c:v>
                </c:pt>
                <c:pt idx="69">
                  <c:v>24</c:v>
                </c:pt>
                <c:pt idx="70">
                  <c:v>24</c:v>
                </c:pt>
                <c:pt idx="71">
                  <c:v>16</c:v>
                </c:pt>
                <c:pt idx="72">
                  <c:v>16</c:v>
                </c:pt>
                <c:pt idx="73">
                  <c:v>15</c:v>
                </c:pt>
                <c:pt idx="74">
                  <c:v>15</c:v>
                </c:pt>
                <c:pt idx="75">
                  <c:v>20</c:v>
                </c:pt>
                <c:pt idx="76">
                  <c:v>20</c:v>
                </c:pt>
                <c:pt idx="77">
                  <c:v>8</c:v>
                </c:pt>
                <c:pt idx="78">
                  <c:v>8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7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F-43D8-9852-BD66B3149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15696"/>
        <c:axId val="1383594592"/>
      </c:scatterChart>
      <c:valAx>
        <c:axId val="1196415696"/>
        <c:scaling>
          <c:orientation val="minMax"/>
          <c:max val="1"/>
          <c:min val="0.4"/>
        </c:scaling>
        <c:delete val="0"/>
        <c:axPos val="b"/>
        <c:numFmt formatCode="General" sourceLinked="1"/>
        <c:majorTickMark val="out"/>
        <c:minorTickMark val="none"/>
        <c:tickLblPos val="nextTo"/>
        <c:crossAx val="1383594592"/>
        <c:crosses val="autoZero"/>
        <c:crossBetween val="midCat"/>
      </c:valAx>
      <c:valAx>
        <c:axId val="138359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1196415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$D$4 And DGP!$F$4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MCSim6!$AL$1</c:f>
              <c:strCache>
                <c:ptCount val="1"/>
                <c:pt idx="0">
                  <c:v>$D$4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MCSim6!$AK$2:$AK$91</c:f>
              <c:numCache>
                <c:formatCode>General</c:formatCode>
                <c:ptCount val="90"/>
                <c:pt idx="0">
                  <c:v>0.16</c:v>
                </c:pt>
                <c:pt idx="1">
                  <c:v>0.16</c:v>
                </c:pt>
                <c:pt idx="2">
                  <c:v>0.18</c:v>
                </c:pt>
                <c:pt idx="3">
                  <c:v>0.18</c:v>
                </c:pt>
                <c:pt idx="4">
                  <c:v>0.2</c:v>
                </c:pt>
                <c:pt idx="5">
                  <c:v>0.2</c:v>
                </c:pt>
                <c:pt idx="6">
                  <c:v>0.22</c:v>
                </c:pt>
                <c:pt idx="7">
                  <c:v>0.22</c:v>
                </c:pt>
                <c:pt idx="8">
                  <c:v>0.24</c:v>
                </c:pt>
                <c:pt idx="9">
                  <c:v>0.24</c:v>
                </c:pt>
                <c:pt idx="10">
                  <c:v>0.26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</c:v>
                </c:pt>
                <c:pt idx="16">
                  <c:v>0.32</c:v>
                </c:pt>
                <c:pt idx="17">
                  <c:v>0.32</c:v>
                </c:pt>
                <c:pt idx="18">
                  <c:v>0.34</c:v>
                </c:pt>
                <c:pt idx="19">
                  <c:v>0.34</c:v>
                </c:pt>
                <c:pt idx="20">
                  <c:v>0.36</c:v>
                </c:pt>
                <c:pt idx="21">
                  <c:v>0.36</c:v>
                </c:pt>
                <c:pt idx="22">
                  <c:v>0.38</c:v>
                </c:pt>
                <c:pt idx="23">
                  <c:v>0.38</c:v>
                </c:pt>
                <c:pt idx="24">
                  <c:v>0.4</c:v>
                </c:pt>
                <c:pt idx="25">
                  <c:v>0.4</c:v>
                </c:pt>
                <c:pt idx="26">
                  <c:v>0.42</c:v>
                </c:pt>
                <c:pt idx="27">
                  <c:v>0.42</c:v>
                </c:pt>
                <c:pt idx="28">
                  <c:v>0.44</c:v>
                </c:pt>
                <c:pt idx="29">
                  <c:v>0.44</c:v>
                </c:pt>
                <c:pt idx="30">
                  <c:v>0.46</c:v>
                </c:pt>
                <c:pt idx="31">
                  <c:v>0.46</c:v>
                </c:pt>
                <c:pt idx="32">
                  <c:v>0.48</c:v>
                </c:pt>
                <c:pt idx="33">
                  <c:v>0.48</c:v>
                </c:pt>
                <c:pt idx="34">
                  <c:v>0.5</c:v>
                </c:pt>
                <c:pt idx="35">
                  <c:v>0.5</c:v>
                </c:pt>
                <c:pt idx="36">
                  <c:v>0.52</c:v>
                </c:pt>
                <c:pt idx="37">
                  <c:v>0.52</c:v>
                </c:pt>
                <c:pt idx="38">
                  <c:v>0.54</c:v>
                </c:pt>
                <c:pt idx="39">
                  <c:v>0.54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0.6</c:v>
                </c:pt>
                <c:pt idx="45">
                  <c:v>0.6</c:v>
                </c:pt>
                <c:pt idx="46">
                  <c:v>0.62</c:v>
                </c:pt>
                <c:pt idx="47">
                  <c:v>0.62</c:v>
                </c:pt>
                <c:pt idx="48">
                  <c:v>0.64</c:v>
                </c:pt>
                <c:pt idx="49">
                  <c:v>0.64</c:v>
                </c:pt>
                <c:pt idx="50">
                  <c:v>0.66</c:v>
                </c:pt>
                <c:pt idx="51">
                  <c:v>0.66</c:v>
                </c:pt>
                <c:pt idx="52">
                  <c:v>0.68</c:v>
                </c:pt>
                <c:pt idx="53">
                  <c:v>0.68</c:v>
                </c:pt>
                <c:pt idx="54">
                  <c:v>0.7</c:v>
                </c:pt>
                <c:pt idx="55">
                  <c:v>0.7</c:v>
                </c:pt>
                <c:pt idx="56">
                  <c:v>0.72</c:v>
                </c:pt>
                <c:pt idx="57">
                  <c:v>0.72</c:v>
                </c:pt>
                <c:pt idx="58">
                  <c:v>0.74</c:v>
                </c:pt>
                <c:pt idx="59">
                  <c:v>0.74</c:v>
                </c:pt>
                <c:pt idx="60">
                  <c:v>0.76</c:v>
                </c:pt>
                <c:pt idx="61">
                  <c:v>0.76</c:v>
                </c:pt>
                <c:pt idx="62">
                  <c:v>0.78</c:v>
                </c:pt>
                <c:pt idx="63">
                  <c:v>0.78</c:v>
                </c:pt>
                <c:pt idx="64">
                  <c:v>0.8</c:v>
                </c:pt>
                <c:pt idx="65">
                  <c:v>0.8</c:v>
                </c:pt>
                <c:pt idx="66">
                  <c:v>0.82</c:v>
                </c:pt>
                <c:pt idx="67">
                  <c:v>0.82</c:v>
                </c:pt>
                <c:pt idx="68">
                  <c:v>0.84</c:v>
                </c:pt>
                <c:pt idx="69">
                  <c:v>0.84</c:v>
                </c:pt>
                <c:pt idx="70">
                  <c:v>0.86</c:v>
                </c:pt>
                <c:pt idx="71">
                  <c:v>0.86</c:v>
                </c:pt>
                <c:pt idx="72">
                  <c:v>0.88</c:v>
                </c:pt>
                <c:pt idx="73">
                  <c:v>0.88</c:v>
                </c:pt>
                <c:pt idx="74">
                  <c:v>0.9</c:v>
                </c:pt>
                <c:pt idx="75">
                  <c:v>0.9</c:v>
                </c:pt>
                <c:pt idx="76">
                  <c:v>0.92</c:v>
                </c:pt>
                <c:pt idx="77">
                  <c:v>0.92</c:v>
                </c:pt>
                <c:pt idx="78">
                  <c:v>0.94</c:v>
                </c:pt>
                <c:pt idx="79">
                  <c:v>0.94</c:v>
                </c:pt>
                <c:pt idx="80">
                  <c:v>0.96</c:v>
                </c:pt>
                <c:pt idx="81">
                  <c:v>0.96</c:v>
                </c:pt>
                <c:pt idx="82">
                  <c:v>0.98</c:v>
                </c:pt>
                <c:pt idx="83">
                  <c:v>0.98</c:v>
                </c:pt>
                <c:pt idx="84">
                  <c:v>1</c:v>
                </c:pt>
                <c:pt idx="85">
                  <c:v>1</c:v>
                </c:pt>
                <c:pt idx="86">
                  <c:v>1.02</c:v>
                </c:pt>
                <c:pt idx="87">
                  <c:v>1.02</c:v>
                </c:pt>
                <c:pt idx="88">
                  <c:v>1.04</c:v>
                </c:pt>
                <c:pt idx="89">
                  <c:v>1.04</c:v>
                </c:pt>
              </c:numCache>
            </c:numRef>
          </c:xVal>
          <c:yVal>
            <c:numRef>
              <c:f>MCSim6!$AL$2:$AL$91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900</c:v>
                </c:pt>
                <c:pt idx="6">
                  <c:v>900</c:v>
                </c:pt>
                <c:pt idx="7">
                  <c:v>886</c:v>
                </c:pt>
                <c:pt idx="8">
                  <c:v>886</c:v>
                </c:pt>
                <c:pt idx="9">
                  <c:v>787</c:v>
                </c:pt>
                <c:pt idx="10">
                  <c:v>787</c:v>
                </c:pt>
                <c:pt idx="11">
                  <c:v>743</c:v>
                </c:pt>
                <c:pt idx="12">
                  <c:v>743</c:v>
                </c:pt>
                <c:pt idx="13">
                  <c:v>679</c:v>
                </c:pt>
                <c:pt idx="14">
                  <c:v>679</c:v>
                </c:pt>
                <c:pt idx="15">
                  <c:v>670</c:v>
                </c:pt>
                <c:pt idx="16">
                  <c:v>670</c:v>
                </c:pt>
                <c:pt idx="17">
                  <c:v>601</c:v>
                </c:pt>
                <c:pt idx="18">
                  <c:v>601</c:v>
                </c:pt>
                <c:pt idx="19">
                  <c:v>498</c:v>
                </c:pt>
                <c:pt idx="20">
                  <c:v>498</c:v>
                </c:pt>
                <c:pt idx="21">
                  <c:v>439</c:v>
                </c:pt>
                <c:pt idx="22">
                  <c:v>439</c:v>
                </c:pt>
                <c:pt idx="23">
                  <c:v>412</c:v>
                </c:pt>
                <c:pt idx="24">
                  <c:v>412</c:v>
                </c:pt>
                <c:pt idx="25">
                  <c:v>409</c:v>
                </c:pt>
                <c:pt idx="26">
                  <c:v>409</c:v>
                </c:pt>
                <c:pt idx="27">
                  <c:v>338</c:v>
                </c:pt>
                <c:pt idx="28">
                  <c:v>338</c:v>
                </c:pt>
                <c:pt idx="29">
                  <c:v>328</c:v>
                </c:pt>
                <c:pt idx="30">
                  <c:v>328</c:v>
                </c:pt>
                <c:pt idx="31">
                  <c:v>296</c:v>
                </c:pt>
                <c:pt idx="32">
                  <c:v>296</c:v>
                </c:pt>
                <c:pt idx="33">
                  <c:v>272</c:v>
                </c:pt>
                <c:pt idx="34">
                  <c:v>272</c:v>
                </c:pt>
                <c:pt idx="35">
                  <c:v>241</c:v>
                </c:pt>
                <c:pt idx="36">
                  <c:v>241</c:v>
                </c:pt>
                <c:pt idx="37">
                  <c:v>228</c:v>
                </c:pt>
                <c:pt idx="38">
                  <c:v>228</c:v>
                </c:pt>
                <c:pt idx="39">
                  <c:v>166</c:v>
                </c:pt>
                <c:pt idx="40">
                  <c:v>166</c:v>
                </c:pt>
                <c:pt idx="41">
                  <c:v>171</c:v>
                </c:pt>
                <c:pt idx="42">
                  <c:v>171</c:v>
                </c:pt>
                <c:pt idx="43">
                  <c:v>147</c:v>
                </c:pt>
                <c:pt idx="44">
                  <c:v>147</c:v>
                </c:pt>
                <c:pt idx="45">
                  <c:v>150</c:v>
                </c:pt>
                <c:pt idx="46">
                  <c:v>150</c:v>
                </c:pt>
                <c:pt idx="47">
                  <c:v>104</c:v>
                </c:pt>
                <c:pt idx="48">
                  <c:v>104</c:v>
                </c:pt>
                <c:pt idx="49">
                  <c:v>92</c:v>
                </c:pt>
                <c:pt idx="50">
                  <c:v>92</c:v>
                </c:pt>
                <c:pt idx="51">
                  <c:v>62</c:v>
                </c:pt>
                <c:pt idx="52">
                  <c:v>62</c:v>
                </c:pt>
                <c:pt idx="53">
                  <c:v>68</c:v>
                </c:pt>
                <c:pt idx="54">
                  <c:v>68</c:v>
                </c:pt>
                <c:pt idx="55">
                  <c:v>63</c:v>
                </c:pt>
                <c:pt idx="56">
                  <c:v>63</c:v>
                </c:pt>
                <c:pt idx="57">
                  <c:v>51</c:v>
                </c:pt>
                <c:pt idx="58">
                  <c:v>51</c:v>
                </c:pt>
                <c:pt idx="59">
                  <c:v>43</c:v>
                </c:pt>
                <c:pt idx="60">
                  <c:v>43</c:v>
                </c:pt>
                <c:pt idx="61">
                  <c:v>27</c:v>
                </c:pt>
                <c:pt idx="62">
                  <c:v>27</c:v>
                </c:pt>
                <c:pt idx="63">
                  <c:v>26</c:v>
                </c:pt>
                <c:pt idx="64">
                  <c:v>26</c:v>
                </c:pt>
                <c:pt idx="65">
                  <c:v>24</c:v>
                </c:pt>
                <c:pt idx="66">
                  <c:v>24</c:v>
                </c:pt>
                <c:pt idx="67">
                  <c:v>20</c:v>
                </c:pt>
                <c:pt idx="68">
                  <c:v>20</c:v>
                </c:pt>
                <c:pt idx="69">
                  <c:v>17</c:v>
                </c:pt>
                <c:pt idx="70">
                  <c:v>17</c:v>
                </c:pt>
                <c:pt idx="71">
                  <c:v>10</c:v>
                </c:pt>
                <c:pt idx="72">
                  <c:v>10</c:v>
                </c:pt>
                <c:pt idx="73">
                  <c:v>5</c:v>
                </c:pt>
                <c:pt idx="74">
                  <c:v>5</c:v>
                </c:pt>
                <c:pt idx="75">
                  <c:v>9</c:v>
                </c:pt>
                <c:pt idx="76">
                  <c:v>9</c:v>
                </c:pt>
                <c:pt idx="77">
                  <c:v>8</c:v>
                </c:pt>
                <c:pt idx="78">
                  <c:v>8</c:v>
                </c:pt>
                <c:pt idx="79">
                  <c:v>7</c:v>
                </c:pt>
                <c:pt idx="80">
                  <c:v>7</c:v>
                </c:pt>
                <c:pt idx="81">
                  <c:v>2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8-415F-BD90-928957FCBF99}"/>
            </c:ext>
          </c:extLst>
        </c:ser>
        <c:ser>
          <c:idx val="1"/>
          <c:order val="1"/>
          <c:tx>
            <c:strRef>
              <c:f>MCSim6!$AM$1</c:f>
              <c:strCache>
                <c:ptCount val="1"/>
                <c:pt idx="0">
                  <c:v>DGP!$F$4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MCSim6!$AK$2:$AK$91</c:f>
              <c:numCache>
                <c:formatCode>General</c:formatCode>
                <c:ptCount val="90"/>
                <c:pt idx="0">
                  <c:v>0.16</c:v>
                </c:pt>
                <c:pt idx="1">
                  <c:v>0.16</c:v>
                </c:pt>
                <c:pt idx="2">
                  <c:v>0.18</c:v>
                </c:pt>
                <c:pt idx="3">
                  <c:v>0.18</c:v>
                </c:pt>
                <c:pt idx="4">
                  <c:v>0.2</c:v>
                </c:pt>
                <c:pt idx="5">
                  <c:v>0.2</c:v>
                </c:pt>
                <c:pt idx="6">
                  <c:v>0.22</c:v>
                </c:pt>
                <c:pt idx="7">
                  <c:v>0.22</c:v>
                </c:pt>
                <c:pt idx="8">
                  <c:v>0.24</c:v>
                </c:pt>
                <c:pt idx="9">
                  <c:v>0.24</c:v>
                </c:pt>
                <c:pt idx="10">
                  <c:v>0.26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</c:v>
                </c:pt>
                <c:pt idx="16">
                  <c:v>0.32</c:v>
                </c:pt>
                <c:pt idx="17">
                  <c:v>0.32</c:v>
                </c:pt>
                <c:pt idx="18">
                  <c:v>0.34</c:v>
                </c:pt>
                <c:pt idx="19">
                  <c:v>0.34</c:v>
                </c:pt>
                <c:pt idx="20">
                  <c:v>0.36</c:v>
                </c:pt>
                <c:pt idx="21">
                  <c:v>0.36</c:v>
                </c:pt>
                <c:pt idx="22">
                  <c:v>0.38</c:v>
                </c:pt>
                <c:pt idx="23">
                  <c:v>0.38</c:v>
                </c:pt>
                <c:pt idx="24">
                  <c:v>0.4</c:v>
                </c:pt>
                <c:pt idx="25">
                  <c:v>0.4</c:v>
                </c:pt>
                <c:pt idx="26">
                  <c:v>0.42</c:v>
                </c:pt>
                <c:pt idx="27">
                  <c:v>0.42</c:v>
                </c:pt>
                <c:pt idx="28">
                  <c:v>0.44</c:v>
                </c:pt>
                <c:pt idx="29">
                  <c:v>0.44</c:v>
                </c:pt>
                <c:pt idx="30">
                  <c:v>0.46</c:v>
                </c:pt>
                <c:pt idx="31">
                  <c:v>0.46</c:v>
                </c:pt>
                <c:pt idx="32">
                  <c:v>0.48</c:v>
                </c:pt>
                <c:pt idx="33">
                  <c:v>0.48</c:v>
                </c:pt>
                <c:pt idx="34">
                  <c:v>0.5</c:v>
                </c:pt>
                <c:pt idx="35">
                  <c:v>0.5</c:v>
                </c:pt>
                <c:pt idx="36">
                  <c:v>0.52</c:v>
                </c:pt>
                <c:pt idx="37">
                  <c:v>0.52</c:v>
                </c:pt>
                <c:pt idx="38">
                  <c:v>0.54</c:v>
                </c:pt>
                <c:pt idx="39">
                  <c:v>0.54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0.6</c:v>
                </c:pt>
                <c:pt idx="45">
                  <c:v>0.6</c:v>
                </c:pt>
                <c:pt idx="46">
                  <c:v>0.62</c:v>
                </c:pt>
                <c:pt idx="47">
                  <c:v>0.62</c:v>
                </c:pt>
                <c:pt idx="48">
                  <c:v>0.64</c:v>
                </c:pt>
                <c:pt idx="49">
                  <c:v>0.64</c:v>
                </c:pt>
                <c:pt idx="50">
                  <c:v>0.66</c:v>
                </c:pt>
                <c:pt idx="51">
                  <c:v>0.66</c:v>
                </c:pt>
                <c:pt idx="52">
                  <c:v>0.68</c:v>
                </c:pt>
                <c:pt idx="53">
                  <c:v>0.68</c:v>
                </c:pt>
                <c:pt idx="54">
                  <c:v>0.7</c:v>
                </c:pt>
                <c:pt idx="55">
                  <c:v>0.7</c:v>
                </c:pt>
                <c:pt idx="56">
                  <c:v>0.72</c:v>
                </c:pt>
                <c:pt idx="57">
                  <c:v>0.72</c:v>
                </c:pt>
                <c:pt idx="58">
                  <c:v>0.74</c:v>
                </c:pt>
                <c:pt idx="59">
                  <c:v>0.74</c:v>
                </c:pt>
                <c:pt idx="60">
                  <c:v>0.76</c:v>
                </c:pt>
                <c:pt idx="61">
                  <c:v>0.76</c:v>
                </c:pt>
                <c:pt idx="62">
                  <c:v>0.78</c:v>
                </c:pt>
                <c:pt idx="63">
                  <c:v>0.78</c:v>
                </c:pt>
                <c:pt idx="64">
                  <c:v>0.8</c:v>
                </c:pt>
                <c:pt idx="65">
                  <c:v>0.8</c:v>
                </c:pt>
                <c:pt idx="66">
                  <c:v>0.82</c:v>
                </c:pt>
                <c:pt idx="67">
                  <c:v>0.82</c:v>
                </c:pt>
                <c:pt idx="68">
                  <c:v>0.84</c:v>
                </c:pt>
                <c:pt idx="69">
                  <c:v>0.84</c:v>
                </c:pt>
                <c:pt idx="70">
                  <c:v>0.86</c:v>
                </c:pt>
                <c:pt idx="71">
                  <c:v>0.86</c:v>
                </c:pt>
                <c:pt idx="72">
                  <c:v>0.88</c:v>
                </c:pt>
                <c:pt idx="73">
                  <c:v>0.88</c:v>
                </c:pt>
                <c:pt idx="74">
                  <c:v>0.9</c:v>
                </c:pt>
                <c:pt idx="75">
                  <c:v>0.9</c:v>
                </c:pt>
                <c:pt idx="76">
                  <c:v>0.92</c:v>
                </c:pt>
                <c:pt idx="77">
                  <c:v>0.92</c:v>
                </c:pt>
                <c:pt idx="78">
                  <c:v>0.94</c:v>
                </c:pt>
                <c:pt idx="79">
                  <c:v>0.94</c:v>
                </c:pt>
                <c:pt idx="80">
                  <c:v>0.96</c:v>
                </c:pt>
                <c:pt idx="81">
                  <c:v>0.96</c:v>
                </c:pt>
                <c:pt idx="82">
                  <c:v>0.98</c:v>
                </c:pt>
                <c:pt idx="83">
                  <c:v>0.98</c:v>
                </c:pt>
                <c:pt idx="84">
                  <c:v>1</c:v>
                </c:pt>
                <c:pt idx="85">
                  <c:v>1</c:v>
                </c:pt>
                <c:pt idx="86">
                  <c:v>1.02</c:v>
                </c:pt>
                <c:pt idx="87">
                  <c:v>1.02</c:v>
                </c:pt>
                <c:pt idx="88">
                  <c:v>1.04</c:v>
                </c:pt>
                <c:pt idx="89">
                  <c:v>1.04</c:v>
                </c:pt>
              </c:numCache>
            </c:numRef>
          </c:xVal>
          <c:yVal>
            <c:numRef>
              <c:f>MCSim6!$AM$2:$AM$91</c:f>
              <c:numCache>
                <c:formatCode>General</c:formatCode>
                <c:ptCount val="90"/>
                <c:pt idx="0">
                  <c:v>0</c:v>
                </c:pt>
                <c:pt idx="1">
                  <c:v>715</c:v>
                </c:pt>
                <c:pt idx="2">
                  <c:v>715</c:v>
                </c:pt>
                <c:pt idx="3">
                  <c:v>731</c:v>
                </c:pt>
                <c:pt idx="4">
                  <c:v>731</c:v>
                </c:pt>
                <c:pt idx="5">
                  <c:v>686</c:v>
                </c:pt>
                <c:pt idx="6">
                  <c:v>686</c:v>
                </c:pt>
                <c:pt idx="7">
                  <c:v>625</c:v>
                </c:pt>
                <c:pt idx="8">
                  <c:v>625</c:v>
                </c:pt>
                <c:pt idx="9">
                  <c:v>614</c:v>
                </c:pt>
                <c:pt idx="10">
                  <c:v>614</c:v>
                </c:pt>
                <c:pt idx="11">
                  <c:v>592</c:v>
                </c:pt>
                <c:pt idx="12">
                  <c:v>592</c:v>
                </c:pt>
                <c:pt idx="13">
                  <c:v>551</c:v>
                </c:pt>
                <c:pt idx="14">
                  <c:v>551</c:v>
                </c:pt>
                <c:pt idx="15">
                  <c:v>461</c:v>
                </c:pt>
                <c:pt idx="16">
                  <c:v>461</c:v>
                </c:pt>
                <c:pt idx="17">
                  <c:v>420</c:v>
                </c:pt>
                <c:pt idx="18">
                  <c:v>420</c:v>
                </c:pt>
                <c:pt idx="19">
                  <c:v>399</c:v>
                </c:pt>
                <c:pt idx="20">
                  <c:v>399</c:v>
                </c:pt>
                <c:pt idx="21">
                  <c:v>413</c:v>
                </c:pt>
                <c:pt idx="22">
                  <c:v>413</c:v>
                </c:pt>
                <c:pt idx="23">
                  <c:v>342</c:v>
                </c:pt>
                <c:pt idx="24">
                  <c:v>342</c:v>
                </c:pt>
                <c:pt idx="25">
                  <c:v>340</c:v>
                </c:pt>
                <c:pt idx="26">
                  <c:v>340</c:v>
                </c:pt>
                <c:pt idx="27">
                  <c:v>316</c:v>
                </c:pt>
                <c:pt idx="28">
                  <c:v>316</c:v>
                </c:pt>
                <c:pt idx="29">
                  <c:v>297</c:v>
                </c:pt>
                <c:pt idx="30">
                  <c:v>297</c:v>
                </c:pt>
                <c:pt idx="31">
                  <c:v>285</c:v>
                </c:pt>
                <c:pt idx="32">
                  <c:v>285</c:v>
                </c:pt>
                <c:pt idx="33">
                  <c:v>256</c:v>
                </c:pt>
                <c:pt idx="34">
                  <c:v>256</c:v>
                </c:pt>
                <c:pt idx="35">
                  <c:v>226</c:v>
                </c:pt>
                <c:pt idx="36">
                  <c:v>226</c:v>
                </c:pt>
                <c:pt idx="37">
                  <c:v>223</c:v>
                </c:pt>
                <c:pt idx="38">
                  <c:v>223</c:v>
                </c:pt>
                <c:pt idx="39">
                  <c:v>183</c:v>
                </c:pt>
                <c:pt idx="40">
                  <c:v>183</c:v>
                </c:pt>
                <c:pt idx="41">
                  <c:v>184</c:v>
                </c:pt>
                <c:pt idx="42">
                  <c:v>184</c:v>
                </c:pt>
                <c:pt idx="43">
                  <c:v>136</c:v>
                </c:pt>
                <c:pt idx="44">
                  <c:v>136</c:v>
                </c:pt>
                <c:pt idx="45">
                  <c:v>130</c:v>
                </c:pt>
                <c:pt idx="46">
                  <c:v>130</c:v>
                </c:pt>
                <c:pt idx="47">
                  <c:v>113</c:v>
                </c:pt>
                <c:pt idx="48">
                  <c:v>113</c:v>
                </c:pt>
                <c:pt idx="49">
                  <c:v>114</c:v>
                </c:pt>
                <c:pt idx="50">
                  <c:v>114</c:v>
                </c:pt>
                <c:pt idx="51">
                  <c:v>96</c:v>
                </c:pt>
                <c:pt idx="52">
                  <c:v>96</c:v>
                </c:pt>
                <c:pt idx="53">
                  <c:v>88</c:v>
                </c:pt>
                <c:pt idx="54">
                  <c:v>88</c:v>
                </c:pt>
                <c:pt idx="55">
                  <c:v>73</c:v>
                </c:pt>
                <c:pt idx="56">
                  <c:v>73</c:v>
                </c:pt>
                <c:pt idx="57">
                  <c:v>59</c:v>
                </c:pt>
                <c:pt idx="58">
                  <c:v>59</c:v>
                </c:pt>
                <c:pt idx="59">
                  <c:v>51</c:v>
                </c:pt>
                <c:pt idx="60">
                  <c:v>51</c:v>
                </c:pt>
                <c:pt idx="61">
                  <c:v>52</c:v>
                </c:pt>
                <c:pt idx="62">
                  <c:v>52</c:v>
                </c:pt>
                <c:pt idx="63">
                  <c:v>45</c:v>
                </c:pt>
                <c:pt idx="64">
                  <c:v>45</c:v>
                </c:pt>
                <c:pt idx="65">
                  <c:v>31</c:v>
                </c:pt>
                <c:pt idx="66">
                  <c:v>31</c:v>
                </c:pt>
                <c:pt idx="67">
                  <c:v>30</c:v>
                </c:pt>
                <c:pt idx="68">
                  <c:v>30</c:v>
                </c:pt>
                <c:pt idx="69">
                  <c:v>20</c:v>
                </c:pt>
                <c:pt idx="70">
                  <c:v>20</c:v>
                </c:pt>
                <c:pt idx="71">
                  <c:v>23</c:v>
                </c:pt>
                <c:pt idx="72">
                  <c:v>23</c:v>
                </c:pt>
                <c:pt idx="73">
                  <c:v>19</c:v>
                </c:pt>
                <c:pt idx="74">
                  <c:v>19</c:v>
                </c:pt>
                <c:pt idx="75">
                  <c:v>24</c:v>
                </c:pt>
                <c:pt idx="76">
                  <c:v>24</c:v>
                </c:pt>
                <c:pt idx="77">
                  <c:v>13</c:v>
                </c:pt>
                <c:pt idx="78">
                  <c:v>13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4</c:v>
                </c:pt>
                <c:pt idx="86">
                  <c:v>4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8-415F-BD90-928957FCB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868736"/>
        <c:axId val="1545686784"/>
      </c:scatterChart>
      <c:valAx>
        <c:axId val="1454868736"/>
        <c:scaling>
          <c:orientation val="minMax"/>
          <c:max val="1.04"/>
          <c:min val="0.16"/>
        </c:scaling>
        <c:delete val="0"/>
        <c:axPos val="b"/>
        <c:numFmt formatCode="General" sourceLinked="1"/>
        <c:majorTickMark val="out"/>
        <c:minorTickMark val="none"/>
        <c:tickLblPos val="nextTo"/>
        <c:crossAx val="1545686784"/>
        <c:crosses val="autoZero"/>
        <c:crossBetween val="midCat"/>
      </c:valAx>
      <c:valAx>
        <c:axId val="154568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1454868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$D$4 And DGP!$F$4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MCSim7!$AL$1</c:f>
              <c:strCache>
                <c:ptCount val="1"/>
                <c:pt idx="0">
                  <c:v>$D$4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MCSim7!$AK$2:$AK$99</c:f>
              <c:numCache>
                <c:formatCode>General</c:formatCode>
                <c:ptCount val="98"/>
                <c:pt idx="0">
                  <c:v>0.16</c:v>
                </c:pt>
                <c:pt idx="1">
                  <c:v>0.16</c:v>
                </c:pt>
                <c:pt idx="2">
                  <c:v>0.18</c:v>
                </c:pt>
                <c:pt idx="3">
                  <c:v>0.18</c:v>
                </c:pt>
                <c:pt idx="4">
                  <c:v>0.2</c:v>
                </c:pt>
                <c:pt idx="5">
                  <c:v>0.2</c:v>
                </c:pt>
                <c:pt idx="6">
                  <c:v>0.22</c:v>
                </c:pt>
                <c:pt idx="7">
                  <c:v>0.22</c:v>
                </c:pt>
                <c:pt idx="8">
                  <c:v>0.24</c:v>
                </c:pt>
                <c:pt idx="9">
                  <c:v>0.24</c:v>
                </c:pt>
                <c:pt idx="10">
                  <c:v>0.26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</c:v>
                </c:pt>
                <c:pt idx="16">
                  <c:v>0.32</c:v>
                </c:pt>
                <c:pt idx="17">
                  <c:v>0.32</c:v>
                </c:pt>
                <c:pt idx="18">
                  <c:v>0.34</c:v>
                </c:pt>
                <c:pt idx="19">
                  <c:v>0.34</c:v>
                </c:pt>
                <c:pt idx="20">
                  <c:v>0.36</c:v>
                </c:pt>
                <c:pt idx="21">
                  <c:v>0.36</c:v>
                </c:pt>
                <c:pt idx="22">
                  <c:v>0.38</c:v>
                </c:pt>
                <c:pt idx="23">
                  <c:v>0.38</c:v>
                </c:pt>
                <c:pt idx="24">
                  <c:v>0.4</c:v>
                </c:pt>
                <c:pt idx="25">
                  <c:v>0.4</c:v>
                </c:pt>
                <c:pt idx="26">
                  <c:v>0.42</c:v>
                </c:pt>
                <c:pt idx="27">
                  <c:v>0.42</c:v>
                </c:pt>
                <c:pt idx="28">
                  <c:v>0.44</c:v>
                </c:pt>
                <c:pt idx="29">
                  <c:v>0.44</c:v>
                </c:pt>
                <c:pt idx="30">
                  <c:v>0.46</c:v>
                </c:pt>
                <c:pt idx="31">
                  <c:v>0.46</c:v>
                </c:pt>
                <c:pt idx="32">
                  <c:v>0.48</c:v>
                </c:pt>
                <c:pt idx="33">
                  <c:v>0.48</c:v>
                </c:pt>
                <c:pt idx="34">
                  <c:v>0.5</c:v>
                </c:pt>
                <c:pt idx="35">
                  <c:v>0.5</c:v>
                </c:pt>
                <c:pt idx="36">
                  <c:v>0.52</c:v>
                </c:pt>
                <c:pt idx="37">
                  <c:v>0.52</c:v>
                </c:pt>
                <c:pt idx="38">
                  <c:v>0.54</c:v>
                </c:pt>
                <c:pt idx="39">
                  <c:v>0.54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0.6</c:v>
                </c:pt>
                <c:pt idx="45">
                  <c:v>0.6</c:v>
                </c:pt>
                <c:pt idx="46">
                  <c:v>0.62</c:v>
                </c:pt>
                <c:pt idx="47">
                  <c:v>0.62</c:v>
                </c:pt>
                <c:pt idx="48">
                  <c:v>0.64</c:v>
                </c:pt>
                <c:pt idx="49">
                  <c:v>0.64</c:v>
                </c:pt>
                <c:pt idx="50">
                  <c:v>0.66</c:v>
                </c:pt>
                <c:pt idx="51">
                  <c:v>0.66</c:v>
                </c:pt>
                <c:pt idx="52">
                  <c:v>0.68</c:v>
                </c:pt>
                <c:pt idx="53">
                  <c:v>0.68</c:v>
                </c:pt>
                <c:pt idx="54">
                  <c:v>0.7</c:v>
                </c:pt>
                <c:pt idx="55">
                  <c:v>0.7</c:v>
                </c:pt>
                <c:pt idx="56">
                  <c:v>0.72</c:v>
                </c:pt>
                <c:pt idx="57">
                  <c:v>0.72</c:v>
                </c:pt>
                <c:pt idx="58">
                  <c:v>0.74</c:v>
                </c:pt>
                <c:pt idx="59">
                  <c:v>0.74</c:v>
                </c:pt>
                <c:pt idx="60">
                  <c:v>0.76</c:v>
                </c:pt>
                <c:pt idx="61">
                  <c:v>0.76</c:v>
                </c:pt>
                <c:pt idx="62">
                  <c:v>0.78</c:v>
                </c:pt>
                <c:pt idx="63">
                  <c:v>0.78</c:v>
                </c:pt>
                <c:pt idx="64">
                  <c:v>0.8</c:v>
                </c:pt>
                <c:pt idx="65">
                  <c:v>0.8</c:v>
                </c:pt>
                <c:pt idx="66">
                  <c:v>0.82</c:v>
                </c:pt>
                <c:pt idx="67">
                  <c:v>0.82</c:v>
                </c:pt>
                <c:pt idx="68">
                  <c:v>0.84</c:v>
                </c:pt>
                <c:pt idx="69">
                  <c:v>0.84</c:v>
                </c:pt>
                <c:pt idx="70">
                  <c:v>0.86</c:v>
                </c:pt>
                <c:pt idx="71">
                  <c:v>0.86</c:v>
                </c:pt>
                <c:pt idx="72">
                  <c:v>0.88</c:v>
                </c:pt>
                <c:pt idx="73">
                  <c:v>0.88</c:v>
                </c:pt>
                <c:pt idx="74">
                  <c:v>0.9</c:v>
                </c:pt>
                <c:pt idx="75">
                  <c:v>0.9</c:v>
                </c:pt>
                <c:pt idx="76">
                  <c:v>0.92</c:v>
                </c:pt>
                <c:pt idx="77">
                  <c:v>0.92</c:v>
                </c:pt>
                <c:pt idx="78">
                  <c:v>0.94</c:v>
                </c:pt>
                <c:pt idx="79">
                  <c:v>0.94</c:v>
                </c:pt>
                <c:pt idx="80">
                  <c:v>0.96</c:v>
                </c:pt>
                <c:pt idx="81">
                  <c:v>0.96</c:v>
                </c:pt>
                <c:pt idx="82">
                  <c:v>0.98</c:v>
                </c:pt>
                <c:pt idx="83">
                  <c:v>0.98</c:v>
                </c:pt>
                <c:pt idx="84">
                  <c:v>1</c:v>
                </c:pt>
                <c:pt idx="85">
                  <c:v>1</c:v>
                </c:pt>
                <c:pt idx="86">
                  <c:v>1.02</c:v>
                </c:pt>
                <c:pt idx="87">
                  <c:v>1.02</c:v>
                </c:pt>
                <c:pt idx="88">
                  <c:v>1.04</c:v>
                </c:pt>
                <c:pt idx="89">
                  <c:v>1.04</c:v>
                </c:pt>
                <c:pt idx="90">
                  <c:v>1.06</c:v>
                </c:pt>
                <c:pt idx="91">
                  <c:v>1.06</c:v>
                </c:pt>
                <c:pt idx="92">
                  <c:v>1.08</c:v>
                </c:pt>
                <c:pt idx="93">
                  <c:v>1.08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1.1200000000000001</c:v>
                </c:pt>
                <c:pt idx="97">
                  <c:v>1.1200000000000001</c:v>
                </c:pt>
              </c:numCache>
            </c:numRef>
          </c:xVal>
          <c:yVal>
            <c:numRef>
              <c:f>MCSim7!$AL$2:$AL$99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9530</c:v>
                </c:pt>
                <c:pt idx="6">
                  <c:v>9530</c:v>
                </c:pt>
                <c:pt idx="7">
                  <c:v>8814</c:v>
                </c:pt>
                <c:pt idx="8">
                  <c:v>8814</c:v>
                </c:pt>
                <c:pt idx="9">
                  <c:v>8169</c:v>
                </c:pt>
                <c:pt idx="10">
                  <c:v>8169</c:v>
                </c:pt>
                <c:pt idx="11">
                  <c:v>7414</c:v>
                </c:pt>
                <c:pt idx="12">
                  <c:v>7414</c:v>
                </c:pt>
                <c:pt idx="13">
                  <c:v>6800</c:v>
                </c:pt>
                <c:pt idx="14">
                  <c:v>6800</c:v>
                </c:pt>
                <c:pt idx="15">
                  <c:v>6279</c:v>
                </c:pt>
                <c:pt idx="16">
                  <c:v>6279</c:v>
                </c:pt>
                <c:pt idx="17">
                  <c:v>5664</c:v>
                </c:pt>
                <c:pt idx="18">
                  <c:v>5664</c:v>
                </c:pt>
                <c:pt idx="19">
                  <c:v>5173</c:v>
                </c:pt>
                <c:pt idx="20">
                  <c:v>5173</c:v>
                </c:pt>
                <c:pt idx="21">
                  <c:v>4805</c:v>
                </c:pt>
                <c:pt idx="22">
                  <c:v>4805</c:v>
                </c:pt>
                <c:pt idx="23">
                  <c:v>4444</c:v>
                </c:pt>
                <c:pt idx="24">
                  <c:v>4444</c:v>
                </c:pt>
                <c:pt idx="25">
                  <c:v>3956</c:v>
                </c:pt>
                <c:pt idx="26">
                  <c:v>3956</c:v>
                </c:pt>
                <c:pt idx="27">
                  <c:v>3511</c:v>
                </c:pt>
                <c:pt idx="28">
                  <c:v>3511</c:v>
                </c:pt>
                <c:pt idx="29">
                  <c:v>3186</c:v>
                </c:pt>
                <c:pt idx="30">
                  <c:v>3186</c:v>
                </c:pt>
                <c:pt idx="31">
                  <c:v>2780</c:v>
                </c:pt>
                <c:pt idx="32">
                  <c:v>2780</c:v>
                </c:pt>
                <c:pt idx="33">
                  <c:v>2533</c:v>
                </c:pt>
                <c:pt idx="34">
                  <c:v>2533</c:v>
                </c:pt>
                <c:pt idx="35">
                  <c:v>2194</c:v>
                </c:pt>
                <c:pt idx="36">
                  <c:v>2194</c:v>
                </c:pt>
                <c:pt idx="37">
                  <c:v>2091</c:v>
                </c:pt>
                <c:pt idx="38">
                  <c:v>2091</c:v>
                </c:pt>
                <c:pt idx="39">
                  <c:v>1805</c:v>
                </c:pt>
                <c:pt idx="40">
                  <c:v>1805</c:v>
                </c:pt>
                <c:pt idx="41">
                  <c:v>1667</c:v>
                </c:pt>
                <c:pt idx="42">
                  <c:v>1667</c:v>
                </c:pt>
                <c:pt idx="43">
                  <c:v>1364</c:v>
                </c:pt>
                <c:pt idx="44">
                  <c:v>1364</c:v>
                </c:pt>
                <c:pt idx="45">
                  <c:v>1202</c:v>
                </c:pt>
                <c:pt idx="46">
                  <c:v>1202</c:v>
                </c:pt>
                <c:pt idx="47">
                  <c:v>1029</c:v>
                </c:pt>
                <c:pt idx="48">
                  <c:v>1029</c:v>
                </c:pt>
                <c:pt idx="49">
                  <c:v>882</c:v>
                </c:pt>
                <c:pt idx="50">
                  <c:v>882</c:v>
                </c:pt>
                <c:pt idx="51">
                  <c:v>819</c:v>
                </c:pt>
                <c:pt idx="52">
                  <c:v>819</c:v>
                </c:pt>
                <c:pt idx="53">
                  <c:v>642</c:v>
                </c:pt>
                <c:pt idx="54">
                  <c:v>642</c:v>
                </c:pt>
                <c:pt idx="55">
                  <c:v>573</c:v>
                </c:pt>
                <c:pt idx="56">
                  <c:v>573</c:v>
                </c:pt>
                <c:pt idx="57">
                  <c:v>502</c:v>
                </c:pt>
                <c:pt idx="58">
                  <c:v>502</c:v>
                </c:pt>
                <c:pt idx="59">
                  <c:v>458</c:v>
                </c:pt>
                <c:pt idx="60">
                  <c:v>458</c:v>
                </c:pt>
                <c:pt idx="61">
                  <c:v>372</c:v>
                </c:pt>
                <c:pt idx="62">
                  <c:v>372</c:v>
                </c:pt>
                <c:pt idx="63">
                  <c:v>299</c:v>
                </c:pt>
                <c:pt idx="64">
                  <c:v>299</c:v>
                </c:pt>
                <c:pt idx="65">
                  <c:v>227</c:v>
                </c:pt>
                <c:pt idx="66">
                  <c:v>227</c:v>
                </c:pt>
                <c:pt idx="67">
                  <c:v>197</c:v>
                </c:pt>
                <c:pt idx="68">
                  <c:v>197</c:v>
                </c:pt>
                <c:pt idx="69">
                  <c:v>164</c:v>
                </c:pt>
                <c:pt idx="70">
                  <c:v>164</c:v>
                </c:pt>
                <c:pt idx="71">
                  <c:v>116</c:v>
                </c:pt>
                <c:pt idx="72">
                  <c:v>116</c:v>
                </c:pt>
                <c:pt idx="73">
                  <c:v>104</c:v>
                </c:pt>
                <c:pt idx="74">
                  <c:v>104</c:v>
                </c:pt>
                <c:pt idx="75">
                  <c:v>56</c:v>
                </c:pt>
                <c:pt idx="76">
                  <c:v>56</c:v>
                </c:pt>
                <c:pt idx="77">
                  <c:v>48</c:v>
                </c:pt>
                <c:pt idx="78">
                  <c:v>48</c:v>
                </c:pt>
                <c:pt idx="79">
                  <c:v>41</c:v>
                </c:pt>
                <c:pt idx="80">
                  <c:v>41</c:v>
                </c:pt>
                <c:pt idx="81">
                  <c:v>25</c:v>
                </c:pt>
                <c:pt idx="82">
                  <c:v>25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8</c:v>
                </c:pt>
                <c:pt idx="90">
                  <c:v>8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F-4D84-9E29-5A81AC85D453}"/>
            </c:ext>
          </c:extLst>
        </c:ser>
        <c:ser>
          <c:idx val="1"/>
          <c:order val="1"/>
          <c:tx>
            <c:strRef>
              <c:f>MCSim7!$AM$1</c:f>
              <c:strCache>
                <c:ptCount val="1"/>
                <c:pt idx="0">
                  <c:v>DGP!$F$4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MCSim7!$AK$2:$AK$99</c:f>
              <c:numCache>
                <c:formatCode>General</c:formatCode>
                <c:ptCount val="98"/>
                <c:pt idx="0">
                  <c:v>0.16</c:v>
                </c:pt>
                <c:pt idx="1">
                  <c:v>0.16</c:v>
                </c:pt>
                <c:pt idx="2">
                  <c:v>0.18</c:v>
                </c:pt>
                <c:pt idx="3">
                  <c:v>0.18</c:v>
                </c:pt>
                <c:pt idx="4">
                  <c:v>0.2</c:v>
                </c:pt>
                <c:pt idx="5">
                  <c:v>0.2</c:v>
                </c:pt>
                <c:pt idx="6">
                  <c:v>0.22</c:v>
                </c:pt>
                <c:pt idx="7">
                  <c:v>0.22</c:v>
                </c:pt>
                <c:pt idx="8">
                  <c:v>0.24</c:v>
                </c:pt>
                <c:pt idx="9">
                  <c:v>0.24</c:v>
                </c:pt>
                <c:pt idx="10">
                  <c:v>0.26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</c:v>
                </c:pt>
                <c:pt idx="16">
                  <c:v>0.32</c:v>
                </c:pt>
                <c:pt idx="17">
                  <c:v>0.32</c:v>
                </c:pt>
                <c:pt idx="18">
                  <c:v>0.34</c:v>
                </c:pt>
                <c:pt idx="19">
                  <c:v>0.34</c:v>
                </c:pt>
                <c:pt idx="20">
                  <c:v>0.36</c:v>
                </c:pt>
                <c:pt idx="21">
                  <c:v>0.36</c:v>
                </c:pt>
                <c:pt idx="22">
                  <c:v>0.38</c:v>
                </c:pt>
                <c:pt idx="23">
                  <c:v>0.38</c:v>
                </c:pt>
                <c:pt idx="24">
                  <c:v>0.4</c:v>
                </c:pt>
                <c:pt idx="25">
                  <c:v>0.4</c:v>
                </c:pt>
                <c:pt idx="26">
                  <c:v>0.42</c:v>
                </c:pt>
                <c:pt idx="27">
                  <c:v>0.42</c:v>
                </c:pt>
                <c:pt idx="28">
                  <c:v>0.44</c:v>
                </c:pt>
                <c:pt idx="29">
                  <c:v>0.44</c:v>
                </c:pt>
                <c:pt idx="30">
                  <c:v>0.46</c:v>
                </c:pt>
                <c:pt idx="31">
                  <c:v>0.46</c:v>
                </c:pt>
                <c:pt idx="32">
                  <c:v>0.48</c:v>
                </c:pt>
                <c:pt idx="33">
                  <c:v>0.48</c:v>
                </c:pt>
                <c:pt idx="34">
                  <c:v>0.5</c:v>
                </c:pt>
                <c:pt idx="35">
                  <c:v>0.5</c:v>
                </c:pt>
                <c:pt idx="36">
                  <c:v>0.52</c:v>
                </c:pt>
                <c:pt idx="37">
                  <c:v>0.52</c:v>
                </c:pt>
                <c:pt idx="38">
                  <c:v>0.54</c:v>
                </c:pt>
                <c:pt idx="39">
                  <c:v>0.54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0.6</c:v>
                </c:pt>
                <c:pt idx="45">
                  <c:v>0.6</c:v>
                </c:pt>
                <c:pt idx="46">
                  <c:v>0.62</c:v>
                </c:pt>
                <c:pt idx="47">
                  <c:v>0.62</c:v>
                </c:pt>
                <c:pt idx="48">
                  <c:v>0.64</c:v>
                </c:pt>
                <c:pt idx="49">
                  <c:v>0.64</c:v>
                </c:pt>
                <c:pt idx="50">
                  <c:v>0.66</c:v>
                </c:pt>
                <c:pt idx="51">
                  <c:v>0.66</c:v>
                </c:pt>
                <c:pt idx="52">
                  <c:v>0.68</c:v>
                </c:pt>
                <c:pt idx="53">
                  <c:v>0.68</c:v>
                </c:pt>
                <c:pt idx="54">
                  <c:v>0.7</c:v>
                </c:pt>
                <c:pt idx="55">
                  <c:v>0.7</c:v>
                </c:pt>
                <c:pt idx="56">
                  <c:v>0.72</c:v>
                </c:pt>
                <c:pt idx="57">
                  <c:v>0.72</c:v>
                </c:pt>
                <c:pt idx="58">
                  <c:v>0.74</c:v>
                </c:pt>
                <c:pt idx="59">
                  <c:v>0.74</c:v>
                </c:pt>
                <c:pt idx="60">
                  <c:v>0.76</c:v>
                </c:pt>
                <c:pt idx="61">
                  <c:v>0.76</c:v>
                </c:pt>
                <c:pt idx="62">
                  <c:v>0.78</c:v>
                </c:pt>
                <c:pt idx="63">
                  <c:v>0.78</c:v>
                </c:pt>
                <c:pt idx="64">
                  <c:v>0.8</c:v>
                </c:pt>
                <c:pt idx="65">
                  <c:v>0.8</c:v>
                </c:pt>
                <c:pt idx="66">
                  <c:v>0.82</c:v>
                </c:pt>
                <c:pt idx="67">
                  <c:v>0.82</c:v>
                </c:pt>
                <c:pt idx="68">
                  <c:v>0.84</c:v>
                </c:pt>
                <c:pt idx="69">
                  <c:v>0.84</c:v>
                </c:pt>
                <c:pt idx="70">
                  <c:v>0.86</c:v>
                </c:pt>
                <c:pt idx="71">
                  <c:v>0.86</c:v>
                </c:pt>
                <c:pt idx="72">
                  <c:v>0.88</c:v>
                </c:pt>
                <c:pt idx="73">
                  <c:v>0.88</c:v>
                </c:pt>
                <c:pt idx="74">
                  <c:v>0.9</c:v>
                </c:pt>
                <c:pt idx="75">
                  <c:v>0.9</c:v>
                </c:pt>
                <c:pt idx="76">
                  <c:v>0.92</c:v>
                </c:pt>
                <c:pt idx="77">
                  <c:v>0.92</c:v>
                </c:pt>
                <c:pt idx="78">
                  <c:v>0.94</c:v>
                </c:pt>
                <c:pt idx="79">
                  <c:v>0.94</c:v>
                </c:pt>
                <c:pt idx="80">
                  <c:v>0.96</c:v>
                </c:pt>
                <c:pt idx="81">
                  <c:v>0.96</c:v>
                </c:pt>
                <c:pt idx="82">
                  <c:v>0.98</c:v>
                </c:pt>
                <c:pt idx="83">
                  <c:v>0.98</c:v>
                </c:pt>
                <c:pt idx="84">
                  <c:v>1</c:v>
                </c:pt>
                <c:pt idx="85">
                  <c:v>1</c:v>
                </c:pt>
                <c:pt idx="86">
                  <c:v>1.02</c:v>
                </c:pt>
                <c:pt idx="87">
                  <c:v>1.02</c:v>
                </c:pt>
                <c:pt idx="88">
                  <c:v>1.04</c:v>
                </c:pt>
                <c:pt idx="89">
                  <c:v>1.04</c:v>
                </c:pt>
                <c:pt idx="90">
                  <c:v>1.06</c:v>
                </c:pt>
                <c:pt idx="91">
                  <c:v>1.06</c:v>
                </c:pt>
                <c:pt idx="92">
                  <c:v>1.08</c:v>
                </c:pt>
                <c:pt idx="93">
                  <c:v>1.08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1.1200000000000001</c:v>
                </c:pt>
                <c:pt idx="97">
                  <c:v>1.1200000000000001</c:v>
                </c:pt>
              </c:numCache>
            </c:numRef>
          </c:xVal>
          <c:yVal>
            <c:numRef>
              <c:f>MCSim7!$AM$2:$AM$99</c:f>
              <c:numCache>
                <c:formatCode>General</c:formatCode>
                <c:ptCount val="98"/>
                <c:pt idx="0">
                  <c:v>0</c:v>
                </c:pt>
                <c:pt idx="1">
                  <c:v>7710</c:v>
                </c:pt>
                <c:pt idx="2">
                  <c:v>7710</c:v>
                </c:pt>
                <c:pt idx="3">
                  <c:v>7258</c:v>
                </c:pt>
                <c:pt idx="4">
                  <c:v>7258</c:v>
                </c:pt>
                <c:pt idx="5">
                  <c:v>6883</c:v>
                </c:pt>
                <c:pt idx="6">
                  <c:v>6883</c:v>
                </c:pt>
                <c:pt idx="7">
                  <c:v>6431</c:v>
                </c:pt>
                <c:pt idx="8">
                  <c:v>6431</c:v>
                </c:pt>
                <c:pt idx="9">
                  <c:v>6038</c:v>
                </c:pt>
                <c:pt idx="10">
                  <c:v>6038</c:v>
                </c:pt>
                <c:pt idx="11">
                  <c:v>5634</c:v>
                </c:pt>
                <c:pt idx="12">
                  <c:v>5634</c:v>
                </c:pt>
                <c:pt idx="13">
                  <c:v>5230</c:v>
                </c:pt>
                <c:pt idx="14">
                  <c:v>5230</c:v>
                </c:pt>
                <c:pt idx="15">
                  <c:v>4826</c:v>
                </c:pt>
                <c:pt idx="16">
                  <c:v>4826</c:v>
                </c:pt>
                <c:pt idx="17">
                  <c:v>4575</c:v>
                </c:pt>
                <c:pt idx="18">
                  <c:v>4575</c:v>
                </c:pt>
                <c:pt idx="19">
                  <c:v>4301</c:v>
                </c:pt>
                <c:pt idx="20">
                  <c:v>4301</c:v>
                </c:pt>
                <c:pt idx="21">
                  <c:v>4021</c:v>
                </c:pt>
                <c:pt idx="22">
                  <c:v>4021</c:v>
                </c:pt>
                <c:pt idx="23">
                  <c:v>3695</c:v>
                </c:pt>
                <c:pt idx="24">
                  <c:v>3695</c:v>
                </c:pt>
                <c:pt idx="25">
                  <c:v>3398</c:v>
                </c:pt>
                <c:pt idx="26">
                  <c:v>3398</c:v>
                </c:pt>
                <c:pt idx="27">
                  <c:v>3044</c:v>
                </c:pt>
                <c:pt idx="28">
                  <c:v>3044</c:v>
                </c:pt>
                <c:pt idx="29">
                  <c:v>2804</c:v>
                </c:pt>
                <c:pt idx="30">
                  <c:v>2804</c:v>
                </c:pt>
                <c:pt idx="31">
                  <c:v>2558</c:v>
                </c:pt>
                <c:pt idx="32">
                  <c:v>2558</c:v>
                </c:pt>
                <c:pt idx="33">
                  <c:v>2474</c:v>
                </c:pt>
                <c:pt idx="34">
                  <c:v>2474</c:v>
                </c:pt>
                <c:pt idx="35">
                  <c:v>2218</c:v>
                </c:pt>
                <c:pt idx="36">
                  <c:v>2218</c:v>
                </c:pt>
                <c:pt idx="37">
                  <c:v>2079</c:v>
                </c:pt>
                <c:pt idx="38">
                  <c:v>2079</c:v>
                </c:pt>
                <c:pt idx="39">
                  <c:v>1820</c:v>
                </c:pt>
                <c:pt idx="40">
                  <c:v>1820</c:v>
                </c:pt>
                <c:pt idx="41">
                  <c:v>1631</c:v>
                </c:pt>
                <c:pt idx="42">
                  <c:v>1631</c:v>
                </c:pt>
                <c:pt idx="43">
                  <c:v>1518</c:v>
                </c:pt>
                <c:pt idx="44">
                  <c:v>1518</c:v>
                </c:pt>
                <c:pt idx="45">
                  <c:v>1288</c:v>
                </c:pt>
                <c:pt idx="46">
                  <c:v>1288</c:v>
                </c:pt>
                <c:pt idx="47">
                  <c:v>1227</c:v>
                </c:pt>
                <c:pt idx="48">
                  <c:v>1227</c:v>
                </c:pt>
                <c:pt idx="49">
                  <c:v>977</c:v>
                </c:pt>
                <c:pt idx="50">
                  <c:v>977</c:v>
                </c:pt>
                <c:pt idx="51">
                  <c:v>955</c:v>
                </c:pt>
                <c:pt idx="52">
                  <c:v>955</c:v>
                </c:pt>
                <c:pt idx="53">
                  <c:v>801</c:v>
                </c:pt>
                <c:pt idx="54">
                  <c:v>801</c:v>
                </c:pt>
                <c:pt idx="55">
                  <c:v>763</c:v>
                </c:pt>
                <c:pt idx="56">
                  <c:v>763</c:v>
                </c:pt>
                <c:pt idx="57">
                  <c:v>651</c:v>
                </c:pt>
                <c:pt idx="58">
                  <c:v>651</c:v>
                </c:pt>
                <c:pt idx="59">
                  <c:v>564</c:v>
                </c:pt>
                <c:pt idx="60">
                  <c:v>564</c:v>
                </c:pt>
                <c:pt idx="61">
                  <c:v>479</c:v>
                </c:pt>
                <c:pt idx="62">
                  <c:v>479</c:v>
                </c:pt>
                <c:pt idx="63">
                  <c:v>424</c:v>
                </c:pt>
                <c:pt idx="64">
                  <c:v>424</c:v>
                </c:pt>
                <c:pt idx="65">
                  <c:v>370</c:v>
                </c:pt>
                <c:pt idx="66">
                  <c:v>370</c:v>
                </c:pt>
                <c:pt idx="67">
                  <c:v>285</c:v>
                </c:pt>
                <c:pt idx="68">
                  <c:v>285</c:v>
                </c:pt>
                <c:pt idx="69">
                  <c:v>257</c:v>
                </c:pt>
                <c:pt idx="70">
                  <c:v>257</c:v>
                </c:pt>
                <c:pt idx="71">
                  <c:v>177</c:v>
                </c:pt>
                <c:pt idx="72">
                  <c:v>177</c:v>
                </c:pt>
                <c:pt idx="73">
                  <c:v>155</c:v>
                </c:pt>
                <c:pt idx="74">
                  <c:v>155</c:v>
                </c:pt>
                <c:pt idx="75">
                  <c:v>131</c:v>
                </c:pt>
                <c:pt idx="76">
                  <c:v>131</c:v>
                </c:pt>
                <c:pt idx="77">
                  <c:v>91</c:v>
                </c:pt>
                <c:pt idx="78">
                  <c:v>91</c:v>
                </c:pt>
                <c:pt idx="79">
                  <c:v>76</c:v>
                </c:pt>
                <c:pt idx="80">
                  <c:v>76</c:v>
                </c:pt>
                <c:pt idx="81">
                  <c:v>64</c:v>
                </c:pt>
                <c:pt idx="82">
                  <c:v>64</c:v>
                </c:pt>
                <c:pt idx="83">
                  <c:v>48</c:v>
                </c:pt>
                <c:pt idx="84">
                  <c:v>48</c:v>
                </c:pt>
                <c:pt idx="85">
                  <c:v>29</c:v>
                </c:pt>
                <c:pt idx="86">
                  <c:v>29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5</c:v>
                </c:pt>
                <c:pt idx="92">
                  <c:v>5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8F-4D84-9E29-5A81AC85D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701040"/>
        <c:axId val="1508548928"/>
      </c:scatterChart>
      <c:valAx>
        <c:axId val="1370701040"/>
        <c:scaling>
          <c:orientation val="minMax"/>
          <c:max val="1.1200000000000001"/>
          <c:min val="0.16"/>
        </c:scaling>
        <c:delete val="0"/>
        <c:axPos val="b"/>
        <c:numFmt formatCode="General" sourceLinked="1"/>
        <c:majorTickMark val="out"/>
        <c:minorTickMark val="none"/>
        <c:tickLblPos val="nextTo"/>
        <c:crossAx val="1508548928"/>
        <c:crosses val="autoZero"/>
        <c:crossBetween val="midCat"/>
      </c:valAx>
      <c:valAx>
        <c:axId val="1508548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1370701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Value of Total Cost =f(</a:t>
            </a:r>
            <a:r>
              <a:rPr lang="en-US" baseline="0"/>
              <a:t>search)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Analytical!$O$14</c:f>
              <c:strCache>
                <c:ptCount val="1"/>
                <c:pt idx="0">
                  <c:v>Expected Value of Total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Analytical!$L$15:$L$24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Analytical!$O$15:$O$24</c:f>
              <c:numCache>
                <c:formatCode>0.000</c:formatCode>
                <c:ptCount val="10"/>
                <c:pt idx="0">
                  <c:v>0.54</c:v>
                </c:pt>
                <c:pt idx="1">
                  <c:v>0.41333333333333333</c:v>
                </c:pt>
                <c:pt idx="2">
                  <c:v>0.37</c:v>
                </c:pt>
                <c:pt idx="3">
                  <c:v>0.36</c:v>
                </c:pt>
                <c:pt idx="4">
                  <c:v>0.3666666666666667</c:v>
                </c:pt>
                <c:pt idx="5">
                  <c:v>0.38285714285714284</c:v>
                </c:pt>
                <c:pt idx="6">
                  <c:v>0.40500000000000003</c:v>
                </c:pt>
                <c:pt idx="7">
                  <c:v>0.43111111111111111</c:v>
                </c:pt>
                <c:pt idx="8">
                  <c:v>0.45999999999999996</c:v>
                </c:pt>
                <c:pt idx="9">
                  <c:v>0.49090909090909096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5-4BE8-BB80-83ABC9FD1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068320"/>
        <c:axId val="1312163888"/>
      </c:scatterChart>
      <c:valAx>
        <c:axId val="119206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(number of searches)</a:t>
                </a:r>
              </a:p>
            </c:rich>
          </c:tx>
          <c:layout>
            <c:manualLayout>
              <c:xMode val="edge"/>
              <c:yMode val="edge"/>
              <c:x val="0.39839168541432318"/>
              <c:y val="0.9149107845198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63888"/>
        <c:crosses val="autoZero"/>
        <c:crossBetween val="midCat"/>
      </c:valAx>
      <c:valAx>
        <c:axId val="13121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value of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6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Statics: n*=f(c)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Analytical!$N$45</c:f>
              <c:strCache>
                <c:ptCount val="1"/>
                <c:pt idx="0">
                  <c:v>n*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Analytical!$M$46:$M$55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xVal>
          <c:yVal>
            <c:numRef>
              <c:f>Analytical!$N$46:$N$55</c:f>
              <c:numCache>
                <c:formatCode>General</c:formatCode>
                <c:ptCount val="10"/>
                <c:pt idx="0">
                  <c:v>13.142135623730951</c:v>
                </c:pt>
                <c:pt idx="1">
                  <c:v>9</c:v>
                </c:pt>
                <c:pt idx="2">
                  <c:v>7.1649658092772608</c:v>
                </c:pt>
                <c:pt idx="3">
                  <c:v>6.0710678118654755</c:v>
                </c:pt>
                <c:pt idx="4">
                  <c:v>5.324555320336759</c:v>
                </c:pt>
                <c:pt idx="5">
                  <c:v>4.7735026918962582</c:v>
                </c:pt>
                <c:pt idx="6">
                  <c:v>4.3452248382484875</c:v>
                </c:pt>
                <c:pt idx="7">
                  <c:v>4</c:v>
                </c:pt>
                <c:pt idx="8">
                  <c:v>3.714045207910317</c:v>
                </c:pt>
                <c:pt idx="9">
                  <c:v>3.4721359549995796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4-40A0-B873-3BAD912E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476672"/>
        <c:axId val="1596083552"/>
      </c:scatterChart>
      <c:valAx>
        <c:axId val="16424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(per unit cost of search)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83552"/>
        <c:crosses val="autoZero"/>
        <c:crossBetween val="midCat"/>
      </c:valAx>
      <c:valAx>
        <c:axId val="15960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n* (optimal number of searches)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7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Expected Value of Total Cost =f(</a:t>
            </a:r>
            <a:r>
              <a:rPr lang="en-US" sz="1050" baseline="0"/>
              <a:t>search) for c=0.04 and c=0.01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Analytical!$O$14</c:f>
              <c:strCache>
                <c:ptCount val="1"/>
                <c:pt idx="0">
                  <c:v>Expected Value of Total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Analytical!$L$15:$L$24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Analytical!$O$15:$O$24</c:f>
              <c:numCache>
                <c:formatCode>0.000</c:formatCode>
                <c:ptCount val="10"/>
                <c:pt idx="0">
                  <c:v>0.54</c:v>
                </c:pt>
                <c:pt idx="1">
                  <c:v>0.41333333333333333</c:v>
                </c:pt>
                <c:pt idx="2">
                  <c:v>0.37</c:v>
                </c:pt>
                <c:pt idx="3">
                  <c:v>0.36</c:v>
                </c:pt>
                <c:pt idx="4">
                  <c:v>0.3666666666666667</c:v>
                </c:pt>
                <c:pt idx="5">
                  <c:v>0.38285714285714284</c:v>
                </c:pt>
                <c:pt idx="6">
                  <c:v>0.40500000000000003</c:v>
                </c:pt>
                <c:pt idx="7">
                  <c:v>0.43111111111111111</c:v>
                </c:pt>
                <c:pt idx="8">
                  <c:v>0.45999999999999996</c:v>
                </c:pt>
                <c:pt idx="9">
                  <c:v>0.49090909090909096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3B-4658-B893-9E4A7A713F7B}"/>
            </c:ext>
          </c:extLst>
        </c:ser>
        <c:ser>
          <c:idx val="0"/>
          <c:order val="1"/>
          <c:tx>
            <c:strRef>
              <c:f>Analytical!$O$14</c:f>
              <c:strCache>
                <c:ptCount val="1"/>
                <c:pt idx="0">
                  <c:v>Expected Value of Total Cost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Analytical!$L$63:$L$77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Analytical!$O$63:$O$77</c:f>
              <c:numCache>
                <c:formatCode>0.000</c:formatCode>
                <c:ptCount val="15"/>
                <c:pt idx="0">
                  <c:v>0.51</c:v>
                </c:pt>
                <c:pt idx="1">
                  <c:v>0.35333333333333333</c:v>
                </c:pt>
                <c:pt idx="2">
                  <c:v>0.28000000000000003</c:v>
                </c:pt>
                <c:pt idx="3">
                  <c:v>0.24000000000000002</c:v>
                </c:pt>
                <c:pt idx="4">
                  <c:v>0.21666666666666667</c:v>
                </c:pt>
                <c:pt idx="5">
                  <c:v>0.20285714285714285</c:v>
                </c:pt>
                <c:pt idx="6">
                  <c:v>0.19500000000000001</c:v>
                </c:pt>
                <c:pt idx="7">
                  <c:v>0.19111111111111112</c:v>
                </c:pt>
                <c:pt idx="8">
                  <c:v>0.19</c:v>
                </c:pt>
                <c:pt idx="9">
                  <c:v>0.19090909090909092</c:v>
                </c:pt>
                <c:pt idx="10">
                  <c:v>0.19333333333333333</c:v>
                </c:pt>
                <c:pt idx="11">
                  <c:v>0.19692307692307692</c:v>
                </c:pt>
                <c:pt idx="12">
                  <c:v>0.20142857142857143</c:v>
                </c:pt>
                <c:pt idx="13">
                  <c:v>0.20666666666666667</c:v>
                </c:pt>
                <c:pt idx="14">
                  <c:v>0.21249999999999999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B-4658-B893-9E4A7A71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068320"/>
        <c:axId val="1312163888"/>
      </c:scatterChart>
      <c:valAx>
        <c:axId val="119206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 (number of searches)</a:t>
                </a:r>
              </a:p>
            </c:rich>
          </c:tx>
          <c:layout>
            <c:manualLayout>
              <c:xMode val="edge"/>
              <c:yMode val="edge"/>
              <c:x val="0.39839168541432318"/>
              <c:y val="0.9149107845198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63888"/>
        <c:crosses val="autoZero"/>
        <c:crossBetween val="midCat"/>
      </c:valAx>
      <c:valAx>
        <c:axId val="13121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expected value of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6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14</xdr:col>
      <xdr:colOff>0</xdr:colOff>
      <xdr:row>21</xdr:row>
      <xdr:rowOff>0</xdr:rowOff>
    </xdr:to>
    <xdr:graphicFrame macro="">
      <xdr:nvGraphicFramePr>
        <xdr:cNvPr id="2" name="EmpHist">
          <a:extLst>
            <a:ext uri="{FF2B5EF4-FFF2-40B4-BE49-F238E27FC236}">
              <a16:creationId xmlns:a16="http://schemas.microsoft.com/office/drawing/2014/main" id="{B4201399-E84F-4E49-99C4-DAA2FCBD3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14</xdr:col>
      <xdr:colOff>0</xdr:colOff>
      <xdr:row>21</xdr:row>
      <xdr:rowOff>0</xdr:rowOff>
    </xdr:to>
    <xdr:graphicFrame macro="">
      <xdr:nvGraphicFramePr>
        <xdr:cNvPr id="2" name="EmpHist">
          <a:extLst>
            <a:ext uri="{FF2B5EF4-FFF2-40B4-BE49-F238E27FC236}">
              <a16:creationId xmlns:a16="http://schemas.microsoft.com/office/drawing/2014/main" id="{C7D4BED2-7052-4DAC-B993-A5A4F2A4D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14</xdr:col>
      <xdr:colOff>0</xdr:colOff>
      <xdr:row>21</xdr:row>
      <xdr:rowOff>0</xdr:rowOff>
    </xdr:to>
    <xdr:graphicFrame macro="">
      <xdr:nvGraphicFramePr>
        <xdr:cNvPr id="2" name="EmpHist">
          <a:extLst>
            <a:ext uri="{FF2B5EF4-FFF2-40B4-BE49-F238E27FC236}">
              <a16:creationId xmlns:a16="http://schemas.microsoft.com/office/drawing/2014/main" id="{0A4F39C1-FDB5-4EAA-BBAC-C4A04607C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14</xdr:col>
      <xdr:colOff>0</xdr:colOff>
      <xdr:row>21</xdr:row>
      <xdr:rowOff>0</xdr:rowOff>
    </xdr:to>
    <xdr:graphicFrame macro="">
      <xdr:nvGraphicFramePr>
        <xdr:cNvPr id="2" name="EmpHist">
          <a:extLst>
            <a:ext uri="{FF2B5EF4-FFF2-40B4-BE49-F238E27FC236}">
              <a16:creationId xmlns:a16="http://schemas.microsoft.com/office/drawing/2014/main" id="{59889AF0-FA4F-4345-B4E4-2A65A5A72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14</xdr:col>
      <xdr:colOff>0</xdr:colOff>
      <xdr:row>21</xdr:row>
      <xdr:rowOff>0</xdr:rowOff>
    </xdr:to>
    <xdr:graphicFrame macro="">
      <xdr:nvGraphicFramePr>
        <xdr:cNvPr id="2" name="EmpHist">
          <a:extLst>
            <a:ext uri="{FF2B5EF4-FFF2-40B4-BE49-F238E27FC236}">
              <a16:creationId xmlns:a16="http://schemas.microsoft.com/office/drawing/2014/main" id="{36278178-858F-41A7-B0F3-7A1334E33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502920</xdr:colOff>
      <xdr:row>3</xdr:row>
      <xdr:rowOff>30480</xdr:rowOff>
    </xdr:from>
    <xdr:to>
      <xdr:col>9</xdr:col>
      <xdr:colOff>121920</xdr:colOff>
      <xdr:row>22</xdr:row>
      <xdr:rowOff>14014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56D27C-3B42-479B-A768-8F9696FFB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2520" y="579120"/>
          <a:ext cx="4572000" cy="3648754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11</xdr:row>
      <xdr:rowOff>0</xdr:rowOff>
    </xdr:from>
    <xdr:to>
      <xdr:col>22</xdr:col>
      <xdr:colOff>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D200ED-9205-460B-8B9E-375701F2F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518160</xdr:colOff>
      <xdr:row>22</xdr:row>
      <xdr:rowOff>68581</xdr:rowOff>
    </xdr:from>
    <xdr:to>
      <xdr:col>9</xdr:col>
      <xdr:colOff>137160</xdr:colOff>
      <xdr:row>33</xdr:row>
      <xdr:rowOff>166624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BDC731-8CD7-4708-9903-7AF01F91C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760" y="4282441"/>
          <a:ext cx="4572000" cy="2109723"/>
        </a:xfrm>
        <a:prstGeom prst="rect">
          <a:avLst/>
        </a:prstGeom>
      </xdr:spPr>
    </xdr:pic>
    <xdr:clientData/>
  </xdr:twoCellAnchor>
  <xdr:twoCellAnchor>
    <xdr:from>
      <xdr:col>9</xdr:col>
      <xdr:colOff>121920</xdr:colOff>
      <xdr:row>19</xdr:row>
      <xdr:rowOff>99060</xdr:rowOff>
    </xdr:from>
    <xdr:to>
      <xdr:col>10</xdr:col>
      <xdr:colOff>480060</xdr:colOff>
      <xdr:row>19</xdr:row>
      <xdr:rowOff>99060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3D04994-3A19-44AC-B4DB-9063337F107A}"/>
            </a:ext>
          </a:extLst>
        </xdr:cNvPr>
        <xdr:cNvCxnSpPr/>
      </xdr:nvCxnSpPr>
      <xdr:spPr>
        <a:xfrm>
          <a:off x="5684520" y="3764280"/>
          <a:ext cx="96774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510540</xdr:colOff>
      <xdr:row>34</xdr:row>
      <xdr:rowOff>114301</xdr:rowOff>
    </xdr:from>
    <xdr:to>
      <xdr:col>9</xdr:col>
      <xdr:colOff>129540</xdr:colOff>
      <xdr:row>42</xdr:row>
      <xdr:rowOff>182796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24B063-434D-4F5A-B47F-3B67CCDDA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0140" y="6522721"/>
          <a:ext cx="4572000" cy="1531535"/>
        </a:xfrm>
        <a:prstGeom prst="rect">
          <a:avLst/>
        </a:prstGeom>
      </xdr:spPr>
    </xdr:pic>
    <xdr:clientData/>
  </xdr:twoCellAnchor>
  <xdr:twoCellAnchor>
    <xdr:from>
      <xdr:col>14</xdr:col>
      <xdr:colOff>144780</xdr:colOff>
      <xdr:row>42</xdr:row>
      <xdr:rowOff>60960</xdr:rowOff>
    </xdr:from>
    <xdr:to>
      <xdr:col>21</xdr:col>
      <xdr:colOff>114300</xdr:colOff>
      <xdr:row>57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0CFD32-BB4B-43B1-8A39-13242B154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59</xdr:row>
      <xdr:rowOff>0</xdr:rowOff>
    </xdr:from>
    <xdr:to>
      <xdr:col>22</xdr:col>
      <xdr:colOff>0</xdr:colOff>
      <xdr:row>72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A00901-2122-4680-8605-8F93D900B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0.4125</cdr:x>
      <cdr:y>0.41543</cdr:y>
    </cdr:from>
    <cdr:to>
      <cdr:x>0.4125</cdr:x>
      <cdr:y>0.78338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402837B-0F81-4A83-B391-AABAA777DF81}"/>
            </a:ext>
          </a:extLst>
        </cdr:cNvPr>
        <cdr:cNvCxnSpPr/>
      </cdr:nvCxnSpPr>
      <cdr:spPr>
        <a:xfrm xmlns:a="http://schemas.openxmlformats.org/drawingml/2006/main">
          <a:off x="1760220" y="1066800"/>
          <a:ext cx="0" cy="944880"/>
        </a:xfrm>
        <a:prstGeom xmlns:a="http://schemas.openxmlformats.org/drawingml/2006/main" prst="line">
          <a:avLst/>
        </a:prstGeom>
        <a:ln xmlns:a="http://schemas.openxmlformats.org/drawingml/2006/main" w="12700"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0.36071</cdr:x>
      <cdr:y>0.83976</cdr:y>
    </cdr:from>
    <cdr:to>
      <cdr:x>0.49464</cdr:x>
      <cdr:y>0.94065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6042631-76DC-419B-B934-BC4C47B52BEC}"/>
            </a:ext>
          </a:extLst>
        </cdr:cNvPr>
        <cdr:cNvSpPr txBox="1"/>
      </cdr:nvSpPr>
      <cdr:spPr>
        <a:xfrm xmlns:a="http://schemas.openxmlformats.org/drawingml/2006/main">
          <a:off x="1539240" y="2156460"/>
          <a:ext cx="57150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n*=4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0.36429</cdr:x>
      <cdr:y>0.4184</cdr:y>
    </cdr:from>
    <cdr:to>
      <cdr:x>0.36429</cdr:x>
      <cdr:y>0.78635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402837B-0F81-4A83-B391-AABAA777DF81}"/>
            </a:ext>
          </a:extLst>
        </cdr:cNvPr>
        <cdr:cNvCxnSpPr/>
      </cdr:nvCxnSpPr>
      <cdr:spPr>
        <a:xfrm xmlns:a="http://schemas.openxmlformats.org/drawingml/2006/main">
          <a:off x="1554480" y="1074419"/>
          <a:ext cx="0" cy="944874"/>
        </a:xfrm>
        <a:prstGeom xmlns:a="http://schemas.openxmlformats.org/drawingml/2006/main" prst="line">
          <a:avLst/>
        </a:prstGeom>
        <a:ln xmlns:a="http://schemas.openxmlformats.org/drawingml/2006/main" w="12700"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0.31071</cdr:x>
      <cdr:y>0.84273</cdr:y>
    </cdr:from>
    <cdr:to>
      <cdr:x>0.44464</cdr:x>
      <cdr:y>0.94362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6042631-76DC-419B-B934-BC4C47B52BEC}"/>
            </a:ext>
          </a:extLst>
        </cdr:cNvPr>
        <cdr:cNvSpPr txBox="1"/>
      </cdr:nvSpPr>
      <cdr:spPr>
        <a:xfrm xmlns:a="http://schemas.openxmlformats.org/drawingml/2006/main">
          <a:off x="1325862" y="2164073"/>
          <a:ext cx="571506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/>
              </a:solidFill>
            </a:rPr>
            <a:t>n*=4</a:t>
          </a:r>
        </a:p>
      </cdr:txBody>
    </cdr:sp>
  </cdr:relSizeAnchor>
  <cdr:relSizeAnchor xmlns:cdr="http://schemas.openxmlformats.org/drawingml/2006/chartDrawing">
    <cdr:from>
      <cdr:x>0.5494</cdr:x>
      <cdr:y>0.81503</cdr:y>
    </cdr:from>
    <cdr:to>
      <cdr:x>0.68333</cdr:x>
      <cdr:y>0.91592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5539E15-D8E2-4996-A886-6BEFCA836E37}"/>
            </a:ext>
          </a:extLst>
        </cdr:cNvPr>
        <cdr:cNvSpPr txBox="1"/>
      </cdr:nvSpPr>
      <cdr:spPr>
        <a:xfrm xmlns:a="http://schemas.openxmlformats.org/drawingml/2006/main">
          <a:off x="2344420" y="2092960"/>
          <a:ext cx="571506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n*=9</a:t>
          </a:r>
        </a:p>
      </cdr:txBody>
    </cdr:sp>
  </cdr:relSizeAnchor>
  <cdr:relSizeAnchor xmlns:cdr="http://schemas.openxmlformats.org/drawingml/2006/chartDrawing">
    <cdr:from>
      <cdr:x>0.5994</cdr:x>
      <cdr:y>0.58457</cdr:y>
    </cdr:from>
    <cdr:to>
      <cdr:x>0.5994</cdr:x>
      <cdr:y>0.818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479726E3-8591-488D-831F-3BE1B65D4EB8}"/>
            </a:ext>
          </a:extLst>
        </cdr:cNvPr>
        <cdr:cNvCxnSpPr/>
      </cdr:nvCxnSpPr>
      <cdr:spPr>
        <a:xfrm xmlns:a="http://schemas.openxmlformats.org/drawingml/2006/main">
          <a:off x="2557780" y="1501140"/>
          <a:ext cx="0" cy="59943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0.64405</cdr:x>
      <cdr:y>0.18892</cdr:y>
    </cdr:from>
    <cdr:to>
      <cdr:x>0.77798</cdr:x>
      <cdr:y>0.28981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D7A296E-712A-4EDD-B222-6A4EFE61D5FE}"/>
            </a:ext>
          </a:extLst>
        </cdr:cNvPr>
        <cdr:cNvSpPr txBox="1"/>
      </cdr:nvSpPr>
      <cdr:spPr>
        <a:xfrm xmlns:a="http://schemas.openxmlformats.org/drawingml/2006/main">
          <a:off x="2748280" y="485140"/>
          <a:ext cx="571506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TC</a:t>
          </a:r>
          <a:r>
            <a:rPr lang="en-US" sz="1100" baseline="0">
              <a:solidFill>
                <a:schemeClr val="accent1"/>
              </a:solidFill>
            </a:rPr>
            <a:t> c=0.01</a:t>
          </a:r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0.74762</cdr:x>
      <cdr:y>0.46785</cdr:y>
    </cdr:from>
    <cdr:to>
      <cdr:x>0.88155</cdr:x>
      <cdr:y>0.56874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08298E50-9064-4529-B521-611B36247ED3}"/>
            </a:ext>
          </a:extLst>
        </cdr:cNvPr>
        <cdr:cNvSpPr txBox="1"/>
      </cdr:nvSpPr>
      <cdr:spPr>
        <a:xfrm xmlns:a="http://schemas.openxmlformats.org/drawingml/2006/main">
          <a:off x="3190240" y="1201420"/>
          <a:ext cx="571506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TC</a:t>
          </a:r>
          <a:r>
            <a:rPr lang="en-US" sz="1100" baseline="0">
              <a:solidFill>
                <a:srgbClr val="FF0000"/>
              </a:solidFill>
            </a:rPr>
            <a:t> c=0.01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depauw.edu/learn/micro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5CDB-E609-4130-AE62-E174D03A0B72}">
  <sheetPr codeName="Sheet2"/>
  <dimension ref="A1:BN103"/>
  <sheetViews>
    <sheetView showGridLines="0" workbookViewId="0">
      <selection activeCell="L6" sqref="L6"/>
    </sheetView>
  </sheetViews>
  <sheetFormatPr defaultColWidth="10" defaultRowHeight="15.6" x14ac:dyDescent="0.3"/>
  <cols>
    <col min="1" max="1" width="8.88671875" style="12" customWidth="1"/>
    <col min="2" max="2" width="11.77734375" style="2" customWidth="1"/>
    <col min="3" max="3" width="11.77734375" style="3" customWidth="1"/>
    <col min="4" max="4" width="8.44140625" style="3" customWidth="1"/>
    <col min="5" max="5" width="8.44140625" style="4" customWidth="1"/>
    <col min="6" max="6" width="12.88671875" style="5" customWidth="1"/>
    <col min="7" max="7" width="10" style="4"/>
    <col min="8" max="8" width="6.44140625" style="4" customWidth="1"/>
    <col min="9" max="14" width="10.21875" style="4" customWidth="1"/>
    <col min="15" max="17" width="10" style="4"/>
    <col min="18" max="19" width="10" style="3"/>
    <col min="20" max="20" width="15.77734375" style="3" customWidth="1"/>
    <col min="21" max="22" width="12.44140625" style="3" customWidth="1"/>
    <col min="23" max="24" width="10" style="3"/>
    <col min="25" max="26" width="9.6640625" style="6" customWidth="1"/>
    <col min="27" max="33" width="10" style="3"/>
    <col min="34" max="43" width="10" style="4"/>
    <col min="44" max="50" width="10" style="3"/>
    <col min="51" max="256" width="10" style="4"/>
    <col min="257" max="257" width="8.88671875" style="4" customWidth="1"/>
    <col min="258" max="259" width="11.77734375" style="4" customWidth="1"/>
    <col min="260" max="261" width="8.44140625" style="4" customWidth="1"/>
    <col min="262" max="262" width="12.88671875" style="4" customWidth="1"/>
    <col min="263" max="263" width="10" style="4"/>
    <col min="264" max="264" width="6.44140625" style="4" customWidth="1"/>
    <col min="265" max="270" width="10.21875" style="4" customWidth="1"/>
    <col min="271" max="275" width="10" style="4"/>
    <col min="276" max="276" width="15.77734375" style="4" customWidth="1"/>
    <col min="277" max="278" width="12.44140625" style="4" customWidth="1"/>
    <col min="279" max="280" width="10" style="4"/>
    <col min="281" max="282" width="9.6640625" style="4" customWidth="1"/>
    <col min="283" max="512" width="10" style="4"/>
    <col min="513" max="513" width="8.88671875" style="4" customWidth="1"/>
    <col min="514" max="515" width="11.77734375" style="4" customWidth="1"/>
    <col min="516" max="517" width="8.44140625" style="4" customWidth="1"/>
    <col min="518" max="518" width="12.88671875" style="4" customWidth="1"/>
    <col min="519" max="519" width="10" style="4"/>
    <col min="520" max="520" width="6.44140625" style="4" customWidth="1"/>
    <col min="521" max="526" width="10.21875" style="4" customWidth="1"/>
    <col min="527" max="531" width="10" style="4"/>
    <col min="532" max="532" width="15.77734375" style="4" customWidth="1"/>
    <col min="533" max="534" width="12.44140625" style="4" customWidth="1"/>
    <col min="535" max="536" width="10" style="4"/>
    <col min="537" max="538" width="9.6640625" style="4" customWidth="1"/>
    <col min="539" max="768" width="10" style="4"/>
    <col min="769" max="769" width="8.88671875" style="4" customWidth="1"/>
    <col min="770" max="771" width="11.77734375" style="4" customWidth="1"/>
    <col min="772" max="773" width="8.44140625" style="4" customWidth="1"/>
    <col min="774" max="774" width="12.88671875" style="4" customWidth="1"/>
    <col min="775" max="775" width="10" style="4"/>
    <col min="776" max="776" width="6.44140625" style="4" customWidth="1"/>
    <col min="777" max="782" width="10.21875" style="4" customWidth="1"/>
    <col min="783" max="787" width="10" style="4"/>
    <col min="788" max="788" width="15.77734375" style="4" customWidth="1"/>
    <col min="789" max="790" width="12.44140625" style="4" customWidth="1"/>
    <col min="791" max="792" width="10" style="4"/>
    <col min="793" max="794" width="9.6640625" style="4" customWidth="1"/>
    <col min="795" max="1024" width="10" style="4"/>
    <col min="1025" max="1025" width="8.88671875" style="4" customWidth="1"/>
    <col min="1026" max="1027" width="11.77734375" style="4" customWidth="1"/>
    <col min="1028" max="1029" width="8.44140625" style="4" customWidth="1"/>
    <col min="1030" max="1030" width="12.88671875" style="4" customWidth="1"/>
    <col min="1031" max="1031" width="10" style="4"/>
    <col min="1032" max="1032" width="6.44140625" style="4" customWidth="1"/>
    <col min="1033" max="1038" width="10.21875" style="4" customWidth="1"/>
    <col min="1039" max="1043" width="10" style="4"/>
    <col min="1044" max="1044" width="15.77734375" style="4" customWidth="1"/>
    <col min="1045" max="1046" width="12.44140625" style="4" customWidth="1"/>
    <col min="1047" max="1048" width="10" style="4"/>
    <col min="1049" max="1050" width="9.6640625" style="4" customWidth="1"/>
    <col min="1051" max="1280" width="10" style="4"/>
    <col min="1281" max="1281" width="8.88671875" style="4" customWidth="1"/>
    <col min="1282" max="1283" width="11.77734375" style="4" customWidth="1"/>
    <col min="1284" max="1285" width="8.44140625" style="4" customWidth="1"/>
    <col min="1286" max="1286" width="12.88671875" style="4" customWidth="1"/>
    <col min="1287" max="1287" width="10" style="4"/>
    <col min="1288" max="1288" width="6.44140625" style="4" customWidth="1"/>
    <col min="1289" max="1294" width="10.21875" style="4" customWidth="1"/>
    <col min="1295" max="1299" width="10" style="4"/>
    <col min="1300" max="1300" width="15.77734375" style="4" customWidth="1"/>
    <col min="1301" max="1302" width="12.44140625" style="4" customWidth="1"/>
    <col min="1303" max="1304" width="10" style="4"/>
    <col min="1305" max="1306" width="9.6640625" style="4" customWidth="1"/>
    <col min="1307" max="1536" width="10" style="4"/>
    <col min="1537" max="1537" width="8.88671875" style="4" customWidth="1"/>
    <col min="1538" max="1539" width="11.77734375" style="4" customWidth="1"/>
    <col min="1540" max="1541" width="8.44140625" style="4" customWidth="1"/>
    <col min="1542" max="1542" width="12.88671875" style="4" customWidth="1"/>
    <col min="1543" max="1543" width="10" style="4"/>
    <col min="1544" max="1544" width="6.44140625" style="4" customWidth="1"/>
    <col min="1545" max="1550" width="10.21875" style="4" customWidth="1"/>
    <col min="1551" max="1555" width="10" style="4"/>
    <col min="1556" max="1556" width="15.77734375" style="4" customWidth="1"/>
    <col min="1557" max="1558" width="12.44140625" style="4" customWidth="1"/>
    <col min="1559" max="1560" width="10" style="4"/>
    <col min="1561" max="1562" width="9.6640625" style="4" customWidth="1"/>
    <col min="1563" max="1792" width="10" style="4"/>
    <col min="1793" max="1793" width="8.88671875" style="4" customWidth="1"/>
    <col min="1794" max="1795" width="11.77734375" style="4" customWidth="1"/>
    <col min="1796" max="1797" width="8.44140625" style="4" customWidth="1"/>
    <col min="1798" max="1798" width="12.88671875" style="4" customWidth="1"/>
    <col min="1799" max="1799" width="10" style="4"/>
    <col min="1800" max="1800" width="6.44140625" style="4" customWidth="1"/>
    <col min="1801" max="1806" width="10.21875" style="4" customWidth="1"/>
    <col min="1807" max="1811" width="10" style="4"/>
    <col min="1812" max="1812" width="15.77734375" style="4" customWidth="1"/>
    <col min="1813" max="1814" width="12.44140625" style="4" customWidth="1"/>
    <col min="1815" max="1816" width="10" style="4"/>
    <col min="1817" max="1818" width="9.6640625" style="4" customWidth="1"/>
    <col min="1819" max="2048" width="10" style="4"/>
    <col min="2049" max="2049" width="8.88671875" style="4" customWidth="1"/>
    <col min="2050" max="2051" width="11.77734375" style="4" customWidth="1"/>
    <col min="2052" max="2053" width="8.44140625" style="4" customWidth="1"/>
    <col min="2054" max="2054" width="12.88671875" style="4" customWidth="1"/>
    <col min="2055" max="2055" width="10" style="4"/>
    <col min="2056" max="2056" width="6.44140625" style="4" customWidth="1"/>
    <col min="2057" max="2062" width="10.21875" style="4" customWidth="1"/>
    <col min="2063" max="2067" width="10" style="4"/>
    <col min="2068" max="2068" width="15.77734375" style="4" customWidth="1"/>
    <col min="2069" max="2070" width="12.44140625" style="4" customWidth="1"/>
    <col min="2071" max="2072" width="10" style="4"/>
    <col min="2073" max="2074" width="9.6640625" style="4" customWidth="1"/>
    <col min="2075" max="2304" width="10" style="4"/>
    <col min="2305" max="2305" width="8.88671875" style="4" customWidth="1"/>
    <col min="2306" max="2307" width="11.77734375" style="4" customWidth="1"/>
    <col min="2308" max="2309" width="8.44140625" style="4" customWidth="1"/>
    <col min="2310" max="2310" width="12.88671875" style="4" customWidth="1"/>
    <col min="2311" max="2311" width="10" style="4"/>
    <col min="2312" max="2312" width="6.44140625" style="4" customWidth="1"/>
    <col min="2313" max="2318" width="10.21875" style="4" customWidth="1"/>
    <col min="2319" max="2323" width="10" style="4"/>
    <col min="2324" max="2324" width="15.77734375" style="4" customWidth="1"/>
    <col min="2325" max="2326" width="12.44140625" style="4" customWidth="1"/>
    <col min="2327" max="2328" width="10" style="4"/>
    <col min="2329" max="2330" width="9.6640625" style="4" customWidth="1"/>
    <col min="2331" max="2560" width="10" style="4"/>
    <col min="2561" max="2561" width="8.88671875" style="4" customWidth="1"/>
    <col min="2562" max="2563" width="11.77734375" style="4" customWidth="1"/>
    <col min="2564" max="2565" width="8.44140625" style="4" customWidth="1"/>
    <col min="2566" max="2566" width="12.88671875" style="4" customWidth="1"/>
    <col min="2567" max="2567" width="10" style="4"/>
    <col min="2568" max="2568" width="6.44140625" style="4" customWidth="1"/>
    <col min="2569" max="2574" width="10.21875" style="4" customWidth="1"/>
    <col min="2575" max="2579" width="10" style="4"/>
    <col min="2580" max="2580" width="15.77734375" style="4" customWidth="1"/>
    <col min="2581" max="2582" width="12.44140625" style="4" customWidth="1"/>
    <col min="2583" max="2584" width="10" style="4"/>
    <col min="2585" max="2586" width="9.6640625" style="4" customWidth="1"/>
    <col min="2587" max="2816" width="10" style="4"/>
    <col min="2817" max="2817" width="8.88671875" style="4" customWidth="1"/>
    <col min="2818" max="2819" width="11.77734375" style="4" customWidth="1"/>
    <col min="2820" max="2821" width="8.44140625" style="4" customWidth="1"/>
    <col min="2822" max="2822" width="12.88671875" style="4" customWidth="1"/>
    <col min="2823" max="2823" width="10" style="4"/>
    <col min="2824" max="2824" width="6.44140625" style="4" customWidth="1"/>
    <col min="2825" max="2830" width="10.21875" style="4" customWidth="1"/>
    <col min="2831" max="2835" width="10" style="4"/>
    <col min="2836" max="2836" width="15.77734375" style="4" customWidth="1"/>
    <col min="2837" max="2838" width="12.44140625" style="4" customWidth="1"/>
    <col min="2839" max="2840" width="10" style="4"/>
    <col min="2841" max="2842" width="9.6640625" style="4" customWidth="1"/>
    <col min="2843" max="3072" width="10" style="4"/>
    <col min="3073" max="3073" width="8.88671875" style="4" customWidth="1"/>
    <col min="3074" max="3075" width="11.77734375" style="4" customWidth="1"/>
    <col min="3076" max="3077" width="8.44140625" style="4" customWidth="1"/>
    <col min="3078" max="3078" width="12.88671875" style="4" customWidth="1"/>
    <col min="3079" max="3079" width="10" style="4"/>
    <col min="3080" max="3080" width="6.44140625" style="4" customWidth="1"/>
    <col min="3081" max="3086" width="10.21875" style="4" customWidth="1"/>
    <col min="3087" max="3091" width="10" style="4"/>
    <col min="3092" max="3092" width="15.77734375" style="4" customWidth="1"/>
    <col min="3093" max="3094" width="12.44140625" style="4" customWidth="1"/>
    <col min="3095" max="3096" width="10" style="4"/>
    <col min="3097" max="3098" width="9.6640625" style="4" customWidth="1"/>
    <col min="3099" max="3328" width="10" style="4"/>
    <col min="3329" max="3329" width="8.88671875" style="4" customWidth="1"/>
    <col min="3330" max="3331" width="11.77734375" style="4" customWidth="1"/>
    <col min="3332" max="3333" width="8.44140625" style="4" customWidth="1"/>
    <col min="3334" max="3334" width="12.88671875" style="4" customWidth="1"/>
    <col min="3335" max="3335" width="10" style="4"/>
    <col min="3336" max="3336" width="6.44140625" style="4" customWidth="1"/>
    <col min="3337" max="3342" width="10.21875" style="4" customWidth="1"/>
    <col min="3343" max="3347" width="10" style="4"/>
    <col min="3348" max="3348" width="15.77734375" style="4" customWidth="1"/>
    <col min="3349" max="3350" width="12.44140625" style="4" customWidth="1"/>
    <col min="3351" max="3352" width="10" style="4"/>
    <col min="3353" max="3354" width="9.6640625" style="4" customWidth="1"/>
    <col min="3355" max="3584" width="10" style="4"/>
    <col min="3585" max="3585" width="8.88671875" style="4" customWidth="1"/>
    <col min="3586" max="3587" width="11.77734375" style="4" customWidth="1"/>
    <col min="3588" max="3589" width="8.44140625" style="4" customWidth="1"/>
    <col min="3590" max="3590" width="12.88671875" style="4" customWidth="1"/>
    <col min="3591" max="3591" width="10" style="4"/>
    <col min="3592" max="3592" width="6.44140625" style="4" customWidth="1"/>
    <col min="3593" max="3598" width="10.21875" style="4" customWidth="1"/>
    <col min="3599" max="3603" width="10" style="4"/>
    <col min="3604" max="3604" width="15.77734375" style="4" customWidth="1"/>
    <col min="3605" max="3606" width="12.44140625" style="4" customWidth="1"/>
    <col min="3607" max="3608" width="10" style="4"/>
    <col min="3609" max="3610" width="9.6640625" style="4" customWidth="1"/>
    <col min="3611" max="3840" width="10" style="4"/>
    <col min="3841" max="3841" width="8.88671875" style="4" customWidth="1"/>
    <col min="3842" max="3843" width="11.77734375" style="4" customWidth="1"/>
    <col min="3844" max="3845" width="8.44140625" style="4" customWidth="1"/>
    <col min="3846" max="3846" width="12.88671875" style="4" customWidth="1"/>
    <col min="3847" max="3847" width="10" style="4"/>
    <col min="3848" max="3848" width="6.44140625" style="4" customWidth="1"/>
    <col min="3849" max="3854" width="10.21875" style="4" customWidth="1"/>
    <col min="3855" max="3859" width="10" style="4"/>
    <col min="3860" max="3860" width="15.77734375" style="4" customWidth="1"/>
    <col min="3861" max="3862" width="12.44140625" style="4" customWidth="1"/>
    <col min="3863" max="3864" width="10" style="4"/>
    <col min="3865" max="3866" width="9.6640625" style="4" customWidth="1"/>
    <col min="3867" max="4096" width="10" style="4"/>
    <col min="4097" max="4097" width="8.88671875" style="4" customWidth="1"/>
    <col min="4098" max="4099" width="11.77734375" style="4" customWidth="1"/>
    <col min="4100" max="4101" width="8.44140625" style="4" customWidth="1"/>
    <col min="4102" max="4102" width="12.88671875" style="4" customWidth="1"/>
    <col min="4103" max="4103" width="10" style="4"/>
    <col min="4104" max="4104" width="6.44140625" style="4" customWidth="1"/>
    <col min="4105" max="4110" width="10.21875" style="4" customWidth="1"/>
    <col min="4111" max="4115" width="10" style="4"/>
    <col min="4116" max="4116" width="15.77734375" style="4" customWidth="1"/>
    <col min="4117" max="4118" width="12.44140625" style="4" customWidth="1"/>
    <col min="4119" max="4120" width="10" style="4"/>
    <col min="4121" max="4122" width="9.6640625" style="4" customWidth="1"/>
    <col min="4123" max="4352" width="10" style="4"/>
    <col min="4353" max="4353" width="8.88671875" style="4" customWidth="1"/>
    <col min="4354" max="4355" width="11.77734375" style="4" customWidth="1"/>
    <col min="4356" max="4357" width="8.44140625" style="4" customWidth="1"/>
    <col min="4358" max="4358" width="12.88671875" style="4" customWidth="1"/>
    <col min="4359" max="4359" width="10" style="4"/>
    <col min="4360" max="4360" width="6.44140625" style="4" customWidth="1"/>
    <col min="4361" max="4366" width="10.21875" style="4" customWidth="1"/>
    <col min="4367" max="4371" width="10" style="4"/>
    <col min="4372" max="4372" width="15.77734375" style="4" customWidth="1"/>
    <col min="4373" max="4374" width="12.44140625" style="4" customWidth="1"/>
    <col min="4375" max="4376" width="10" style="4"/>
    <col min="4377" max="4378" width="9.6640625" style="4" customWidth="1"/>
    <col min="4379" max="4608" width="10" style="4"/>
    <col min="4609" max="4609" width="8.88671875" style="4" customWidth="1"/>
    <col min="4610" max="4611" width="11.77734375" style="4" customWidth="1"/>
    <col min="4612" max="4613" width="8.44140625" style="4" customWidth="1"/>
    <col min="4614" max="4614" width="12.88671875" style="4" customWidth="1"/>
    <col min="4615" max="4615" width="10" style="4"/>
    <col min="4616" max="4616" width="6.44140625" style="4" customWidth="1"/>
    <col min="4617" max="4622" width="10.21875" style="4" customWidth="1"/>
    <col min="4623" max="4627" width="10" style="4"/>
    <col min="4628" max="4628" width="15.77734375" style="4" customWidth="1"/>
    <col min="4629" max="4630" width="12.44140625" style="4" customWidth="1"/>
    <col min="4631" max="4632" width="10" style="4"/>
    <col min="4633" max="4634" width="9.6640625" style="4" customWidth="1"/>
    <col min="4635" max="4864" width="10" style="4"/>
    <col min="4865" max="4865" width="8.88671875" style="4" customWidth="1"/>
    <col min="4866" max="4867" width="11.77734375" style="4" customWidth="1"/>
    <col min="4868" max="4869" width="8.44140625" style="4" customWidth="1"/>
    <col min="4870" max="4870" width="12.88671875" style="4" customWidth="1"/>
    <col min="4871" max="4871" width="10" style="4"/>
    <col min="4872" max="4872" width="6.44140625" style="4" customWidth="1"/>
    <col min="4873" max="4878" width="10.21875" style="4" customWidth="1"/>
    <col min="4879" max="4883" width="10" style="4"/>
    <col min="4884" max="4884" width="15.77734375" style="4" customWidth="1"/>
    <col min="4885" max="4886" width="12.44140625" style="4" customWidth="1"/>
    <col min="4887" max="4888" width="10" style="4"/>
    <col min="4889" max="4890" width="9.6640625" style="4" customWidth="1"/>
    <col min="4891" max="5120" width="10" style="4"/>
    <col min="5121" max="5121" width="8.88671875" style="4" customWidth="1"/>
    <col min="5122" max="5123" width="11.77734375" style="4" customWidth="1"/>
    <col min="5124" max="5125" width="8.44140625" style="4" customWidth="1"/>
    <col min="5126" max="5126" width="12.88671875" style="4" customWidth="1"/>
    <col min="5127" max="5127" width="10" style="4"/>
    <col min="5128" max="5128" width="6.44140625" style="4" customWidth="1"/>
    <col min="5129" max="5134" width="10.21875" style="4" customWidth="1"/>
    <col min="5135" max="5139" width="10" style="4"/>
    <col min="5140" max="5140" width="15.77734375" style="4" customWidth="1"/>
    <col min="5141" max="5142" width="12.44140625" style="4" customWidth="1"/>
    <col min="5143" max="5144" width="10" style="4"/>
    <col min="5145" max="5146" width="9.6640625" style="4" customWidth="1"/>
    <col min="5147" max="5376" width="10" style="4"/>
    <col min="5377" max="5377" width="8.88671875" style="4" customWidth="1"/>
    <col min="5378" max="5379" width="11.77734375" style="4" customWidth="1"/>
    <col min="5380" max="5381" width="8.44140625" style="4" customWidth="1"/>
    <col min="5382" max="5382" width="12.88671875" style="4" customWidth="1"/>
    <col min="5383" max="5383" width="10" style="4"/>
    <col min="5384" max="5384" width="6.44140625" style="4" customWidth="1"/>
    <col min="5385" max="5390" width="10.21875" style="4" customWidth="1"/>
    <col min="5391" max="5395" width="10" style="4"/>
    <col min="5396" max="5396" width="15.77734375" style="4" customWidth="1"/>
    <col min="5397" max="5398" width="12.44140625" style="4" customWidth="1"/>
    <col min="5399" max="5400" width="10" style="4"/>
    <col min="5401" max="5402" width="9.6640625" style="4" customWidth="1"/>
    <col min="5403" max="5632" width="10" style="4"/>
    <col min="5633" max="5633" width="8.88671875" style="4" customWidth="1"/>
    <col min="5634" max="5635" width="11.77734375" style="4" customWidth="1"/>
    <col min="5636" max="5637" width="8.44140625" style="4" customWidth="1"/>
    <col min="5638" max="5638" width="12.88671875" style="4" customWidth="1"/>
    <col min="5639" max="5639" width="10" style="4"/>
    <col min="5640" max="5640" width="6.44140625" style="4" customWidth="1"/>
    <col min="5641" max="5646" width="10.21875" style="4" customWidth="1"/>
    <col min="5647" max="5651" width="10" style="4"/>
    <col min="5652" max="5652" width="15.77734375" style="4" customWidth="1"/>
    <col min="5653" max="5654" width="12.44140625" style="4" customWidth="1"/>
    <col min="5655" max="5656" width="10" style="4"/>
    <col min="5657" max="5658" width="9.6640625" style="4" customWidth="1"/>
    <col min="5659" max="5888" width="10" style="4"/>
    <col min="5889" max="5889" width="8.88671875" style="4" customWidth="1"/>
    <col min="5890" max="5891" width="11.77734375" style="4" customWidth="1"/>
    <col min="5892" max="5893" width="8.44140625" style="4" customWidth="1"/>
    <col min="5894" max="5894" width="12.88671875" style="4" customWidth="1"/>
    <col min="5895" max="5895" width="10" style="4"/>
    <col min="5896" max="5896" width="6.44140625" style="4" customWidth="1"/>
    <col min="5897" max="5902" width="10.21875" style="4" customWidth="1"/>
    <col min="5903" max="5907" width="10" style="4"/>
    <col min="5908" max="5908" width="15.77734375" style="4" customWidth="1"/>
    <col min="5909" max="5910" width="12.44140625" style="4" customWidth="1"/>
    <col min="5911" max="5912" width="10" style="4"/>
    <col min="5913" max="5914" width="9.6640625" style="4" customWidth="1"/>
    <col min="5915" max="6144" width="10" style="4"/>
    <col min="6145" max="6145" width="8.88671875" style="4" customWidth="1"/>
    <col min="6146" max="6147" width="11.77734375" style="4" customWidth="1"/>
    <col min="6148" max="6149" width="8.44140625" style="4" customWidth="1"/>
    <col min="6150" max="6150" width="12.88671875" style="4" customWidth="1"/>
    <col min="6151" max="6151" width="10" style="4"/>
    <col min="6152" max="6152" width="6.44140625" style="4" customWidth="1"/>
    <col min="6153" max="6158" width="10.21875" style="4" customWidth="1"/>
    <col min="6159" max="6163" width="10" style="4"/>
    <col min="6164" max="6164" width="15.77734375" style="4" customWidth="1"/>
    <col min="6165" max="6166" width="12.44140625" style="4" customWidth="1"/>
    <col min="6167" max="6168" width="10" style="4"/>
    <col min="6169" max="6170" width="9.6640625" style="4" customWidth="1"/>
    <col min="6171" max="6400" width="10" style="4"/>
    <col min="6401" max="6401" width="8.88671875" style="4" customWidth="1"/>
    <col min="6402" max="6403" width="11.77734375" style="4" customWidth="1"/>
    <col min="6404" max="6405" width="8.44140625" style="4" customWidth="1"/>
    <col min="6406" max="6406" width="12.88671875" style="4" customWidth="1"/>
    <col min="6407" max="6407" width="10" style="4"/>
    <col min="6408" max="6408" width="6.44140625" style="4" customWidth="1"/>
    <col min="6409" max="6414" width="10.21875" style="4" customWidth="1"/>
    <col min="6415" max="6419" width="10" style="4"/>
    <col min="6420" max="6420" width="15.77734375" style="4" customWidth="1"/>
    <col min="6421" max="6422" width="12.44140625" style="4" customWidth="1"/>
    <col min="6423" max="6424" width="10" style="4"/>
    <col min="6425" max="6426" width="9.6640625" style="4" customWidth="1"/>
    <col min="6427" max="6656" width="10" style="4"/>
    <col min="6657" max="6657" width="8.88671875" style="4" customWidth="1"/>
    <col min="6658" max="6659" width="11.77734375" style="4" customWidth="1"/>
    <col min="6660" max="6661" width="8.44140625" style="4" customWidth="1"/>
    <col min="6662" max="6662" width="12.88671875" style="4" customWidth="1"/>
    <col min="6663" max="6663" width="10" style="4"/>
    <col min="6664" max="6664" width="6.44140625" style="4" customWidth="1"/>
    <col min="6665" max="6670" width="10.21875" style="4" customWidth="1"/>
    <col min="6671" max="6675" width="10" style="4"/>
    <col min="6676" max="6676" width="15.77734375" style="4" customWidth="1"/>
    <col min="6677" max="6678" width="12.44140625" style="4" customWidth="1"/>
    <col min="6679" max="6680" width="10" style="4"/>
    <col min="6681" max="6682" width="9.6640625" style="4" customWidth="1"/>
    <col min="6683" max="6912" width="10" style="4"/>
    <col min="6913" max="6913" width="8.88671875" style="4" customWidth="1"/>
    <col min="6914" max="6915" width="11.77734375" style="4" customWidth="1"/>
    <col min="6916" max="6917" width="8.44140625" style="4" customWidth="1"/>
    <col min="6918" max="6918" width="12.88671875" style="4" customWidth="1"/>
    <col min="6919" max="6919" width="10" style="4"/>
    <col min="6920" max="6920" width="6.44140625" style="4" customWidth="1"/>
    <col min="6921" max="6926" width="10.21875" style="4" customWidth="1"/>
    <col min="6927" max="6931" width="10" style="4"/>
    <col min="6932" max="6932" width="15.77734375" style="4" customWidth="1"/>
    <col min="6933" max="6934" width="12.44140625" style="4" customWidth="1"/>
    <col min="6935" max="6936" width="10" style="4"/>
    <col min="6937" max="6938" width="9.6640625" style="4" customWidth="1"/>
    <col min="6939" max="7168" width="10" style="4"/>
    <col min="7169" max="7169" width="8.88671875" style="4" customWidth="1"/>
    <col min="7170" max="7171" width="11.77734375" style="4" customWidth="1"/>
    <col min="7172" max="7173" width="8.44140625" style="4" customWidth="1"/>
    <col min="7174" max="7174" width="12.88671875" style="4" customWidth="1"/>
    <col min="7175" max="7175" width="10" style="4"/>
    <col min="7176" max="7176" width="6.44140625" style="4" customWidth="1"/>
    <col min="7177" max="7182" width="10.21875" style="4" customWidth="1"/>
    <col min="7183" max="7187" width="10" style="4"/>
    <col min="7188" max="7188" width="15.77734375" style="4" customWidth="1"/>
    <col min="7189" max="7190" width="12.44140625" style="4" customWidth="1"/>
    <col min="7191" max="7192" width="10" style="4"/>
    <col min="7193" max="7194" width="9.6640625" style="4" customWidth="1"/>
    <col min="7195" max="7424" width="10" style="4"/>
    <col min="7425" max="7425" width="8.88671875" style="4" customWidth="1"/>
    <col min="7426" max="7427" width="11.77734375" style="4" customWidth="1"/>
    <col min="7428" max="7429" width="8.44140625" style="4" customWidth="1"/>
    <col min="7430" max="7430" width="12.88671875" style="4" customWidth="1"/>
    <col min="7431" max="7431" width="10" style="4"/>
    <col min="7432" max="7432" width="6.44140625" style="4" customWidth="1"/>
    <col min="7433" max="7438" width="10.21875" style="4" customWidth="1"/>
    <col min="7439" max="7443" width="10" style="4"/>
    <col min="7444" max="7444" width="15.77734375" style="4" customWidth="1"/>
    <col min="7445" max="7446" width="12.44140625" style="4" customWidth="1"/>
    <col min="7447" max="7448" width="10" style="4"/>
    <col min="7449" max="7450" width="9.6640625" style="4" customWidth="1"/>
    <col min="7451" max="7680" width="10" style="4"/>
    <col min="7681" max="7681" width="8.88671875" style="4" customWidth="1"/>
    <col min="7682" max="7683" width="11.77734375" style="4" customWidth="1"/>
    <col min="7684" max="7685" width="8.44140625" style="4" customWidth="1"/>
    <col min="7686" max="7686" width="12.88671875" style="4" customWidth="1"/>
    <col min="7687" max="7687" width="10" style="4"/>
    <col min="7688" max="7688" width="6.44140625" style="4" customWidth="1"/>
    <col min="7689" max="7694" width="10.21875" style="4" customWidth="1"/>
    <col min="7695" max="7699" width="10" style="4"/>
    <col min="7700" max="7700" width="15.77734375" style="4" customWidth="1"/>
    <col min="7701" max="7702" width="12.44140625" style="4" customWidth="1"/>
    <col min="7703" max="7704" width="10" style="4"/>
    <col min="7705" max="7706" width="9.6640625" style="4" customWidth="1"/>
    <col min="7707" max="7936" width="10" style="4"/>
    <col min="7937" max="7937" width="8.88671875" style="4" customWidth="1"/>
    <col min="7938" max="7939" width="11.77734375" style="4" customWidth="1"/>
    <col min="7940" max="7941" width="8.44140625" style="4" customWidth="1"/>
    <col min="7942" max="7942" width="12.88671875" style="4" customWidth="1"/>
    <col min="7943" max="7943" width="10" style="4"/>
    <col min="7944" max="7944" width="6.44140625" style="4" customWidth="1"/>
    <col min="7945" max="7950" width="10.21875" style="4" customWidth="1"/>
    <col min="7951" max="7955" width="10" style="4"/>
    <col min="7956" max="7956" width="15.77734375" style="4" customWidth="1"/>
    <col min="7957" max="7958" width="12.44140625" style="4" customWidth="1"/>
    <col min="7959" max="7960" width="10" style="4"/>
    <col min="7961" max="7962" width="9.6640625" style="4" customWidth="1"/>
    <col min="7963" max="8192" width="10" style="4"/>
    <col min="8193" max="8193" width="8.88671875" style="4" customWidth="1"/>
    <col min="8194" max="8195" width="11.77734375" style="4" customWidth="1"/>
    <col min="8196" max="8197" width="8.44140625" style="4" customWidth="1"/>
    <col min="8198" max="8198" width="12.88671875" style="4" customWidth="1"/>
    <col min="8199" max="8199" width="10" style="4"/>
    <col min="8200" max="8200" width="6.44140625" style="4" customWidth="1"/>
    <col min="8201" max="8206" width="10.21875" style="4" customWidth="1"/>
    <col min="8207" max="8211" width="10" style="4"/>
    <col min="8212" max="8212" width="15.77734375" style="4" customWidth="1"/>
    <col min="8213" max="8214" width="12.44140625" style="4" customWidth="1"/>
    <col min="8215" max="8216" width="10" style="4"/>
    <col min="8217" max="8218" width="9.6640625" style="4" customWidth="1"/>
    <col min="8219" max="8448" width="10" style="4"/>
    <col min="8449" max="8449" width="8.88671875" style="4" customWidth="1"/>
    <col min="8450" max="8451" width="11.77734375" style="4" customWidth="1"/>
    <col min="8452" max="8453" width="8.44140625" style="4" customWidth="1"/>
    <col min="8454" max="8454" width="12.88671875" style="4" customWidth="1"/>
    <col min="8455" max="8455" width="10" style="4"/>
    <col min="8456" max="8456" width="6.44140625" style="4" customWidth="1"/>
    <col min="8457" max="8462" width="10.21875" style="4" customWidth="1"/>
    <col min="8463" max="8467" width="10" style="4"/>
    <col min="8468" max="8468" width="15.77734375" style="4" customWidth="1"/>
    <col min="8469" max="8470" width="12.44140625" style="4" customWidth="1"/>
    <col min="8471" max="8472" width="10" style="4"/>
    <col min="8473" max="8474" width="9.6640625" style="4" customWidth="1"/>
    <col min="8475" max="8704" width="10" style="4"/>
    <col min="8705" max="8705" width="8.88671875" style="4" customWidth="1"/>
    <col min="8706" max="8707" width="11.77734375" style="4" customWidth="1"/>
    <col min="8708" max="8709" width="8.44140625" style="4" customWidth="1"/>
    <col min="8710" max="8710" width="12.88671875" style="4" customWidth="1"/>
    <col min="8711" max="8711" width="10" style="4"/>
    <col min="8712" max="8712" width="6.44140625" style="4" customWidth="1"/>
    <col min="8713" max="8718" width="10.21875" style="4" customWidth="1"/>
    <col min="8719" max="8723" width="10" style="4"/>
    <col min="8724" max="8724" width="15.77734375" style="4" customWidth="1"/>
    <col min="8725" max="8726" width="12.44140625" style="4" customWidth="1"/>
    <col min="8727" max="8728" width="10" style="4"/>
    <col min="8729" max="8730" width="9.6640625" style="4" customWidth="1"/>
    <col min="8731" max="8960" width="10" style="4"/>
    <col min="8961" max="8961" width="8.88671875" style="4" customWidth="1"/>
    <col min="8962" max="8963" width="11.77734375" style="4" customWidth="1"/>
    <col min="8964" max="8965" width="8.44140625" style="4" customWidth="1"/>
    <col min="8966" max="8966" width="12.88671875" style="4" customWidth="1"/>
    <col min="8967" max="8967" width="10" style="4"/>
    <col min="8968" max="8968" width="6.44140625" style="4" customWidth="1"/>
    <col min="8969" max="8974" width="10.21875" style="4" customWidth="1"/>
    <col min="8975" max="8979" width="10" style="4"/>
    <col min="8980" max="8980" width="15.77734375" style="4" customWidth="1"/>
    <col min="8981" max="8982" width="12.44140625" style="4" customWidth="1"/>
    <col min="8983" max="8984" width="10" style="4"/>
    <col min="8985" max="8986" width="9.6640625" style="4" customWidth="1"/>
    <col min="8987" max="9216" width="10" style="4"/>
    <col min="9217" max="9217" width="8.88671875" style="4" customWidth="1"/>
    <col min="9218" max="9219" width="11.77734375" style="4" customWidth="1"/>
    <col min="9220" max="9221" width="8.44140625" style="4" customWidth="1"/>
    <col min="9222" max="9222" width="12.88671875" style="4" customWidth="1"/>
    <col min="9223" max="9223" width="10" style="4"/>
    <col min="9224" max="9224" width="6.44140625" style="4" customWidth="1"/>
    <col min="9225" max="9230" width="10.21875" style="4" customWidth="1"/>
    <col min="9231" max="9235" width="10" style="4"/>
    <col min="9236" max="9236" width="15.77734375" style="4" customWidth="1"/>
    <col min="9237" max="9238" width="12.44140625" style="4" customWidth="1"/>
    <col min="9239" max="9240" width="10" style="4"/>
    <col min="9241" max="9242" width="9.6640625" style="4" customWidth="1"/>
    <col min="9243" max="9472" width="10" style="4"/>
    <col min="9473" max="9473" width="8.88671875" style="4" customWidth="1"/>
    <col min="9474" max="9475" width="11.77734375" style="4" customWidth="1"/>
    <col min="9476" max="9477" width="8.44140625" style="4" customWidth="1"/>
    <col min="9478" max="9478" width="12.88671875" style="4" customWidth="1"/>
    <col min="9479" max="9479" width="10" style="4"/>
    <col min="9480" max="9480" width="6.44140625" style="4" customWidth="1"/>
    <col min="9481" max="9486" width="10.21875" style="4" customWidth="1"/>
    <col min="9487" max="9491" width="10" style="4"/>
    <col min="9492" max="9492" width="15.77734375" style="4" customWidth="1"/>
    <col min="9493" max="9494" width="12.44140625" style="4" customWidth="1"/>
    <col min="9495" max="9496" width="10" style="4"/>
    <col min="9497" max="9498" width="9.6640625" style="4" customWidth="1"/>
    <col min="9499" max="9728" width="10" style="4"/>
    <col min="9729" max="9729" width="8.88671875" style="4" customWidth="1"/>
    <col min="9730" max="9731" width="11.77734375" style="4" customWidth="1"/>
    <col min="9732" max="9733" width="8.44140625" style="4" customWidth="1"/>
    <col min="9734" max="9734" width="12.88671875" style="4" customWidth="1"/>
    <col min="9735" max="9735" width="10" style="4"/>
    <col min="9736" max="9736" width="6.44140625" style="4" customWidth="1"/>
    <col min="9737" max="9742" width="10.21875" style="4" customWidth="1"/>
    <col min="9743" max="9747" width="10" style="4"/>
    <col min="9748" max="9748" width="15.77734375" style="4" customWidth="1"/>
    <col min="9749" max="9750" width="12.44140625" style="4" customWidth="1"/>
    <col min="9751" max="9752" width="10" style="4"/>
    <col min="9753" max="9754" width="9.6640625" style="4" customWidth="1"/>
    <col min="9755" max="9984" width="10" style="4"/>
    <col min="9985" max="9985" width="8.88671875" style="4" customWidth="1"/>
    <col min="9986" max="9987" width="11.77734375" style="4" customWidth="1"/>
    <col min="9988" max="9989" width="8.44140625" style="4" customWidth="1"/>
    <col min="9990" max="9990" width="12.88671875" style="4" customWidth="1"/>
    <col min="9991" max="9991" width="10" style="4"/>
    <col min="9992" max="9992" width="6.44140625" style="4" customWidth="1"/>
    <col min="9993" max="9998" width="10.21875" style="4" customWidth="1"/>
    <col min="9999" max="10003" width="10" style="4"/>
    <col min="10004" max="10004" width="15.77734375" style="4" customWidth="1"/>
    <col min="10005" max="10006" width="12.44140625" style="4" customWidth="1"/>
    <col min="10007" max="10008" width="10" style="4"/>
    <col min="10009" max="10010" width="9.6640625" style="4" customWidth="1"/>
    <col min="10011" max="10240" width="10" style="4"/>
    <col min="10241" max="10241" width="8.88671875" style="4" customWidth="1"/>
    <col min="10242" max="10243" width="11.77734375" style="4" customWidth="1"/>
    <col min="10244" max="10245" width="8.44140625" style="4" customWidth="1"/>
    <col min="10246" max="10246" width="12.88671875" style="4" customWidth="1"/>
    <col min="10247" max="10247" width="10" style="4"/>
    <col min="10248" max="10248" width="6.44140625" style="4" customWidth="1"/>
    <col min="10249" max="10254" width="10.21875" style="4" customWidth="1"/>
    <col min="10255" max="10259" width="10" style="4"/>
    <col min="10260" max="10260" width="15.77734375" style="4" customWidth="1"/>
    <col min="10261" max="10262" width="12.44140625" style="4" customWidth="1"/>
    <col min="10263" max="10264" width="10" style="4"/>
    <col min="10265" max="10266" width="9.6640625" style="4" customWidth="1"/>
    <col min="10267" max="10496" width="10" style="4"/>
    <col min="10497" max="10497" width="8.88671875" style="4" customWidth="1"/>
    <col min="10498" max="10499" width="11.77734375" style="4" customWidth="1"/>
    <col min="10500" max="10501" width="8.44140625" style="4" customWidth="1"/>
    <col min="10502" max="10502" width="12.88671875" style="4" customWidth="1"/>
    <col min="10503" max="10503" width="10" style="4"/>
    <col min="10504" max="10504" width="6.44140625" style="4" customWidth="1"/>
    <col min="10505" max="10510" width="10.21875" style="4" customWidth="1"/>
    <col min="10511" max="10515" width="10" style="4"/>
    <col min="10516" max="10516" width="15.77734375" style="4" customWidth="1"/>
    <col min="10517" max="10518" width="12.44140625" style="4" customWidth="1"/>
    <col min="10519" max="10520" width="10" style="4"/>
    <col min="10521" max="10522" width="9.6640625" style="4" customWidth="1"/>
    <col min="10523" max="10752" width="10" style="4"/>
    <col min="10753" max="10753" width="8.88671875" style="4" customWidth="1"/>
    <col min="10754" max="10755" width="11.77734375" style="4" customWidth="1"/>
    <col min="10756" max="10757" width="8.44140625" style="4" customWidth="1"/>
    <col min="10758" max="10758" width="12.88671875" style="4" customWidth="1"/>
    <col min="10759" max="10759" width="10" style="4"/>
    <col min="10760" max="10760" width="6.44140625" style="4" customWidth="1"/>
    <col min="10761" max="10766" width="10.21875" style="4" customWidth="1"/>
    <col min="10767" max="10771" width="10" style="4"/>
    <col min="10772" max="10772" width="15.77734375" style="4" customWidth="1"/>
    <col min="10773" max="10774" width="12.44140625" style="4" customWidth="1"/>
    <col min="10775" max="10776" width="10" style="4"/>
    <col min="10777" max="10778" width="9.6640625" style="4" customWidth="1"/>
    <col min="10779" max="11008" width="10" style="4"/>
    <col min="11009" max="11009" width="8.88671875" style="4" customWidth="1"/>
    <col min="11010" max="11011" width="11.77734375" style="4" customWidth="1"/>
    <col min="11012" max="11013" width="8.44140625" style="4" customWidth="1"/>
    <col min="11014" max="11014" width="12.88671875" style="4" customWidth="1"/>
    <col min="11015" max="11015" width="10" style="4"/>
    <col min="11016" max="11016" width="6.44140625" style="4" customWidth="1"/>
    <col min="11017" max="11022" width="10.21875" style="4" customWidth="1"/>
    <col min="11023" max="11027" width="10" style="4"/>
    <col min="11028" max="11028" width="15.77734375" style="4" customWidth="1"/>
    <col min="11029" max="11030" width="12.44140625" style="4" customWidth="1"/>
    <col min="11031" max="11032" width="10" style="4"/>
    <col min="11033" max="11034" width="9.6640625" style="4" customWidth="1"/>
    <col min="11035" max="11264" width="10" style="4"/>
    <col min="11265" max="11265" width="8.88671875" style="4" customWidth="1"/>
    <col min="11266" max="11267" width="11.77734375" style="4" customWidth="1"/>
    <col min="11268" max="11269" width="8.44140625" style="4" customWidth="1"/>
    <col min="11270" max="11270" width="12.88671875" style="4" customWidth="1"/>
    <col min="11271" max="11271" width="10" style="4"/>
    <col min="11272" max="11272" width="6.44140625" style="4" customWidth="1"/>
    <col min="11273" max="11278" width="10.21875" style="4" customWidth="1"/>
    <col min="11279" max="11283" width="10" style="4"/>
    <col min="11284" max="11284" width="15.77734375" style="4" customWidth="1"/>
    <col min="11285" max="11286" width="12.44140625" style="4" customWidth="1"/>
    <col min="11287" max="11288" width="10" style="4"/>
    <col min="11289" max="11290" width="9.6640625" style="4" customWidth="1"/>
    <col min="11291" max="11520" width="10" style="4"/>
    <col min="11521" max="11521" width="8.88671875" style="4" customWidth="1"/>
    <col min="11522" max="11523" width="11.77734375" style="4" customWidth="1"/>
    <col min="11524" max="11525" width="8.44140625" style="4" customWidth="1"/>
    <col min="11526" max="11526" width="12.88671875" style="4" customWidth="1"/>
    <col min="11527" max="11527" width="10" style="4"/>
    <col min="11528" max="11528" width="6.44140625" style="4" customWidth="1"/>
    <col min="11529" max="11534" width="10.21875" style="4" customWidth="1"/>
    <col min="11535" max="11539" width="10" style="4"/>
    <col min="11540" max="11540" width="15.77734375" style="4" customWidth="1"/>
    <col min="11541" max="11542" width="12.44140625" style="4" customWidth="1"/>
    <col min="11543" max="11544" width="10" style="4"/>
    <col min="11545" max="11546" width="9.6640625" style="4" customWidth="1"/>
    <col min="11547" max="11776" width="10" style="4"/>
    <col min="11777" max="11777" width="8.88671875" style="4" customWidth="1"/>
    <col min="11778" max="11779" width="11.77734375" style="4" customWidth="1"/>
    <col min="11780" max="11781" width="8.44140625" style="4" customWidth="1"/>
    <col min="11782" max="11782" width="12.88671875" style="4" customWidth="1"/>
    <col min="11783" max="11783" width="10" style="4"/>
    <col min="11784" max="11784" width="6.44140625" style="4" customWidth="1"/>
    <col min="11785" max="11790" width="10.21875" style="4" customWidth="1"/>
    <col min="11791" max="11795" width="10" style="4"/>
    <col min="11796" max="11796" width="15.77734375" style="4" customWidth="1"/>
    <col min="11797" max="11798" width="12.44140625" style="4" customWidth="1"/>
    <col min="11799" max="11800" width="10" style="4"/>
    <col min="11801" max="11802" width="9.6640625" style="4" customWidth="1"/>
    <col min="11803" max="12032" width="10" style="4"/>
    <col min="12033" max="12033" width="8.88671875" style="4" customWidth="1"/>
    <col min="12034" max="12035" width="11.77734375" style="4" customWidth="1"/>
    <col min="12036" max="12037" width="8.44140625" style="4" customWidth="1"/>
    <col min="12038" max="12038" width="12.88671875" style="4" customWidth="1"/>
    <col min="12039" max="12039" width="10" style="4"/>
    <col min="12040" max="12040" width="6.44140625" style="4" customWidth="1"/>
    <col min="12041" max="12046" width="10.21875" style="4" customWidth="1"/>
    <col min="12047" max="12051" width="10" style="4"/>
    <col min="12052" max="12052" width="15.77734375" style="4" customWidth="1"/>
    <col min="12053" max="12054" width="12.44140625" style="4" customWidth="1"/>
    <col min="12055" max="12056" width="10" style="4"/>
    <col min="12057" max="12058" width="9.6640625" style="4" customWidth="1"/>
    <col min="12059" max="12288" width="10" style="4"/>
    <col min="12289" max="12289" width="8.88671875" style="4" customWidth="1"/>
    <col min="12290" max="12291" width="11.77734375" style="4" customWidth="1"/>
    <col min="12292" max="12293" width="8.44140625" style="4" customWidth="1"/>
    <col min="12294" max="12294" width="12.88671875" style="4" customWidth="1"/>
    <col min="12295" max="12295" width="10" style="4"/>
    <col min="12296" max="12296" width="6.44140625" style="4" customWidth="1"/>
    <col min="12297" max="12302" width="10.21875" style="4" customWidth="1"/>
    <col min="12303" max="12307" width="10" style="4"/>
    <col min="12308" max="12308" width="15.77734375" style="4" customWidth="1"/>
    <col min="12309" max="12310" width="12.44140625" style="4" customWidth="1"/>
    <col min="12311" max="12312" width="10" style="4"/>
    <col min="12313" max="12314" width="9.6640625" style="4" customWidth="1"/>
    <col min="12315" max="12544" width="10" style="4"/>
    <col min="12545" max="12545" width="8.88671875" style="4" customWidth="1"/>
    <col min="12546" max="12547" width="11.77734375" style="4" customWidth="1"/>
    <col min="12548" max="12549" width="8.44140625" style="4" customWidth="1"/>
    <col min="12550" max="12550" width="12.88671875" style="4" customWidth="1"/>
    <col min="12551" max="12551" width="10" style="4"/>
    <col min="12552" max="12552" width="6.44140625" style="4" customWidth="1"/>
    <col min="12553" max="12558" width="10.21875" style="4" customWidth="1"/>
    <col min="12559" max="12563" width="10" style="4"/>
    <col min="12564" max="12564" width="15.77734375" style="4" customWidth="1"/>
    <col min="12565" max="12566" width="12.44140625" style="4" customWidth="1"/>
    <col min="12567" max="12568" width="10" style="4"/>
    <col min="12569" max="12570" width="9.6640625" style="4" customWidth="1"/>
    <col min="12571" max="12800" width="10" style="4"/>
    <col min="12801" max="12801" width="8.88671875" style="4" customWidth="1"/>
    <col min="12802" max="12803" width="11.77734375" style="4" customWidth="1"/>
    <col min="12804" max="12805" width="8.44140625" style="4" customWidth="1"/>
    <col min="12806" max="12806" width="12.88671875" style="4" customWidth="1"/>
    <col min="12807" max="12807" width="10" style="4"/>
    <col min="12808" max="12808" width="6.44140625" style="4" customWidth="1"/>
    <col min="12809" max="12814" width="10.21875" style="4" customWidth="1"/>
    <col min="12815" max="12819" width="10" style="4"/>
    <col min="12820" max="12820" width="15.77734375" style="4" customWidth="1"/>
    <col min="12821" max="12822" width="12.44140625" style="4" customWidth="1"/>
    <col min="12823" max="12824" width="10" style="4"/>
    <col min="12825" max="12826" width="9.6640625" style="4" customWidth="1"/>
    <col min="12827" max="13056" width="10" style="4"/>
    <col min="13057" max="13057" width="8.88671875" style="4" customWidth="1"/>
    <col min="13058" max="13059" width="11.77734375" style="4" customWidth="1"/>
    <col min="13060" max="13061" width="8.44140625" style="4" customWidth="1"/>
    <col min="13062" max="13062" width="12.88671875" style="4" customWidth="1"/>
    <col min="13063" max="13063" width="10" style="4"/>
    <col min="13064" max="13064" width="6.44140625" style="4" customWidth="1"/>
    <col min="13065" max="13070" width="10.21875" style="4" customWidth="1"/>
    <col min="13071" max="13075" width="10" style="4"/>
    <col min="13076" max="13076" width="15.77734375" style="4" customWidth="1"/>
    <col min="13077" max="13078" width="12.44140625" style="4" customWidth="1"/>
    <col min="13079" max="13080" width="10" style="4"/>
    <col min="13081" max="13082" width="9.6640625" style="4" customWidth="1"/>
    <col min="13083" max="13312" width="10" style="4"/>
    <col min="13313" max="13313" width="8.88671875" style="4" customWidth="1"/>
    <col min="13314" max="13315" width="11.77734375" style="4" customWidth="1"/>
    <col min="13316" max="13317" width="8.44140625" style="4" customWidth="1"/>
    <col min="13318" max="13318" width="12.88671875" style="4" customWidth="1"/>
    <col min="13319" max="13319" width="10" style="4"/>
    <col min="13320" max="13320" width="6.44140625" style="4" customWidth="1"/>
    <col min="13321" max="13326" width="10.21875" style="4" customWidth="1"/>
    <col min="13327" max="13331" width="10" style="4"/>
    <col min="13332" max="13332" width="15.77734375" style="4" customWidth="1"/>
    <col min="13333" max="13334" width="12.44140625" style="4" customWidth="1"/>
    <col min="13335" max="13336" width="10" style="4"/>
    <col min="13337" max="13338" width="9.6640625" style="4" customWidth="1"/>
    <col min="13339" max="13568" width="10" style="4"/>
    <col min="13569" max="13569" width="8.88671875" style="4" customWidth="1"/>
    <col min="13570" max="13571" width="11.77734375" style="4" customWidth="1"/>
    <col min="13572" max="13573" width="8.44140625" style="4" customWidth="1"/>
    <col min="13574" max="13574" width="12.88671875" style="4" customWidth="1"/>
    <col min="13575" max="13575" width="10" style="4"/>
    <col min="13576" max="13576" width="6.44140625" style="4" customWidth="1"/>
    <col min="13577" max="13582" width="10.21875" style="4" customWidth="1"/>
    <col min="13583" max="13587" width="10" style="4"/>
    <col min="13588" max="13588" width="15.77734375" style="4" customWidth="1"/>
    <col min="13589" max="13590" width="12.44140625" style="4" customWidth="1"/>
    <col min="13591" max="13592" width="10" style="4"/>
    <col min="13593" max="13594" width="9.6640625" style="4" customWidth="1"/>
    <col min="13595" max="13824" width="10" style="4"/>
    <col min="13825" max="13825" width="8.88671875" style="4" customWidth="1"/>
    <col min="13826" max="13827" width="11.77734375" style="4" customWidth="1"/>
    <col min="13828" max="13829" width="8.44140625" style="4" customWidth="1"/>
    <col min="13830" max="13830" width="12.88671875" style="4" customWidth="1"/>
    <col min="13831" max="13831" width="10" style="4"/>
    <col min="13832" max="13832" width="6.44140625" style="4" customWidth="1"/>
    <col min="13833" max="13838" width="10.21875" style="4" customWidth="1"/>
    <col min="13839" max="13843" width="10" style="4"/>
    <col min="13844" max="13844" width="15.77734375" style="4" customWidth="1"/>
    <col min="13845" max="13846" width="12.44140625" style="4" customWidth="1"/>
    <col min="13847" max="13848" width="10" style="4"/>
    <col min="13849" max="13850" width="9.6640625" style="4" customWidth="1"/>
    <col min="13851" max="14080" width="10" style="4"/>
    <col min="14081" max="14081" width="8.88671875" style="4" customWidth="1"/>
    <col min="14082" max="14083" width="11.77734375" style="4" customWidth="1"/>
    <col min="14084" max="14085" width="8.44140625" style="4" customWidth="1"/>
    <col min="14086" max="14086" width="12.88671875" style="4" customWidth="1"/>
    <col min="14087" max="14087" width="10" style="4"/>
    <col min="14088" max="14088" width="6.44140625" style="4" customWidth="1"/>
    <col min="14089" max="14094" width="10.21875" style="4" customWidth="1"/>
    <col min="14095" max="14099" width="10" style="4"/>
    <col min="14100" max="14100" width="15.77734375" style="4" customWidth="1"/>
    <col min="14101" max="14102" width="12.44140625" style="4" customWidth="1"/>
    <col min="14103" max="14104" width="10" style="4"/>
    <col min="14105" max="14106" width="9.6640625" style="4" customWidth="1"/>
    <col min="14107" max="14336" width="10" style="4"/>
    <col min="14337" max="14337" width="8.88671875" style="4" customWidth="1"/>
    <col min="14338" max="14339" width="11.77734375" style="4" customWidth="1"/>
    <col min="14340" max="14341" width="8.44140625" style="4" customWidth="1"/>
    <col min="14342" max="14342" width="12.88671875" style="4" customWidth="1"/>
    <col min="14343" max="14343" width="10" style="4"/>
    <col min="14344" max="14344" width="6.44140625" style="4" customWidth="1"/>
    <col min="14345" max="14350" width="10.21875" style="4" customWidth="1"/>
    <col min="14351" max="14355" width="10" style="4"/>
    <col min="14356" max="14356" width="15.77734375" style="4" customWidth="1"/>
    <col min="14357" max="14358" width="12.44140625" style="4" customWidth="1"/>
    <col min="14359" max="14360" width="10" style="4"/>
    <col min="14361" max="14362" width="9.6640625" style="4" customWidth="1"/>
    <col min="14363" max="14592" width="10" style="4"/>
    <col min="14593" max="14593" width="8.88671875" style="4" customWidth="1"/>
    <col min="14594" max="14595" width="11.77734375" style="4" customWidth="1"/>
    <col min="14596" max="14597" width="8.44140625" style="4" customWidth="1"/>
    <col min="14598" max="14598" width="12.88671875" style="4" customWidth="1"/>
    <col min="14599" max="14599" width="10" style="4"/>
    <col min="14600" max="14600" width="6.44140625" style="4" customWidth="1"/>
    <col min="14601" max="14606" width="10.21875" style="4" customWidth="1"/>
    <col min="14607" max="14611" width="10" style="4"/>
    <col min="14612" max="14612" width="15.77734375" style="4" customWidth="1"/>
    <col min="14613" max="14614" width="12.44140625" style="4" customWidth="1"/>
    <col min="14615" max="14616" width="10" style="4"/>
    <col min="14617" max="14618" width="9.6640625" style="4" customWidth="1"/>
    <col min="14619" max="14848" width="10" style="4"/>
    <col min="14849" max="14849" width="8.88671875" style="4" customWidth="1"/>
    <col min="14850" max="14851" width="11.77734375" style="4" customWidth="1"/>
    <col min="14852" max="14853" width="8.44140625" style="4" customWidth="1"/>
    <col min="14854" max="14854" width="12.88671875" style="4" customWidth="1"/>
    <col min="14855" max="14855" width="10" style="4"/>
    <col min="14856" max="14856" width="6.44140625" style="4" customWidth="1"/>
    <col min="14857" max="14862" width="10.21875" style="4" customWidth="1"/>
    <col min="14863" max="14867" width="10" style="4"/>
    <col min="14868" max="14868" width="15.77734375" style="4" customWidth="1"/>
    <col min="14869" max="14870" width="12.44140625" style="4" customWidth="1"/>
    <col min="14871" max="14872" width="10" style="4"/>
    <col min="14873" max="14874" width="9.6640625" style="4" customWidth="1"/>
    <col min="14875" max="15104" width="10" style="4"/>
    <col min="15105" max="15105" width="8.88671875" style="4" customWidth="1"/>
    <col min="15106" max="15107" width="11.77734375" style="4" customWidth="1"/>
    <col min="15108" max="15109" width="8.44140625" style="4" customWidth="1"/>
    <col min="15110" max="15110" width="12.88671875" style="4" customWidth="1"/>
    <col min="15111" max="15111" width="10" style="4"/>
    <col min="15112" max="15112" width="6.44140625" style="4" customWidth="1"/>
    <col min="15113" max="15118" width="10.21875" style="4" customWidth="1"/>
    <col min="15119" max="15123" width="10" style="4"/>
    <col min="15124" max="15124" width="15.77734375" style="4" customWidth="1"/>
    <col min="15125" max="15126" width="12.44140625" style="4" customWidth="1"/>
    <col min="15127" max="15128" width="10" style="4"/>
    <col min="15129" max="15130" width="9.6640625" style="4" customWidth="1"/>
    <col min="15131" max="15360" width="10" style="4"/>
    <col min="15361" max="15361" width="8.88671875" style="4" customWidth="1"/>
    <col min="15362" max="15363" width="11.77734375" style="4" customWidth="1"/>
    <col min="15364" max="15365" width="8.44140625" style="4" customWidth="1"/>
    <col min="15366" max="15366" width="12.88671875" style="4" customWidth="1"/>
    <col min="15367" max="15367" width="10" style="4"/>
    <col min="15368" max="15368" width="6.44140625" style="4" customWidth="1"/>
    <col min="15369" max="15374" width="10.21875" style="4" customWidth="1"/>
    <col min="15375" max="15379" width="10" style="4"/>
    <col min="15380" max="15380" width="15.77734375" style="4" customWidth="1"/>
    <col min="15381" max="15382" width="12.44140625" style="4" customWidth="1"/>
    <col min="15383" max="15384" width="10" style="4"/>
    <col min="15385" max="15386" width="9.6640625" style="4" customWidth="1"/>
    <col min="15387" max="15616" width="10" style="4"/>
    <col min="15617" max="15617" width="8.88671875" style="4" customWidth="1"/>
    <col min="15618" max="15619" width="11.77734375" style="4" customWidth="1"/>
    <col min="15620" max="15621" width="8.44140625" style="4" customWidth="1"/>
    <col min="15622" max="15622" width="12.88671875" style="4" customWidth="1"/>
    <col min="15623" max="15623" width="10" style="4"/>
    <col min="15624" max="15624" width="6.44140625" style="4" customWidth="1"/>
    <col min="15625" max="15630" width="10.21875" style="4" customWidth="1"/>
    <col min="15631" max="15635" width="10" style="4"/>
    <col min="15636" max="15636" width="15.77734375" style="4" customWidth="1"/>
    <col min="15637" max="15638" width="12.44140625" style="4" customWidth="1"/>
    <col min="15639" max="15640" width="10" style="4"/>
    <col min="15641" max="15642" width="9.6640625" style="4" customWidth="1"/>
    <col min="15643" max="15872" width="10" style="4"/>
    <col min="15873" max="15873" width="8.88671875" style="4" customWidth="1"/>
    <col min="15874" max="15875" width="11.77734375" style="4" customWidth="1"/>
    <col min="15876" max="15877" width="8.44140625" style="4" customWidth="1"/>
    <col min="15878" max="15878" width="12.88671875" style="4" customWidth="1"/>
    <col min="15879" max="15879" width="10" style="4"/>
    <col min="15880" max="15880" width="6.44140625" style="4" customWidth="1"/>
    <col min="15881" max="15886" width="10.21875" style="4" customWidth="1"/>
    <col min="15887" max="15891" width="10" style="4"/>
    <col min="15892" max="15892" width="15.77734375" style="4" customWidth="1"/>
    <col min="15893" max="15894" width="12.44140625" style="4" customWidth="1"/>
    <col min="15895" max="15896" width="10" style="4"/>
    <col min="15897" max="15898" width="9.6640625" style="4" customWidth="1"/>
    <col min="15899" max="16128" width="10" style="4"/>
    <col min="16129" max="16129" width="8.88671875" style="4" customWidth="1"/>
    <col min="16130" max="16131" width="11.77734375" style="4" customWidth="1"/>
    <col min="16132" max="16133" width="8.44140625" style="4" customWidth="1"/>
    <col min="16134" max="16134" width="12.88671875" style="4" customWidth="1"/>
    <col min="16135" max="16135" width="10" style="4"/>
    <col min="16136" max="16136" width="6.44140625" style="4" customWidth="1"/>
    <col min="16137" max="16142" width="10.21875" style="4" customWidth="1"/>
    <col min="16143" max="16147" width="10" style="4"/>
    <col min="16148" max="16148" width="15.77734375" style="4" customWidth="1"/>
    <col min="16149" max="16150" width="12.44140625" style="4" customWidth="1"/>
    <col min="16151" max="16152" width="10" style="4"/>
    <col min="16153" max="16154" width="9.6640625" style="4" customWidth="1"/>
    <col min="16155" max="16384" width="10" style="4"/>
  </cols>
  <sheetData>
    <row r="1" spans="1:66" ht="31.2" thickBot="1" x14ac:dyDescent="0.6">
      <c r="A1" s="1" t="s">
        <v>1</v>
      </c>
      <c r="I1" s="3"/>
      <c r="J1" s="3"/>
      <c r="K1" s="3"/>
      <c r="L1" s="3"/>
      <c r="M1" s="3"/>
      <c r="N1" s="3"/>
      <c r="O1" s="3"/>
      <c r="Q1" s="3"/>
      <c r="AH1" s="3"/>
      <c r="AI1" s="3"/>
      <c r="AJ1" s="3"/>
      <c r="AK1" s="3">
        <v>0</v>
      </c>
      <c r="AL1" s="3" t="s">
        <v>14</v>
      </c>
      <c r="AM1" s="3"/>
      <c r="AN1" s="3"/>
      <c r="AO1" s="3"/>
      <c r="AP1" s="3"/>
      <c r="AQ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66" s="10" customFormat="1" ht="42" customHeight="1" thickBot="1" x14ac:dyDescent="0.35">
      <c r="A2" s="7" t="s">
        <v>2</v>
      </c>
      <c r="B2" s="8" t="s">
        <v>14</v>
      </c>
      <c r="C2" s="3"/>
      <c r="D2" s="3"/>
      <c r="E2" s="9"/>
      <c r="F2" s="78" t="s">
        <v>3</v>
      </c>
      <c r="G2" s="79"/>
      <c r="I2" s="11"/>
      <c r="J2" s="11"/>
      <c r="K2" s="11"/>
      <c r="L2" s="11"/>
      <c r="M2" s="11"/>
      <c r="N2" s="11"/>
      <c r="O2" s="11"/>
      <c r="Q2" s="11"/>
      <c r="R2" s="3"/>
      <c r="S2" s="3"/>
      <c r="T2" s="3"/>
      <c r="U2" s="3"/>
      <c r="V2" s="3"/>
      <c r="W2" s="11"/>
      <c r="X2" s="11"/>
      <c r="Y2" s="6"/>
      <c r="Z2" s="6"/>
      <c r="AA2" s="11"/>
      <c r="AB2" s="11"/>
      <c r="AC2" s="11"/>
      <c r="AD2" s="11"/>
      <c r="AE2" s="11"/>
      <c r="AF2" s="11"/>
      <c r="AG2" s="11"/>
      <c r="AH2" s="11">
        <v>0</v>
      </c>
      <c r="AI2" s="11"/>
      <c r="AJ2" s="11"/>
      <c r="AK2" s="11">
        <v>2.5000000000000001E-2</v>
      </c>
      <c r="AL2" s="11">
        <v>0</v>
      </c>
      <c r="AM2" s="11"/>
      <c r="AN2" s="11"/>
      <c r="AO2" s="11"/>
      <c r="AP2" s="11"/>
      <c r="AQ2" s="11"/>
      <c r="AR2" s="3"/>
      <c r="AS2" s="3"/>
      <c r="AT2" s="3"/>
      <c r="AU2" s="3"/>
      <c r="AV2" s="3"/>
      <c r="AW2" s="3"/>
      <c r="AX2" s="3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</row>
    <row r="3" spans="1:66" ht="16.2" thickBot="1" x14ac:dyDescent="0.35">
      <c r="A3" s="12">
        <v>1</v>
      </c>
      <c r="B3" s="13">
        <v>0.8548933582432422</v>
      </c>
      <c r="E3" s="14"/>
      <c r="F3" s="15">
        <v>10000</v>
      </c>
      <c r="G3" s="16" t="s">
        <v>4</v>
      </c>
      <c r="AH3" s="3">
        <v>0.12903225421905518</v>
      </c>
      <c r="AI3" s="3">
        <v>0</v>
      </c>
      <c r="AJ3" s="3"/>
      <c r="AK3" s="3">
        <v>2.5000000000000001E-2</v>
      </c>
      <c r="AL3" s="3">
        <v>95</v>
      </c>
      <c r="AM3" s="3"/>
      <c r="AN3" s="3"/>
      <c r="AO3" s="3"/>
      <c r="AP3" s="3"/>
      <c r="AQ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6.2" thickBot="1" x14ac:dyDescent="0.35">
      <c r="A4" s="12">
        <v>2</v>
      </c>
      <c r="B4" s="13">
        <v>0.91597459447941088</v>
      </c>
      <c r="E4" s="14"/>
      <c r="F4" s="17">
        <v>3.0000000726431608</v>
      </c>
      <c r="G4" s="18" t="s">
        <v>5</v>
      </c>
      <c r="I4" s="80" t="s">
        <v>6</v>
      </c>
      <c r="J4" s="81"/>
      <c r="K4" s="82"/>
      <c r="L4" s="83" t="s">
        <v>7</v>
      </c>
      <c r="M4" s="83"/>
      <c r="N4" s="84"/>
      <c r="P4" s="19"/>
      <c r="AH4" s="3">
        <v>0.25806450843811035</v>
      </c>
      <c r="AI4" s="3">
        <v>3</v>
      </c>
      <c r="AJ4" s="3"/>
      <c r="AK4" s="3">
        <v>0.05</v>
      </c>
      <c r="AL4" s="3">
        <v>95</v>
      </c>
      <c r="AM4" s="3"/>
      <c r="AN4" s="3"/>
      <c r="AO4" s="3"/>
      <c r="AP4" s="3"/>
      <c r="AQ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x14ac:dyDescent="0.3">
      <c r="A5" s="12">
        <v>3</v>
      </c>
      <c r="B5" s="13">
        <v>0.71354030766040832</v>
      </c>
      <c r="E5" s="20"/>
      <c r="F5" s="21"/>
      <c r="G5" s="20"/>
      <c r="I5" s="22" t="s">
        <v>8</v>
      </c>
      <c r="J5" s="23">
        <v>0.54214865343779572</v>
      </c>
      <c r="K5" s="24"/>
      <c r="L5" s="25" t="s">
        <v>23</v>
      </c>
      <c r="M5" s="26"/>
      <c r="N5" s="27"/>
      <c r="P5" s="19"/>
      <c r="AH5" s="3">
        <v>0.38709676265716553</v>
      </c>
      <c r="AI5" s="3">
        <v>4</v>
      </c>
      <c r="AJ5" s="3"/>
      <c r="AK5" s="3">
        <v>0.05</v>
      </c>
      <c r="AL5" s="3">
        <v>259</v>
      </c>
      <c r="AM5" s="3"/>
      <c r="AN5" s="3"/>
      <c r="AO5" s="3"/>
      <c r="AP5" s="3"/>
      <c r="AQ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x14ac:dyDescent="0.3">
      <c r="A6" s="12">
        <v>4</v>
      </c>
      <c r="B6" s="13">
        <v>6.2722356531955875E-2</v>
      </c>
      <c r="I6" s="28" t="s">
        <v>9</v>
      </c>
      <c r="J6" s="29">
        <v>0.28702181297489576</v>
      </c>
      <c r="K6" s="30"/>
      <c r="L6" s="31"/>
      <c r="M6" s="32"/>
      <c r="N6" s="30"/>
      <c r="AH6" s="3">
        <v>0.5161290168762207</v>
      </c>
      <c r="AI6" s="3">
        <v>8</v>
      </c>
      <c r="AJ6" s="3"/>
      <c r="AK6" s="3">
        <v>7.4999999999999997E-2</v>
      </c>
      <c r="AL6" s="3">
        <v>259</v>
      </c>
      <c r="AM6" s="3"/>
      <c r="AN6" s="3"/>
      <c r="AO6" s="3"/>
      <c r="AP6" s="3"/>
      <c r="AQ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x14ac:dyDescent="0.3">
      <c r="A7" s="12">
        <v>5</v>
      </c>
      <c r="B7" s="13">
        <v>0.10549625921159198</v>
      </c>
      <c r="F7" s="33"/>
      <c r="I7" s="34" t="s">
        <v>10</v>
      </c>
      <c r="J7" s="35">
        <v>1.0399370107473431</v>
      </c>
      <c r="K7" s="24"/>
      <c r="L7" s="36"/>
      <c r="M7" s="14"/>
      <c r="N7" s="30"/>
      <c r="AH7" s="3">
        <v>0.64516127109527588</v>
      </c>
      <c r="AI7" s="3">
        <v>4</v>
      </c>
      <c r="AJ7" s="3"/>
      <c r="AK7" s="3">
        <v>7.4999999999999997E-2</v>
      </c>
      <c r="AL7" s="3">
        <v>226</v>
      </c>
      <c r="AM7" s="3"/>
      <c r="AN7" s="3"/>
      <c r="AO7" s="3"/>
      <c r="AP7" s="3"/>
      <c r="AQ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6.2" thickBot="1" x14ac:dyDescent="0.35">
      <c r="A8" s="12">
        <v>6</v>
      </c>
      <c r="B8" s="13">
        <v>0.53083649088167162</v>
      </c>
      <c r="F8" s="33"/>
      <c r="I8" s="37" t="s">
        <v>11</v>
      </c>
      <c r="J8" s="38">
        <v>4.0037208577535531E-2</v>
      </c>
      <c r="K8" s="39"/>
      <c r="L8" s="40"/>
      <c r="M8" s="41"/>
      <c r="N8" s="42"/>
      <c r="AH8" s="3">
        <v>0.77419352531433105</v>
      </c>
      <c r="AI8" s="3">
        <v>9</v>
      </c>
      <c r="AJ8" s="3"/>
      <c r="AK8" s="3">
        <v>0.1</v>
      </c>
      <c r="AL8" s="3">
        <v>226</v>
      </c>
      <c r="AM8" s="3"/>
      <c r="AN8" s="3"/>
      <c r="AO8" s="3"/>
      <c r="AP8" s="3"/>
      <c r="AQ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x14ac:dyDescent="0.3">
      <c r="A9" s="12">
        <v>7</v>
      </c>
      <c r="B9" s="13">
        <v>0.7226279619953635</v>
      </c>
      <c r="F9" s="33"/>
      <c r="I9" s="20"/>
      <c r="J9" s="43"/>
      <c r="K9" s="20"/>
      <c r="L9" s="20"/>
      <c r="M9" s="20"/>
      <c r="N9" s="20"/>
      <c r="AH9" s="3">
        <v>0.90322577953338623</v>
      </c>
      <c r="AI9" s="3">
        <v>9</v>
      </c>
      <c r="AJ9" s="3"/>
      <c r="AK9" s="3">
        <v>0.1</v>
      </c>
      <c r="AL9" s="3">
        <v>253</v>
      </c>
      <c r="AM9" s="3"/>
      <c r="AN9" s="3"/>
      <c r="AO9" s="3"/>
      <c r="AP9" s="3"/>
      <c r="AQ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x14ac:dyDescent="0.3">
      <c r="A10" s="12">
        <v>8</v>
      </c>
      <c r="B10" s="13">
        <v>0.1253511433323746</v>
      </c>
      <c r="F10" s="33"/>
      <c r="I10" s="14"/>
      <c r="J10" s="43"/>
      <c r="K10" s="20"/>
      <c r="L10" s="20"/>
      <c r="M10" s="20"/>
      <c r="N10" s="20"/>
      <c r="P10" s="19"/>
      <c r="AH10" s="3">
        <v>1.0322580337524414</v>
      </c>
      <c r="AI10" s="3">
        <v>12</v>
      </c>
      <c r="AJ10" s="3"/>
      <c r="AK10" s="3">
        <v>0.125</v>
      </c>
      <c r="AL10" s="3">
        <v>253</v>
      </c>
      <c r="AM10" s="3"/>
      <c r="AN10" s="3"/>
      <c r="AO10" s="3"/>
      <c r="AP10" s="3"/>
      <c r="AQ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x14ac:dyDescent="0.3">
      <c r="A11" s="12">
        <v>9</v>
      </c>
      <c r="B11" s="13">
        <v>0.98311516727449022</v>
      </c>
      <c r="I11" s="20"/>
      <c r="J11" s="43"/>
      <c r="K11" s="20"/>
      <c r="L11" s="20"/>
      <c r="M11" s="20"/>
      <c r="N11" s="20"/>
      <c r="P11" s="19"/>
      <c r="AH11" s="3">
        <v>1.1612902879714966</v>
      </c>
      <c r="AI11" s="3">
        <v>8</v>
      </c>
      <c r="AJ11" s="3"/>
      <c r="AK11" s="3">
        <v>0.125</v>
      </c>
      <c r="AL11" s="3">
        <v>242</v>
      </c>
      <c r="AM11" s="3"/>
      <c r="AN11" s="3"/>
      <c r="AO11" s="3"/>
      <c r="AP11" s="3"/>
      <c r="AQ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x14ac:dyDescent="0.3">
      <c r="A12" s="12">
        <v>10</v>
      </c>
      <c r="B12" s="13">
        <v>0.56058130190750222</v>
      </c>
      <c r="I12" s="20"/>
      <c r="J12" s="20"/>
      <c r="K12" s="20"/>
      <c r="L12" s="20"/>
      <c r="M12" s="20"/>
      <c r="N12" s="20"/>
      <c r="P12" s="19"/>
      <c r="AH12" s="3">
        <v>1.2903225421905518</v>
      </c>
      <c r="AI12" s="3">
        <v>3</v>
      </c>
      <c r="AJ12" s="3"/>
      <c r="AK12" s="3">
        <v>0.15</v>
      </c>
      <c r="AL12" s="3">
        <v>242</v>
      </c>
      <c r="AM12" s="3"/>
      <c r="AN12" s="3"/>
      <c r="AO12" s="3"/>
      <c r="AP12" s="3"/>
      <c r="AQ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x14ac:dyDescent="0.3">
      <c r="A13" s="12">
        <v>11</v>
      </c>
      <c r="B13" s="13">
        <v>0.48517588126341532</v>
      </c>
      <c r="I13" s="20"/>
      <c r="J13" s="20"/>
      <c r="K13" s="20"/>
      <c r="L13" s="20"/>
      <c r="M13" s="20"/>
      <c r="N13" s="20"/>
      <c r="AH13" s="3">
        <v>1.4193547964096069</v>
      </c>
      <c r="AI13" s="3">
        <v>6</v>
      </c>
      <c r="AJ13" s="3"/>
      <c r="AK13" s="3">
        <v>0.15</v>
      </c>
      <c r="AL13" s="3">
        <v>224</v>
      </c>
      <c r="AM13" s="3"/>
      <c r="AN13" s="3"/>
      <c r="AO13" s="3"/>
      <c r="AP13" s="3"/>
      <c r="AQ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x14ac:dyDescent="0.3">
      <c r="A14" s="12">
        <v>12</v>
      </c>
      <c r="B14" s="13">
        <v>6.4058547679586159E-2</v>
      </c>
      <c r="E14" s="44"/>
      <c r="I14" s="20"/>
      <c r="J14" s="20"/>
      <c r="K14" s="20"/>
      <c r="L14" s="20"/>
      <c r="M14" s="20"/>
      <c r="N14" s="20"/>
      <c r="AH14" s="3">
        <v>1.5483870506286621</v>
      </c>
      <c r="AI14" s="3">
        <v>7</v>
      </c>
      <c r="AJ14" s="3"/>
      <c r="AK14" s="3">
        <v>0.17499999999999999</v>
      </c>
      <c r="AL14" s="3">
        <v>224</v>
      </c>
      <c r="AM14" s="3"/>
      <c r="AN14" s="3"/>
      <c r="AO14" s="3"/>
      <c r="AP14" s="3"/>
      <c r="AQ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x14ac:dyDescent="0.3">
      <c r="A15" s="12">
        <v>13</v>
      </c>
      <c r="B15" s="13">
        <v>0.17695208678520122</v>
      </c>
      <c r="E15" s="44"/>
      <c r="I15" s="20"/>
      <c r="J15" s="20"/>
      <c r="K15" s="20"/>
      <c r="L15" s="20"/>
      <c r="M15" s="20"/>
      <c r="N15" s="20"/>
      <c r="AH15" s="3">
        <v>1.6774193048477173</v>
      </c>
      <c r="AI15" s="3">
        <v>6</v>
      </c>
      <c r="AJ15" s="3"/>
      <c r="AK15" s="3">
        <v>0.17499999999999999</v>
      </c>
      <c r="AL15" s="3">
        <v>252</v>
      </c>
      <c r="AM15" s="3"/>
      <c r="AN15" s="3"/>
      <c r="AO15" s="3"/>
      <c r="AP15" s="3"/>
      <c r="AQ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x14ac:dyDescent="0.3">
      <c r="A16" s="12">
        <v>14</v>
      </c>
      <c r="B16" s="13">
        <v>0.13193938816623826</v>
      </c>
      <c r="E16" s="44"/>
      <c r="I16" s="20"/>
      <c r="J16" s="20"/>
      <c r="K16" s="20"/>
      <c r="L16" s="20"/>
      <c r="M16" s="20"/>
      <c r="N16" s="20"/>
      <c r="AH16" s="3">
        <v>1.8064515590667725</v>
      </c>
      <c r="AI16" s="3">
        <v>6</v>
      </c>
      <c r="AJ16" s="3"/>
      <c r="AK16" s="3">
        <v>0.2</v>
      </c>
      <c r="AL16" s="3">
        <v>252</v>
      </c>
      <c r="AM16" s="3"/>
      <c r="AN16" s="3"/>
      <c r="AO16" s="3"/>
      <c r="AP16" s="3"/>
      <c r="AQ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x14ac:dyDescent="0.3">
      <c r="A17" s="12">
        <v>15</v>
      </c>
      <c r="B17" s="13">
        <v>0.43130466467866552</v>
      </c>
      <c r="I17" s="20"/>
      <c r="J17" s="20"/>
      <c r="K17" s="20"/>
      <c r="L17" s="20"/>
      <c r="M17" s="20"/>
      <c r="N17" s="20"/>
      <c r="AH17" s="3">
        <v>1.9354838132858276</v>
      </c>
      <c r="AI17" s="3">
        <v>2</v>
      </c>
      <c r="AJ17" s="3"/>
      <c r="AK17" s="3">
        <v>0.2</v>
      </c>
      <c r="AL17" s="3">
        <v>247</v>
      </c>
      <c r="AM17" s="3"/>
      <c r="AN17" s="3"/>
      <c r="AO17" s="3"/>
      <c r="AP17" s="3"/>
      <c r="AQ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x14ac:dyDescent="0.3">
      <c r="A18" s="12">
        <v>16</v>
      </c>
      <c r="B18" s="13">
        <v>0.15697321208474144</v>
      </c>
      <c r="I18" s="20"/>
      <c r="J18" s="20"/>
      <c r="K18" s="20"/>
      <c r="L18" s="20"/>
      <c r="M18" s="20"/>
      <c r="N18" s="20"/>
      <c r="AH18" s="3">
        <v>2.0645160675048828</v>
      </c>
      <c r="AI18" s="3">
        <v>5</v>
      </c>
      <c r="AJ18" s="3"/>
      <c r="AK18" s="3">
        <v>0.22500000000000001</v>
      </c>
      <c r="AL18" s="3">
        <v>247</v>
      </c>
      <c r="AM18" s="3"/>
      <c r="AN18" s="3"/>
      <c r="AO18" s="3"/>
      <c r="AP18" s="3"/>
      <c r="AQ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x14ac:dyDescent="0.3">
      <c r="A19" s="12">
        <v>17</v>
      </c>
      <c r="B19" s="13">
        <v>0.71687507627079972</v>
      </c>
      <c r="I19" s="20"/>
      <c r="J19" s="20"/>
      <c r="K19" s="20"/>
      <c r="L19" s="20"/>
      <c r="M19" s="20"/>
      <c r="N19" s="20"/>
      <c r="AH19" s="3">
        <v>2.193548321723938</v>
      </c>
      <c r="AI19" s="3">
        <v>2</v>
      </c>
      <c r="AJ19" s="3"/>
      <c r="AK19" s="3">
        <v>0.22500000000000001</v>
      </c>
      <c r="AL19" s="3">
        <v>251</v>
      </c>
      <c r="AM19" s="3"/>
      <c r="AN19" s="3"/>
      <c r="AO19" s="3"/>
      <c r="AP19" s="3"/>
      <c r="AQ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x14ac:dyDescent="0.3">
      <c r="A20" s="12">
        <v>18</v>
      </c>
      <c r="B20" s="13">
        <v>0.17578417093695284</v>
      </c>
      <c r="I20" s="20"/>
      <c r="J20" s="20"/>
      <c r="K20" s="20"/>
      <c r="L20" s="20"/>
      <c r="M20" s="20"/>
      <c r="N20" s="20"/>
      <c r="AH20" s="3">
        <v>2.3225805759429932</v>
      </c>
      <c r="AI20" s="3">
        <v>3</v>
      </c>
      <c r="AJ20" s="3"/>
      <c r="AK20" s="3">
        <v>0.25</v>
      </c>
      <c r="AL20" s="3">
        <v>251</v>
      </c>
      <c r="AM20" s="3"/>
      <c r="AN20" s="3"/>
      <c r="AO20" s="3"/>
      <c r="AP20" s="3"/>
      <c r="AQ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x14ac:dyDescent="0.3">
      <c r="A21" s="12">
        <v>19</v>
      </c>
      <c r="B21" s="13">
        <v>0.33809840460482871</v>
      </c>
      <c r="I21" s="20"/>
      <c r="J21" s="20"/>
      <c r="K21" s="20"/>
      <c r="L21" s="20"/>
      <c r="M21" s="20"/>
      <c r="N21" s="20"/>
      <c r="AH21" s="3">
        <v>2.4516128301620483</v>
      </c>
      <c r="AI21" s="3">
        <v>2</v>
      </c>
      <c r="AJ21" s="3"/>
      <c r="AK21" s="3">
        <v>0.25</v>
      </c>
      <c r="AL21" s="3">
        <v>240</v>
      </c>
      <c r="AM21" s="3"/>
      <c r="AN21" s="3"/>
      <c r="AO21" s="3"/>
      <c r="AP21" s="3"/>
      <c r="AQ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x14ac:dyDescent="0.3">
      <c r="A22" s="12">
        <v>20</v>
      </c>
      <c r="B22" s="13">
        <v>0.57121371090863526</v>
      </c>
      <c r="I22" s="20"/>
      <c r="J22" s="20"/>
      <c r="K22" s="20"/>
      <c r="L22" s="20"/>
      <c r="M22" s="20"/>
      <c r="N22" s="20"/>
      <c r="AH22" s="3">
        <v>2.5806450843811035</v>
      </c>
      <c r="AI22" s="3">
        <v>1</v>
      </c>
      <c r="AJ22" s="3"/>
      <c r="AK22" s="3">
        <v>0.27500000000000002</v>
      </c>
      <c r="AL22" s="3">
        <v>240</v>
      </c>
      <c r="AM22" s="3"/>
      <c r="AN22" s="3"/>
      <c r="AO22" s="3"/>
      <c r="AP22" s="3"/>
      <c r="AQ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x14ac:dyDescent="0.3">
      <c r="A23" s="12">
        <v>21</v>
      </c>
      <c r="B23" s="13">
        <v>0.50997886377518209</v>
      </c>
      <c r="AH23" s="3">
        <v>2.7096773386001587</v>
      </c>
      <c r="AI23" s="3">
        <v>0</v>
      </c>
      <c r="AJ23" s="3"/>
      <c r="AK23" s="3">
        <v>0.27500000000000002</v>
      </c>
      <c r="AL23" s="3">
        <v>259</v>
      </c>
      <c r="AM23" s="3"/>
      <c r="AN23" s="3"/>
      <c r="AO23" s="3"/>
      <c r="AP23" s="3"/>
      <c r="AQ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x14ac:dyDescent="0.3">
      <c r="A24" s="12">
        <v>22</v>
      </c>
      <c r="B24" s="13">
        <v>1.0067824478568228</v>
      </c>
      <c r="AH24" s="3">
        <v>2.8387095928192139</v>
      </c>
      <c r="AI24" s="3">
        <v>0</v>
      </c>
      <c r="AJ24" s="3"/>
      <c r="AK24" s="3">
        <v>0.3</v>
      </c>
      <c r="AL24" s="3">
        <v>259</v>
      </c>
      <c r="AM24" s="3"/>
      <c r="AN24" s="3"/>
      <c r="AO24" s="3"/>
      <c r="AP24" s="3"/>
      <c r="AQ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x14ac:dyDescent="0.3">
      <c r="A25" s="12">
        <v>23</v>
      </c>
      <c r="B25" s="13">
        <v>0.96505112272064131</v>
      </c>
      <c r="AH25" s="3">
        <v>2.967741847038269</v>
      </c>
      <c r="AI25" s="3">
        <v>0</v>
      </c>
      <c r="AJ25" s="3"/>
      <c r="AK25" s="3">
        <v>0.3</v>
      </c>
      <c r="AL25" s="3">
        <v>233</v>
      </c>
      <c r="AM25" s="3"/>
      <c r="AN25" s="3"/>
      <c r="AO25" s="3"/>
      <c r="AP25" s="3"/>
      <c r="AQ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x14ac:dyDescent="0.3">
      <c r="A26" s="12">
        <v>24</v>
      </c>
      <c r="B26" s="13">
        <v>0.21261742827125149</v>
      </c>
      <c r="AH26" s="3">
        <v>3.0967741012573242</v>
      </c>
      <c r="AI26" s="3">
        <v>0</v>
      </c>
      <c r="AJ26" s="3"/>
      <c r="AK26" s="3">
        <v>0.32500000000000001</v>
      </c>
      <c r="AL26" s="3">
        <v>233</v>
      </c>
      <c r="AM26" s="3"/>
      <c r="AN26" s="3"/>
      <c r="AO26" s="3"/>
      <c r="AP26" s="3"/>
      <c r="AQ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1:66" x14ac:dyDescent="0.3">
      <c r="A27" s="12">
        <v>25</v>
      </c>
      <c r="B27" s="13">
        <v>0.67229287948640426</v>
      </c>
      <c r="AH27" s="3">
        <v>3.2258063554763794</v>
      </c>
      <c r="AI27" s="3">
        <v>0</v>
      </c>
      <c r="AJ27" s="3"/>
      <c r="AK27" s="3">
        <v>0.32500000000000001</v>
      </c>
      <c r="AL27" s="3">
        <v>244</v>
      </c>
      <c r="AM27" s="3"/>
      <c r="AN27" s="3"/>
      <c r="AO27" s="3"/>
      <c r="AP27" s="3"/>
      <c r="AQ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x14ac:dyDescent="0.3">
      <c r="A28" s="12">
        <v>26</v>
      </c>
      <c r="B28" s="13">
        <v>0.44648480288063869</v>
      </c>
      <c r="AH28" s="3">
        <v>3.3548386096954346</v>
      </c>
      <c r="AI28" s="3">
        <v>0</v>
      </c>
      <c r="AJ28" s="3"/>
      <c r="AK28" s="3">
        <v>0.35</v>
      </c>
      <c r="AL28" s="3">
        <v>244</v>
      </c>
      <c r="AM28" s="3"/>
      <c r="AN28" s="3"/>
      <c r="AO28" s="3"/>
      <c r="AP28" s="3"/>
      <c r="AQ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 x14ac:dyDescent="0.3">
      <c r="A29" s="12">
        <v>27</v>
      </c>
      <c r="B29" s="13">
        <v>0.7819504113080602</v>
      </c>
      <c r="AH29" s="3">
        <v>3.4838708639144897</v>
      </c>
      <c r="AI29" s="3">
        <v>0</v>
      </c>
      <c r="AJ29" s="3"/>
      <c r="AK29" s="3">
        <v>0.35</v>
      </c>
      <c r="AL29" s="3">
        <v>267</v>
      </c>
      <c r="AM29" s="3"/>
      <c r="AN29" s="3"/>
      <c r="AO29" s="3"/>
      <c r="AP29" s="3"/>
      <c r="AQ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x14ac:dyDescent="0.3">
      <c r="A30" s="12">
        <v>28</v>
      </c>
      <c r="B30" s="13">
        <v>0.12717201301823108</v>
      </c>
      <c r="AH30" s="3">
        <v>3.6129031181335449</v>
      </c>
      <c r="AI30" s="3">
        <v>0</v>
      </c>
      <c r="AJ30" s="3"/>
      <c r="AK30" s="3">
        <v>0.375</v>
      </c>
      <c r="AL30" s="3">
        <v>267</v>
      </c>
      <c r="AM30" s="3"/>
      <c r="AN30" s="3"/>
      <c r="AO30" s="3"/>
      <c r="AP30" s="3"/>
      <c r="AQ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1:66" x14ac:dyDescent="0.3">
      <c r="A31" s="12">
        <v>29</v>
      </c>
      <c r="B31" s="13">
        <v>0.97936490791138608</v>
      </c>
      <c r="AH31" s="3">
        <v>3.7419353723526001</v>
      </c>
      <c r="AI31" s="3">
        <v>0</v>
      </c>
      <c r="AJ31" s="3"/>
      <c r="AK31" s="3">
        <v>0.375</v>
      </c>
      <c r="AL31" s="3">
        <v>248</v>
      </c>
      <c r="AM31" s="3"/>
      <c r="AN31" s="3"/>
      <c r="AO31" s="3"/>
      <c r="AP31" s="3"/>
      <c r="AQ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66" x14ac:dyDescent="0.3">
      <c r="A32" s="12">
        <v>30</v>
      </c>
      <c r="B32" s="13">
        <v>0.31944312258568891</v>
      </c>
      <c r="AH32" s="3">
        <v>3.8709676265716553</v>
      </c>
      <c r="AI32" s="3">
        <v>0</v>
      </c>
      <c r="AJ32" s="3"/>
      <c r="AK32" s="3">
        <v>0.4</v>
      </c>
      <c r="AL32" s="3">
        <v>248</v>
      </c>
      <c r="AM32" s="3"/>
      <c r="AN32" s="3"/>
      <c r="AO32" s="3"/>
      <c r="AP32" s="3"/>
      <c r="AQ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1:66" x14ac:dyDescent="0.3">
      <c r="A33" s="12">
        <v>31</v>
      </c>
      <c r="B33" s="13">
        <v>0.65323751724943513</v>
      </c>
      <c r="AH33" s="3">
        <v>3.9999998807907104</v>
      </c>
      <c r="AI33" s="3">
        <v>0</v>
      </c>
      <c r="AJ33" s="3"/>
      <c r="AK33" s="3">
        <v>0.4</v>
      </c>
      <c r="AL33" s="3">
        <v>247</v>
      </c>
      <c r="AM33" s="3"/>
      <c r="AN33" s="3"/>
      <c r="AO33" s="3"/>
      <c r="AP33" s="3"/>
      <c r="AQ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 spans="1:66" x14ac:dyDescent="0.3">
      <c r="A34" s="12">
        <v>32</v>
      </c>
      <c r="B34" s="13">
        <v>0.63741237251241112</v>
      </c>
      <c r="AH34" s="3"/>
      <c r="AI34" s="3"/>
      <c r="AJ34" s="3"/>
      <c r="AK34" s="3">
        <v>0.42499999999999999</v>
      </c>
      <c r="AL34" s="3">
        <v>247</v>
      </c>
      <c r="AM34" s="3"/>
      <c r="AN34" s="3"/>
      <c r="AO34" s="3"/>
      <c r="AP34" s="3"/>
      <c r="AQ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 x14ac:dyDescent="0.3">
      <c r="A35" s="12">
        <v>33</v>
      </c>
      <c r="B35" s="13">
        <v>0.55607169060918349</v>
      </c>
      <c r="AH35" s="3"/>
      <c r="AI35" s="3"/>
      <c r="AJ35" s="3"/>
      <c r="AK35" s="3">
        <v>0.42499999999999999</v>
      </c>
      <c r="AL35" s="3">
        <v>252</v>
      </c>
      <c r="AM35" s="3"/>
      <c r="AN35" s="3"/>
      <c r="AO35" s="3"/>
      <c r="AP35" s="3"/>
      <c r="AQ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1:66" x14ac:dyDescent="0.3">
      <c r="A36" s="12">
        <v>34</v>
      </c>
      <c r="B36" s="13">
        <v>0.74304296363613687</v>
      </c>
      <c r="AH36" s="3"/>
      <c r="AI36" s="3"/>
      <c r="AJ36" s="3"/>
      <c r="AK36" s="3">
        <v>0.45</v>
      </c>
      <c r="AL36" s="3">
        <v>252</v>
      </c>
      <c r="AM36" s="3"/>
      <c r="AN36" s="3"/>
      <c r="AO36" s="3"/>
      <c r="AP36" s="3"/>
      <c r="AQ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6" x14ac:dyDescent="0.3">
      <c r="A37" s="12">
        <v>35</v>
      </c>
      <c r="B37" s="13">
        <v>0.68642783582749056</v>
      </c>
      <c r="AH37" s="3"/>
      <c r="AI37" s="3"/>
      <c r="AJ37" s="3"/>
      <c r="AK37" s="3">
        <v>0.45</v>
      </c>
      <c r="AL37" s="3">
        <v>263</v>
      </c>
      <c r="AM37" s="3"/>
      <c r="AN37" s="3"/>
      <c r="AO37" s="3"/>
      <c r="AP37" s="3"/>
      <c r="AQ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1:66" x14ac:dyDescent="0.3">
      <c r="A38" s="12">
        <v>36</v>
      </c>
      <c r="B38" s="13">
        <v>1.0377090215095917</v>
      </c>
      <c r="AH38" s="3"/>
      <c r="AI38" s="3"/>
      <c r="AJ38" s="3"/>
      <c r="AK38" s="3">
        <v>0.47499999999999998</v>
      </c>
      <c r="AL38" s="3">
        <v>263</v>
      </c>
      <c r="AM38" s="3"/>
      <c r="AN38" s="3"/>
      <c r="AO38" s="3"/>
      <c r="AP38" s="3"/>
      <c r="AQ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  <row r="39" spans="1:66" x14ac:dyDescent="0.3">
      <c r="A39" s="12">
        <v>37</v>
      </c>
      <c r="B39" s="13">
        <v>0.54409281218198802</v>
      </c>
      <c r="AH39" s="3"/>
      <c r="AI39" s="3"/>
      <c r="AJ39" s="3"/>
      <c r="AK39" s="3">
        <v>0.47499999999999998</v>
      </c>
      <c r="AL39" s="3">
        <v>244</v>
      </c>
      <c r="AM39" s="3"/>
      <c r="AN39" s="3"/>
      <c r="AO39" s="3"/>
      <c r="AP39" s="3"/>
      <c r="AQ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</row>
    <row r="40" spans="1:66" x14ac:dyDescent="0.3">
      <c r="A40" s="12">
        <v>38</v>
      </c>
      <c r="B40" s="13">
        <v>0.10581543094632381</v>
      </c>
      <c r="AH40" s="3"/>
      <c r="AI40" s="3"/>
      <c r="AJ40" s="3"/>
      <c r="AK40" s="3">
        <v>0.5</v>
      </c>
      <c r="AL40" s="3">
        <v>244</v>
      </c>
      <c r="AM40" s="3"/>
      <c r="AN40" s="3"/>
      <c r="AO40" s="3"/>
      <c r="AP40" s="3"/>
      <c r="AQ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</row>
    <row r="41" spans="1:66" x14ac:dyDescent="0.3">
      <c r="A41" s="12">
        <v>39</v>
      </c>
      <c r="B41" s="13">
        <v>1.0169659284720869</v>
      </c>
      <c r="AH41" s="3"/>
      <c r="AI41" s="3"/>
      <c r="AJ41" s="3"/>
      <c r="AK41" s="3">
        <v>0.5</v>
      </c>
      <c r="AL41" s="3">
        <v>243</v>
      </c>
      <c r="AM41" s="3"/>
      <c r="AN41" s="3"/>
      <c r="AO41" s="3"/>
      <c r="AP41" s="3"/>
      <c r="AQ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</row>
    <row r="42" spans="1:66" x14ac:dyDescent="0.3">
      <c r="A42" s="12">
        <v>40</v>
      </c>
      <c r="B42" s="13">
        <v>0.81958027721422488</v>
      </c>
      <c r="AH42" s="3"/>
      <c r="AI42" s="3"/>
      <c r="AJ42" s="3"/>
      <c r="AK42" s="3">
        <v>0.52500000000000002</v>
      </c>
      <c r="AL42" s="3">
        <v>243</v>
      </c>
      <c r="AM42" s="3"/>
      <c r="AN42" s="3"/>
      <c r="AO42" s="3"/>
      <c r="AP42" s="3"/>
      <c r="AQ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</row>
    <row r="43" spans="1:66" x14ac:dyDescent="0.3">
      <c r="A43" s="12">
        <v>41</v>
      </c>
      <c r="B43" s="13">
        <v>0.98227770525638114</v>
      </c>
      <c r="AH43" s="3"/>
      <c r="AI43" s="3"/>
      <c r="AJ43" s="3"/>
      <c r="AK43" s="3">
        <v>0.52500000000000002</v>
      </c>
      <c r="AL43" s="3">
        <v>265</v>
      </c>
      <c r="AM43" s="3"/>
      <c r="AN43" s="3"/>
      <c r="AO43" s="3"/>
      <c r="AP43" s="3"/>
      <c r="AQ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1:66" x14ac:dyDescent="0.3">
      <c r="A44" s="12">
        <v>42</v>
      </c>
      <c r="B44" s="13">
        <v>0.93541817200367894</v>
      </c>
      <c r="AH44" s="3"/>
      <c r="AI44" s="3"/>
      <c r="AJ44" s="3"/>
      <c r="AK44" s="3">
        <v>0.55000000000000004</v>
      </c>
      <c r="AL44" s="3">
        <v>265</v>
      </c>
      <c r="AM44" s="3"/>
      <c r="AN44" s="3"/>
      <c r="AO44" s="3"/>
      <c r="AP44" s="3"/>
      <c r="AQ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</row>
    <row r="45" spans="1:66" x14ac:dyDescent="0.3">
      <c r="A45" s="12">
        <v>43</v>
      </c>
      <c r="B45" s="13">
        <v>0.3740271264314729</v>
      </c>
      <c r="AH45" s="3"/>
      <c r="AI45" s="3"/>
      <c r="AJ45" s="3"/>
      <c r="AK45" s="3">
        <v>0.55000000000000004</v>
      </c>
      <c r="AL45" s="3">
        <v>290</v>
      </c>
      <c r="AM45" s="3"/>
      <c r="AN45" s="3"/>
      <c r="AO45" s="3"/>
      <c r="AP45" s="3"/>
      <c r="AQ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spans="1:66" x14ac:dyDescent="0.3">
      <c r="A46" s="12">
        <v>44</v>
      </c>
      <c r="B46" s="13">
        <v>0.61926294503765011</v>
      </c>
      <c r="AH46" s="3"/>
      <c r="AI46" s="3"/>
      <c r="AJ46" s="3"/>
      <c r="AK46" s="3">
        <v>0.57499999999999996</v>
      </c>
      <c r="AL46" s="3">
        <v>290</v>
      </c>
      <c r="AM46" s="3"/>
      <c r="AN46" s="3"/>
      <c r="AO46" s="3"/>
      <c r="AP46" s="3"/>
      <c r="AQ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spans="1:66" x14ac:dyDescent="0.3">
      <c r="A47" s="12">
        <v>45</v>
      </c>
      <c r="B47" s="13">
        <v>0.90477337629301358</v>
      </c>
      <c r="AH47" s="3"/>
      <c r="AI47" s="3"/>
      <c r="AJ47" s="3"/>
      <c r="AK47" s="3">
        <v>0.57499999999999996</v>
      </c>
      <c r="AL47" s="3">
        <v>260</v>
      </c>
      <c r="AM47" s="3"/>
      <c r="AN47" s="3"/>
      <c r="AO47" s="3"/>
      <c r="AP47" s="3"/>
      <c r="AQ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1:66" x14ac:dyDescent="0.3">
      <c r="A48" s="12">
        <v>46</v>
      </c>
      <c r="B48" s="13">
        <v>0.45551153468165212</v>
      </c>
      <c r="AH48" s="3"/>
      <c r="AI48" s="3"/>
      <c r="AJ48" s="3"/>
      <c r="AK48" s="3">
        <v>0.6</v>
      </c>
      <c r="AL48" s="3">
        <v>260</v>
      </c>
      <c r="AM48" s="3"/>
      <c r="AN48" s="3"/>
      <c r="AO48" s="3"/>
      <c r="AP48" s="3"/>
      <c r="AQ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1:66" x14ac:dyDescent="0.3">
      <c r="A49" s="12">
        <v>47</v>
      </c>
      <c r="B49" s="13">
        <v>0.18618932383843809</v>
      </c>
      <c r="AH49" s="3"/>
      <c r="AI49" s="3"/>
      <c r="AJ49" s="3"/>
      <c r="AK49" s="3">
        <v>0.6</v>
      </c>
      <c r="AL49" s="3">
        <v>246</v>
      </c>
      <c r="AM49" s="3"/>
      <c r="AN49" s="3"/>
      <c r="AO49" s="3"/>
      <c r="AP49" s="3"/>
      <c r="AQ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1:66" x14ac:dyDescent="0.3">
      <c r="A50" s="12">
        <v>48</v>
      </c>
      <c r="B50" s="13">
        <v>0.27991596647604516</v>
      </c>
      <c r="AH50" s="3"/>
      <c r="AI50" s="3"/>
      <c r="AJ50" s="3"/>
      <c r="AK50" s="3">
        <v>0.625</v>
      </c>
      <c r="AL50" s="3">
        <v>246</v>
      </c>
      <c r="AM50" s="3"/>
      <c r="AN50" s="3"/>
      <c r="AO50" s="3"/>
      <c r="AP50" s="3"/>
      <c r="AQ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1:66" x14ac:dyDescent="0.3">
      <c r="A51" s="12">
        <v>49</v>
      </c>
      <c r="B51" s="13">
        <v>0.3717943343391979</v>
      </c>
      <c r="AH51" s="3"/>
      <c r="AI51" s="3"/>
      <c r="AJ51" s="3"/>
      <c r="AK51" s="3">
        <v>0.625</v>
      </c>
      <c r="AL51" s="3">
        <v>251</v>
      </c>
      <c r="AM51" s="3"/>
      <c r="AN51" s="3"/>
      <c r="AO51" s="3"/>
      <c r="AP51" s="3"/>
      <c r="AQ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1:66" x14ac:dyDescent="0.3">
      <c r="A52" s="12">
        <v>50</v>
      </c>
      <c r="B52" s="13">
        <v>0.72834015326307344</v>
      </c>
      <c r="AH52" s="3"/>
      <c r="AI52" s="3"/>
      <c r="AJ52" s="3"/>
      <c r="AK52" s="3">
        <v>0.65</v>
      </c>
      <c r="AL52" s="3">
        <v>251</v>
      </c>
      <c r="AM52" s="3"/>
      <c r="AN52" s="3"/>
      <c r="AO52" s="3"/>
      <c r="AP52" s="3"/>
      <c r="AQ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spans="1:66" x14ac:dyDescent="0.3">
      <c r="A53" s="12">
        <v>51</v>
      </c>
      <c r="B53" s="13">
        <v>0.31425227599603284</v>
      </c>
      <c r="AH53" s="3"/>
      <c r="AI53" s="3"/>
      <c r="AJ53" s="3"/>
      <c r="AK53" s="3">
        <v>0.65</v>
      </c>
      <c r="AL53" s="3">
        <v>260</v>
      </c>
      <c r="AM53" s="3"/>
      <c r="AN53" s="3"/>
      <c r="AO53" s="3"/>
      <c r="AP53" s="3"/>
      <c r="AQ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</row>
    <row r="54" spans="1:66" x14ac:dyDescent="0.3">
      <c r="A54" s="12">
        <v>52</v>
      </c>
      <c r="B54" s="13">
        <v>0.78937293682369736</v>
      </c>
      <c r="AH54" s="3"/>
      <c r="AI54" s="3"/>
      <c r="AJ54" s="3"/>
      <c r="AK54" s="3">
        <v>0.67500000000000004</v>
      </c>
      <c r="AL54" s="3">
        <v>260</v>
      </c>
      <c r="AM54" s="3"/>
      <c r="AN54" s="3"/>
      <c r="AO54" s="3"/>
      <c r="AP54" s="3"/>
      <c r="AQ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x14ac:dyDescent="0.3">
      <c r="A55" s="12">
        <v>53</v>
      </c>
      <c r="B55" s="13">
        <v>0.81808333007507061</v>
      </c>
      <c r="AH55" s="3"/>
      <c r="AI55" s="3"/>
      <c r="AJ55" s="3"/>
      <c r="AK55" s="3">
        <v>0.67500000000000004</v>
      </c>
      <c r="AL55" s="3">
        <v>276</v>
      </c>
      <c r="AM55" s="3"/>
      <c r="AN55" s="3"/>
      <c r="AO55" s="3"/>
      <c r="AP55" s="3"/>
      <c r="AQ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1:66" x14ac:dyDescent="0.3">
      <c r="A56" s="12">
        <v>54</v>
      </c>
      <c r="B56" s="13">
        <v>4.5912322523833891E-2</v>
      </c>
      <c r="AH56" s="3"/>
      <c r="AI56" s="3"/>
      <c r="AJ56" s="3"/>
      <c r="AK56" s="3">
        <v>0.7</v>
      </c>
      <c r="AL56" s="3">
        <v>276</v>
      </c>
      <c r="AM56" s="3"/>
      <c r="AN56" s="3"/>
      <c r="AO56" s="3"/>
      <c r="AP56" s="3"/>
      <c r="AQ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1:66" x14ac:dyDescent="0.3">
      <c r="A57" s="12">
        <v>55</v>
      </c>
      <c r="B57" s="13">
        <v>0.25484029968469663</v>
      </c>
      <c r="AH57" s="3"/>
      <c r="AI57" s="3"/>
      <c r="AJ57" s="3"/>
      <c r="AK57" s="3">
        <v>0.7</v>
      </c>
      <c r="AL57" s="3">
        <v>246</v>
      </c>
      <c r="AM57" s="3"/>
      <c r="AN57" s="3"/>
      <c r="AO57" s="3"/>
      <c r="AP57" s="3"/>
      <c r="AQ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  <row r="58" spans="1:66" x14ac:dyDescent="0.3">
      <c r="A58" s="12">
        <v>56</v>
      </c>
      <c r="B58" s="13">
        <v>0.48568954865359532</v>
      </c>
      <c r="AH58" s="3"/>
      <c r="AI58" s="3"/>
      <c r="AJ58" s="3"/>
      <c r="AK58" s="3">
        <v>0.72499999999999998</v>
      </c>
      <c r="AL58" s="3">
        <v>246</v>
      </c>
      <c r="AM58" s="3"/>
      <c r="AN58" s="3"/>
      <c r="AO58" s="3"/>
      <c r="AP58" s="3"/>
      <c r="AQ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 spans="1:66" x14ac:dyDescent="0.3">
      <c r="A59" s="12">
        <v>57</v>
      </c>
      <c r="B59" s="13">
        <v>0.94405610129152351</v>
      </c>
      <c r="AH59" s="3"/>
      <c r="AI59" s="3"/>
      <c r="AJ59" s="3"/>
      <c r="AK59" s="3">
        <v>0.72499999999999998</v>
      </c>
      <c r="AL59" s="3">
        <v>243</v>
      </c>
      <c r="AM59" s="3"/>
      <c r="AN59" s="3"/>
      <c r="AO59" s="3"/>
      <c r="AP59" s="3"/>
      <c r="AQ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spans="1:66" x14ac:dyDescent="0.3">
      <c r="A60" s="12">
        <v>58</v>
      </c>
      <c r="B60" s="13">
        <v>0.27172138724058753</v>
      </c>
      <c r="AH60" s="3"/>
      <c r="AI60" s="3"/>
      <c r="AJ60" s="3"/>
      <c r="AK60" s="3">
        <v>0.75</v>
      </c>
      <c r="AL60" s="3">
        <v>243</v>
      </c>
      <c r="AM60" s="3"/>
      <c r="AN60" s="3"/>
      <c r="AO60" s="3"/>
      <c r="AP60" s="3"/>
      <c r="AQ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spans="1:66" x14ac:dyDescent="0.3">
      <c r="A61" s="12">
        <v>59</v>
      </c>
      <c r="B61" s="13">
        <v>0.94122265721674381</v>
      </c>
      <c r="AH61" s="3"/>
      <c r="AI61" s="3"/>
      <c r="AJ61" s="3"/>
      <c r="AK61" s="3">
        <v>0.75</v>
      </c>
      <c r="AL61" s="3">
        <v>252</v>
      </c>
      <c r="AM61" s="3"/>
      <c r="AN61" s="3"/>
      <c r="AO61" s="3"/>
      <c r="AP61" s="3"/>
      <c r="AQ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  <row r="62" spans="1:66" x14ac:dyDescent="0.3">
      <c r="A62" s="12">
        <v>60</v>
      </c>
      <c r="B62" s="13">
        <v>0.19674491067316444</v>
      </c>
      <c r="AH62" s="3"/>
      <c r="AI62" s="3"/>
      <c r="AJ62" s="3"/>
      <c r="AK62" s="3">
        <v>0.77500000000000002</v>
      </c>
      <c r="AL62" s="3">
        <v>252</v>
      </c>
      <c r="AM62" s="3"/>
      <c r="AN62" s="3"/>
      <c r="AO62" s="3"/>
      <c r="AP62" s="3"/>
      <c r="AQ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</row>
    <row r="63" spans="1:66" x14ac:dyDescent="0.3">
      <c r="A63" s="12">
        <v>61</v>
      </c>
      <c r="B63" s="13">
        <v>0.64152199028539125</v>
      </c>
      <c r="AH63" s="3"/>
      <c r="AI63" s="3"/>
      <c r="AJ63" s="3"/>
      <c r="AK63" s="3">
        <v>0.77500000000000002</v>
      </c>
      <c r="AL63" s="3">
        <v>227</v>
      </c>
      <c r="AM63" s="3"/>
      <c r="AN63" s="3"/>
      <c r="AO63" s="3"/>
      <c r="AP63" s="3"/>
      <c r="AQ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</row>
    <row r="64" spans="1:66" x14ac:dyDescent="0.3">
      <c r="A64" s="12">
        <v>62</v>
      </c>
      <c r="B64" s="13">
        <v>0.37818735619144755</v>
      </c>
      <c r="AH64" s="3"/>
      <c r="AI64" s="3"/>
      <c r="AJ64" s="3"/>
      <c r="AK64" s="3">
        <v>0.8</v>
      </c>
      <c r="AL64" s="3">
        <v>227</v>
      </c>
      <c r="AM64" s="3"/>
      <c r="AN64" s="3"/>
      <c r="AO64" s="3"/>
      <c r="AP64" s="3"/>
      <c r="AQ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</row>
    <row r="65" spans="1:66" x14ac:dyDescent="0.3">
      <c r="A65" s="12">
        <v>63</v>
      </c>
      <c r="B65" s="13">
        <v>0.53496807198171337</v>
      </c>
      <c r="AH65" s="3"/>
      <c r="AI65" s="3"/>
      <c r="AJ65" s="3"/>
      <c r="AK65" s="3">
        <v>0.8</v>
      </c>
      <c r="AL65" s="3">
        <v>267</v>
      </c>
      <c r="AM65" s="3"/>
      <c r="AN65" s="3"/>
      <c r="AO65" s="3"/>
      <c r="AP65" s="3"/>
      <c r="AQ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</row>
    <row r="66" spans="1:66" x14ac:dyDescent="0.3">
      <c r="A66" s="12">
        <v>64</v>
      </c>
      <c r="B66" s="13">
        <v>0.35803156518136564</v>
      </c>
      <c r="AH66" s="3"/>
      <c r="AI66" s="3"/>
      <c r="AJ66" s="3"/>
      <c r="AK66" s="3">
        <v>0.82499999999999996</v>
      </c>
      <c r="AL66" s="3">
        <v>267</v>
      </c>
      <c r="AM66" s="3"/>
      <c r="AN66" s="3"/>
      <c r="AO66" s="3"/>
      <c r="AP66" s="3"/>
      <c r="AQ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  <row r="67" spans="1:66" x14ac:dyDescent="0.3">
      <c r="A67" s="12">
        <v>65</v>
      </c>
      <c r="B67" s="13">
        <v>0.30652498592498117</v>
      </c>
      <c r="AH67" s="3"/>
      <c r="AI67" s="3"/>
      <c r="AJ67" s="3"/>
      <c r="AK67" s="3">
        <v>0.82499999999999996</v>
      </c>
      <c r="AL67" s="3">
        <v>240</v>
      </c>
      <c r="AM67" s="3"/>
      <c r="AN67" s="3"/>
      <c r="AO67" s="3"/>
      <c r="AP67" s="3"/>
      <c r="AQ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</row>
    <row r="68" spans="1:66" x14ac:dyDescent="0.3">
      <c r="A68" s="12">
        <v>66</v>
      </c>
      <c r="B68" s="13">
        <v>0.6812553318873027</v>
      </c>
      <c r="AH68" s="3"/>
      <c r="AI68" s="3"/>
      <c r="AJ68" s="3"/>
      <c r="AK68" s="3">
        <v>0.85</v>
      </c>
      <c r="AL68" s="3">
        <v>240</v>
      </c>
      <c r="AM68" s="3"/>
      <c r="AN68" s="3"/>
      <c r="AO68" s="3"/>
      <c r="AP68" s="3"/>
      <c r="AQ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</row>
    <row r="69" spans="1:66" x14ac:dyDescent="0.3">
      <c r="A69" s="12">
        <v>67</v>
      </c>
      <c r="B69" s="13">
        <v>0.92585075267472117</v>
      </c>
      <c r="AH69" s="3"/>
      <c r="AI69" s="3"/>
      <c r="AJ69" s="3"/>
      <c r="AK69" s="3">
        <v>0.85</v>
      </c>
      <c r="AL69" s="3">
        <v>236</v>
      </c>
      <c r="AM69" s="3"/>
      <c r="AN69" s="3"/>
      <c r="AO69" s="3"/>
      <c r="AP69" s="3"/>
      <c r="AQ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</row>
    <row r="70" spans="1:66" x14ac:dyDescent="0.3">
      <c r="A70" s="12">
        <v>68</v>
      </c>
      <c r="B70" s="13">
        <v>0.36449274568501183</v>
      </c>
      <c r="AH70" s="3"/>
      <c r="AI70" s="3"/>
      <c r="AJ70" s="3"/>
      <c r="AK70" s="3">
        <v>0.875</v>
      </c>
      <c r="AL70" s="3">
        <v>236</v>
      </c>
      <c r="AM70" s="3"/>
      <c r="AN70" s="3"/>
      <c r="AO70" s="3"/>
      <c r="AP70" s="3"/>
      <c r="AQ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</row>
    <row r="71" spans="1:66" x14ac:dyDescent="0.3">
      <c r="A71" s="12">
        <v>69</v>
      </c>
      <c r="B71" s="13">
        <v>0.63336553092047476</v>
      </c>
      <c r="AH71" s="3"/>
      <c r="AI71" s="3"/>
      <c r="AJ71" s="3"/>
      <c r="AK71" s="3">
        <v>0.875</v>
      </c>
      <c r="AL71" s="3">
        <v>253</v>
      </c>
      <c r="AM71" s="3"/>
      <c r="AN71" s="3"/>
      <c r="AO71" s="3"/>
      <c r="AP71" s="3"/>
      <c r="AQ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</row>
    <row r="72" spans="1:66" x14ac:dyDescent="0.3">
      <c r="A72" s="12">
        <v>70</v>
      </c>
      <c r="B72" s="13">
        <v>1.0191357836761832</v>
      </c>
      <c r="AH72" s="3"/>
      <c r="AI72" s="3"/>
      <c r="AJ72" s="3"/>
      <c r="AK72" s="3">
        <v>0.9</v>
      </c>
      <c r="AL72" s="3">
        <v>253</v>
      </c>
      <c r="AM72" s="3"/>
      <c r="AN72" s="3"/>
      <c r="AO72" s="3"/>
      <c r="AP72" s="3"/>
      <c r="AQ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</row>
    <row r="73" spans="1:66" x14ac:dyDescent="0.3">
      <c r="A73" s="12">
        <v>71</v>
      </c>
      <c r="B73" s="13">
        <v>0.16532218422065589</v>
      </c>
      <c r="AH73" s="3"/>
      <c r="AI73" s="3"/>
      <c r="AJ73" s="3"/>
      <c r="AK73" s="3">
        <v>0.9</v>
      </c>
      <c r="AL73" s="3">
        <v>237</v>
      </c>
      <c r="AM73" s="3"/>
      <c r="AN73" s="3"/>
      <c r="AO73" s="3"/>
      <c r="AP73" s="3"/>
      <c r="AQ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</row>
    <row r="74" spans="1:66" x14ac:dyDescent="0.3">
      <c r="A74" s="12">
        <v>72</v>
      </c>
      <c r="B74" s="13">
        <v>0.25884946468182451</v>
      </c>
      <c r="AH74" s="3"/>
      <c r="AI74" s="3"/>
      <c r="AJ74" s="3"/>
      <c r="AK74" s="3">
        <v>0.92500000000000004</v>
      </c>
      <c r="AL74" s="3">
        <v>237</v>
      </c>
      <c r="AM74" s="3"/>
      <c r="AN74" s="3"/>
      <c r="AO74" s="3"/>
      <c r="AP74" s="3"/>
      <c r="AQ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</row>
    <row r="75" spans="1:66" x14ac:dyDescent="0.3">
      <c r="A75" s="12">
        <v>73</v>
      </c>
      <c r="B75" s="13">
        <v>0.89778918802328533</v>
      </c>
      <c r="AH75" s="3"/>
      <c r="AI75" s="3"/>
      <c r="AJ75" s="3"/>
      <c r="AK75" s="3">
        <v>0.92500000000000004</v>
      </c>
      <c r="AL75" s="3">
        <v>246</v>
      </c>
      <c r="AM75" s="3"/>
      <c r="AN75" s="3"/>
      <c r="AO75" s="3"/>
      <c r="AP75" s="3"/>
      <c r="AQ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</row>
    <row r="76" spans="1:66" x14ac:dyDescent="0.3">
      <c r="A76" s="12">
        <v>74</v>
      </c>
      <c r="B76" s="13">
        <v>0.36693492094906549</v>
      </c>
      <c r="AH76" s="3"/>
      <c r="AI76" s="3"/>
      <c r="AJ76" s="3"/>
      <c r="AK76" s="3">
        <v>0.95</v>
      </c>
      <c r="AL76" s="3">
        <v>246</v>
      </c>
      <c r="AM76" s="3"/>
      <c r="AN76" s="3"/>
      <c r="AO76" s="3"/>
      <c r="AP76" s="3"/>
      <c r="AQ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</row>
    <row r="77" spans="1:66" x14ac:dyDescent="0.3">
      <c r="A77" s="12">
        <v>75</v>
      </c>
      <c r="B77" s="13">
        <v>0.32084363541973576</v>
      </c>
      <c r="AH77" s="3"/>
      <c r="AI77" s="3"/>
      <c r="AJ77" s="3"/>
      <c r="AK77" s="3">
        <v>0.95</v>
      </c>
      <c r="AL77" s="3">
        <v>246</v>
      </c>
      <c r="AM77" s="3"/>
      <c r="AN77" s="3"/>
      <c r="AO77" s="3"/>
      <c r="AP77" s="3"/>
      <c r="AQ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</row>
    <row r="78" spans="1:66" x14ac:dyDescent="0.3">
      <c r="A78" s="12">
        <v>76</v>
      </c>
      <c r="B78" s="13">
        <v>0.28491710411328214</v>
      </c>
      <c r="AH78" s="3"/>
      <c r="AI78" s="3"/>
      <c r="AJ78" s="3"/>
      <c r="AK78" s="3">
        <v>0.97499999999999998</v>
      </c>
      <c r="AL78" s="3">
        <v>246</v>
      </c>
      <c r="AM78" s="3"/>
      <c r="AN78" s="3"/>
      <c r="AO78" s="3"/>
      <c r="AP78" s="3"/>
      <c r="AQ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</row>
    <row r="79" spans="1:66" x14ac:dyDescent="0.3">
      <c r="A79" s="12">
        <v>77</v>
      </c>
      <c r="B79" s="13">
        <v>0.11715215645586682</v>
      </c>
      <c r="AH79" s="3"/>
      <c r="AI79" s="3"/>
      <c r="AJ79" s="3"/>
      <c r="AK79" s="3">
        <v>0.97499999999999998</v>
      </c>
      <c r="AL79" s="3">
        <v>260</v>
      </c>
      <c r="AM79" s="3"/>
      <c r="AN79" s="3"/>
      <c r="AO79" s="3"/>
      <c r="AP79" s="3"/>
      <c r="AQ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</row>
    <row r="80" spans="1:66" x14ac:dyDescent="0.3">
      <c r="A80" s="12">
        <v>78</v>
      </c>
      <c r="B80" s="13">
        <v>0.50954540783992686</v>
      </c>
      <c r="AH80" s="3"/>
      <c r="AI80" s="3"/>
      <c r="AJ80" s="3"/>
      <c r="AK80" s="3">
        <v>1</v>
      </c>
      <c r="AL80" s="3">
        <v>260</v>
      </c>
      <c r="AM80" s="3"/>
      <c r="AN80" s="3"/>
      <c r="AO80" s="3"/>
      <c r="AP80" s="3"/>
      <c r="AQ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</row>
    <row r="81" spans="1:66" x14ac:dyDescent="0.3">
      <c r="A81" s="12">
        <v>79</v>
      </c>
      <c r="B81" s="13">
        <v>0.70680666926592439</v>
      </c>
      <c r="AH81" s="3"/>
      <c r="AI81" s="3"/>
      <c r="AJ81" s="3"/>
      <c r="AK81" s="3">
        <v>1</v>
      </c>
      <c r="AL81" s="3">
        <v>257</v>
      </c>
      <c r="AM81" s="3"/>
      <c r="AN81" s="3"/>
      <c r="AO81" s="3"/>
      <c r="AP81" s="3"/>
      <c r="AQ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</row>
    <row r="82" spans="1:66" x14ac:dyDescent="0.3">
      <c r="A82" s="12">
        <v>80</v>
      </c>
      <c r="B82" s="13">
        <v>0.37840548135461155</v>
      </c>
      <c r="AH82" s="3"/>
      <c r="AI82" s="3"/>
      <c r="AJ82" s="3"/>
      <c r="AK82" s="3">
        <v>1.0249999999999999</v>
      </c>
      <c r="AL82" s="3">
        <v>257</v>
      </c>
      <c r="AM82" s="3"/>
      <c r="AN82" s="3"/>
      <c r="AO82" s="3"/>
      <c r="AP82" s="3"/>
      <c r="AQ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</row>
    <row r="83" spans="1:66" x14ac:dyDescent="0.3">
      <c r="A83" s="12">
        <v>81</v>
      </c>
      <c r="B83" s="13">
        <v>0.22409774095060406</v>
      </c>
      <c r="AH83" s="3"/>
      <c r="AI83" s="3"/>
      <c r="AJ83" s="3"/>
      <c r="AK83" s="3">
        <v>1.0249999999999999</v>
      </c>
      <c r="AL83" s="3">
        <v>153</v>
      </c>
      <c r="AM83" s="3"/>
      <c r="AN83" s="3"/>
      <c r="AO83" s="3"/>
      <c r="AP83" s="3"/>
      <c r="AQ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</row>
    <row r="84" spans="1:66" x14ac:dyDescent="0.3">
      <c r="A84" s="12">
        <v>82</v>
      </c>
      <c r="B84" s="13">
        <v>0.42752438125979136</v>
      </c>
      <c r="AH84" s="3"/>
      <c r="AI84" s="3"/>
      <c r="AJ84" s="3"/>
      <c r="AK84" s="3">
        <v>1.05</v>
      </c>
      <c r="AL84" s="3">
        <v>153</v>
      </c>
      <c r="AM84" s="3"/>
      <c r="AN84" s="3"/>
      <c r="AO84" s="3"/>
      <c r="AP84" s="3"/>
      <c r="AQ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</row>
    <row r="85" spans="1:66" x14ac:dyDescent="0.3">
      <c r="A85" s="12">
        <v>83</v>
      </c>
      <c r="B85" s="13">
        <v>7.8171575054999026E-2</v>
      </c>
      <c r="AH85" s="3"/>
      <c r="AI85" s="3"/>
      <c r="AJ85" s="3"/>
      <c r="AK85" s="3">
        <v>1.05</v>
      </c>
      <c r="AL85" s="3">
        <v>0</v>
      </c>
      <c r="AM85" s="3"/>
      <c r="AN85" s="3"/>
      <c r="AO85" s="3"/>
      <c r="AP85" s="3"/>
      <c r="AQ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</row>
    <row r="86" spans="1:66" x14ac:dyDescent="0.3">
      <c r="A86" s="12">
        <v>84</v>
      </c>
      <c r="B86" s="13">
        <v>0.60357615987820745</v>
      </c>
      <c r="AH86" s="3"/>
      <c r="AI86" s="3"/>
      <c r="AJ86" s="3"/>
      <c r="AK86" s="3"/>
      <c r="AL86" s="3"/>
      <c r="AM86" s="3"/>
      <c r="AN86" s="3"/>
      <c r="AO86" s="3"/>
      <c r="AP86" s="3"/>
      <c r="AQ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</row>
    <row r="87" spans="1:66" x14ac:dyDescent="0.3">
      <c r="A87" s="12">
        <v>85</v>
      </c>
      <c r="B87" s="13">
        <v>0.98308702799107806</v>
      </c>
      <c r="AH87" s="3"/>
      <c r="AI87" s="3"/>
      <c r="AJ87" s="3"/>
      <c r="AK87" s="3"/>
      <c r="AL87" s="3"/>
      <c r="AM87" s="3"/>
      <c r="AN87" s="3"/>
      <c r="AO87" s="3"/>
      <c r="AP87" s="3"/>
      <c r="AQ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</row>
    <row r="88" spans="1:66" x14ac:dyDescent="0.3">
      <c r="A88" s="12">
        <v>86</v>
      </c>
      <c r="B88" s="13">
        <v>0.9327943303535805</v>
      </c>
      <c r="AH88" s="3"/>
      <c r="AI88" s="3"/>
      <c r="AJ88" s="3"/>
      <c r="AK88" s="3"/>
      <c r="AL88" s="3"/>
      <c r="AM88" s="3"/>
      <c r="AN88" s="3"/>
      <c r="AO88" s="3"/>
      <c r="AP88" s="3"/>
      <c r="AQ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</row>
    <row r="89" spans="1:66" x14ac:dyDescent="0.3">
      <c r="A89" s="12">
        <v>87</v>
      </c>
      <c r="B89" s="13">
        <v>0.75183350018138939</v>
      </c>
      <c r="AH89" s="3"/>
      <c r="AI89" s="3"/>
      <c r="AJ89" s="3"/>
      <c r="AK89" s="3"/>
      <c r="AL89" s="3"/>
      <c r="AM89" s="3"/>
      <c r="AN89" s="3"/>
      <c r="AO89" s="3"/>
      <c r="AP89" s="3"/>
      <c r="AQ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</row>
    <row r="90" spans="1:66" x14ac:dyDescent="0.3">
      <c r="A90" s="12">
        <v>88</v>
      </c>
      <c r="B90" s="13">
        <v>0.50486673629373002</v>
      </c>
      <c r="AH90" s="3"/>
      <c r="AI90" s="3"/>
      <c r="AJ90" s="3"/>
      <c r="AK90" s="3"/>
      <c r="AL90" s="3"/>
      <c r="AM90" s="3"/>
      <c r="AN90" s="3"/>
      <c r="AO90" s="3"/>
      <c r="AP90" s="3"/>
      <c r="AQ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</row>
    <row r="91" spans="1:66" x14ac:dyDescent="0.3">
      <c r="A91" s="12">
        <v>89</v>
      </c>
      <c r="B91" s="13">
        <v>0.81038616229259119</v>
      </c>
      <c r="AH91" s="3"/>
      <c r="AI91" s="3"/>
      <c r="AJ91" s="3"/>
      <c r="AK91" s="3"/>
      <c r="AL91" s="3"/>
      <c r="AM91" s="3"/>
      <c r="AN91" s="3"/>
      <c r="AO91" s="3"/>
      <c r="AP91" s="3"/>
      <c r="AQ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</row>
    <row r="92" spans="1:66" x14ac:dyDescent="0.3">
      <c r="A92" s="12">
        <v>90</v>
      </c>
      <c r="B92" s="13">
        <v>0.13977225568540638</v>
      </c>
      <c r="AH92" s="3"/>
      <c r="AI92" s="3"/>
      <c r="AJ92" s="3"/>
      <c r="AK92" s="3"/>
      <c r="AL92" s="3"/>
      <c r="AM92" s="3"/>
      <c r="AN92" s="3"/>
      <c r="AO92" s="3"/>
      <c r="AP92" s="3"/>
      <c r="AQ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</row>
    <row r="93" spans="1:66" x14ac:dyDescent="0.3">
      <c r="A93" s="12">
        <v>91</v>
      </c>
      <c r="B93" s="13">
        <v>0.324489596721453</v>
      </c>
      <c r="AH93" s="3"/>
      <c r="AI93" s="3"/>
      <c r="AJ93" s="3"/>
      <c r="AK93" s="3"/>
      <c r="AL93" s="3"/>
      <c r="AM93" s="3"/>
      <c r="AN93" s="3"/>
      <c r="AO93" s="3"/>
      <c r="AP93" s="3"/>
      <c r="AQ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</row>
    <row r="94" spans="1:66" x14ac:dyDescent="0.3">
      <c r="A94" s="12">
        <v>92</v>
      </c>
      <c r="B94" s="13">
        <v>0.78450867066009833</v>
      </c>
      <c r="AH94" s="3"/>
      <c r="AI94" s="3"/>
      <c r="AJ94" s="3"/>
      <c r="AK94" s="3"/>
      <c r="AL94" s="3"/>
      <c r="AM94" s="3"/>
      <c r="AN94" s="3"/>
      <c r="AO94" s="3"/>
      <c r="AP94" s="3"/>
      <c r="AQ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</row>
    <row r="95" spans="1:66" x14ac:dyDescent="0.3">
      <c r="A95" s="12">
        <v>93</v>
      </c>
      <c r="B95" s="13">
        <v>0.54911079895977188</v>
      </c>
      <c r="AH95" s="3"/>
      <c r="AI95" s="3"/>
      <c r="AJ95" s="3"/>
      <c r="AK95" s="3"/>
      <c r="AL95" s="3"/>
      <c r="AM95" s="3"/>
      <c r="AN95" s="3"/>
      <c r="AO95" s="3"/>
      <c r="AP95" s="3"/>
      <c r="AQ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</row>
    <row r="96" spans="1:66" x14ac:dyDescent="0.3">
      <c r="A96" s="12">
        <v>94</v>
      </c>
      <c r="B96" s="13">
        <v>0.88862521989442</v>
      </c>
      <c r="AH96" s="3"/>
      <c r="AI96" s="3"/>
      <c r="AJ96" s="3"/>
      <c r="AK96" s="3"/>
      <c r="AL96" s="3"/>
      <c r="AM96" s="3"/>
      <c r="AN96" s="3"/>
      <c r="AO96" s="3"/>
      <c r="AP96" s="3"/>
      <c r="AQ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</row>
    <row r="97" spans="1:66" x14ac:dyDescent="0.3">
      <c r="A97" s="12">
        <v>95</v>
      </c>
      <c r="B97" s="13">
        <v>0.95574423147930154</v>
      </c>
      <c r="AH97" s="3"/>
      <c r="AI97" s="3"/>
      <c r="AJ97" s="3"/>
      <c r="AK97" s="3"/>
      <c r="AL97" s="3"/>
      <c r="AM97" s="3"/>
      <c r="AN97" s="3"/>
      <c r="AO97" s="3"/>
      <c r="AP97" s="3"/>
      <c r="AQ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</row>
    <row r="98" spans="1:66" x14ac:dyDescent="0.3">
      <c r="A98" s="12">
        <v>96</v>
      </c>
      <c r="B98" s="13">
        <v>0.46880907574030034</v>
      </c>
      <c r="AH98" s="3"/>
      <c r="AI98" s="3"/>
      <c r="AJ98" s="3"/>
      <c r="AK98" s="3"/>
      <c r="AL98" s="3"/>
      <c r="AM98" s="3"/>
      <c r="AN98" s="3"/>
      <c r="AO98" s="3"/>
      <c r="AP98" s="3"/>
      <c r="AQ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</row>
    <row r="99" spans="1:66" x14ac:dyDescent="0.3">
      <c r="A99" s="12">
        <v>97</v>
      </c>
      <c r="B99" s="13">
        <v>0.48161675881623206</v>
      </c>
      <c r="AH99" s="3"/>
      <c r="AI99" s="3"/>
      <c r="AJ99" s="3"/>
      <c r="AK99" s="3"/>
      <c r="AL99" s="3"/>
      <c r="AM99" s="3"/>
      <c r="AN99" s="3"/>
      <c r="AO99" s="3"/>
      <c r="AP99" s="3"/>
      <c r="AQ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</row>
    <row r="100" spans="1:66" x14ac:dyDescent="0.3">
      <c r="A100" s="12">
        <v>98</v>
      </c>
      <c r="B100" s="13">
        <v>0.40837942759274032</v>
      </c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</row>
    <row r="101" spans="1:66" x14ac:dyDescent="0.3">
      <c r="A101" s="12">
        <v>99</v>
      </c>
      <c r="B101" s="13">
        <v>6.683416911523507E-2</v>
      </c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</row>
    <row r="102" spans="1:66" x14ac:dyDescent="0.3">
      <c r="A102" s="12">
        <v>100</v>
      </c>
      <c r="B102" s="13">
        <v>0.30254196738330813</v>
      </c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</row>
    <row r="103" spans="1:66" x14ac:dyDescent="0.3">
      <c r="A103" s="45" t="s">
        <v>12</v>
      </c>
    </row>
  </sheetData>
  <dataConsolidate/>
  <mergeCells count="3">
    <mergeCell ref="F2:G2"/>
    <mergeCell ref="I4:K4"/>
    <mergeCell ref="L4:N4"/>
  </mergeCells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5B27-88E1-4F0C-8037-40F86CC6DEED}">
  <sheetPr codeName="Sheet4"/>
  <dimension ref="A1:BN103"/>
  <sheetViews>
    <sheetView showGridLines="0" workbookViewId="0">
      <selection activeCell="F6" sqref="F6"/>
    </sheetView>
  </sheetViews>
  <sheetFormatPr defaultColWidth="10" defaultRowHeight="15.6" x14ac:dyDescent="0.3"/>
  <cols>
    <col min="1" max="1" width="8.88671875" style="12" customWidth="1"/>
    <col min="2" max="2" width="11.77734375" style="2" customWidth="1"/>
    <col min="3" max="3" width="11.77734375" style="3" customWidth="1"/>
    <col min="4" max="4" width="8.44140625" style="3" customWidth="1"/>
    <col min="5" max="5" width="8.44140625" style="4" customWidth="1"/>
    <col min="6" max="6" width="12.88671875" style="5" customWidth="1"/>
    <col min="7" max="7" width="10" style="4"/>
    <col min="8" max="8" width="6.44140625" style="4" customWidth="1"/>
    <col min="9" max="14" width="10.21875" style="4" customWidth="1"/>
    <col min="15" max="17" width="10" style="4"/>
    <col min="18" max="19" width="10" style="3"/>
    <col min="20" max="20" width="15.77734375" style="3" customWidth="1"/>
    <col min="21" max="22" width="12.44140625" style="3" customWidth="1"/>
    <col min="23" max="24" width="10" style="3"/>
    <col min="25" max="26" width="9.6640625" style="6" customWidth="1"/>
    <col min="27" max="33" width="10" style="3"/>
    <col min="34" max="43" width="10" style="4"/>
    <col min="44" max="50" width="10" style="3"/>
    <col min="51" max="256" width="10" style="4"/>
    <col min="257" max="257" width="8.88671875" style="4" customWidth="1"/>
    <col min="258" max="259" width="11.77734375" style="4" customWidth="1"/>
    <col min="260" max="261" width="8.44140625" style="4" customWidth="1"/>
    <col min="262" max="262" width="12.88671875" style="4" customWidth="1"/>
    <col min="263" max="263" width="10" style="4"/>
    <col min="264" max="264" width="6.44140625" style="4" customWidth="1"/>
    <col min="265" max="270" width="10.21875" style="4" customWidth="1"/>
    <col min="271" max="275" width="10" style="4"/>
    <col min="276" max="276" width="15.77734375" style="4" customWidth="1"/>
    <col min="277" max="278" width="12.44140625" style="4" customWidth="1"/>
    <col min="279" max="280" width="10" style="4"/>
    <col min="281" max="282" width="9.6640625" style="4" customWidth="1"/>
    <col min="283" max="512" width="10" style="4"/>
    <col min="513" max="513" width="8.88671875" style="4" customWidth="1"/>
    <col min="514" max="515" width="11.77734375" style="4" customWidth="1"/>
    <col min="516" max="517" width="8.44140625" style="4" customWidth="1"/>
    <col min="518" max="518" width="12.88671875" style="4" customWidth="1"/>
    <col min="519" max="519" width="10" style="4"/>
    <col min="520" max="520" width="6.44140625" style="4" customWidth="1"/>
    <col min="521" max="526" width="10.21875" style="4" customWidth="1"/>
    <col min="527" max="531" width="10" style="4"/>
    <col min="532" max="532" width="15.77734375" style="4" customWidth="1"/>
    <col min="533" max="534" width="12.44140625" style="4" customWidth="1"/>
    <col min="535" max="536" width="10" style="4"/>
    <col min="537" max="538" width="9.6640625" style="4" customWidth="1"/>
    <col min="539" max="768" width="10" style="4"/>
    <col min="769" max="769" width="8.88671875" style="4" customWidth="1"/>
    <col min="770" max="771" width="11.77734375" style="4" customWidth="1"/>
    <col min="772" max="773" width="8.44140625" style="4" customWidth="1"/>
    <col min="774" max="774" width="12.88671875" style="4" customWidth="1"/>
    <col min="775" max="775" width="10" style="4"/>
    <col min="776" max="776" width="6.44140625" style="4" customWidth="1"/>
    <col min="777" max="782" width="10.21875" style="4" customWidth="1"/>
    <col min="783" max="787" width="10" style="4"/>
    <col min="788" max="788" width="15.77734375" style="4" customWidth="1"/>
    <col min="789" max="790" width="12.44140625" style="4" customWidth="1"/>
    <col min="791" max="792" width="10" style="4"/>
    <col min="793" max="794" width="9.6640625" style="4" customWidth="1"/>
    <col min="795" max="1024" width="10" style="4"/>
    <col min="1025" max="1025" width="8.88671875" style="4" customWidth="1"/>
    <col min="1026" max="1027" width="11.77734375" style="4" customWidth="1"/>
    <col min="1028" max="1029" width="8.44140625" style="4" customWidth="1"/>
    <col min="1030" max="1030" width="12.88671875" style="4" customWidth="1"/>
    <col min="1031" max="1031" width="10" style="4"/>
    <col min="1032" max="1032" width="6.44140625" style="4" customWidth="1"/>
    <col min="1033" max="1038" width="10.21875" style="4" customWidth="1"/>
    <col min="1039" max="1043" width="10" style="4"/>
    <col min="1044" max="1044" width="15.77734375" style="4" customWidth="1"/>
    <col min="1045" max="1046" width="12.44140625" style="4" customWidth="1"/>
    <col min="1047" max="1048" width="10" style="4"/>
    <col min="1049" max="1050" width="9.6640625" style="4" customWidth="1"/>
    <col min="1051" max="1280" width="10" style="4"/>
    <col min="1281" max="1281" width="8.88671875" style="4" customWidth="1"/>
    <col min="1282" max="1283" width="11.77734375" style="4" customWidth="1"/>
    <col min="1284" max="1285" width="8.44140625" style="4" customWidth="1"/>
    <col min="1286" max="1286" width="12.88671875" style="4" customWidth="1"/>
    <col min="1287" max="1287" width="10" style="4"/>
    <col min="1288" max="1288" width="6.44140625" style="4" customWidth="1"/>
    <col min="1289" max="1294" width="10.21875" style="4" customWidth="1"/>
    <col min="1295" max="1299" width="10" style="4"/>
    <col min="1300" max="1300" width="15.77734375" style="4" customWidth="1"/>
    <col min="1301" max="1302" width="12.44140625" style="4" customWidth="1"/>
    <col min="1303" max="1304" width="10" style="4"/>
    <col min="1305" max="1306" width="9.6640625" style="4" customWidth="1"/>
    <col min="1307" max="1536" width="10" style="4"/>
    <col min="1537" max="1537" width="8.88671875" style="4" customWidth="1"/>
    <col min="1538" max="1539" width="11.77734375" style="4" customWidth="1"/>
    <col min="1540" max="1541" width="8.44140625" style="4" customWidth="1"/>
    <col min="1542" max="1542" width="12.88671875" style="4" customWidth="1"/>
    <col min="1543" max="1543" width="10" style="4"/>
    <col min="1544" max="1544" width="6.44140625" style="4" customWidth="1"/>
    <col min="1545" max="1550" width="10.21875" style="4" customWidth="1"/>
    <col min="1551" max="1555" width="10" style="4"/>
    <col min="1556" max="1556" width="15.77734375" style="4" customWidth="1"/>
    <col min="1557" max="1558" width="12.44140625" style="4" customWidth="1"/>
    <col min="1559" max="1560" width="10" style="4"/>
    <col min="1561" max="1562" width="9.6640625" style="4" customWidth="1"/>
    <col min="1563" max="1792" width="10" style="4"/>
    <col min="1793" max="1793" width="8.88671875" style="4" customWidth="1"/>
    <col min="1794" max="1795" width="11.77734375" style="4" customWidth="1"/>
    <col min="1796" max="1797" width="8.44140625" style="4" customWidth="1"/>
    <col min="1798" max="1798" width="12.88671875" style="4" customWidth="1"/>
    <col min="1799" max="1799" width="10" style="4"/>
    <col min="1800" max="1800" width="6.44140625" style="4" customWidth="1"/>
    <col min="1801" max="1806" width="10.21875" style="4" customWidth="1"/>
    <col min="1807" max="1811" width="10" style="4"/>
    <col min="1812" max="1812" width="15.77734375" style="4" customWidth="1"/>
    <col min="1813" max="1814" width="12.44140625" style="4" customWidth="1"/>
    <col min="1815" max="1816" width="10" style="4"/>
    <col min="1817" max="1818" width="9.6640625" style="4" customWidth="1"/>
    <col min="1819" max="2048" width="10" style="4"/>
    <col min="2049" max="2049" width="8.88671875" style="4" customWidth="1"/>
    <col min="2050" max="2051" width="11.77734375" style="4" customWidth="1"/>
    <col min="2052" max="2053" width="8.44140625" style="4" customWidth="1"/>
    <col min="2054" max="2054" width="12.88671875" style="4" customWidth="1"/>
    <col min="2055" max="2055" width="10" style="4"/>
    <col min="2056" max="2056" width="6.44140625" style="4" customWidth="1"/>
    <col min="2057" max="2062" width="10.21875" style="4" customWidth="1"/>
    <col min="2063" max="2067" width="10" style="4"/>
    <col min="2068" max="2068" width="15.77734375" style="4" customWidth="1"/>
    <col min="2069" max="2070" width="12.44140625" style="4" customWidth="1"/>
    <col min="2071" max="2072" width="10" style="4"/>
    <col min="2073" max="2074" width="9.6640625" style="4" customWidth="1"/>
    <col min="2075" max="2304" width="10" style="4"/>
    <col min="2305" max="2305" width="8.88671875" style="4" customWidth="1"/>
    <col min="2306" max="2307" width="11.77734375" style="4" customWidth="1"/>
    <col min="2308" max="2309" width="8.44140625" style="4" customWidth="1"/>
    <col min="2310" max="2310" width="12.88671875" style="4" customWidth="1"/>
    <col min="2311" max="2311" width="10" style="4"/>
    <col min="2312" max="2312" width="6.44140625" style="4" customWidth="1"/>
    <col min="2313" max="2318" width="10.21875" style="4" customWidth="1"/>
    <col min="2319" max="2323" width="10" style="4"/>
    <col min="2324" max="2324" width="15.77734375" style="4" customWidth="1"/>
    <col min="2325" max="2326" width="12.44140625" style="4" customWidth="1"/>
    <col min="2327" max="2328" width="10" style="4"/>
    <col min="2329" max="2330" width="9.6640625" style="4" customWidth="1"/>
    <col min="2331" max="2560" width="10" style="4"/>
    <col min="2561" max="2561" width="8.88671875" style="4" customWidth="1"/>
    <col min="2562" max="2563" width="11.77734375" style="4" customWidth="1"/>
    <col min="2564" max="2565" width="8.44140625" style="4" customWidth="1"/>
    <col min="2566" max="2566" width="12.88671875" style="4" customWidth="1"/>
    <col min="2567" max="2567" width="10" style="4"/>
    <col min="2568" max="2568" width="6.44140625" style="4" customWidth="1"/>
    <col min="2569" max="2574" width="10.21875" style="4" customWidth="1"/>
    <col min="2575" max="2579" width="10" style="4"/>
    <col min="2580" max="2580" width="15.77734375" style="4" customWidth="1"/>
    <col min="2581" max="2582" width="12.44140625" style="4" customWidth="1"/>
    <col min="2583" max="2584" width="10" style="4"/>
    <col min="2585" max="2586" width="9.6640625" style="4" customWidth="1"/>
    <col min="2587" max="2816" width="10" style="4"/>
    <col min="2817" max="2817" width="8.88671875" style="4" customWidth="1"/>
    <col min="2818" max="2819" width="11.77734375" style="4" customWidth="1"/>
    <col min="2820" max="2821" width="8.44140625" style="4" customWidth="1"/>
    <col min="2822" max="2822" width="12.88671875" style="4" customWidth="1"/>
    <col min="2823" max="2823" width="10" style="4"/>
    <col min="2824" max="2824" width="6.44140625" style="4" customWidth="1"/>
    <col min="2825" max="2830" width="10.21875" style="4" customWidth="1"/>
    <col min="2831" max="2835" width="10" style="4"/>
    <col min="2836" max="2836" width="15.77734375" style="4" customWidth="1"/>
    <col min="2837" max="2838" width="12.44140625" style="4" customWidth="1"/>
    <col min="2839" max="2840" width="10" style="4"/>
    <col min="2841" max="2842" width="9.6640625" style="4" customWidth="1"/>
    <col min="2843" max="3072" width="10" style="4"/>
    <col min="3073" max="3073" width="8.88671875" style="4" customWidth="1"/>
    <col min="3074" max="3075" width="11.77734375" style="4" customWidth="1"/>
    <col min="3076" max="3077" width="8.44140625" style="4" customWidth="1"/>
    <col min="3078" max="3078" width="12.88671875" style="4" customWidth="1"/>
    <col min="3079" max="3079" width="10" style="4"/>
    <col min="3080" max="3080" width="6.44140625" style="4" customWidth="1"/>
    <col min="3081" max="3086" width="10.21875" style="4" customWidth="1"/>
    <col min="3087" max="3091" width="10" style="4"/>
    <col min="3092" max="3092" width="15.77734375" style="4" customWidth="1"/>
    <col min="3093" max="3094" width="12.44140625" style="4" customWidth="1"/>
    <col min="3095" max="3096" width="10" style="4"/>
    <col min="3097" max="3098" width="9.6640625" style="4" customWidth="1"/>
    <col min="3099" max="3328" width="10" style="4"/>
    <col min="3329" max="3329" width="8.88671875" style="4" customWidth="1"/>
    <col min="3330" max="3331" width="11.77734375" style="4" customWidth="1"/>
    <col min="3332" max="3333" width="8.44140625" style="4" customWidth="1"/>
    <col min="3334" max="3334" width="12.88671875" style="4" customWidth="1"/>
    <col min="3335" max="3335" width="10" style="4"/>
    <col min="3336" max="3336" width="6.44140625" style="4" customWidth="1"/>
    <col min="3337" max="3342" width="10.21875" style="4" customWidth="1"/>
    <col min="3343" max="3347" width="10" style="4"/>
    <col min="3348" max="3348" width="15.77734375" style="4" customWidth="1"/>
    <col min="3349" max="3350" width="12.44140625" style="4" customWidth="1"/>
    <col min="3351" max="3352" width="10" style="4"/>
    <col min="3353" max="3354" width="9.6640625" style="4" customWidth="1"/>
    <col min="3355" max="3584" width="10" style="4"/>
    <col min="3585" max="3585" width="8.88671875" style="4" customWidth="1"/>
    <col min="3586" max="3587" width="11.77734375" style="4" customWidth="1"/>
    <col min="3588" max="3589" width="8.44140625" style="4" customWidth="1"/>
    <col min="3590" max="3590" width="12.88671875" style="4" customWidth="1"/>
    <col min="3591" max="3591" width="10" style="4"/>
    <col min="3592" max="3592" width="6.44140625" style="4" customWidth="1"/>
    <col min="3593" max="3598" width="10.21875" style="4" customWidth="1"/>
    <col min="3599" max="3603" width="10" style="4"/>
    <col min="3604" max="3604" width="15.77734375" style="4" customWidth="1"/>
    <col min="3605" max="3606" width="12.44140625" style="4" customWidth="1"/>
    <col min="3607" max="3608" width="10" style="4"/>
    <col min="3609" max="3610" width="9.6640625" style="4" customWidth="1"/>
    <col min="3611" max="3840" width="10" style="4"/>
    <col min="3841" max="3841" width="8.88671875" style="4" customWidth="1"/>
    <col min="3842" max="3843" width="11.77734375" style="4" customWidth="1"/>
    <col min="3844" max="3845" width="8.44140625" style="4" customWidth="1"/>
    <col min="3846" max="3846" width="12.88671875" style="4" customWidth="1"/>
    <col min="3847" max="3847" width="10" style="4"/>
    <col min="3848" max="3848" width="6.44140625" style="4" customWidth="1"/>
    <col min="3849" max="3854" width="10.21875" style="4" customWidth="1"/>
    <col min="3855" max="3859" width="10" style="4"/>
    <col min="3860" max="3860" width="15.77734375" style="4" customWidth="1"/>
    <col min="3861" max="3862" width="12.44140625" style="4" customWidth="1"/>
    <col min="3863" max="3864" width="10" style="4"/>
    <col min="3865" max="3866" width="9.6640625" style="4" customWidth="1"/>
    <col min="3867" max="4096" width="10" style="4"/>
    <col min="4097" max="4097" width="8.88671875" style="4" customWidth="1"/>
    <col min="4098" max="4099" width="11.77734375" style="4" customWidth="1"/>
    <col min="4100" max="4101" width="8.44140625" style="4" customWidth="1"/>
    <col min="4102" max="4102" width="12.88671875" style="4" customWidth="1"/>
    <col min="4103" max="4103" width="10" style="4"/>
    <col min="4104" max="4104" width="6.44140625" style="4" customWidth="1"/>
    <col min="4105" max="4110" width="10.21875" style="4" customWidth="1"/>
    <col min="4111" max="4115" width="10" style="4"/>
    <col min="4116" max="4116" width="15.77734375" style="4" customWidth="1"/>
    <col min="4117" max="4118" width="12.44140625" style="4" customWidth="1"/>
    <col min="4119" max="4120" width="10" style="4"/>
    <col min="4121" max="4122" width="9.6640625" style="4" customWidth="1"/>
    <col min="4123" max="4352" width="10" style="4"/>
    <col min="4353" max="4353" width="8.88671875" style="4" customWidth="1"/>
    <col min="4354" max="4355" width="11.77734375" style="4" customWidth="1"/>
    <col min="4356" max="4357" width="8.44140625" style="4" customWidth="1"/>
    <col min="4358" max="4358" width="12.88671875" style="4" customWidth="1"/>
    <col min="4359" max="4359" width="10" style="4"/>
    <col min="4360" max="4360" width="6.44140625" style="4" customWidth="1"/>
    <col min="4361" max="4366" width="10.21875" style="4" customWidth="1"/>
    <col min="4367" max="4371" width="10" style="4"/>
    <col min="4372" max="4372" width="15.77734375" style="4" customWidth="1"/>
    <col min="4373" max="4374" width="12.44140625" style="4" customWidth="1"/>
    <col min="4375" max="4376" width="10" style="4"/>
    <col min="4377" max="4378" width="9.6640625" style="4" customWidth="1"/>
    <col min="4379" max="4608" width="10" style="4"/>
    <col min="4609" max="4609" width="8.88671875" style="4" customWidth="1"/>
    <col min="4610" max="4611" width="11.77734375" style="4" customWidth="1"/>
    <col min="4612" max="4613" width="8.44140625" style="4" customWidth="1"/>
    <col min="4614" max="4614" width="12.88671875" style="4" customWidth="1"/>
    <col min="4615" max="4615" width="10" style="4"/>
    <col min="4616" max="4616" width="6.44140625" style="4" customWidth="1"/>
    <col min="4617" max="4622" width="10.21875" style="4" customWidth="1"/>
    <col min="4623" max="4627" width="10" style="4"/>
    <col min="4628" max="4628" width="15.77734375" style="4" customWidth="1"/>
    <col min="4629" max="4630" width="12.44140625" style="4" customWidth="1"/>
    <col min="4631" max="4632" width="10" style="4"/>
    <col min="4633" max="4634" width="9.6640625" style="4" customWidth="1"/>
    <col min="4635" max="4864" width="10" style="4"/>
    <col min="4865" max="4865" width="8.88671875" style="4" customWidth="1"/>
    <col min="4866" max="4867" width="11.77734375" style="4" customWidth="1"/>
    <col min="4868" max="4869" width="8.44140625" style="4" customWidth="1"/>
    <col min="4870" max="4870" width="12.88671875" style="4" customWidth="1"/>
    <col min="4871" max="4871" width="10" style="4"/>
    <col min="4872" max="4872" width="6.44140625" style="4" customWidth="1"/>
    <col min="4873" max="4878" width="10.21875" style="4" customWidth="1"/>
    <col min="4879" max="4883" width="10" style="4"/>
    <col min="4884" max="4884" width="15.77734375" style="4" customWidth="1"/>
    <col min="4885" max="4886" width="12.44140625" style="4" customWidth="1"/>
    <col min="4887" max="4888" width="10" style="4"/>
    <col min="4889" max="4890" width="9.6640625" style="4" customWidth="1"/>
    <col min="4891" max="5120" width="10" style="4"/>
    <col min="5121" max="5121" width="8.88671875" style="4" customWidth="1"/>
    <col min="5122" max="5123" width="11.77734375" style="4" customWidth="1"/>
    <col min="5124" max="5125" width="8.44140625" style="4" customWidth="1"/>
    <col min="5126" max="5126" width="12.88671875" style="4" customWidth="1"/>
    <col min="5127" max="5127" width="10" style="4"/>
    <col min="5128" max="5128" width="6.44140625" style="4" customWidth="1"/>
    <col min="5129" max="5134" width="10.21875" style="4" customWidth="1"/>
    <col min="5135" max="5139" width="10" style="4"/>
    <col min="5140" max="5140" width="15.77734375" style="4" customWidth="1"/>
    <col min="5141" max="5142" width="12.44140625" style="4" customWidth="1"/>
    <col min="5143" max="5144" width="10" style="4"/>
    <col min="5145" max="5146" width="9.6640625" style="4" customWidth="1"/>
    <col min="5147" max="5376" width="10" style="4"/>
    <col min="5377" max="5377" width="8.88671875" style="4" customWidth="1"/>
    <col min="5378" max="5379" width="11.77734375" style="4" customWidth="1"/>
    <col min="5380" max="5381" width="8.44140625" style="4" customWidth="1"/>
    <col min="5382" max="5382" width="12.88671875" style="4" customWidth="1"/>
    <col min="5383" max="5383" width="10" style="4"/>
    <col min="5384" max="5384" width="6.44140625" style="4" customWidth="1"/>
    <col min="5385" max="5390" width="10.21875" style="4" customWidth="1"/>
    <col min="5391" max="5395" width="10" style="4"/>
    <col min="5396" max="5396" width="15.77734375" style="4" customWidth="1"/>
    <col min="5397" max="5398" width="12.44140625" style="4" customWidth="1"/>
    <col min="5399" max="5400" width="10" style="4"/>
    <col min="5401" max="5402" width="9.6640625" style="4" customWidth="1"/>
    <col min="5403" max="5632" width="10" style="4"/>
    <col min="5633" max="5633" width="8.88671875" style="4" customWidth="1"/>
    <col min="5634" max="5635" width="11.77734375" style="4" customWidth="1"/>
    <col min="5636" max="5637" width="8.44140625" style="4" customWidth="1"/>
    <col min="5638" max="5638" width="12.88671875" style="4" customWidth="1"/>
    <col min="5639" max="5639" width="10" style="4"/>
    <col min="5640" max="5640" width="6.44140625" style="4" customWidth="1"/>
    <col min="5641" max="5646" width="10.21875" style="4" customWidth="1"/>
    <col min="5647" max="5651" width="10" style="4"/>
    <col min="5652" max="5652" width="15.77734375" style="4" customWidth="1"/>
    <col min="5653" max="5654" width="12.44140625" style="4" customWidth="1"/>
    <col min="5655" max="5656" width="10" style="4"/>
    <col min="5657" max="5658" width="9.6640625" style="4" customWidth="1"/>
    <col min="5659" max="5888" width="10" style="4"/>
    <col min="5889" max="5889" width="8.88671875" style="4" customWidth="1"/>
    <col min="5890" max="5891" width="11.77734375" style="4" customWidth="1"/>
    <col min="5892" max="5893" width="8.44140625" style="4" customWidth="1"/>
    <col min="5894" max="5894" width="12.88671875" style="4" customWidth="1"/>
    <col min="5895" max="5895" width="10" style="4"/>
    <col min="5896" max="5896" width="6.44140625" style="4" customWidth="1"/>
    <col min="5897" max="5902" width="10.21875" style="4" customWidth="1"/>
    <col min="5903" max="5907" width="10" style="4"/>
    <col min="5908" max="5908" width="15.77734375" style="4" customWidth="1"/>
    <col min="5909" max="5910" width="12.44140625" style="4" customWidth="1"/>
    <col min="5911" max="5912" width="10" style="4"/>
    <col min="5913" max="5914" width="9.6640625" style="4" customWidth="1"/>
    <col min="5915" max="6144" width="10" style="4"/>
    <col min="6145" max="6145" width="8.88671875" style="4" customWidth="1"/>
    <col min="6146" max="6147" width="11.77734375" style="4" customWidth="1"/>
    <col min="6148" max="6149" width="8.44140625" style="4" customWidth="1"/>
    <col min="6150" max="6150" width="12.88671875" style="4" customWidth="1"/>
    <col min="6151" max="6151" width="10" style="4"/>
    <col min="6152" max="6152" width="6.44140625" style="4" customWidth="1"/>
    <col min="6153" max="6158" width="10.21875" style="4" customWidth="1"/>
    <col min="6159" max="6163" width="10" style="4"/>
    <col min="6164" max="6164" width="15.77734375" style="4" customWidth="1"/>
    <col min="6165" max="6166" width="12.44140625" style="4" customWidth="1"/>
    <col min="6167" max="6168" width="10" style="4"/>
    <col min="6169" max="6170" width="9.6640625" style="4" customWidth="1"/>
    <col min="6171" max="6400" width="10" style="4"/>
    <col min="6401" max="6401" width="8.88671875" style="4" customWidth="1"/>
    <col min="6402" max="6403" width="11.77734375" style="4" customWidth="1"/>
    <col min="6404" max="6405" width="8.44140625" style="4" customWidth="1"/>
    <col min="6406" max="6406" width="12.88671875" style="4" customWidth="1"/>
    <col min="6407" max="6407" width="10" style="4"/>
    <col min="6408" max="6408" width="6.44140625" style="4" customWidth="1"/>
    <col min="6409" max="6414" width="10.21875" style="4" customWidth="1"/>
    <col min="6415" max="6419" width="10" style="4"/>
    <col min="6420" max="6420" width="15.77734375" style="4" customWidth="1"/>
    <col min="6421" max="6422" width="12.44140625" style="4" customWidth="1"/>
    <col min="6423" max="6424" width="10" style="4"/>
    <col min="6425" max="6426" width="9.6640625" style="4" customWidth="1"/>
    <col min="6427" max="6656" width="10" style="4"/>
    <col min="6657" max="6657" width="8.88671875" style="4" customWidth="1"/>
    <col min="6658" max="6659" width="11.77734375" style="4" customWidth="1"/>
    <col min="6660" max="6661" width="8.44140625" style="4" customWidth="1"/>
    <col min="6662" max="6662" width="12.88671875" style="4" customWidth="1"/>
    <col min="6663" max="6663" width="10" style="4"/>
    <col min="6664" max="6664" width="6.44140625" style="4" customWidth="1"/>
    <col min="6665" max="6670" width="10.21875" style="4" customWidth="1"/>
    <col min="6671" max="6675" width="10" style="4"/>
    <col min="6676" max="6676" width="15.77734375" style="4" customWidth="1"/>
    <col min="6677" max="6678" width="12.44140625" style="4" customWidth="1"/>
    <col min="6679" max="6680" width="10" style="4"/>
    <col min="6681" max="6682" width="9.6640625" style="4" customWidth="1"/>
    <col min="6683" max="6912" width="10" style="4"/>
    <col min="6913" max="6913" width="8.88671875" style="4" customWidth="1"/>
    <col min="6914" max="6915" width="11.77734375" style="4" customWidth="1"/>
    <col min="6916" max="6917" width="8.44140625" style="4" customWidth="1"/>
    <col min="6918" max="6918" width="12.88671875" style="4" customWidth="1"/>
    <col min="6919" max="6919" width="10" style="4"/>
    <col min="6920" max="6920" width="6.44140625" style="4" customWidth="1"/>
    <col min="6921" max="6926" width="10.21875" style="4" customWidth="1"/>
    <col min="6927" max="6931" width="10" style="4"/>
    <col min="6932" max="6932" width="15.77734375" style="4" customWidth="1"/>
    <col min="6933" max="6934" width="12.44140625" style="4" customWidth="1"/>
    <col min="6935" max="6936" width="10" style="4"/>
    <col min="6937" max="6938" width="9.6640625" style="4" customWidth="1"/>
    <col min="6939" max="7168" width="10" style="4"/>
    <col min="7169" max="7169" width="8.88671875" style="4" customWidth="1"/>
    <col min="7170" max="7171" width="11.77734375" style="4" customWidth="1"/>
    <col min="7172" max="7173" width="8.44140625" style="4" customWidth="1"/>
    <col min="7174" max="7174" width="12.88671875" style="4" customWidth="1"/>
    <col min="7175" max="7175" width="10" style="4"/>
    <col min="7176" max="7176" width="6.44140625" style="4" customWidth="1"/>
    <col min="7177" max="7182" width="10.21875" style="4" customWidth="1"/>
    <col min="7183" max="7187" width="10" style="4"/>
    <col min="7188" max="7188" width="15.77734375" style="4" customWidth="1"/>
    <col min="7189" max="7190" width="12.44140625" style="4" customWidth="1"/>
    <col min="7191" max="7192" width="10" style="4"/>
    <col min="7193" max="7194" width="9.6640625" style="4" customWidth="1"/>
    <col min="7195" max="7424" width="10" style="4"/>
    <col min="7425" max="7425" width="8.88671875" style="4" customWidth="1"/>
    <col min="7426" max="7427" width="11.77734375" style="4" customWidth="1"/>
    <col min="7428" max="7429" width="8.44140625" style="4" customWidth="1"/>
    <col min="7430" max="7430" width="12.88671875" style="4" customWidth="1"/>
    <col min="7431" max="7431" width="10" style="4"/>
    <col min="7432" max="7432" width="6.44140625" style="4" customWidth="1"/>
    <col min="7433" max="7438" width="10.21875" style="4" customWidth="1"/>
    <col min="7439" max="7443" width="10" style="4"/>
    <col min="7444" max="7444" width="15.77734375" style="4" customWidth="1"/>
    <col min="7445" max="7446" width="12.44140625" style="4" customWidth="1"/>
    <col min="7447" max="7448" width="10" style="4"/>
    <col min="7449" max="7450" width="9.6640625" style="4" customWidth="1"/>
    <col min="7451" max="7680" width="10" style="4"/>
    <col min="7681" max="7681" width="8.88671875" style="4" customWidth="1"/>
    <col min="7682" max="7683" width="11.77734375" style="4" customWidth="1"/>
    <col min="7684" max="7685" width="8.44140625" style="4" customWidth="1"/>
    <col min="7686" max="7686" width="12.88671875" style="4" customWidth="1"/>
    <col min="7687" max="7687" width="10" style="4"/>
    <col min="7688" max="7688" width="6.44140625" style="4" customWidth="1"/>
    <col min="7689" max="7694" width="10.21875" style="4" customWidth="1"/>
    <col min="7695" max="7699" width="10" style="4"/>
    <col min="7700" max="7700" width="15.77734375" style="4" customWidth="1"/>
    <col min="7701" max="7702" width="12.44140625" style="4" customWidth="1"/>
    <col min="7703" max="7704" width="10" style="4"/>
    <col min="7705" max="7706" width="9.6640625" style="4" customWidth="1"/>
    <col min="7707" max="7936" width="10" style="4"/>
    <col min="7937" max="7937" width="8.88671875" style="4" customWidth="1"/>
    <col min="7938" max="7939" width="11.77734375" style="4" customWidth="1"/>
    <col min="7940" max="7941" width="8.44140625" style="4" customWidth="1"/>
    <col min="7942" max="7942" width="12.88671875" style="4" customWidth="1"/>
    <col min="7943" max="7943" width="10" style="4"/>
    <col min="7944" max="7944" width="6.44140625" style="4" customWidth="1"/>
    <col min="7945" max="7950" width="10.21875" style="4" customWidth="1"/>
    <col min="7951" max="7955" width="10" style="4"/>
    <col min="7956" max="7956" width="15.77734375" style="4" customWidth="1"/>
    <col min="7957" max="7958" width="12.44140625" style="4" customWidth="1"/>
    <col min="7959" max="7960" width="10" style="4"/>
    <col min="7961" max="7962" width="9.6640625" style="4" customWidth="1"/>
    <col min="7963" max="8192" width="10" style="4"/>
    <col min="8193" max="8193" width="8.88671875" style="4" customWidth="1"/>
    <col min="8194" max="8195" width="11.77734375" style="4" customWidth="1"/>
    <col min="8196" max="8197" width="8.44140625" style="4" customWidth="1"/>
    <col min="8198" max="8198" width="12.88671875" style="4" customWidth="1"/>
    <col min="8199" max="8199" width="10" style="4"/>
    <col min="8200" max="8200" width="6.44140625" style="4" customWidth="1"/>
    <col min="8201" max="8206" width="10.21875" style="4" customWidth="1"/>
    <col min="8207" max="8211" width="10" style="4"/>
    <col min="8212" max="8212" width="15.77734375" style="4" customWidth="1"/>
    <col min="8213" max="8214" width="12.44140625" style="4" customWidth="1"/>
    <col min="8215" max="8216" width="10" style="4"/>
    <col min="8217" max="8218" width="9.6640625" style="4" customWidth="1"/>
    <col min="8219" max="8448" width="10" style="4"/>
    <col min="8449" max="8449" width="8.88671875" style="4" customWidth="1"/>
    <col min="8450" max="8451" width="11.77734375" style="4" customWidth="1"/>
    <col min="8452" max="8453" width="8.44140625" style="4" customWidth="1"/>
    <col min="8454" max="8454" width="12.88671875" style="4" customWidth="1"/>
    <col min="8455" max="8455" width="10" style="4"/>
    <col min="8456" max="8456" width="6.44140625" style="4" customWidth="1"/>
    <col min="8457" max="8462" width="10.21875" style="4" customWidth="1"/>
    <col min="8463" max="8467" width="10" style="4"/>
    <col min="8468" max="8468" width="15.77734375" style="4" customWidth="1"/>
    <col min="8469" max="8470" width="12.44140625" style="4" customWidth="1"/>
    <col min="8471" max="8472" width="10" style="4"/>
    <col min="8473" max="8474" width="9.6640625" style="4" customWidth="1"/>
    <col min="8475" max="8704" width="10" style="4"/>
    <col min="8705" max="8705" width="8.88671875" style="4" customWidth="1"/>
    <col min="8706" max="8707" width="11.77734375" style="4" customWidth="1"/>
    <col min="8708" max="8709" width="8.44140625" style="4" customWidth="1"/>
    <col min="8710" max="8710" width="12.88671875" style="4" customWidth="1"/>
    <col min="8711" max="8711" width="10" style="4"/>
    <col min="8712" max="8712" width="6.44140625" style="4" customWidth="1"/>
    <col min="8713" max="8718" width="10.21875" style="4" customWidth="1"/>
    <col min="8719" max="8723" width="10" style="4"/>
    <col min="8724" max="8724" width="15.77734375" style="4" customWidth="1"/>
    <col min="8725" max="8726" width="12.44140625" style="4" customWidth="1"/>
    <col min="8727" max="8728" width="10" style="4"/>
    <col min="8729" max="8730" width="9.6640625" style="4" customWidth="1"/>
    <col min="8731" max="8960" width="10" style="4"/>
    <col min="8961" max="8961" width="8.88671875" style="4" customWidth="1"/>
    <col min="8962" max="8963" width="11.77734375" style="4" customWidth="1"/>
    <col min="8964" max="8965" width="8.44140625" style="4" customWidth="1"/>
    <col min="8966" max="8966" width="12.88671875" style="4" customWidth="1"/>
    <col min="8967" max="8967" width="10" style="4"/>
    <col min="8968" max="8968" width="6.44140625" style="4" customWidth="1"/>
    <col min="8969" max="8974" width="10.21875" style="4" customWidth="1"/>
    <col min="8975" max="8979" width="10" style="4"/>
    <col min="8980" max="8980" width="15.77734375" style="4" customWidth="1"/>
    <col min="8981" max="8982" width="12.44140625" style="4" customWidth="1"/>
    <col min="8983" max="8984" width="10" style="4"/>
    <col min="8985" max="8986" width="9.6640625" style="4" customWidth="1"/>
    <col min="8987" max="9216" width="10" style="4"/>
    <col min="9217" max="9217" width="8.88671875" style="4" customWidth="1"/>
    <col min="9218" max="9219" width="11.77734375" style="4" customWidth="1"/>
    <col min="9220" max="9221" width="8.44140625" style="4" customWidth="1"/>
    <col min="9222" max="9222" width="12.88671875" style="4" customWidth="1"/>
    <col min="9223" max="9223" width="10" style="4"/>
    <col min="9224" max="9224" width="6.44140625" style="4" customWidth="1"/>
    <col min="9225" max="9230" width="10.21875" style="4" customWidth="1"/>
    <col min="9231" max="9235" width="10" style="4"/>
    <col min="9236" max="9236" width="15.77734375" style="4" customWidth="1"/>
    <col min="9237" max="9238" width="12.44140625" style="4" customWidth="1"/>
    <col min="9239" max="9240" width="10" style="4"/>
    <col min="9241" max="9242" width="9.6640625" style="4" customWidth="1"/>
    <col min="9243" max="9472" width="10" style="4"/>
    <col min="9473" max="9473" width="8.88671875" style="4" customWidth="1"/>
    <col min="9474" max="9475" width="11.77734375" style="4" customWidth="1"/>
    <col min="9476" max="9477" width="8.44140625" style="4" customWidth="1"/>
    <col min="9478" max="9478" width="12.88671875" style="4" customWidth="1"/>
    <col min="9479" max="9479" width="10" style="4"/>
    <col min="9480" max="9480" width="6.44140625" style="4" customWidth="1"/>
    <col min="9481" max="9486" width="10.21875" style="4" customWidth="1"/>
    <col min="9487" max="9491" width="10" style="4"/>
    <col min="9492" max="9492" width="15.77734375" style="4" customWidth="1"/>
    <col min="9493" max="9494" width="12.44140625" style="4" customWidth="1"/>
    <col min="9495" max="9496" width="10" style="4"/>
    <col min="9497" max="9498" width="9.6640625" style="4" customWidth="1"/>
    <col min="9499" max="9728" width="10" style="4"/>
    <col min="9729" max="9729" width="8.88671875" style="4" customWidth="1"/>
    <col min="9730" max="9731" width="11.77734375" style="4" customWidth="1"/>
    <col min="9732" max="9733" width="8.44140625" style="4" customWidth="1"/>
    <col min="9734" max="9734" width="12.88671875" style="4" customWidth="1"/>
    <col min="9735" max="9735" width="10" style="4"/>
    <col min="9736" max="9736" width="6.44140625" style="4" customWidth="1"/>
    <col min="9737" max="9742" width="10.21875" style="4" customWidth="1"/>
    <col min="9743" max="9747" width="10" style="4"/>
    <col min="9748" max="9748" width="15.77734375" style="4" customWidth="1"/>
    <col min="9749" max="9750" width="12.44140625" style="4" customWidth="1"/>
    <col min="9751" max="9752" width="10" style="4"/>
    <col min="9753" max="9754" width="9.6640625" style="4" customWidth="1"/>
    <col min="9755" max="9984" width="10" style="4"/>
    <col min="9985" max="9985" width="8.88671875" style="4" customWidth="1"/>
    <col min="9986" max="9987" width="11.77734375" style="4" customWidth="1"/>
    <col min="9988" max="9989" width="8.44140625" style="4" customWidth="1"/>
    <col min="9990" max="9990" width="12.88671875" style="4" customWidth="1"/>
    <col min="9991" max="9991" width="10" style="4"/>
    <col min="9992" max="9992" width="6.44140625" style="4" customWidth="1"/>
    <col min="9993" max="9998" width="10.21875" style="4" customWidth="1"/>
    <col min="9999" max="10003" width="10" style="4"/>
    <col min="10004" max="10004" width="15.77734375" style="4" customWidth="1"/>
    <col min="10005" max="10006" width="12.44140625" style="4" customWidth="1"/>
    <col min="10007" max="10008" width="10" style="4"/>
    <col min="10009" max="10010" width="9.6640625" style="4" customWidth="1"/>
    <col min="10011" max="10240" width="10" style="4"/>
    <col min="10241" max="10241" width="8.88671875" style="4" customWidth="1"/>
    <col min="10242" max="10243" width="11.77734375" style="4" customWidth="1"/>
    <col min="10244" max="10245" width="8.44140625" style="4" customWidth="1"/>
    <col min="10246" max="10246" width="12.88671875" style="4" customWidth="1"/>
    <col min="10247" max="10247" width="10" style="4"/>
    <col min="10248" max="10248" width="6.44140625" style="4" customWidth="1"/>
    <col min="10249" max="10254" width="10.21875" style="4" customWidth="1"/>
    <col min="10255" max="10259" width="10" style="4"/>
    <col min="10260" max="10260" width="15.77734375" style="4" customWidth="1"/>
    <col min="10261" max="10262" width="12.44140625" style="4" customWidth="1"/>
    <col min="10263" max="10264" width="10" style="4"/>
    <col min="10265" max="10266" width="9.6640625" style="4" customWidth="1"/>
    <col min="10267" max="10496" width="10" style="4"/>
    <col min="10497" max="10497" width="8.88671875" style="4" customWidth="1"/>
    <col min="10498" max="10499" width="11.77734375" style="4" customWidth="1"/>
    <col min="10500" max="10501" width="8.44140625" style="4" customWidth="1"/>
    <col min="10502" max="10502" width="12.88671875" style="4" customWidth="1"/>
    <col min="10503" max="10503" width="10" style="4"/>
    <col min="10504" max="10504" width="6.44140625" style="4" customWidth="1"/>
    <col min="10505" max="10510" width="10.21875" style="4" customWidth="1"/>
    <col min="10511" max="10515" width="10" style="4"/>
    <col min="10516" max="10516" width="15.77734375" style="4" customWidth="1"/>
    <col min="10517" max="10518" width="12.44140625" style="4" customWidth="1"/>
    <col min="10519" max="10520" width="10" style="4"/>
    <col min="10521" max="10522" width="9.6640625" style="4" customWidth="1"/>
    <col min="10523" max="10752" width="10" style="4"/>
    <col min="10753" max="10753" width="8.88671875" style="4" customWidth="1"/>
    <col min="10754" max="10755" width="11.77734375" style="4" customWidth="1"/>
    <col min="10756" max="10757" width="8.44140625" style="4" customWidth="1"/>
    <col min="10758" max="10758" width="12.88671875" style="4" customWidth="1"/>
    <col min="10759" max="10759" width="10" style="4"/>
    <col min="10760" max="10760" width="6.44140625" style="4" customWidth="1"/>
    <col min="10761" max="10766" width="10.21875" style="4" customWidth="1"/>
    <col min="10767" max="10771" width="10" style="4"/>
    <col min="10772" max="10772" width="15.77734375" style="4" customWidth="1"/>
    <col min="10773" max="10774" width="12.44140625" style="4" customWidth="1"/>
    <col min="10775" max="10776" width="10" style="4"/>
    <col min="10777" max="10778" width="9.6640625" style="4" customWidth="1"/>
    <col min="10779" max="11008" width="10" style="4"/>
    <col min="11009" max="11009" width="8.88671875" style="4" customWidth="1"/>
    <col min="11010" max="11011" width="11.77734375" style="4" customWidth="1"/>
    <col min="11012" max="11013" width="8.44140625" style="4" customWidth="1"/>
    <col min="11014" max="11014" width="12.88671875" style="4" customWidth="1"/>
    <col min="11015" max="11015" width="10" style="4"/>
    <col min="11016" max="11016" width="6.44140625" style="4" customWidth="1"/>
    <col min="11017" max="11022" width="10.21875" style="4" customWidth="1"/>
    <col min="11023" max="11027" width="10" style="4"/>
    <col min="11028" max="11028" width="15.77734375" style="4" customWidth="1"/>
    <col min="11029" max="11030" width="12.44140625" style="4" customWidth="1"/>
    <col min="11031" max="11032" width="10" style="4"/>
    <col min="11033" max="11034" width="9.6640625" style="4" customWidth="1"/>
    <col min="11035" max="11264" width="10" style="4"/>
    <col min="11265" max="11265" width="8.88671875" style="4" customWidth="1"/>
    <col min="11266" max="11267" width="11.77734375" style="4" customWidth="1"/>
    <col min="11268" max="11269" width="8.44140625" style="4" customWidth="1"/>
    <col min="11270" max="11270" width="12.88671875" style="4" customWidth="1"/>
    <col min="11271" max="11271" width="10" style="4"/>
    <col min="11272" max="11272" width="6.44140625" style="4" customWidth="1"/>
    <col min="11273" max="11278" width="10.21875" style="4" customWidth="1"/>
    <col min="11279" max="11283" width="10" style="4"/>
    <col min="11284" max="11284" width="15.77734375" style="4" customWidth="1"/>
    <col min="11285" max="11286" width="12.44140625" style="4" customWidth="1"/>
    <col min="11287" max="11288" width="10" style="4"/>
    <col min="11289" max="11290" width="9.6640625" style="4" customWidth="1"/>
    <col min="11291" max="11520" width="10" style="4"/>
    <col min="11521" max="11521" width="8.88671875" style="4" customWidth="1"/>
    <col min="11522" max="11523" width="11.77734375" style="4" customWidth="1"/>
    <col min="11524" max="11525" width="8.44140625" style="4" customWidth="1"/>
    <col min="11526" max="11526" width="12.88671875" style="4" customWidth="1"/>
    <col min="11527" max="11527" width="10" style="4"/>
    <col min="11528" max="11528" width="6.44140625" style="4" customWidth="1"/>
    <col min="11529" max="11534" width="10.21875" style="4" customWidth="1"/>
    <col min="11535" max="11539" width="10" style="4"/>
    <col min="11540" max="11540" width="15.77734375" style="4" customWidth="1"/>
    <col min="11541" max="11542" width="12.44140625" style="4" customWidth="1"/>
    <col min="11543" max="11544" width="10" style="4"/>
    <col min="11545" max="11546" width="9.6640625" style="4" customWidth="1"/>
    <col min="11547" max="11776" width="10" style="4"/>
    <col min="11777" max="11777" width="8.88671875" style="4" customWidth="1"/>
    <col min="11778" max="11779" width="11.77734375" style="4" customWidth="1"/>
    <col min="11780" max="11781" width="8.44140625" style="4" customWidth="1"/>
    <col min="11782" max="11782" width="12.88671875" style="4" customWidth="1"/>
    <col min="11783" max="11783" width="10" style="4"/>
    <col min="11784" max="11784" width="6.44140625" style="4" customWidth="1"/>
    <col min="11785" max="11790" width="10.21875" style="4" customWidth="1"/>
    <col min="11791" max="11795" width="10" style="4"/>
    <col min="11796" max="11796" width="15.77734375" style="4" customWidth="1"/>
    <col min="11797" max="11798" width="12.44140625" style="4" customWidth="1"/>
    <col min="11799" max="11800" width="10" style="4"/>
    <col min="11801" max="11802" width="9.6640625" style="4" customWidth="1"/>
    <col min="11803" max="12032" width="10" style="4"/>
    <col min="12033" max="12033" width="8.88671875" style="4" customWidth="1"/>
    <col min="12034" max="12035" width="11.77734375" style="4" customWidth="1"/>
    <col min="12036" max="12037" width="8.44140625" style="4" customWidth="1"/>
    <col min="12038" max="12038" width="12.88671875" style="4" customWidth="1"/>
    <col min="12039" max="12039" width="10" style="4"/>
    <col min="12040" max="12040" width="6.44140625" style="4" customWidth="1"/>
    <col min="12041" max="12046" width="10.21875" style="4" customWidth="1"/>
    <col min="12047" max="12051" width="10" style="4"/>
    <col min="12052" max="12052" width="15.77734375" style="4" customWidth="1"/>
    <col min="12053" max="12054" width="12.44140625" style="4" customWidth="1"/>
    <col min="12055" max="12056" width="10" style="4"/>
    <col min="12057" max="12058" width="9.6640625" style="4" customWidth="1"/>
    <col min="12059" max="12288" width="10" style="4"/>
    <col min="12289" max="12289" width="8.88671875" style="4" customWidth="1"/>
    <col min="12290" max="12291" width="11.77734375" style="4" customWidth="1"/>
    <col min="12292" max="12293" width="8.44140625" style="4" customWidth="1"/>
    <col min="12294" max="12294" width="12.88671875" style="4" customWidth="1"/>
    <col min="12295" max="12295" width="10" style="4"/>
    <col min="12296" max="12296" width="6.44140625" style="4" customWidth="1"/>
    <col min="12297" max="12302" width="10.21875" style="4" customWidth="1"/>
    <col min="12303" max="12307" width="10" style="4"/>
    <col min="12308" max="12308" width="15.77734375" style="4" customWidth="1"/>
    <col min="12309" max="12310" width="12.44140625" style="4" customWidth="1"/>
    <col min="12311" max="12312" width="10" style="4"/>
    <col min="12313" max="12314" width="9.6640625" style="4" customWidth="1"/>
    <col min="12315" max="12544" width="10" style="4"/>
    <col min="12545" max="12545" width="8.88671875" style="4" customWidth="1"/>
    <col min="12546" max="12547" width="11.77734375" style="4" customWidth="1"/>
    <col min="12548" max="12549" width="8.44140625" style="4" customWidth="1"/>
    <col min="12550" max="12550" width="12.88671875" style="4" customWidth="1"/>
    <col min="12551" max="12551" width="10" style="4"/>
    <col min="12552" max="12552" width="6.44140625" style="4" customWidth="1"/>
    <col min="12553" max="12558" width="10.21875" style="4" customWidth="1"/>
    <col min="12559" max="12563" width="10" style="4"/>
    <col min="12564" max="12564" width="15.77734375" style="4" customWidth="1"/>
    <col min="12565" max="12566" width="12.44140625" style="4" customWidth="1"/>
    <col min="12567" max="12568" width="10" style="4"/>
    <col min="12569" max="12570" width="9.6640625" style="4" customWidth="1"/>
    <col min="12571" max="12800" width="10" style="4"/>
    <col min="12801" max="12801" width="8.88671875" style="4" customWidth="1"/>
    <col min="12802" max="12803" width="11.77734375" style="4" customWidth="1"/>
    <col min="12804" max="12805" width="8.44140625" style="4" customWidth="1"/>
    <col min="12806" max="12806" width="12.88671875" style="4" customWidth="1"/>
    <col min="12807" max="12807" width="10" style="4"/>
    <col min="12808" max="12808" width="6.44140625" style="4" customWidth="1"/>
    <col min="12809" max="12814" width="10.21875" style="4" customWidth="1"/>
    <col min="12815" max="12819" width="10" style="4"/>
    <col min="12820" max="12820" width="15.77734375" style="4" customWidth="1"/>
    <col min="12821" max="12822" width="12.44140625" style="4" customWidth="1"/>
    <col min="12823" max="12824" width="10" style="4"/>
    <col min="12825" max="12826" width="9.6640625" style="4" customWidth="1"/>
    <col min="12827" max="13056" width="10" style="4"/>
    <col min="13057" max="13057" width="8.88671875" style="4" customWidth="1"/>
    <col min="13058" max="13059" width="11.77734375" style="4" customWidth="1"/>
    <col min="13060" max="13061" width="8.44140625" style="4" customWidth="1"/>
    <col min="13062" max="13062" width="12.88671875" style="4" customWidth="1"/>
    <col min="13063" max="13063" width="10" style="4"/>
    <col min="13064" max="13064" width="6.44140625" style="4" customWidth="1"/>
    <col min="13065" max="13070" width="10.21875" style="4" customWidth="1"/>
    <col min="13071" max="13075" width="10" style="4"/>
    <col min="13076" max="13076" width="15.77734375" style="4" customWidth="1"/>
    <col min="13077" max="13078" width="12.44140625" style="4" customWidth="1"/>
    <col min="13079" max="13080" width="10" style="4"/>
    <col min="13081" max="13082" width="9.6640625" style="4" customWidth="1"/>
    <col min="13083" max="13312" width="10" style="4"/>
    <col min="13313" max="13313" width="8.88671875" style="4" customWidth="1"/>
    <col min="13314" max="13315" width="11.77734375" style="4" customWidth="1"/>
    <col min="13316" max="13317" width="8.44140625" style="4" customWidth="1"/>
    <col min="13318" max="13318" width="12.88671875" style="4" customWidth="1"/>
    <col min="13319" max="13319" width="10" style="4"/>
    <col min="13320" max="13320" width="6.44140625" style="4" customWidth="1"/>
    <col min="13321" max="13326" width="10.21875" style="4" customWidth="1"/>
    <col min="13327" max="13331" width="10" style="4"/>
    <col min="13332" max="13332" width="15.77734375" style="4" customWidth="1"/>
    <col min="13333" max="13334" width="12.44140625" style="4" customWidth="1"/>
    <col min="13335" max="13336" width="10" style="4"/>
    <col min="13337" max="13338" width="9.6640625" style="4" customWidth="1"/>
    <col min="13339" max="13568" width="10" style="4"/>
    <col min="13569" max="13569" width="8.88671875" style="4" customWidth="1"/>
    <col min="13570" max="13571" width="11.77734375" style="4" customWidth="1"/>
    <col min="13572" max="13573" width="8.44140625" style="4" customWidth="1"/>
    <col min="13574" max="13574" width="12.88671875" style="4" customWidth="1"/>
    <col min="13575" max="13575" width="10" style="4"/>
    <col min="13576" max="13576" width="6.44140625" style="4" customWidth="1"/>
    <col min="13577" max="13582" width="10.21875" style="4" customWidth="1"/>
    <col min="13583" max="13587" width="10" style="4"/>
    <col min="13588" max="13588" width="15.77734375" style="4" customWidth="1"/>
    <col min="13589" max="13590" width="12.44140625" style="4" customWidth="1"/>
    <col min="13591" max="13592" width="10" style="4"/>
    <col min="13593" max="13594" width="9.6640625" style="4" customWidth="1"/>
    <col min="13595" max="13824" width="10" style="4"/>
    <col min="13825" max="13825" width="8.88671875" style="4" customWidth="1"/>
    <col min="13826" max="13827" width="11.77734375" style="4" customWidth="1"/>
    <col min="13828" max="13829" width="8.44140625" style="4" customWidth="1"/>
    <col min="13830" max="13830" width="12.88671875" style="4" customWidth="1"/>
    <col min="13831" max="13831" width="10" style="4"/>
    <col min="13832" max="13832" width="6.44140625" style="4" customWidth="1"/>
    <col min="13833" max="13838" width="10.21875" style="4" customWidth="1"/>
    <col min="13839" max="13843" width="10" style="4"/>
    <col min="13844" max="13844" width="15.77734375" style="4" customWidth="1"/>
    <col min="13845" max="13846" width="12.44140625" style="4" customWidth="1"/>
    <col min="13847" max="13848" width="10" style="4"/>
    <col min="13849" max="13850" width="9.6640625" style="4" customWidth="1"/>
    <col min="13851" max="14080" width="10" style="4"/>
    <col min="14081" max="14081" width="8.88671875" style="4" customWidth="1"/>
    <col min="14082" max="14083" width="11.77734375" style="4" customWidth="1"/>
    <col min="14084" max="14085" width="8.44140625" style="4" customWidth="1"/>
    <col min="14086" max="14086" width="12.88671875" style="4" customWidth="1"/>
    <col min="14087" max="14087" width="10" style="4"/>
    <col min="14088" max="14088" width="6.44140625" style="4" customWidth="1"/>
    <col min="14089" max="14094" width="10.21875" style="4" customWidth="1"/>
    <col min="14095" max="14099" width="10" style="4"/>
    <col min="14100" max="14100" width="15.77734375" style="4" customWidth="1"/>
    <col min="14101" max="14102" width="12.44140625" style="4" customWidth="1"/>
    <col min="14103" max="14104" width="10" style="4"/>
    <col min="14105" max="14106" width="9.6640625" style="4" customWidth="1"/>
    <col min="14107" max="14336" width="10" style="4"/>
    <col min="14337" max="14337" width="8.88671875" style="4" customWidth="1"/>
    <col min="14338" max="14339" width="11.77734375" style="4" customWidth="1"/>
    <col min="14340" max="14341" width="8.44140625" style="4" customWidth="1"/>
    <col min="14342" max="14342" width="12.88671875" style="4" customWidth="1"/>
    <col min="14343" max="14343" width="10" style="4"/>
    <col min="14344" max="14344" width="6.44140625" style="4" customWidth="1"/>
    <col min="14345" max="14350" width="10.21875" style="4" customWidth="1"/>
    <col min="14351" max="14355" width="10" style="4"/>
    <col min="14356" max="14356" width="15.77734375" style="4" customWidth="1"/>
    <col min="14357" max="14358" width="12.44140625" style="4" customWidth="1"/>
    <col min="14359" max="14360" width="10" style="4"/>
    <col min="14361" max="14362" width="9.6640625" style="4" customWidth="1"/>
    <col min="14363" max="14592" width="10" style="4"/>
    <col min="14593" max="14593" width="8.88671875" style="4" customWidth="1"/>
    <col min="14594" max="14595" width="11.77734375" style="4" customWidth="1"/>
    <col min="14596" max="14597" width="8.44140625" style="4" customWidth="1"/>
    <col min="14598" max="14598" width="12.88671875" style="4" customWidth="1"/>
    <col min="14599" max="14599" width="10" style="4"/>
    <col min="14600" max="14600" width="6.44140625" style="4" customWidth="1"/>
    <col min="14601" max="14606" width="10.21875" style="4" customWidth="1"/>
    <col min="14607" max="14611" width="10" style="4"/>
    <col min="14612" max="14612" width="15.77734375" style="4" customWidth="1"/>
    <col min="14613" max="14614" width="12.44140625" style="4" customWidth="1"/>
    <col min="14615" max="14616" width="10" style="4"/>
    <col min="14617" max="14618" width="9.6640625" style="4" customWidth="1"/>
    <col min="14619" max="14848" width="10" style="4"/>
    <col min="14849" max="14849" width="8.88671875" style="4" customWidth="1"/>
    <col min="14850" max="14851" width="11.77734375" style="4" customWidth="1"/>
    <col min="14852" max="14853" width="8.44140625" style="4" customWidth="1"/>
    <col min="14854" max="14854" width="12.88671875" style="4" customWidth="1"/>
    <col min="14855" max="14855" width="10" style="4"/>
    <col min="14856" max="14856" width="6.44140625" style="4" customWidth="1"/>
    <col min="14857" max="14862" width="10.21875" style="4" customWidth="1"/>
    <col min="14863" max="14867" width="10" style="4"/>
    <col min="14868" max="14868" width="15.77734375" style="4" customWidth="1"/>
    <col min="14869" max="14870" width="12.44140625" style="4" customWidth="1"/>
    <col min="14871" max="14872" width="10" style="4"/>
    <col min="14873" max="14874" width="9.6640625" style="4" customWidth="1"/>
    <col min="14875" max="15104" width="10" style="4"/>
    <col min="15105" max="15105" width="8.88671875" style="4" customWidth="1"/>
    <col min="15106" max="15107" width="11.77734375" style="4" customWidth="1"/>
    <col min="15108" max="15109" width="8.44140625" style="4" customWidth="1"/>
    <col min="15110" max="15110" width="12.88671875" style="4" customWidth="1"/>
    <col min="15111" max="15111" width="10" style="4"/>
    <col min="15112" max="15112" width="6.44140625" style="4" customWidth="1"/>
    <col min="15113" max="15118" width="10.21875" style="4" customWidth="1"/>
    <col min="15119" max="15123" width="10" style="4"/>
    <col min="15124" max="15124" width="15.77734375" style="4" customWidth="1"/>
    <col min="15125" max="15126" width="12.44140625" style="4" customWidth="1"/>
    <col min="15127" max="15128" width="10" style="4"/>
    <col min="15129" max="15130" width="9.6640625" style="4" customWidth="1"/>
    <col min="15131" max="15360" width="10" style="4"/>
    <col min="15361" max="15361" width="8.88671875" style="4" customWidth="1"/>
    <col min="15362" max="15363" width="11.77734375" style="4" customWidth="1"/>
    <col min="15364" max="15365" width="8.44140625" style="4" customWidth="1"/>
    <col min="15366" max="15366" width="12.88671875" style="4" customWidth="1"/>
    <col min="15367" max="15367" width="10" style="4"/>
    <col min="15368" max="15368" width="6.44140625" style="4" customWidth="1"/>
    <col min="15369" max="15374" width="10.21875" style="4" customWidth="1"/>
    <col min="15375" max="15379" width="10" style="4"/>
    <col min="15380" max="15380" width="15.77734375" style="4" customWidth="1"/>
    <col min="15381" max="15382" width="12.44140625" style="4" customWidth="1"/>
    <col min="15383" max="15384" width="10" style="4"/>
    <col min="15385" max="15386" width="9.6640625" style="4" customWidth="1"/>
    <col min="15387" max="15616" width="10" style="4"/>
    <col min="15617" max="15617" width="8.88671875" style="4" customWidth="1"/>
    <col min="15618" max="15619" width="11.77734375" style="4" customWidth="1"/>
    <col min="15620" max="15621" width="8.44140625" style="4" customWidth="1"/>
    <col min="15622" max="15622" width="12.88671875" style="4" customWidth="1"/>
    <col min="15623" max="15623" width="10" style="4"/>
    <col min="15624" max="15624" width="6.44140625" style="4" customWidth="1"/>
    <col min="15625" max="15630" width="10.21875" style="4" customWidth="1"/>
    <col min="15631" max="15635" width="10" style="4"/>
    <col min="15636" max="15636" width="15.77734375" style="4" customWidth="1"/>
    <col min="15637" max="15638" width="12.44140625" style="4" customWidth="1"/>
    <col min="15639" max="15640" width="10" style="4"/>
    <col min="15641" max="15642" width="9.6640625" style="4" customWidth="1"/>
    <col min="15643" max="15872" width="10" style="4"/>
    <col min="15873" max="15873" width="8.88671875" style="4" customWidth="1"/>
    <col min="15874" max="15875" width="11.77734375" style="4" customWidth="1"/>
    <col min="15876" max="15877" width="8.44140625" style="4" customWidth="1"/>
    <col min="15878" max="15878" width="12.88671875" style="4" customWidth="1"/>
    <col min="15879" max="15879" width="10" style="4"/>
    <col min="15880" max="15880" width="6.44140625" style="4" customWidth="1"/>
    <col min="15881" max="15886" width="10.21875" style="4" customWidth="1"/>
    <col min="15887" max="15891" width="10" style="4"/>
    <col min="15892" max="15892" width="15.77734375" style="4" customWidth="1"/>
    <col min="15893" max="15894" width="12.44140625" style="4" customWidth="1"/>
    <col min="15895" max="15896" width="10" style="4"/>
    <col min="15897" max="15898" width="9.6640625" style="4" customWidth="1"/>
    <col min="15899" max="16128" width="10" style="4"/>
    <col min="16129" max="16129" width="8.88671875" style="4" customWidth="1"/>
    <col min="16130" max="16131" width="11.77734375" style="4" customWidth="1"/>
    <col min="16132" max="16133" width="8.44140625" style="4" customWidth="1"/>
    <col min="16134" max="16134" width="12.88671875" style="4" customWidth="1"/>
    <col min="16135" max="16135" width="10" style="4"/>
    <col min="16136" max="16136" width="6.44140625" style="4" customWidth="1"/>
    <col min="16137" max="16142" width="10.21875" style="4" customWidth="1"/>
    <col min="16143" max="16147" width="10" style="4"/>
    <col min="16148" max="16148" width="15.77734375" style="4" customWidth="1"/>
    <col min="16149" max="16150" width="12.44140625" style="4" customWidth="1"/>
    <col min="16151" max="16152" width="10" style="4"/>
    <col min="16153" max="16154" width="9.6640625" style="4" customWidth="1"/>
    <col min="16155" max="16384" width="10" style="4"/>
  </cols>
  <sheetData>
    <row r="1" spans="1:66" ht="31.2" thickBot="1" x14ac:dyDescent="0.6">
      <c r="A1" s="1" t="s">
        <v>1</v>
      </c>
      <c r="I1" s="3"/>
      <c r="J1" s="3"/>
      <c r="K1" s="3"/>
      <c r="L1" s="3"/>
      <c r="M1" s="3"/>
      <c r="N1" s="3"/>
      <c r="O1" s="3"/>
      <c r="Q1" s="3"/>
      <c r="AH1" s="3"/>
      <c r="AI1" s="3"/>
      <c r="AJ1" s="3"/>
      <c r="AK1" s="3">
        <v>0</v>
      </c>
      <c r="AL1" s="3" t="s">
        <v>20</v>
      </c>
      <c r="AM1" s="3"/>
      <c r="AN1" s="3"/>
      <c r="AO1" s="3"/>
      <c r="AP1" s="3"/>
      <c r="AQ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66" s="10" customFormat="1" ht="42" customHeight="1" thickBot="1" x14ac:dyDescent="0.35">
      <c r="A2" s="7" t="s">
        <v>2</v>
      </c>
      <c r="B2" s="8" t="s">
        <v>20</v>
      </c>
      <c r="C2" s="3"/>
      <c r="D2" s="3"/>
      <c r="E2" s="9"/>
      <c r="F2" s="78" t="s">
        <v>3</v>
      </c>
      <c r="G2" s="79"/>
      <c r="I2" s="11"/>
      <c r="J2" s="11"/>
      <c r="K2" s="11"/>
      <c r="L2" s="11"/>
      <c r="M2" s="11"/>
      <c r="N2" s="11"/>
      <c r="O2" s="11"/>
      <c r="Q2" s="11"/>
      <c r="R2" s="3"/>
      <c r="S2" s="3"/>
      <c r="T2" s="3"/>
      <c r="U2" s="3"/>
      <c r="V2" s="3"/>
      <c r="W2" s="11"/>
      <c r="X2" s="11"/>
      <c r="Y2" s="6"/>
      <c r="Z2" s="6"/>
      <c r="AA2" s="11"/>
      <c r="AB2" s="11"/>
      <c r="AC2" s="11"/>
      <c r="AD2" s="11"/>
      <c r="AE2" s="11"/>
      <c r="AF2" s="11"/>
      <c r="AG2" s="11"/>
      <c r="AH2" s="11">
        <v>0</v>
      </c>
      <c r="AI2" s="11"/>
      <c r="AJ2" s="11"/>
      <c r="AK2" s="11">
        <v>0.2</v>
      </c>
      <c r="AL2" s="11">
        <v>0</v>
      </c>
      <c r="AM2" s="11"/>
      <c r="AN2" s="11"/>
      <c r="AO2" s="11"/>
      <c r="AP2" s="11"/>
      <c r="AQ2" s="11"/>
      <c r="AR2" s="3"/>
      <c r="AS2" s="3"/>
      <c r="AT2" s="3"/>
      <c r="AU2" s="3"/>
      <c r="AV2" s="3"/>
      <c r="AW2" s="3"/>
      <c r="AX2" s="3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</row>
    <row r="3" spans="1:66" ht="16.2" thickBot="1" x14ac:dyDescent="0.35">
      <c r="A3" s="12">
        <v>1</v>
      </c>
      <c r="B3" s="13">
        <v>0.50544892876340763</v>
      </c>
      <c r="E3" s="14"/>
      <c r="F3" s="15">
        <v>10000</v>
      </c>
      <c r="G3" s="16" t="s">
        <v>4</v>
      </c>
      <c r="AH3" s="3">
        <v>0.12903225421905518</v>
      </c>
      <c r="AI3" s="3">
        <v>0</v>
      </c>
      <c r="AJ3" s="3"/>
      <c r="AK3" s="3">
        <v>0.2</v>
      </c>
      <c r="AL3" s="3">
        <v>968</v>
      </c>
      <c r="AM3" s="3"/>
      <c r="AN3" s="3"/>
      <c r="AO3" s="3"/>
      <c r="AP3" s="3"/>
      <c r="AQ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6.2" thickBot="1" x14ac:dyDescent="0.35">
      <c r="A4" s="12">
        <v>2</v>
      </c>
      <c r="B4" s="13">
        <v>0.34010346511818673</v>
      </c>
      <c r="E4" s="14"/>
      <c r="F4" s="17">
        <v>3.0000000726431608</v>
      </c>
      <c r="G4" s="18" t="s">
        <v>5</v>
      </c>
      <c r="I4" s="80" t="s">
        <v>6</v>
      </c>
      <c r="J4" s="81"/>
      <c r="K4" s="82"/>
      <c r="L4" s="83" t="s">
        <v>7</v>
      </c>
      <c r="M4" s="83"/>
      <c r="N4" s="84"/>
      <c r="P4" s="19"/>
      <c r="AH4" s="3">
        <v>0.25806450843811035</v>
      </c>
      <c r="AI4" s="3">
        <v>3</v>
      </c>
      <c r="AJ4" s="3"/>
      <c r="AK4" s="3">
        <v>0.22</v>
      </c>
      <c r="AL4" s="3">
        <v>968</v>
      </c>
      <c r="AM4" s="3"/>
      <c r="AN4" s="3"/>
      <c r="AO4" s="3"/>
      <c r="AP4" s="3"/>
      <c r="AQ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x14ac:dyDescent="0.3">
      <c r="A5" s="12">
        <v>3</v>
      </c>
      <c r="B5" s="13">
        <v>0.28302632050471938</v>
      </c>
      <c r="E5" s="20"/>
      <c r="F5" s="21"/>
      <c r="G5" s="20"/>
      <c r="I5" s="22" t="s">
        <v>8</v>
      </c>
      <c r="J5" s="23">
        <v>0.36743983736891872</v>
      </c>
      <c r="K5" s="24"/>
      <c r="L5" s="25" t="s">
        <v>21</v>
      </c>
      <c r="M5" s="26"/>
      <c r="N5" s="27"/>
      <c r="P5" s="19"/>
      <c r="AH5" s="3">
        <v>0.38709676265716553</v>
      </c>
      <c r="AI5" s="3">
        <v>4</v>
      </c>
      <c r="AJ5" s="3"/>
      <c r="AK5" s="3">
        <v>0.22</v>
      </c>
      <c r="AL5" s="3">
        <v>897</v>
      </c>
      <c r="AM5" s="3"/>
      <c r="AN5" s="3"/>
      <c r="AO5" s="3"/>
      <c r="AP5" s="3"/>
      <c r="AQ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x14ac:dyDescent="0.3">
      <c r="A6" s="12">
        <v>4</v>
      </c>
      <c r="B6" s="13">
        <v>0.28476978025057403</v>
      </c>
      <c r="I6" s="28" t="s">
        <v>9</v>
      </c>
      <c r="J6" s="29">
        <v>0.14113796549212965</v>
      </c>
      <c r="K6" s="30"/>
      <c r="L6" s="31"/>
      <c r="M6" s="32"/>
      <c r="N6" s="30"/>
      <c r="AH6" s="3">
        <v>0.5161290168762207</v>
      </c>
      <c r="AI6" s="3">
        <v>8</v>
      </c>
      <c r="AJ6" s="3"/>
      <c r="AK6" s="3">
        <v>0.24</v>
      </c>
      <c r="AL6" s="3">
        <v>897</v>
      </c>
      <c r="AM6" s="3"/>
      <c r="AN6" s="3"/>
      <c r="AO6" s="3"/>
      <c r="AP6" s="3"/>
      <c r="AQ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x14ac:dyDescent="0.3">
      <c r="A7" s="12">
        <v>5</v>
      </c>
      <c r="B7" s="13">
        <v>0.41913645940404459</v>
      </c>
      <c r="F7" s="33"/>
      <c r="I7" s="34" t="s">
        <v>10</v>
      </c>
      <c r="J7" s="35">
        <v>1.0519206145873787</v>
      </c>
      <c r="K7" s="24"/>
      <c r="L7" s="36"/>
      <c r="M7" s="14"/>
      <c r="N7" s="30"/>
      <c r="AH7" s="3">
        <v>0.64516127109527588</v>
      </c>
      <c r="AI7" s="3">
        <v>4</v>
      </c>
      <c r="AJ7" s="3"/>
      <c r="AK7" s="3">
        <v>0.24</v>
      </c>
      <c r="AL7" s="3">
        <v>818</v>
      </c>
      <c r="AM7" s="3"/>
      <c r="AN7" s="3"/>
      <c r="AO7" s="3"/>
      <c r="AP7" s="3"/>
      <c r="AQ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6.2" thickBot="1" x14ac:dyDescent="0.35">
      <c r="A8" s="12">
        <v>6</v>
      </c>
      <c r="B8" s="13">
        <v>0.28303645861100085</v>
      </c>
      <c r="F8" s="33"/>
      <c r="I8" s="37" t="s">
        <v>11</v>
      </c>
      <c r="J8" s="38">
        <v>0.20002056892351977</v>
      </c>
      <c r="K8" s="39"/>
      <c r="L8" s="40"/>
      <c r="M8" s="41"/>
      <c r="N8" s="42"/>
      <c r="AH8" s="3">
        <v>0.77419352531433105</v>
      </c>
      <c r="AI8" s="3">
        <v>9</v>
      </c>
      <c r="AJ8" s="3"/>
      <c r="AK8" s="3">
        <v>0.26</v>
      </c>
      <c r="AL8" s="3">
        <v>818</v>
      </c>
      <c r="AM8" s="3"/>
      <c r="AN8" s="3"/>
      <c r="AO8" s="3"/>
      <c r="AP8" s="3"/>
      <c r="AQ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x14ac:dyDescent="0.3">
      <c r="A9" s="12">
        <v>7</v>
      </c>
      <c r="B9" s="13">
        <v>0.50286385406056744</v>
      </c>
      <c r="F9" s="33"/>
      <c r="I9" s="20"/>
      <c r="J9" s="43"/>
      <c r="K9" s="20"/>
      <c r="L9" s="20"/>
      <c r="M9" s="20"/>
      <c r="N9" s="20"/>
      <c r="AH9" s="3">
        <v>0.90322577953338623</v>
      </c>
      <c r="AI9" s="3">
        <v>9</v>
      </c>
      <c r="AJ9" s="3"/>
      <c r="AK9" s="3">
        <v>0.26</v>
      </c>
      <c r="AL9" s="3">
        <v>694</v>
      </c>
      <c r="AM9" s="3"/>
      <c r="AN9" s="3"/>
      <c r="AO9" s="3"/>
      <c r="AP9" s="3"/>
      <c r="AQ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x14ac:dyDescent="0.3">
      <c r="A10" s="12">
        <v>8</v>
      </c>
      <c r="B10" s="13">
        <v>0.67128526998783333</v>
      </c>
      <c r="F10" s="33"/>
      <c r="I10" s="14"/>
      <c r="J10" s="43"/>
      <c r="K10" s="20"/>
      <c r="L10" s="20"/>
      <c r="M10" s="20"/>
      <c r="N10" s="20"/>
      <c r="P10" s="19"/>
      <c r="AH10" s="3">
        <v>1.0322580337524414</v>
      </c>
      <c r="AI10" s="3">
        <v>12</v>
      </c>
      <c r="AJ10" s="3"/>
      <c r="AK10" s="3">
        <v>0.28000000000000003</v>
      </c>
      <c r="AL10" s="3">
        <v>694</v>
      </c>
      <c r="AM10" s="3"/>
      <c r="AN10" s="3"/>
      <c r="AO10" s="3"/>
      <c r="AP10" s="3"/>
      <c r="AQ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x14ac:dyDescent="0.3">
      <c r="A11" s="12">
        <v>9</v>
      </c>
      <c r="B11" s="13">
        <v>0.68477814332335019</v>
      </c>
      <c r="I11" s="20"/>
      <c r="J11" s="43"/>
      <c r="K11" s="20"/>
      <c r="L11" s="20"/>
      <c r="M11" s="20"/>
      <c r="N11" s="20"/>
      <c r="P11" s="19"/>
      <c r="AH11" s="3">
        <v>1.1612902879714966</v>
      </c>
      <c r="AI11" s="3">
        <v>8</v>
      </c>
      <c r="AJ11" s="3"/>
      <c r="AK11" s="3">
        <v>0.28000000000000003</v>
      </c>
      <c r="AL11" s="3">
        <v>672</v>
      </c>
      <c r="AM11" s="3"/>
      <c r="AN11" s="3"/>
      <c r="AO11" s="3"/>
      <c r="AP11" s="3"/>
      <c r="AQ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x14ac:dyDescent="0.3">
      <c r="A12" s="12">
        <v>10</v>
      </c>
      <c r="B12" s="13">
        <v>0.25367110565200218</v>
      </c>
      <c r="I12" s="20"/>
      <c r="J12" s="20"/>
      <c r="K12" s="20"/>
      <c r="L12" s="20"/>
      <c r="M12" s="20"/>
      <c r="N12" s="20"/>
      <c r="P12" s="19"/>
      <c r="AH12" s="3">
        <v>1.2903225421905518</v>
      </c>
      <c r="AI12" s="3">
        <v>3</v>
      </c>
      <c r="AJ12" s="3"/>
      <c r="AK12" s="3">
        <v>0.3</v>
      </c>
      <c r="AL12" s="3">
        <v>672</v>
      </c>
      <c r="AM12" s="3"/>
      <c r="AN12" s="3"/>
      <c r="AO12" s="3"/>
      <c r="AP12" s="3"/>
      <c r="AQ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x14ac:dyDescent="0.3">
      <c r="A13" s="12">
        <v>11</v>
      </c>
      <c r="B13" s="13">
        <v>0.3526299945201456</v>
      </c>
      <c r="I13" s="20"/>
      <c r="J13" s="20"/>
      <c r="K13" s="20"/>
      <c r="L13" s="20"/>
      <c r="M13" s="20"/>
      <c r="N13" s="20"/>
      <c r="AH13" s="3">
        <v>1.4193547964096069</v>
      </c>
      <c r="AI13" s="3">
        <v>6</v>
      </c>
      <c r="AJ13" s="3"/>
      <c r="AK13" s="3">
        <v>0.3</v>
      </c>
      <c r="AL13" s="3">
        <v>611</v>
      </c>
      <c r="AM13" s="3"/>
      <c r="AN13" s="3"/>
      <c r="AO13" s="3"/>
      <c r="AP13" s="3"/>
      <c r="AQ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x14ac:dyDescent="0.3">
      <c r="A14" s="12">
        <v>12</v>
      </c>
      <c r="B14" s="13">
        <v>0.30465309045257599</v>
      </c>
      <c r="E14" s="44"/>
      <c r="I14" s="20"/>
      <c r="J14" s="20"/>
      <c r="K14" s="20"/>
      <c r="L14" s="20"/>
      <c r="M14" s="20"/>
      <c r="N14" s="20"/>
      <c r="AH14" s="3">
        <v>1.5483870506286621</v>
      </c>
      <c r="AI14" s="3">
        <v>7</v>
      </c>
      <c r="AJ14" s="3"/>
      <c r="AK14" s="3">
        <v>0.32</v>
      </c>
      <c r="AL14" s="3">
        <v>611</v>
      </c>
      <c r="AM14" s="3"/>
      <c r="AN14" s="3"/>
      <c r="AO14" s="3"/>
      <c r="AP14" s="3"/>
      <c r="AQ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x14ac:dyDescent="0.3">
      <c r="A15" s="12">
        <v>13</v>
      </c>
      <c r="B15" s="13">
        <v>0.44387935199669998</v>
      </c>
      <c r="E15" s="44"/>
      <c r="I15" s="20"/>
      <c r="J15" s="20"/>
      <c r="K15" s="20"/>
      <c r="L15" s="20"/>
      <c r="M15" s="20"/>
      <c r="N15" s="20"/>
      <c r="AH15" s="3">
        <v>1.6774193048477173</v>
      </c>
      <c r="AI15" s="3">
        <v>6</v>
      </c>
      <c r="AJ15" s="3"/>
      <c r="AK15" s="3">
        <v>0.32</v>
      </c>
      <c r="AL15" s="3">
        <v>580</v>
      </c>
      <c r="AM15" s="3"/>
      <c r="AN15" s="3"/>
      <c r="AO15" s="3"/>
      <c r="AP15" s="3"/>
      <c r="AQ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x14ac:dyDescent="0.3">
      <c r="A16" s="12">
        <v>14</v>
      </c>
      <c r="B16" s="13">
        <v>0.28833982844185552</v>
      </c>
      <c r="E16" s="44"/>
      <c r="I16" s="20"/>
      <c r="J16" s="20"/>
      <c r="K16" s="20"/>
      <c r="L16" s="20"/>
      <c r="M16" s="20"/>
      <c r="N16" s="20"/>
      <c r="AH16" s="3">
        <v>1.8064515590667725</v>
      </c>
      <c r="AI16" s="3">
        <v>6</v>
      </c>
      <c r="AJ16" s="3"/>
      <c r="AK16" s="3">
        <v>0.34</v>
      </c>
      <c r="AL16" s="3">
        <v>580</v>
      </c>
      <c r="AM16" s="3"/>
      <c r="AN16" s="3"/>
      <c r="AO16" s="3"/>
      <c r="AP16" s="3"/>
      <c r="AQ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x14ac:dyDescent="0.3">
      <c r="A17" s="12">
        <v>15</v>
      </c>
      <c r="B17" s="13">
        <v>0.27803471388465667</v>
      </c>
      <c r="I17" s="20"/>
      <c r="J17" s="20"/>
      <c r="K17" s="20"/>
      <c r="L17" s="20"/>
      <c r="M17" s="20"/>
      <c r="N17" s="20"/>
      <c r="AH17" s="3">
        <v>1.9354838132858276</v>
      </c>
      <c r="AI17" s="3">
        <v>2</v>
      </c>
      <c r="AJ17" s="3"/>
      <c r="AK17" s="3">
        <v>0.34</v>
      </c>
      <c r="AL17" s="3">
        <v>557</v>
      </c>
      <c r="AM17" s="3"/>
      <c r="AN17" s="3"/>
      <c r="AO17" s="3"/>
      <c r="AP17" s="3"/>
      <c r="AQ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x14ac:dyDescent="0.3">
      <c r="A18" s="12">
        <v>16</v>
      </c>
      <c r="B18" s="13">
        <v>0.6094591034555592</v>
      </c>
      <c r="I18" s="20"/>
      <c r="J18" s="20"/>
      <c r="K18" s="20"/>
      <c r="L18" s="20"/>
      <c r="M18" s="20"/>
      <c r="N18" s="20"/>
      <c r="AH18" s="3">
        <v>2.0645160675048828</v>
      </c>
      <c r="AI18" s="3">
        <v>5</v>
      </c>
      <c r="AJ18" s="3"/>
      <c r="AK18" s="3">
        <v>0.36</v>
      </c>
      <c r="AL18" s="3">
        <v>557</v>
      </c>
      <c r="AM18" s="3"/>
      <c r="AN18" s="3"/>
      <c r="AO18" s="3"/>
      <c r="AP18" s="3"/>
      <c r="AQ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x14ac:dyDescent="0.3">
      <c r="A19" s="12">
        <v>17</v>
      </c>
      <c r="B19" s="13">
        <v>0.51924118271419717</v>
      </c>
      <c r="I19" s="20"/>
      <c r="J19" s="20"/>
      <c r="K19" s="20"/>
      <c r="L19" s="20"/>
      <c r="M19" s="20"/>
      <c r="N19" s="20"/>
      <c r="AH19" s="3">
        <v>2.193548321723938</v>
      </c>
      <c r="AI19" s="3">
        <v>2</v>
      </c>
      <c r="AJ19" s="3"/>
      <c r="AK19" s="3">
        <v>0.36</v>
      </c>
      <c r="AL19" s="3">
        <v>485</v>
      </c>
      <c r="AM19" s="3"/>
      <c r="AN19" s="3"/>
      <c r="AO19" s="3"/>
      <c r="AP19" s="3"/>
      <c r="AQ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x14ac:dyDescent="0.3">
      <c r="A20" s="12">
        <v>18</v>
      </c>
      <c r="B20" s="13">
        <v>0.21492419921504552</v>
      </c>
      <c r="I20" s="20"/>
      <c r="J20" s="20"/>
      <c r="K20" s="20"/>
      <c r="L20" s="20"/>
      <c r="M20" s="20"/>
      <c r="N20" s="20"/>
      <c r="AH20" s="3">
        <v>2.3225805759429932</v>
      </c>
      <c r="AI20" s="3">
        <v>3</v>
      </c>
      <c r="AJ20" s="3"/>
      <c r="AK20" s="3">
        <v>0.38</v>
      </c>
      <c r="AL20" s="3">
        <v>485</v>
      </c>
      <c r="AM20" s="3"/>
      <c r="AN20" s="3"/>
      <c r="AO20" s="3"/>
      <c r="AP20" s="3"/>
      <c r="AQ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x14ac:dyDescent="0.3">
      <c r="A21" s="12">
        <v>19</v>
      </c>
      <c r="B21" s="13">
        <v>0.53748603800075778</v>
      </c>
      <c r="I21" s="20"/>
      <c r="J21" s="20"/>
      <c r="K21" s="20"/>
      <c r="L21" s="20"/>
      <c r="M21" s="20"/>
      <c r="N21" s="20"/>
      <c r="AH21" s="3">
        <v>2.4516128301620483</v>
      </c>
      <c r="AI21" s="3">
        <v>2</v>
      </c>
      <c r="AJ21" s="3"/>
      <c r="AK21" s="3">
        <v>0.38</v>
      </c>
      <c r="AL21" s="3">
        <v>431</v>
      </c>
      <c r="AM21" s="3"/>
      <c r="AN21" s="3"/>
      <c r="AO21" s="3"/>
      <c r="AP21" s="3"/>
      <c r="AQ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x14ac:dyDescent="0.3">
      <c r="A22" s="12">
        <v>20</v>
      </c>
      <c r="B22" s="13">
        <v>0.65220859146675125</v>
      </c>
      <c r="I22" s="20"/>
      <c r="J22" s="20"/>
      <c r="K22" s="20"/>
      <c r="L22" s="20"/>
      <c r="M22" s="20"/>
      <c r="N22" s="20"/>
      <c r="AH22" s="3">
        <v>2.5806450843811035</v>
      </c>
      <c r="AI22" s="3">
        <v>1</v>
      </c>
      <c r="AJ22" s="3"/>
      <c r="AK22" s="3">
        <v>0.4</v>
      </c>
      <c r="AL22" s="3">
        <v>431</v>
      </c>
      <c r="AM22" s="3"/>
      <c r="AN22" s="3"/>
      <c r="AO22" s="3"/>
      <c r="AP22" s="3"/>
      <c r="AQ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x14ac:dyDescent="0.3">
      <c r="A23" s="12">
        <v>21</v>
      </c>
      <c r="B23" s="13">
        <v>0.3376813045944827</v>
      </c>
      <c r="AH23" s="3">
        <v>2.7096773386001587</v>
      </c>
      <c r="AI23" s="3">
        <v>0</v>
      </c>
      <c r="AJ23" s="3"/>
      <c r="AK23" s="3">
        <v>0.4</v>
      </c>
      <c r="AL23" s="3">
        <v>362</v>
      </c>
      <c r="AM23" s="3"/>
      <c r="AN23" s="3"/>
      <c r="AO23" s="3"/>
      <c r="AP23" s="3"/>
      <c r="AQ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x14ac:dyDescent="0.3">
      <c r="A24" s="12">
        <v>22</v>
      </c>
      <c r="B24" s="13">
        <v>0.35335088943185583</v>
      </c>
      <c r="AH24" s="3">
        <v>2.8387095928192139</v>
      </c>
      <c r="AI24" s="3">
        <v>0</v>
      </c>
      <c r="AJ24" s="3"/>
      <c r="AK24" s="3">
        <v>0.42</v>
      </c>
      <c r="AL24" s="3">
        <v>362</v>
      </c>
      <c r="AM24" s="3"/>
      <c r="AN24" s="3"/>
      <c r="AO24" s="3"/>
      <c r="AP24" s="3"/>
      <c r="AQ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x14ac:dyDescent="0.3">
      <c r="A25" s="12">
        <v>23</v>
      </c>
      <c r="B25" s="13">
        <v>0.35163388118529665</v>
      </c>
      <c r="AH25" s="3">
        <v>2.967741847038269</v>
      </c>
      <c r="AI25" s="3">
        <v>0</v>
      </c>
      <c r="AJ25" s="3"/>
      <c r="AK25" s="3">
        <v>0.42</v>
      </c>
      <c r="AL25" s="3">
        <v>364</v>
      </c>
      <c r="AM25" s="3"/>
      <c r="AN25" s="3"/>
      <c r="AO25" s="3"/>
      <c r="AP25" s="3"/>
      <c r="AQ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x14ac:dyDescent="0.3">
      <c r="A26" s="12">
        <v>24</v>
      </c>
      <c r="B26" s="13">
        <v>0.24179813563145941</v>
      </c>
      <c r="AH26" s="3">
        <v>3.0967741012573242</v>
      </c>
      <c r="AI26" s="3">
        <v>0</v>
      </c>
      <c r="AJ26" s="3"/>
      <c r="AK26" s="3">
        <v>0.44</v>
      </c>
      <c r="AL26" s="3">
        <v>364</v>
      </c>
      <c r="AM26" s="3"/>
      <c r="AN26" s="3"/>
      <c r="AO26" s="3"/>
      <c r="AP26" s="3"/>
      <c r="AQ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1:66" x14ac:dyDescent="0.3">
      <c r="A27" s="12">
        <v>25</v>
      </c>
      <c r="B27" s="13">
        <v>0.23745608139459856</v>
      </c>
      <c r="AH27" s="3">
        <v>3.2258063554763794</v>
      </c>
      <c r="AI27" s="3">
        <v>0</v>
      </c>
      <c r="AJ27" s="3"/>
      <c r="AK27" s="3">
        <v>0.44</v>
      </c>
      <c r="AL27" s="3">
        <v>319</v>
      </c>
      <c r="AM27" s="3"/>
      <c r="AN27" s="3"/>
      <c r="AO27" s="3"/>
      <c r="AP27" s="3"/>
      <c r="AQ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x14ac:dyDescent="0.3">
      <c r="A28" s="12">
        <v>26</v>
      </c>
      <c r="B28" s="13">
        <v>0.37314550836364019</v>
      </c>
      <c r="AH28" s="3">
        <v>3.3548386096954346</v>
      </c>
      <c r="AI28" s="3">
        <v>0</v>
      </c>
      <c r="AJ28" s="3"/>
      <c r="AK28" s="3">
        <v>0.46</v>
      </c>
      <c r="AL28" s="3">
        <v>319</v>
      </c>
      <c r="AM28" s="3"/>
      <c r="AN28" s="3"/>
      <c r="AO28" s="3"/>
      <c r="AP28" s="3"/>
      <c r="AQ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 x14ac:dyDescent="0.3">
      <c r="A29" s="12">
        <v>27</v>
      </c>
      <c r="B29" s="13">
        <v>0.39277349704089243</v>
      </c>
      <c r="AH29" s="3">
        <v>3.4838708639144897</v>
      </c>
      <c r="AI29" s="3">
        <v>0</v>
      </c>
      <c r="AJ29" s="3"/>
      <c r="AK29" s="3">
        <v>0.46</v>
      </c>
      <c r="AL29" s="3">
        <v>294</v>
      </c>
      <c r="AM29" s="3"/>
      <c r="AN29" s="3"/>
      <c r="AO29" s="3"/>
      <c r="AP29" s="3"/>
      <c r="AQ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x14ac:dyDescent="0.3">
      <c r="A30" s="12">
        <v>28</v>
      </c>
      <c r="B30" s="13">
        <v>0.29373703581982186</v>
      </c>
      <c r="AH30" s="3">
        <v>3.6129031181335449</v>
      </c>
      <c r="AI30" s="3">
        <v>0</v>
      </c>
      <c r="AJ30" s="3"/>
      <c r="AK30" s="3">
        <v>0.48</v>
      </c>
      <c r="AL30" s="3">
        <v>294</v>
      </c>
      <c r="AM30" s="3"/>
      <c r="AN30" s="3"/>
      <c r="AO30" s="3"/>
      <c r="AP30" s="3"/>
      <c r="AQ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1:66" x14ac:dyDescent="0.3">
      <c r="A31" s="12">
        <v>29</v>
      </c>
      <c r="B31" s="13">
        <v>0.47521304368767719</v>
      </c>
      <c r="AH31" s="3">
        <v>3.7419353723526001</v>
      </c>
      <c r="AI31" s="3">
        <v>0</v>
      </c>
      <c r="AJ31" s="3"/>
      <c r="AK31" s="3">
        <v>0.48</v>
      </c>
      <c r="AL31" s="3">
        <v>250</v>
      </c>
      <c r="AM31" s="3"/>
      <c r="AN31" s="3"/>
      <c r="AO31" s="3"/>
      <c r="AP31" s="3"/>
      <c r="AQ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66" x14ac:dyDescent="0.3">
      <c r="A32" s="12">
        <v>30</v>
      </c>
      <c r="B32" s="13">
        <v>0.6059730166004571</v>
      </c>
      <c r="AH32" s="3">
        <v>3.8709676265716553</v>
      </c>
      <c r="AI32" s="3">
        <v>0</v>
      </c>
      <c r="AJ32" s="3"/>
      <c r="AK32" s="3">
        <v>0.5</v>
      </c>
      <c r="AL32" s="3">
        <v>250</v>
      </c>
      <c r="AM32" s="3"/>
      <c r="AN32" s="3"/>
      <c r="AO32" s="3"/>
      <c r="AP32" s="3"/>
      <c r="AQ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1:66" x14ac:dyDescent="0.3">
      <c r="A33" s="12">
        <v>31</v>
      </c>
      <c r="B33" s="13">
        <v>0.2617811337290466</v>
      </c>
      <c r="AH33" s="3">
        <v>3.9999998807907104</v>
      </c>
      <c r="AI33" s="3">
        <v>0</v>
      </c>
      <c r="AJ33" s="3"/>
      <c r="AK33" s="3">
        <v>0.5</v>
      </c>
      <c r="AL33" s="3">
        <v>234</v>
      </c>
      <c r="AM33" s="3"/>
      <c r="AN33" s="3"/>
      <c r="AO33" s="3"/>
      <c r="AP33" s="3"/>
      <c r="AQ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 spans="1:66" x14ac:dyDescent="0.3">
      <c r="A34" s="12">
        <v>32</v>
      </c>
      <c r="B34" s="13">
        <v>0.23102747345920366</v>
      </c>
      <c r="AH34" s="3"/>
      <c r="AI34" s="3"/>
      <c r="AJ34" s="3"/>
      <c r="AK34" s="3">
        <v>0.52</v>
      </c>
      <c r="AL34" s="3">
        <v>234</v>
      </c>
      <c r="AM34" s="3"/>
      <c r="AN34" s="3"/>
      <c r="AO34" s="3"/>
      <c r="AP34" s="3"/>
      <c r="AQ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 x14ac:dyDescent="0.3">
      <c r="A35" s="12">
        <v>33</v>
      </c>
      <c r="B35" s="13">
        <v>0.46536743039479872</v>
      </c>
      <c r="AH35" s="3"/>
      <c r="AI35" s="3"/>
      <c r="AJ35" s="3"/>
      <c r="AK35" s="3">
        <v>0.52</v>
      </c>
      <c r="AL35" s="3">
        <v>199</v>
      </c>
      <c r="AM35" s="3"/>
      <c r="AN35" s="3"/>
      <c r="AO35" s="3"/>
      <c r="AP35" s="3"/>
      <c r="AQ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1:66" x14ac:dyDescent="0.3">
      <c r="A36" s="12">
        <v>34</v>
      </c>
      <c r="B36" s="13">
        <v>0.45507399855732361</v>
      </c>
      <c r="AH36" s="3"/>
      <c r="AI36" s="3"/>
      <c r="AJ36" s="3"/>
      <c r="AK36" s="3">
        <v>0.54</v>
      </c>
      <c r="AL36" s="3">
        <v>199</v>
      </c>
      <c r="AM36" s="3"/>
      <c r="AN36" s="3"/>
      <c r="AO36" s="3"/>
      <c r="AP36" s="3"/>
      <c r="AQ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6" x14ac:dyDescent="0.3">
      <c r="A37" s="12">
        <v>35</v>
      </c>
      <c r="B37" s="13">
        <v>0.3056492665135318</v>
      </c>
      <c r="AH37" s="3"/>
      <c r="AI37" s="3"/>
      <c r="AJ37" s="3"/>
      <c r="AK37" s="3">
        <v>0.54</v>
      </c>
      <c r="AL37" s="3">
        <v>190</v>
      </c>
      <c r="AM37" s="3"/>
      <c r="AN37" s="3"/>
      <c r="AO37" s="3"/>
      <c r="AP37" s="3"/>
      <c r="AQ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1:66" x14ac:dyDescent="0.3">
      <c r="A38" s="12">
        <v>36</v>
      </c>
      <c r="B38" s="13">
        <v>0.25180725672784804</v>
      </c>
      <c r="AH38" s="3"/>
      <c r="AI38" s="3"/>
      <c r="AJ38" s="3"/>
      <c r="AK38" s="3">
        <v>0.56000000000000005</v>
      </c>
      <c r="AL38" s="3">
        <v>190</v>
      </c>
      <c r="AM38" s="3"/>
      <c r="AN38" s="3"/>
      <c r="AO38" s="3"/>
      <c r="AP38" s="3"/>
      <c r="AQ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  <row r="39" spans="1:66" x14ac:dyDescent="0.3">
      <c r="A39" s="12">
        <v>37</v>
      </c>
      <c r="B39" s="13">
        <v>0.39612729634227323</v>
      </c>
      <c r="AH39" s="3"/>
      <c r="AI39" s="3"/>
      <c r="AJ39" s="3"/>
      <c r="AK39" s="3">
        <v>0.56000000000000005</v>
      </c>
      <c r="AL39" s="3">
        <v>143</v>
      </c>
      <c r="AM39" s="3"/>
      <c r="AN39" s="3"/>
      <c r="AO39" s="3"/>
      <c r="AP39" s="3"/>
      <c r="AQ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</row>
    <row r="40" spans="1:66" x14ac:dyDescent="0.3">
      <c r="A40" s="12">
        <v>38</v>
      </c>
      <c r="B40" s="13">
        <v>0.23782879496503812</v>
      </c>
      <c r="AH40" s="3"/>
      <c r="AI40" s="3"/>
      <c r="AJ40" s="3"/>
      <c r="AK40" s="3">
        <v>0.57999999999999996</v>
      </c>
      <c r="AL40" s="3">
        <v>143</v>
      </c>
      <c r="AM40" s="3"/>
      <c r="AN40" s="3"/>
      <c r="AO40" s="3"/>
      <c r="AP40" s="3"/>
      <c r="AQ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</row>
    <row r="41" spans="1:66" x14ac:dyDescent="0.3">
      <c r="A41" s="12">
        <v>39</v>
      </c>
      <c r="B41" s="13">
        <v>0.24569986741778677</v>
      </c>
      <c r="AH41" s="3"/>
      <c r="AI41" s="3"/>
      <c r="AJ41" s="3"/>
      <c r="AK41" s="3">
        <v>0.57999999999999996</v>
      </c>
      <c r="AL41" s="3">
        <v>158</v>
      </c>
      <c r="AM41" s="3"/>
      <c r="AN41" s="3"/>
      <c r="AO41" s="3"/>
      <c r="AP41" s="3"/>
      <c r="AQ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</row>
    <row r="42" spans="1:66" x14ac:dyDescent="0.3">
      <c r="A42" s="12">
        <v>40</v>
      </c>
      <c r="B42" s="13">
        <v>0.28771724918933533</v>
      </c>
      <c r="AH42" s="3"/>
      <c r="AI42" s="3"/>
      <c r="AJ42" s="3"/>
      <c r="AK42" s="3">
        <v>0.6</v>
      </c>
      <c r="AL42" s="3">
        <v>158</v>
      </c>
      <c r="AM42" s="3"/>
      <c r="AN42" s="3"/>
      <c r="AO42" s="3"/>
      <c r="AP42" s="3"/>
      <c r="AQ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</row>
    <row r="43" spans="1:66" x14ac:dyDescent="0.3">
      <c r="A43" s="12">
        <v>41</v>
      </c>
      <c r="B43" s="13">
        <v>0.23063793095667601</v>
      </c>
      <c r="AH43" s="3"/>
      <c r="AI43" s="3"/>
      <c r="AJ43" s="3"/>
      <c r="AK43" s="3">
        <v>0.6</v>
      </c>
      <c r="AL43" s="3">
        <v>111</v>
      </c>
      <c r="AM43" s="3"/>
      <c r="AN43" s="3"/>
      <c r="AO43" s="3"/>
      <c r="AP43" s="3"/>
      <c r="AQ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1:66" x14ac:dyDescent="0.3">
      <c r="A44" s="12">
        <v>42</v>
      </c>
      <c r="B44" s="13">
        <v>0.40007894841230079</v>
      </c>
      <c r="AH44" s="3"/>
      <c r="AI44" s="3"/>
      <c r="AJ44" s="3"/>
      <c r="AK44" s="3">
        <v>0.62</v>
      </c>
      <c r="AL44" s="3">
        <v>111</v>
      </c>
      <c r="AM44" s="3"/>
      <c r="AN44" s="3"/>
      <c r="AO44" s="3"/>
      <c r="AP44" s="3"/>
      <c r="AQ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</row>
    <row r="45" spans="1:66" x14ac:dyDescent="0.3">
      <c r="A45" s="12">
        <v>43</v>
      </c>
      <c r="B45" s="13">
        <v>0.53159079780045504</v>
      </c>
      <c r="AH45" s="3"/>
      <c r="AI45" s="3"/>
      <c r="AJ45" s="3"/>
      <c r="AK45" s="3">
        <v>0.62</v>
      </c>
      <c r="AL45" s="3">
        <v>101</v>
      </c>
      <c r="AM45" s="3"/>
      <c r="AN45" s="3"/>
      <c r="AO45" s="3"/>
      <c r="AP45" s="3"/>
      <c r="AQ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spans="1:66" x14ac:dyDescent="0.3">
      <c r="A46" s="12">
        <v>44</v>
      </c>
      <c r="B46" s="13">
        <v>0.4883131117931952</v>
      </c>
      <c r="AH46" s="3"/>
      <c r="AI46" s="3"/>
      <c r="AJ46" s="3"/>
      <c r="AK46" s="3">
        <v>0.64</v>
      </c>
      <c r="AL46" s="3">
        <v>101</v>
      </c>
      <c r="AM46" s="3"/>
      <c r="AN46" s="3"/>
      <c r="AO46" s="3"/>
      <c r="AP46" s="3"/>
      <c r="AQ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spans="1:66" x14ac:dyDescent="0.3">
      <c r="A47" s="12">
        <v>45</v>
      </c>
      <c r="B47" s="13">
        <v>0.21749852641676953</v>
      </c>
      <c r="AH47" s="3"/>
      <c r="AI47" s="3"/>
      <c r="AJ47" s="3"/>
      <c r="AK47" s="3">
        <v>0.64</v>
      </c>
      <c r="AL47" s="3">
        <v>81</v>
      </c>
      <c r="AM47" s="3"/>
      <c r="AN47" s="3"/>
      <c r="AO47" s="3"/>
      <c r="AP47" s="3"/>
      <c r="AQ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1:66" x14ac:dyDescent="0.3">
      <c r="A48" s="12">
        <v>46</v>
      </c>
      <c r="B48" s="13">
        <v>0.23324533013489651</v>
      </c>
      <c r="AH48" s="3"/>
      <c r="AI48" s="3"/>
      <c r="AJ48" s="3"/>
      <c r="AK48" s="3">
        <v>0.66</v>
      </c>
      <c r="AL48" s="3">
        <v>81</v>
      </c>
      <c r="AM48" s="3"/>
      <c r="AN48" s="3"/>
      <c r="AO48" s="3"/>
      <c r="AP48" s="3"/>
      <c r="AQ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1:66" x14ac:dyDescent="0.3">
      <c r="A49" s="12">
        <v>47</v>
      </c>
      <c r="B49" s="13">
        <v>0.2159287168207466</v>
      </c>
      <c r="AH49" s="3"/>
      <c r="AI49" s="3"/>
      <c r="AJ49" s="3"/>
      <c r="AK49" s="3">
        <v>0.66</v>
      </c>
      <c r="AL49" s="3">
        <v>90</v>
      </c>
      <c r="AM49" s="3"/>
      <c r="AN49" s="3"/>
      <c r="AO49" s="3"/>
      <c r="AP49" s="3"/>
      <c r="AQ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1:66" x14ac:dyDescent="0.3">
      <c r="A50" s="12">
        <v>48</v>
      </c>
      <c r="B50" s="13">
        <v>0.48677766714573417</v>
      </c>
      <c r="AH50" s="3"/>
      <c r="AI50" s="3"/>
      <c r="AJ50" s="3"/>
      <c r="AK50" s="3">
        <v>0.68</v>
      </c>
      <c r="AL50" s="3">
        <v>90</v>
      </c>
      <c r="AM50" s="3"/>
      <c r="AN50" s="3"/>
      <c r="AO50" s="3"/>
      <c r="AP50" s="3"/>
      <c r="AQ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1:66" x14ac:dyDescent="0.3">
      <c r="A51" s="12">
        <v>49</v>
      </c>
      <c r="B51" s="13">
        <v>0.21982726898831734</v>
      </c>
      <c r="AH51" s="3"/>
      <c r="AI51" s="3"/>
      <c r="AJ51" s="3"/>
      <c r="AK51" s="3">
        <v>0.68</v>
      </c>
      <c r="AL51" s="3">
        <v>77</v>
      </c>
      <c r="AM51" s="3"/>
      <c r="AN51" s="3"/>
      <c r="AO51" s="3"/>
      <c r="AP51" s="3"/>
      <c r="AQ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1:66" x14ac:dyDescent="0.3">
      <c r="A52" s="12">
        <v>50</v>
      </c>
      <c r="B52" s="13">
        <v>0.46179774608493257</v>
      </c>
      <c r="AH52" s="3"/>
      <c r="AI52" s="3"/>
      <c r="AJ52" s="3"/>
      <c r="AK52" s="3">
        <v>0.7</v>
      </c>
      <c r="AL52" s="3">
        <v>77</v>
      </c>
      <c r="AM52" s="3"/>
      <c r="AN52" s="3"/>
      <c r="AO52" s="3"/>
      <c r="AP52" s="3"/>
      <c r="AQ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spans="1:66" x14ac:dyDescent="0.3">
      <c r="A53" s="12">
        <v>51</v>
      </c>
      <c r="B53" s="13">
        <v>0.20426513804233254</v>
      </c>
      <c r="AH53" s="3"/>
      <c r="AI53" s="3"/>
      <c r="AJ53" s="3"/>
      <c r="AK53" s="3">
        <v>0.7</v>
      </c>
      <c r="AL53" s="3">
        <v>53</v>
      </c>
      <c r="AM53" s="3"/>
      <c r="AN53" s="3"/>
      <c r="AO53" s="3"/>
      <c r="AP53" s="3"/>
      <c r="AQ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</row>
    <row r="54" spans="1:66" x14ac:dyDescent="0.3">
      <c r="A54" s="12">
        <v>52</v>
      </c>
      <c r="B54" s="13">
        <v>0.41241242694963093</v>
      </c>
      <c r="AH54" s="3"/>
      <c r="AI54" s="3"/>
      <c r="AJ54" s="3"/>
      <c r="AK54" s="3">
        <v>0.72</v>
      </c>
      <c r="AL54" s="3">
        <v>53</v>
      </c>
      <c r="AM54" s="3"/>
      <c r="AN54" s="3"/>
      <c r="AO54" s="3"/>
      <c r="AP54" s="3"/>
      <c r="AQ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x14ac:dyDescent="0.3">
      <c r="A55" s="12">
        <v>53</v>
      </c>
      <c r="B55" s="13">
        <v>0.42530474442855465</v>
      </c>
      <c r="AH55" s="3"/>
      <c r="AI55" s="3"/>
      <c r="AJ55" s="3"/>
      <c r="AK55" s="3">
        <v>0.72</v>
      </c>
      <c r="AL55" s="3">
        <v>55</v>
      </c>
      <c r="AM55" s="3"/>
      <c r="AN55" s="3"/>
      <c r="AO55" s="3"/>
      <c r="AP55" s="3"/>
      <c r="AQ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1:66" x14ac:dyDescent="0.3">
      <c r="A56" s="12">
        <v>54</v>
      </c>
      <c r="B56" s="13">
        <v>0.23950932706917477</v>
      </c>
      <c r="AH56" s="3"/>
      <c r="AI56" s="3"/>
      <c r="AJ56" s="3"/>
      <c r="AK56" s="3">
        <v>0.74</v>
      </c>
      <c r="AL56" s="3">
        <v>55</v>
      </c>
      <c r="AM56" s="3"/>
      <c r="AN56" s="3"/>
      <c r="AO56" s="3"/>
      <c r="AP56" s="3"/>
      <c r="AQ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1:66" x14ac:dyDescent="0.3">
      <c r="A57" s="12">
        <v>55</v>
      </c>
      <c r="B57" s="13">
        <v>0.58960851102643108</v>
      </c>
      <c r="AH57" s="3"/>
      <c r="AI57" s="3"/>
      <c r="AJ57" s="3"/>
      <c r="AK57" s="3">
        <v>0.74</v>
      </c>
      <c r="AL57" s="3">
        <v>43</v>
      </c>
      <c r="AM57" s="3"/>
      <c r="AN57" s="3"/>
      <c r="AO57" s="3"/>
      <c r="AP57" s="3"/>
      <c r="AQ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  <row r="58" spans="1:66" x14ac:dyDescent="0.3">
      <c r="A58" s="12">
        <v>56</v>
      </c>
      <c r="B58" s="13">
        <v>0.32812018368155998</v>
      </c>
      <c r="AH58" s="3"/>
      <c r="AI58" s="3"/>
      <c r="AJ58" s="3"/>
      <c r="AK58" s="3">
        <v>0.76</v>
      </c>
      <c r="AL58" s="3">
        <v>43</v>
      </c>
      <c r="AM58" s="3"/>
      <c r="AN58" s="3"/>
      <c r="AO58" s="3"/>
      <c r="AP58" s="3"/>
      <c r="AQ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 spans="1:66" x14ac:dyDescent="0.3">
      <c r="A59" s="12">
        <v>57</v>
      </c>
      <c r="B59" s="13">
        <v>0.20467959383761686</v>
      </c>
      <c r="AH59" s="3"/>
      <c r="AI59" s="3"/>
      <c r="AJ59" s="3"/>
      <c r="AK59" s="3">
        <v>0.76</v>
      </c>
      <c r="AL59" s="3">
        <v>31</v>
      </c>
      <c r="AM59" s="3"/>
      <c r="AN59" s="3"/>
      <c r="AO59" s="3"/>
      <c r="AP59" s="3"/>
      <c r="AQ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spans="1:66" x14ac:dyDescent="0.3">
      <c r="A60" s="12">
        <v>58</v>
      </c>
      <c r="B60" s="13">
        <v>0.43862001352933772</v>
      </c>
      <c r="AH60" s="3"/>
      <c r="AI60" s="3"/>
      <c r="AJ60" s="3"/>
      <c r="AK60" s="3">
        <v>0.78</v>
      </c>
      <c r="AL60" s="3">
        <v>31</v>
      </c>
      <c r="AM60" s="3"/>
      <c r="AN60" s="3"/>
      <c r="AO60" s="3"/>
      <c r="AP60" s="3"/>
      <c r="AQ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spans="1:66" x14ac:dyDescent="0.3">
      <c r="A61" s="12">
        <v>59</v>
      </c>
      <c r="B61" s="13">
        <v>0.22961868282685177</v>
      </c>
      <c r="AH61" s="3"/>
      <c r="AI61" s="3"/>
      <c r="AJ61" s="3"/>
      <c r="AK61" s="3">
        <v>0.78</v>
      </c>
      <c r="AL61" s="3">
        <v>31</v>
      </c>
      <c r="AM61" s="3"/>
      <c r="AN61" s="3"/>
      <c r="AO61" s="3"/>
      <c r="AP61" s="3"/>
      <c r="AQ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  <row r="62" spans="1:66" x14ac:dyDescent="0.3">
      <c r="A62" s="12">
        <v>60</v>
      </c>
      <c r="B62" s="13">
        <v>0.20385916386518727</v>
      </c>
      <c r="AH62" s="3"/>
      <c r="AI62" s="3"/>
      <c r="AJ62" s="3"/>
      <c r="AK62" s="3">
        <v>0.8</v>
      </c>
      <c r="AL62" s="3">
        <v>31</v>
      </c>
      <c r="AM62" s="3"/>
      <c r="AN62" s="3"/>
      <c r="AO62" s="3"/>
      <c r="AP62" s="3"/>
      <c r="AQ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</row>
    <row r="63" spans="1:66" x14ac:dyDescent="0.3">
      <c r="A63" s="12">
        <v>61</v>
      </c>
      <c r="B63" s="13">
        <v>0.58286807017863529</v>
      </c>
      <c r="AH63" s="3"/>
      <c r="AI63" s="3"/>
      <c r="AJ63" s="3"/>
      <c r="AK63" s="3">
        <v>0.8</v>
      </c>
      <c r="AL63" s="3">
        <v>23</v>
      </c>
      <c r="AM63" s="3"/>
      <c r="AN63" s="3"/>
      <c r="AO63" s="3"/>
      <c r="AP63" s="3"/>
      <c r="AQ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</row>
    <row r="64" spans="1:66" x14ac:dyDescent="0.3">
      <c r="A64" s="12">
        <v>62</v>
      </c>
      <c r="B64" s="13">
        <v>0.33628784511410742</v>
      </c>
      <c r="AH64" s="3"/>
      <c r="AI64" s="3"/>
      <c r="AJ64" s="3"/>
      <c r="AK64" s="3">
        <v>0.82</v>
      </c>
      <c r="AL64" s="3">
        <v>23</v>
      </c>
      <c r="AM64" s="3"/>
      <c r="AN64" s="3"/>
      <c r="AO64" s="3"/>
      <c r="AP64" s="3"/>
      <c r="AQ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</row>
    <row r="65" spans="1:66" x14ac:dyDescent="0.3">
      <c r="A65" s="12">
        <v>63</v>
      </c>
      <c r="B65" s="13">
        <v>0.490978985824229</v>
      </c>
      <c r="AH65" s="3"/>
      <c r="AI65" s="3"/>
      <c r="AJ65" s="3"/>
      <c r="AK65" s="3">
        <v>0.82</v>
      </c>
      <c r="AL65" s="3">
        <v>17</v>
      </c>
      <c r="AM65" s="3"/>
      <c r="AN65" s="3"/>
      <c r="AO65" s="3"/>
      <c r="AP65" s="3"/>
      <c r="AQ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</row>
    <row r="66" spans="1:66" x14ac:dyDescent="0.3">
      <c r="A66" s="12">
        <v>64</v>
      </c>
      <c r="B66" s="13">
        <v>0.22763317134320621</v>
      </c>
      <c r="AH66" s="3"/>
      <c r="AI66" s="3"/>
      <c r="AJ66" s="3"/>
      <c r="AK66" s="3">
        <v>0.84</v>
      </c>
      <c r="AL66" s="3">
        <v>17</v>
      </c>
      <c r="AM66" s="3"/>
      <c r="AN66" s="3"/>
      <c r="AO66" s="3"/>
      <c r="AP66" s="3"/>
      <c r="AQ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  <row r="67" spans="1:66" x14ac:dyDescent="0.3">
      <c r="A67" s="12">
        <v>65</v>
      </c>
      <c r="B67" s="13">
        <v>0.3661004632950195</v>
      </c>
      <c r="AH67" s="3"/>
      <c r="AI67" s="3"/>
      <c r="AJ67" s="3"/>
      <c r="AK67" s="3">
        <v>0.84</v>
      </c>
      <c r="AL67" s="3">
        <v>15</v>
      </c>
      <c r="AM67" s="3"/>
      <c r="AN67" s="3"/>
      <c r="AO67" s="3"/>
      <c r="AP67" s="3"/>
      <c r="AQ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</row>
    <row r="68" spans="1:66" x14ac:dyDescent="0.3">
      <c r="A68" s="12">
        <v>66</v>
      </c>
      <c r="B68" s="13">
        <v>0.85370714024283578</v>
      </c>
      <c r="AH68" s="3"/>
      <c r="AI68" s="3"/>
      <c r="AJ68" s="3"/>
      <c r="AK68" s="3">
        <v>0.86</v>
      </c>
      <c r="AL68" s="3">
        <v>15</v>
      </c>
      <c r="AM68" s="3"/>
      <c r="AN68" s="3"/>
      <c r="AO68" s="3"/>
      <c r="AP68" s="3"/>
      <c r="AQ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</row>
    <row r="69" spans="1:66" x14ac:dyDescent="0.3">
      <c r="A69" s="12">
        <v>67</v>
      </c>
      <c r="B69" s="13">
        <v>0.37227398905976766</v>
      </c>
      <c r="AH69" s="3"/>
      <c r="AI69" s="3"/>
      <c r="AJ69" s="3"/>
      <c r="AK69" s="3">
        <v>0.86</v>
      </c>
      <c r="AL69" s="3">
        <v>14</v>
      </c>
      <c r="AM69" s="3"/>
      <c r="AN69" s="3"/>
      <c r="AO69" s="3"/>
      <c r="AP69" s="3"/>
      <c r="AQ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</row>
    <row r="70" spans="1:66" x14ac:dyDescent="0.3">
      <c r="A70" s="12">
        <v>68</v>
      </c>
      <c r="B70" s="13">
        <v>0.87899728768508734</v>
      </c>
      <c r="AH70" s="3"/>
      <c r="AI70" s="3"/>
      <c r="AJ70" s="3"/>
      <c r="AK70" s="3">
        <v>0.88</v>
      </c>
      <c r="AL70" s="3">
        <v>14</v>
      </c>
      <c r="AM70" s="3"/>
      <c r="AN70" s="3"/>
      <c r="AO70" s="3"/>
      <c r="AP70" s="3"/>
      <c r="AQ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</row>
    <row r="71" spans="1:66" x14ac:dyDescent="0.3">
      <c r="A71" s="12">
        <v>69</v>
      </c>
      <c r="B71" s="13">
        <v>0.54850450822461205</v>
      </c>
      <c r="AH71" s="3"/>
      <c r="AI71" s="3"/>
      <c r="AJ71" s="3"/>
      <c r="AK71" s="3">
        <v>0.88</v>
      </c>
      <c r="AL71" s="3">
        <v>10</v>
      </c>
      <c r="AM71" s="3"/>
      <c r="AN71" s="3"/>
      <c r="AO71" s="3"/>
      <c r="AP71" s="3"/>
      <c r="AQ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</row>
    <row r="72" spans="1:66" x14ac:dyDescent="0.3">
      <c r="A72" s="12">
        <v>70</v>
      </c>
      <c r="B72" s="13">
        <v>0.52414529001815513</v>
      </c>
      <c r="AH72" s="3"/>
      <c r="AI72" s="3"/>
      <c r="AJ72" s="3"/>
      <c r="AK72" s="3">
        <v>0.9</v>
      </c>
      <c r="AL72" s="3">
        <v>10</v>
      </c>
      <c r="AM72" s="3"/>
      <c r="AN72" s="3"/>
      <c r="AO72" s="3"/>
      <c r="AP72" s="3"/>
      <c r="AQ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</row>
    <row r="73" spans="1:66" x14ac:dyDescent="0.3">
      <c r="A73" s="12">
        <v>71</v>
      </c>
      <c r="B73" s="13">
        <v>0.22608275526359561</v>
      </c>
      <c r="AH73" s="3"/>
      <c r="AI73" s="3"/>
      <c r="AJ73" s="3"/>
      <c r="AK73" s="3">
        <v>0.9</v>
      </c>
      <c r="AL73" s="3">
        <v>3</v>
      </c>
      <c r="AM73" s="3"/>
      <c r="AN73" s="3"/>
      <c r="AO73" s="3"/>
      <c r="AP73" s="3"/>
      <c r="AQ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</row>
    <row r="74" spans="1:66" x14ac:dyDescent="0.3">
      <c r="A74" s="12">
        <v>72</v>
      </c>
      <c r="B74" s="13">
        <v>0.3777916434303506</v>
      </c>
      <c r="AH74" s="3"/>
      <c r="AI74" s="3"/>
      <c r="AJ74" s="3"/>
      <c r="AK74" s="3">
        <v>0.92</v>
      </c>
      <c r="AL74" s="3">
        <v>3</v>
      </c>
      <c r="AM74" s="3"/>
      <c r="AN74" s="3"/>
      <c r="AO74" s="3"/>
      <c r="AP74" s="3"/>
      <c r="AQ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</row>
    <row r="75" spans="1:66" x14ac:dyDescent="0.3">
      <c r="A75" s="12">
        <v>73</v>
      </c>
      <c r="B75" s="13">
        <v>0.47028968834199597</v>
      </c>
      <c r="AH75" s="3"/>
      <c r="AI75" s="3"/>
      <c r="AJ75" s="3"/>
      <c r="AK75" s="3">
        <v>0.92</v>
      </c>
      <c r="AL75" s="3">
        <v>9</v>
      </c>
      <c r="AM75" s="3"/>
      <c r="AN75" s="3"/>
      <c r="AO75" s="3"/>
      <c r="AP75" s="3"/>
      <c r="AQ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</row>
    <row r="76" spans="1:66" x14ac:dyDescent="0.3">
      <c r="A76" s="12">
        <v>74</v>
      </c>
      <c r="B76" s="13">
        <v>0.2866066421202374</v>
      </c>
      <c r="AH76" s="3"/>
      <c r="AI76" s="3"/>
      <c r="AJ76" s="3"/>
      <c r="AK76" s="3">
        <v>0.94</v>
      </c>
      <c r="AL76" s="3">
        <v>9</v>
      </c>
      <c r="AM76" s="3"/>
      <c r="AN76" s="3"/>
      <c r="AO76" s="3"/>
      <c r="AP76" s="3"/>
      <c r="AQ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</row>
    <row r="77" spans="1:66" x14ac:dyDescent="0.3">
      <c r="A77" s="12">
        <v>75</v>
      </c>
      <c r="B77" s="13">
        <v>0.45357574201589673</v>
      </c>
      <c r="AH77" s="3"/>
      <c r="AI77" s="3"/>
      <c r="AJ77" s="3"/>
      <c r="AK77" s="3">
        <v>0.94</v>
      </c>
      <c r="AL77" s="3">
        <v>5</v>
      </c>
      <c r="AM77" s="3"/>
      <c r="AN77" s="3"/>
      <c r="AO77" s="3"/>
      <c r="AP77" s="3"/>
      <c r="AQ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</row>
    <row r="78" spans="1:66" x14ac:dyDescent="0.3">
      <c r="A78" s="12">
        <v>76</v>
      </c>
      <c r="B78" s="13">
        <v>0.3438495330803531</v>
      </c>
      <c r="AH78" s="3"/>
      <c r="AI78" s="3"/>
      <c r="AJ78" s="3"/>
      <c r="AK78" s="3">
        <v>0.96</v>
      </c>
      <c r="AL78" s="3">
        <v>5</v>
      </c>
      <c r="AM78" s="3"/>
      <c r="AN78" s="3"/>
      <c r="AO78" s="3"/>
      <c r="AP78" s="3"/>
      <c r="AQ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</row>
    <row r="79" spans="1:66" x14ac:dyDescent="0.3">
      <c r="A79" s="12">
        <v>77</v>
      </c>
      <c r="B79" s="13">
        <v>0.27482954428717393</v>
      </c>
      <c r="AH79" s="3"/>
      <c r="AI79" s="3"/>
      <c r="AJ79" s="3"/>
      <c r="AK79" s="3">
        <v>0.96</v>
      </c>
      <c r="AL79" s="3">
        <v>3</v>
      </c>
      <c r="AM79" s="3"/>
      <c r="AN79" s="3"/>
      <c r="AO79" s="3"/>
      <c r="AP79" s="3"/>
      <c r="AQ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</row>
    <row r="80" spans="1:66" x14ac:dyDescent="0.3">
      <c r="A80" s="12">
        <v>78</v>
      </c>
      <c r="B80" s="13">
        <v>0.34482183392483295</v>
      </c>
      <c r="AH80" s="3"/>
      <c r="AI80" s="3"/>
      <c r="AJ80" s="3"/>
      <c r="AK80" s="3">
        <v>0.98</v>
      </c>
      <c r="AL80" s="3">
        <v>3</v>
      </c>
      <c r="AM80" s="3"/>
      <c r="AN80" s="3"/>
      <c r="AO80" s="3"/>
      <c r="AP80" s="3"/>
      <c r="AQ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</row>
    <row r="81" spans="1:66" x14ac:dyDescent="0.3">
      <c r="A81" s="12">
        <v>79</v>
      </c>
      <c r="B81" s="13">
        <v>0.24619562501983144</v>
      </c>
      <c r="AH81" s="3"/>
      <c r="AI81" s="3"/>
      <c r="AJ81" s="3"/>
      <c r="AK81" s="3">
        <v>0.98</v>
      </c>
      <c r="AL81" s="3">
        <v>1</v>
      </c>
      <c r="AM81" s="3"/>
      <c r="AN81" s="3"/>
      <c r="AO81" s="3"/>
      <c r="AP81" s="3"/>
      <c r="AQ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</row>
    <row r="82" spans="1:66" x14ac:dyDescent="0.3">
      <c r="A82" s="12">
        <v>80</v>
      </c>
      <c r="B82" s="13">
        <v>0.2216892020429711</v>
      </c>
      <c r="AH82" s="3"/>
      <c r="AI82" s="3"/>
      <c r="AJ82" s="3"/>
      <c r="AK82" s="3">
        <v>1</v>
      </c>
      <c r="AL82" s="3">
        <v>1</v>
      </c>
      <c r="AM82" s="3"/>
      <c r="AN82" s="3"/>
      <c r="AO82" s="3"/>
      <c r="AP82" s="3"/>
      <c r="AQ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</row>
    <row r="83" spans="1:66" x14ac:dyDescent="0.3">
      <c r="A83" s="12">
        <v>81</v>
      </c>
      <c r="B83" s="13">
        <v>0.36374156142757635</v>
      </c>
      <c r="AH83" s="3"/>
      <c r="AI83" s="3"/>
      <c r="AJ83" s="3"/>
      <c r="AK83" s="3">
        <v>1</v>
      </c>
      <c r="AL83" s="3">
        <v>0</v>
      </c>
      <c r="AM83" s="3"/>
      <c r="AN83" s="3"/>
      <c r="AO83" s="3"/>
      <c r="AP83" s="3"/>
      <c r="AQ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</row>
    <row r="84" spans="1:66" x14ac:dyDescent="0.3">
      <c r="A84" s="12">
        <v>82</v>
      </c>
      <c r="B84" s="13">
        <v>0.34680865513102671</v>
      </c>
      <c r="AH84" s="3"/>
      <c r="AI84" s="3"/>
      <c r="AJ84" s="3"/>
      <c r="AK84" s="3">
        <v>1.02</v>
      </c>
      <c r="AL84" s="3">
        <v>0</v>
      </c>
      <c r="AM84" s="3"/>
      <c r="AN84" s="3"/>
      <c r="AO84" s="3"/>
      <c r="AP84" s="3"/>
      <c r="AQ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</row>
    <row r="85" spans="1:66" x14ac:dyDescent="0.3">
      <c r="A85" s="12">
        <v>83</v>
      </c>
      <c r="B85" s="13">
        <v>0.95075732111137312</v>
      </c>
      <c r="AH85" s="3"/>
      <c r="AI85" s="3"/>
      <c r="AJ85" s="3"/>
      <c r="AK85" s="3">
        <v>1.02</v>
      </c>
      <c r="AL85" s="3">
        <v>0</v>
      </c>
      <c r="AM85" s="3"/>
      <c r="AN85" s="3"/>
      <c r="AO85" s="3"/>
      <c r="AP85" s="3"/>
      <c r="AQ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</row>
    <row r="86" spans="1:66" x14ac:dyDescent="0.3">
      <c r="A86" s="12">
        <v>84</v>
      </c>
      <c r="B86" s="13">
        <v>0.21696774503706401</v>
      </c>
      <c r="AH86" s="3"/>
      <c r="AI86" s="3"/>
      <c r="AJ86" s="3"/>
      <c r="AK86" s="3">
        <v>1.04</v>
      </c>
      <c r="AL86" s="3">
        <v>0</v>
      </c>
      <c r="AM86" s="3"/>
      <c r="AN86" s="3"/>
      <c r="AO86" s="3"/>
      <c r="AP86" s="3"/>
      <c r="AQ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</row>
    <row r="87" spans="1:66" x14ac:dyDescent="0.3">
      <c r="A87" s="12">
        <v>85</v>
      </c>
      <c r="B87" s="13">
        <v>0.33063672840446839</v>
      </c>
      <c r="AH87" s="3"/>
      <c r="AI87" s="3"/>
      <c r="AJ87" s="3"/>
      <c r="AK87" s="3">
        <v>1.04</v>
      </c>
      <c r="AL87" s="3">
        <v>1</v>
      </c>
      <c r="AM87" s="3"/>
      <c r="AN87" s="3"/>
      <c r="AO87" s="3"/>
      <c r="AP87" s="3"/>
      <c r="AQ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</row>
    <row r="88" spans="1:66" x14ac:dyDescent="0.3">
      <c r="A88" s="12">
        <v>86</v>
      </c>
      <c r="B88" s="13">
        <v>0.36335956073218439</v>
      </c>
      <c r="AH88" s="3"/>
      <c r="AI88" s="3"/>
      <c r="AJ88" s="3"/>
      <c r="AK88" s="3">
        <v>1.06</v>
      </c>
      <c r="AL88" s="3">
        <v>1</v>
      </c>
      <c r="AM88" s="3"/>
      <c r="AN88" s="3"/>
      <c r="AO88" s="3"/>
      <c r="AP88" s="3"/>
      <c r="AQ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</row>
    <row r="89" spans="1:66" x14ac:dyDescent="0.3">
      <c r="A89" s="12">
        <v>87</v>
      </c>
      <c r="B89" s="13">
        <v>0.50796953958499458</v>
      </c>
      <c r="AH89" s="3"/>
      <c r="AI89" s="3"/>
      <c r="AJ89" s="3"/>
      <c r="AK89" s="3">
        <v>1.06</v>
      </c>
      <c r="AL89" s="3">
        <v>0</v>
      </c>
      <c r="AM89" s="3"/>
      <c r="AN89" s="3"/>
      <c r="AO89" s="3"/>
      <c r="AP89" s="3"/>
      <c r="AQ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</row>
    <row r="90" spans="1:66" x14ac:dyDescent="0.3">
      <c r="A90" s="12">
        <v>88</v>
      </c>
      <c r="B90" s="13">
        <v>0.2999612753393483</v>
      </c>
      <c r="AH90" s="3"/>
      <c r="AI90" s="3"/>
      <c r="AJ90" s="3"/>
      <c r="AK90" s="3"/>
      <c r="AL90" s="3"/>
      <c r="AM90" s="3"/>
      <c r="AN90" s="3"/>
      <c r="AO90" s="3"/>
      <c r="AP90" s="3"/>
      <c r="AQ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</row>
    <row r="91" spans="1:66" x14ac:dyDescent="0.3">
      <c r="A91" s="12">
        <v>89</v>
      </c>
      <c r="B91" s="13">
        <v>0.27670816379925062</v>
      </c>
      <c r="AH91" s="3"/>
      <c r="AI91" s="3"/>
      <c r="AJ91" s="3"/>
      <c r="AK91" s="3"/>
      <c r="AL91" s="3"/>
      <c r="AM91" s="3"/>
      <c r="AN91" s="3"/>
      <c r="AO91" s="3"/>
      <c r="AP91" s="3"/>
      <c r="AQ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</row>
    <row r="92" spans="1:66" x14ac:dyDescent="0.3">
      <c r="A92" s="12">
        <v>90</v>
      </c>
      <c r="B92" s="13">
        <v>0.47642091743015796</v>
      </c>
      <c r="AH92" s="3"/>
      <c r="AI92" s="3"/>
      <c r="AJ92" s="3"/>
      <c r="AK92" s="3"/>
      <c r="AL92" s="3"/>
      <c r="AM92" s="3"/>
      <c r="AN92" s="3"/>
      <c r="AO92" s="3"/>
      <c r="AP92" s="3"/>
      <c r="AQ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</row>
    <row r="93" spans="1:66" x14ac:dyDescent="0.3">
      <c r="A93" s="12">
        <v>91</v>
      </c>
      <c r="B93" s="13">
        <v>0.49646443733247475</v>
      </c>
      <c r="AH93" s="3"/>
      <c r="AI93" s="3"/>
      <c r="AJ93" s="3"/>
      <c r="AK93" s="3"/>
      <c r="AL93" s="3"/>
      <c r="AM93" s="3"/>
      <c r="AN93" s="3"/>
      <c r="AO93" s="3"/>
      <c r="AP93" s="3"/>
      <c r="AQ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</row>
    <row r="94" spans="1:66" x14ac:dyDescent="0.3">
      <c r="A94" s="12">
        <v>92</v>
      </c>
      <c r="B94" s="13">
        <v>0.33619760585226782</v>
      </c>
      <c r="AH94" s="3"/>
      <c r="AI94" s="3"/>
      <c r="AJ94" s="3"/>
      <c r="AK94" s="3"/>
      <c r="AL94" s="3"/>
      <c r="AM94" s="3"/>
      <c r="AN94" s="3"/>
      <c r="AO94" s="3"/>
      <c r="AP94" s="3"/>
      <c r="AQ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</row>
    <row r="95" spans="1:66" x14ac:dyDescent="0.3">
      <c r="A95" s="12">
        <v>93</v>
      </c>
      <c r="B95" s="13">
        <v>0.33252092619049339</v>
      </c>
      <c r="AH95" s="3"/>
      <c r="AI95" s="3"/>
      <c r="AJ95" s="3"/>
      <c r="AK95" s="3"/>
      <c r="AL95" s="3"/>
      <c r="AM95" s="3"/>
      <c r="AN95" s="3"/>
      <c r="AO95" s="3"/>
      <c r="AP95" s="3"/>
      <c r="AQ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</row>
    <row r="96" spans="1:66" x14ac:dyDescent="0.3">
      <c r="A96" s="12">
        <v>94</v>
      </c>
      <c r="B96" s="13">
        <v>0.2911646479562246</v>
      </c>
      <c r="AH96" s="3"/>
      <c r="AI96" s="3"/>
      <c r="AJ96" s="3"/>
      <c r="AK96" s="3"/>
      <c r="AL96" s="3"/>
      <c r="AM96" s="3"/>
      <c r="AN96" s="3"/>
      <c r="AO96" s="3"/>
      <c r="AP96" s="3"/>
      <c r="AQ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</row>
    <row r="97" spans="1:66" x14ac:dyDescent="0.3">
      <c r="A97" s="12">
        <v>95</v>
      </c>
      <c r="B97" s="13">
        <v>0.33948338549496687</v>
      </c>
      <c r="AH97" s="3"/>
      <c r="AI97" s="3"/>
      <c r="AJ97" s="3"/>
      <c r="AK97" s="3"/>
      <c r="AL97" s="3"/>
      <c r="AM97" s="3"/>
      <c r="AN97" s="3"/>
      <c r="AO97" s="3"/>
      <c r="AP97" s="3"/>
      <c r="AQ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</row>
    <row r="98" spans="1:66" x14ac:dyDescent="0.3">
      <c r="A98" s="12">
        <v>96</v>
      </c>
      <c r="B98" s="13">
        <v>0.35609535408518717</v>
      </c>
      <c r="AH98" s="3"/>
      <c r="AI98" s="3"/>
      <c r="AJ98" s="3"/>
      <c r="AK98" s="3"/>
      <c r="AL98" s="3"/>
      <c r="AM98" s="3"/>
      <c r="AN98" s="3"/>
      <c r="AO98" s="3"/>
      <c r="AP98" s="3"/>
      <c r="AQ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</row>
    <row r="99" spans="1:66" x14ac:dyDescent="0.3">
      <c r="A99" s="12">
        <v>97</v>
      </c>
      <c r="B99" s="13">
        <v>0.21941075562025397</v>
      </c>
      <c r="AH99" s="3"/>
      <c r="AI99" s="3"/>
      <c r="AJ99" s="3"/>
      <c r="AK99" s="3"/>
      <c r="AL99" s="3"/>
      <c r="AM99" s="3"/>
      <c r="AN99" s="3"/>
      <c r="AO99" s="3"/>
      <c r="AP99" s="3"/>
      <c r="AQ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</row>
    <row r="100" spans="1:66" x14ac:dyDescent="0.3">
      <c r="A100" s="12">
        <v>98</v>
      </c>
      <c r="B100" s="13">
        <v>0.36816552794280138</v>
      </c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</row>
    <row r="101" spans="1:66" x14ac:dyDescent="0.3">
      <c r="A101" s="12">
        <v>99</v>
      </c>
      <c r="B101" s="13">
        <v>0.20012241260508307</v>
      </c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</row>
    <row r="102" spans="1:66" x14ac:dyDescent="0.3">
      <c r="A102" s="12">
        <v>100</v>
      </c>
      <c r="B102" s="13">
        <v>0.491057424708985</v>
      </c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</row>
    <row r="103" spans="1:66" x14ac:dyDescent="0.3">
      <c r="A103" s="45" t="s">
        <v>12</v>
      </c>
    </row>
  </sheetData>
  <dataConsolidate/>
  <mergeCells count="3">
    <mergeCell ref="F2:G2"/>
    <mergeCell ref="I4:K4"/>
    <mergeCell ref="L4:N4"/>
  </mergeCells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CE890-1843-4048-8BB1-0FD946E717C1}">
  <sheetPr codeName="Sheet5"/>
  <dimension ref="A1:BN123"/>
  <sheetViews>
    <sheetView showGridLines="0" workbookViewId="0">
      <selection activeCell="F12" sqref="F12"/>
    </sheetView>
  </sheetViews>
  <sheetFormatPr defaultColWidth="10" defaultRowHeight="15.6" x14ac:dyDescent="0.3"/>
  <cols>
    <col min="1" max="1" width="8.88671875" style="12" customWidth="1"/>
    <col min="2" max="2" width="11.77734375" style="2" customWidth="1"/>
    <col min="3" max="3" width="11.77734375" style="3" customWidth="1"/>
    <col min="4" max="4" width="8.44140625" style="3" customWidth="1"/>
    <col min="5" max="5" width="8.44140625" style="4" customWidth="1"/>
    <col min="6" max="6" width="12.88671875" style="5" customWidth="1"/>
    <col min="7" max="7" width="10" style="4"/>
    <col min="8" max="8" width="6.44140625" style="4" customWidth="1"/>
    <col min="9" max="14" width="10.21875" style="4" customWidth="1"/>
    <col min="15" max="17" width="10" style="4"/>
    <col min="18" max="19" width="10" style="3"/>
    <col min="20" max="20" width="15.77734375" style="3" customWidth="1"/>
    <col min="21" max="22" width="12.44140625" style="3" customWidth="1"/>
    <col min="23" max="24" width="10" style="3"/>
    <col min="25" max="26" width="9.6640625" style="6" customWidth="1"/>
    <col min="27" max="33" width="10" style="3"/>
    <col min="34" max="43" width="10" style="4"/>
    <col min="44" max="50" width="10" style="3"/>
    <col min="51" max="256" width="10" style="4"/>
    <col min="257" max="257" width="8.88671875" style="4" customWidth="1"/>
    <col min="258" max="259" width="11.77734375" style="4" customWidth="1"/>
    <col min="260" max="261" width="8.44140625" style="4" customWidth="1"/>
    <col min="262" max="262" width="12.88671875" style="4" customWidth="1"/>
    <col min="263" max="263" width="10" style="4"/>
    <col min="264" max="264" width="6.44140625" style="4" customWidth="1"/>
    <col min="265" max="270" width="10.21875" style="4" customWidth="1"/>
    <col min="271" max="275" width="10" style="4"/>
    <col min="276" max="276" width="15.77734375" style="4" customWidth="1"/>
    <col min="277" max="278" width="12.44140625" style="4" customWidth="1"/>
    <col min="279" max="280" width="10" style="4"/>
    <col min="281" max="282" width="9.6640625" style="4" customWidth="1"/>
    <col min="283" max="512" width="10" style="4"/>
    <col min="513" max="513" width="8.88671875" style="4" customWidth="1"/>
    <col min="514" max="515" width="11.77734375" style="4" customWidth="1"/>
    <col min="516" max="517" width="8.44140625" style="4" customWidth="1"/>
    <col min="518" max="518" width="12.88671875" style="4" customWidth="1"/>
    <col min="519" max="519" width="10" style="4"/>
    <col min="520" max="520" width="6.44140625" style="4" customWidth="1"/>
    <col min="521" max="526" width="10.21875" style="4" customWidth="1"/>
    <col min="527" max="531" width="10" style="4"/>
    <col min="532" max="532" width="15.77734375" style="4" customWidth="1"/>
    <col min="533" max="534" width="12.44140625" style="4" customWidth="1"/>
    <col min="535" max="536" width="10" style="4"/>
    <col min="537" max="538" width="9.6640625" style="4" customWidth="1"/>
    <col min="539" max="768" width="10" style="4"/>
    <col min="769" max="769" width="8.88671875" style="4" customWidth="1"/>
    <col min="770" max="771" width="11.77734375" style="4" customWidth="1"/>
    <col min="772" max="773" width="8.44140625" style="4" customWidth="1"/>
    <col min="774" max="774" width="12.88671875" style="4" customWidth="1"/>
    <col min="775" max="775" width="10" style="4"/>
    <col min="776" max="776" width="6.44140625" style="4" customWidth="1"/>
    <col min="777" max="782" width="10.21875" style="4" customWidth="1"/>
    <col min="783" max="787" width="10" style="4"/>
    <col min="788" max="788" width="15.77734375" style="4" customWidth="1"/>
    <col min="789" max="790" width="12.44140625" style="4" customWidth="1"/>
    <col min="791" max="792" width="10" style="4"/>
    <col min="793" max="794" width="9.6640625" style="4" customWidth="1"/>
    <col min="795" max="1024" width="10" style="4"/>
    <col min="1025" max="1025" width="8.88671875" style="4" customWidth="1"/>
    <col min="1026" max="1027" width="11.77734375" style="4" customWidth="1"/>
    <col min="1028" max="1029" width="8.44140625" style="4" customWidth="1"/>
    <col min="1030" max="1030" width="12.88671875" style="4" customWidth="1"/>
    <col min="1031" max="1031" width="10" style="4"/>
    <col min="1032" max="1032" width="6.44140625" style="4" customWidth="1"/>
    <col min="1033" max="1038" width="10.21875" style="4" customWidth="1"/>
    <col min="1039" max="1043" width="10" style="4"/>
    <col min="1044" max="1044" width="15.77734375" style="4" customWidth="1"/>
    <col min="1045" max="1046" width="12.44140625" style="4" customWidth="1"/>
    <col min="1047" max="1048" width="10" style="4"/>
    <col min="1049" max="1050" width="9.6640625" style="4" customWidth="1"/>
    <col min="1051" max="1280" width="10" style="4"/>
    <col min="1281" max="1281" width="8.88671875" style="4" customWidth="1"/>
    <col min="1282" max="1283" width="11.77734375" style="4" customWidth="1"/>
    <col min="1284" max="1285" width="8.44140625" style="4" customWidth="1"/>
    <col min="1286" max="1286" width="12.88671875" style="4" customWidth="1"/>
    <col min="1287" max="1287" width="10" style="4"/>
    <col min="1288" max="1288" width="6.44140625" style="4" customWidth="1"/>
    <col min="1289" max="1294" width="10.21875" style="4" customWidth="1"/>
    <col min="1295" max="1299" width="10" style="4"/>
    <col min="1300" max="1300" width="15.77734375" style="4" customWidth="1"/>
    <col min="1301" max="1302" width="12.44140625" style="4" customWidth="1"/>
    <col min="1303" max="1304" width="10" style="4"/>
    <col min="1305" max="1306" width="9.6640625" style="4" customWidth="1"/>
    <col min="1307" max="1536" width="10" style="4"/>
    <col min="1537" max="1537" width="8.88671875" style="4" customWidth="1"/>
    <col min="1538" max="1539" width="11.77734375" style="4" customWidth="1"/>
    <col min="1540" max="1541" width="8.44140625" style="4" customWidth="1"/>
    <col min="1542" max="1542" width="12.88671875" style="4" customWidth="1"/>
    <col min="1543" max="1543" width="10" style="4"/>
    <col min="1544" max="1544" width="6.44140625" style="4" customWidth="1"/>
    <col min="1545" max="1550" width="10.21875" style="4" customWidth="1"/>
    <col min="1551" max="1555" width="10" style="4"/>
    <col min="1556" max="1556" width="15.77734375" style="4" customWidth="1"/>
    <col min="1557" max="1558" width="12.44140625" style="4" customWidth="1"/>
    <col min="1559" max="1560" width="10" style="4"/>
    <col min="1561" max="1562" width="9.6640625" style="4" customWidth="1"/>
    <col min="1563" max="1792" width="10" style="4"/>
    <col min="1793" max="1793" width="8.88671875" style="4" customWidth="1"/>
    <col min="1794" max="1795" width="11.77734375" style="4" customWidth="1"/>
    <col min="1796" max="1797" width="8.44140625" style="4" customWidth="1"/>
    <col min="1798" max="1798" width="12.88671875" style="4" customWidth="1"/>
    <col min="1799" max="1799" width="10" style="4"/>
    <col min="1800" max="1800" width="6.44140625" style="4" customWidth="1"/>
    <col min="1801" max="1806" width="10.21875" style="4" customWidth="1"/>
    <col min="1807" max="1811" width="10" style="4"/>
    <col min="1812" max="1812" width="15.77734375" style="4" customWidth="1"/>
    <col min="1813" max="1814" width="12.44140625" style="4" customWidth="1"/>
    <col min="1815" max="1816" width="10" style="4"/>
    <col min="1817" max="1818" width="9.6640625" style="4" customWidth="1"/>
    <col min="1819" max="2048" width="10" style="4"/>
    <col min="2049" max="2049" width="8.88671875" style="4" customWidth="1"/>
    <col min="2050" max="2051" width="11.77734375" style="4" customWidth="1"/>
    <col min="2052" max="2053" width="8.44140625" style="4" customWidth="1"/>
    <col min="2054" max="2054" width="12.88671875" style="4" customWidth="1"/>
    <col min="2055" max="2055" width="10" style="4"/>
    <col min="2056" max="2056" width="6.44140625" style="4" customWidth="1"/>
    <col min="2057" max="2062" width="10.21875" style="4" customWidth="1"/>
    <col min="2063" max="2067" width="10" style="4"/>
    <col min="2068" max="2068" width="15.77734375" style="4" customWidth="1"/>
    <col min="2069" max="2070" width="12.44140625" style="4" customWidth="1"/>
    <col min="2071" max="2072" width="10" style="4"/>
    <col min="2073" max="2074" width="9.6640625" style="4" customWidth="1"/>
    <col min="2075" max="2304" width="10" style="4"/>
    <col min="2305" max="2305" width="8.88671875" style="4" customWidth="1"/>
    <col min="2306" max="2307" width="11.77734375" style="4" customWidth="1"/>
    <col min="2308" max="2309" width="8.44140625" style="4" customWidth="1"/>
    <col min="2310" max="2310" width="12.88671875" style="4" customWidth="1"/>
    <col min="2311" max="2311" width="10" style="4"/>
    <col min="2312" max="2312" width="6.44140625" style="4" customWidth="1"/>
    <col min="2313" max="2318" width="10.21875" style="4" customWidth="1"/>
    <col min="2319" max="2323" width="10" style="4"/>
    <col min="2324" max="2324" width="15.77734375" style="4" customWidth="1"/>
    <col min="2325" max="2326" width="12.44140625" style="4" customWidth="1"/>
    <col min="2327" max="2328" width="10" style="4"/>
    <col min="2329" max="2330" width="9.6640625" style="4" customWidth="1"/>
    <col min="2331" max="2560" width="10" style="4"/>
    <col min="2561" max="2561" width="8.88671875" style="4" customWidth="1"/>
    <col min="2562" max="2563" width="11.77734375" style="4" customWidth="1"/>
    <col min="2564" max="2565" width="8.44140625" style="4" customWidth="1"/>
    <col min="2566" max="2566" width="12.88671875" style="4" customWidth="1"/>
    <col min="2567" max="2567" width="10" style="4"/>
    <col min="2568" max="2568" width="6.44140625" style="4" customWidth="1"/>
    <col min="2569" max="2574" width="10.21875" style="4" customWidth="1"/>
    <col min="2575" max="2579" width="10" style="4"/>
    <col min="2580" max="2580" width="15.77734375" style="4" customWidth="1"/>
    <col min="2581" max="2582" width="12.44140625" style="4" customWidth="1"/>
    <col min="2583" max="2584" width="10" style="4"/>
    <col min="2585" max="2586" width="9.6640625" style="4" customWidth="1"/>
    <col min="2587" max="2816" width="10" style="4"/>
    <col min="2817" max="2817" width="8.88671875" style="4" customWidth="1"/>
    <col min="2818" max="2819" width="11.77734375" style="4" customWidth="1"/>
    <col min="2820" max="2821" width="8.44140625" style="4" customWidth="1"/>
    <col min="2822" max="2822" width="12.88671875" style="4" customWidth="1"/>
    <col min="2823" max="2823" width="10" style="4"/>
    <col min="2824" max="2824" width="6.44140625" style="4" customWidth="1"/>
    <col min="2825" max="2830" width="10.21875" style="4" customWidth="1"/>
    <col min="2831" max="2835" width="10" style="4"/>
    <col min="2836" max="2836" width="15.77734375" style="4" customWidth="1"/>
    <col min="2837" max="2838" width="12.44140625" style="4" customWidth="1"/>
    <col min="2839" max="2840" width="10" style="4"/>
    <col min="2841" max="2842" width="9.6640625" style="4" customWidth="1"/>
    <col min="2843" max="3072" width="10" style="4"/>
    <col min="3073" max="3073" width="8.88671875" style="4" customWidth="1"/>
    <col min="3074" max="3075" width="11.77734375" style="4" customWidth="1"/>
    <col min="3076" max="3077" width="8.44140625" style="4" customWidth="1"/>
    <col min="3078" max="3078" width="12.88671875" style="4" customWidth="1"/>
    <col min="3079" max="3079" width="10" style="4"/>
    <col min="3080" max="3080" width="6.44140625" style="4" customWidth="1"/>
    <col min="3081" max="3086" width="10.21875" style="4" customWidth="1"/>
    <col min="3087" max="3091" width="10" style="4"/>
    <col min="3092" max="3092" width="15.77734375" style="4" customWidth="1"/>
    <col min="3093" max="3094" width="12.44140625" style="4" customWidth="1"/>
    <col min="3095" max="3096" width="10" style="4"/>
    <col min="3097" max="3098" width="9.6640625" style="4" customWidth="1"/>
    <col min="3099" max="3328" width="10" style="4"/>
    <col min="3329" max="3329" width="8.88671875" style="4" customWidth="1"/>
    <col min="3330" max="3331" width="11.77734375" style="4" customWidth="1"/>
    <col min="3332" max="3333" width="8.44140625" style="4" customWidth="1"/>
    <col min="3334" max="3334" width="12.88671875" style="4" customWidth="1"/>
    <col min="3335" max="3335" width="10" style="4"/>
    <col min="3336" max="3336" width="6.44140625" style="4" customWidth="1"/>
    <col min="3337" max="3342" width="10.21875" style="4" customWidth="1"/>
    <col min="3343" max="3347" width="10" style="4"/>
    <col min="3348" max="3348" width="15.77734375" style="4" customWidth="1"/>
    <col min="3349" max="3350" width="12.44140625" style="4" customWidth="1"/>
    <col min="3351" max="3352" width="10" style="4"/>
    <col min="3353" max="3354" width="9.6640625" style="4" customWidth="1"/>
    <col min="3355" max="3584" width="10" style="4"/>
    <col min="3585" max="3585" width="8.88671875" style="4" customWidth="1"/>
    <col min="3586" max="3587" width="11.77734375" style="4" customWidth="1"/>
    <col min="3588" max="3589" width="8.44140625" style="4" customWidth="1"/>
    <col min="3590" max="3590" width="12.88671875" style="4" customWidth="1"/>
    <col min="3591" max="3591" width="10" style="4"/>
    <col min="3592" max="3592" width="6.44140625" style="4" customWidth="1"/>
    <col min="3593" max="3598" width="10.21875" style="4" customWidth="1"/>
    <col min="3599" max="3603" width="10" style="4"/>
    <col min="3604" max="3604" width="15.77734375" style="4" customWidth="1"/>
    <col min="3605" max="3606" width="12.44140625" style="4" customWidth="1"/>
    <col min="3607" max="3608" width="10" style="4"/>
    <col min="3609" max="3610" width="9.6640625" style="4" customWidth="1"/>
    <col min="3611" max="3840" width="10" style="4"/>
    <col min="3841" max="3841" width="8.88671875" style="4" customWidth="1"/>
    <col min="3842" max="3843" width="11.77734375" style="4" customWidth="1"/>
    <col min="3844" max="3845" width="8.44140625" style="4" customWidth="1"/>
    <col min="3846" max="3846" width="12.88671875" style="4" customWidth="1"/>
    <col min="3847" max="3847" width="10" style="4"/>
    <col min="3848" max="3848" width="6.44140625" style="4" customWidth="1"/>
    <col min="3849" max="3854" width="10.21875" style="4" customWidth="1"/>
    <col min="3855" max="3859" width="10" style="4"/>
    <col min="3860" max="3860" width="15.77734375" style="4" customWidth="1"/>
    <col min="3861" max="3862" width="12.44140625" style="4" customWidth="1"/>
    <col min="3863" max="3864" width="10" style="4"/>
    <col min="3865" max="3866" width="9.6640625" style="4" customWidth="1"/>
    <col min="3867" max="4096" width="10" style="4"/>
    <col min="4097" max="4097" width="8.88671875" style="4" customWidth="1"/>
    <col min="4098" max="4099" width="11.77734375" style="4" customWidth="1"/>
    <col min="4100" max="4101" width="8.44140625" style="4" customWidth="1"/>
    <col min="4102" max="4102" width="12.88671875" style="4" customWidth="1"/>
    <col min="4103" max="4103" width="10" style="4"/>
    <col min="4104" max="4104" width="6.44140625" style="4" customWidth="1"/>
    <col min="4105" max="4110" width="10.21875" style="4" customWidth="1"/>
    <col min="4111" max="4115" width="10" style="4"/>
    <col min="4116" max="4116" width="15.77734375" style="4" customWidth="1"/>
    <col min="4117" max="4118" width="12.44140625" style="4" customWidth="1"/>
    <col min="4119" max="4120" width="10" style="4"/>
    <col min="4121" max="4122" width="9.6640625" style="4" customWidth="1"/>
    <col min="4123" max="4352" width="10" style="4"/>
    <col min="4353" max="4353" width="8.88671875" style="4" customWidth="1"/>
    <col min="4354" max="4355" width="11.77734375" style="4" customWidth="1"/>
    <col min="4356" max="4357" width="8.44140625" style="4" customWidth="1"/>
    <col min="4358" max="4358" width="12.88671875" style="4" customWidth="1"/>
    <col min="4359" max="4359" width="10" style="4"/>
    <col min="4360" max="4360" width="6.44140625" style="4" customWidth="1"/>
    <col min="4361" max="4366" width="10.21875" style="4" customWidth="1"/>
    <col min="4367" max="4371" width="10" style="4"/>
    <col min="4372" max="4372" width="15.77734375" style="4" customWidth="1"/>
    <col min="4373" max="4374" width="12.44140625" style="4" customWidth="1"/>
    <col min="4375" max="4376" width="10" style="4"/>
    <col min="4377" max="4378" width="9.6640625" style="4" customWidth="1"/>
    <col min="4379" max="4608" width="10" style="4"/>
    <col min="4609" max="4609" width="8.88671875" style="4" customWidth="1"/>
    <col min="4610" max="4611" width="11.77734375" style="4" customWidth="1"/>
    <col min="4612" max="4613" width="8.44140625" style="4" customWidth="1"/>
    <col min="4614" max="4614" width="12.88671875" style="4" customWidth="1"/>
    <col min="4615" max="4615" width="10" style="4"/>
    <col min="4616" max="4616" width="6.44140625" style="4" customWidth="1"/>
    <col min="4617" max="4622" width="10.21875" style="4" customWidth="1"/>
    <col min="4623" max="4627" width="10" style="4"/>
    <col min="4628" max="4628" width="15.77734375" style="4" customWidth="1"/>
    <col min="4629" max="4630" width="12.44140625" style="4" customWidth="1"/>
    <col min="4631" max="4632" width="10" style="4"/>
    <col min="4633" max="4634" width="9.6640625" style="4" customWidth="1"/>
    <col min="4635" max="4864" width="10" style="4"/>
    <col min="4865" max="4865" width="8.88671875" style="4" customWidth="1"/>
    <col min="4866" max="4867" width="11.77734375" style="4" customWidth="1"/>
    <col min="4868" max="4869" width="8.44140625" style="4" customWidth="1"/>
    <col min="4870" max="4870" width="12.88671875" style="4" customWidth="1"/>
    <col min="4871" max="4871" width="10" style="4"/>
    <col min="4872" max="4872" width="6.44140625" style="4" customWidth="1"/>
    <col min="4873" max="4878" width="10.21875" style="4" customWidth="1"/>
    <col min="4879" max="4883" width="10" style="4"/>
    <col min="4884" max="4884" width="15.77734375" style="4" customWidth="1"/>
    <col min="4885" max="4886" width="12.44140625" style="4" customWidth="1"/>
    <col min="4887" max="4888" width="10" style="4"/>
    <col min="4889" max="4890" width="9.6640625" style="4" customWidth="1"/>
    <col min="4891" max="5120" width="10" style="4"/>
    <col min="5121" max="5121" width="8.88671875" style="4" customWidth="1"/>
    <col min="5122" max="5123" width="11.77734375" style="4" customWidth="1"/>
    <col min="5124" max="5125" width="8.44140625" style="4" customWidth="1"/>
    <col min="5126" max="5126" width="12.88671875" style="4" customWidth="1"/>
    <col min="5127" max="5127" width="10" style="4"/>
    <col min="5128" max="5128" width="6.44140625" style="4" customWidth="1"/>
    <col min="5129" max="5134" width="10.21875" style="4" customWidth="1"/>
    <col min="5135" max="5139" width="10" style="4"/>
    <col min="5140" max="5140" width="15.77734375" style="4" customWidth="1"/>
    <col min="5141" max="5142" width="12.44140625" style="4" customWidth="1"/>
    <col min="5143" max="5144" width="10" style="4"/>
    <col min="5145" max="5146" width="9.6640625" style="4" customWidth="1"/>
    <col min="5147" max="5376" width="10" style="4"/>
    <col min="5377" max="5377" width="8.88671875" style="4" customWidth="1"/>
    <col min="5378" max="5379" width="11.77734375" style="4" customWidth="1"/>
    <col min="5380" max="5381" width="8.44140625" style="4" customWidth="1"/>
    <col min="5382" max="5382" width="12.88671875" style="4" customWidth="1"/>
    <col min="5383" max="5383" width="10" style="4"/>
    <col min="5384" max="5384" width="6.44140625" style="4" customWidth="1"/>
    <col min="5385" max="5390" width="10.21875" style="4" customWidth="1"/>
    <col min="5391" max="5395" width="10" style="4"/>
    <col min="5396" max="5396" width="15.77734375" style="4" customWidth="1"/>
    <col min="5397" max="5398" width="12.44140625" style="4" customWidth="1"/>
    <col min="5399" max="5400" width="10" style="4"/>
    <col min="5401" max="5402" width="9.6640625" style="4" customWidth="1"/>
    <col min="5403" max="5632" width="10" style="4"/>
    <col min="5633" max="5633" width="8.88671875" style="4" customWidth="1"/>
    <col min="5634" max="5635" width="11.77734375" style="4" customWidth="1"/>
    <col min="5636" max="5637" width="8.44140625" style="4" customWidth="1"/>
    <col min="5638" max="5638" width="12.88671875" style="4" customWidth="1"/>
    <col min="5639" max="5639" width="10" style="4"/>
    <col min="5640" max="5640" width="6.44140625" style="4" customWidth="1"/>
    <col min="5641" max="5646" width="10.21875" style="4" customWidth="1"/>
    <col min="5647" max="5651" width="10" style="4"/>
    <col min="5652" max="5652" width="15.77734375" style="4" customWidth="1"/>
    <col min="5653" max="5654" width="12.44140625" style="4" customWidth="1"/>
    <col min="5655" max="5656" width="10" style="4"/>
    <col min="5657" max="5658" width="9.6640625" style="4" customWidth="1"/>
    <col min="5659" max="5888" width="10" style="4"/>
    <col min="5889" max="5889" width="8.88671875" style="4" customWidth="1"/>
    <col min="5890" max="5891" width="11.77734375" style="4" customWidth="1"/>
    <col min="5892" max="5893" width="8.44140625" style="4" customWidth="1"/>
    <col min="5894" max="5894" width="12.88671875" style="4" customWidth="1"/>
    <col min="5895" max="5895" width="10" style="4"/>
    <col min="5896" max="5896" width="6.44140625" style="4" customWidth="1"/>
    <col min="5897" max="5902" width="10.21875" style="4" customWidth="1"/>
    <col min="5903" max="5907" width="10" style="4"/>
    <col min="5908" max="5908" width="15.77734375" style="4" customWidth="1"/>
    <col min="5909" max="5910" width="12.44140625" style="4" customWidth="1"/>
    <col min="5911" max="5912" width="10" style="4"/>
    <col min="5913" max="5914" width="9.6640625" style="4" customWidth="1"/>
    <col min="5915" max="6144" width="10" style="4"/>
    <col min="6145" max="6145" width="8.88671875" style="4" customWidth="1"/>
    <col min="6146" max="6147" width="11.77734375" style="4" customWidth="1"/>
    <col min="6148" max="6149" width="8.44140625" style="4" customWidth="1"/>
    <col min="6150" max="6150" width="12.88671875" style="4" customWidth="1"/>
    <col min="6151" max="6151" width="10" style="4"/>
    <col min="6152" max="6152" width="6.44140625" style="4" customWidth="1"/>
    <col min="6153" max="6158" width="10.21875" style="4" customWidth="1"/>
    <col min="6159" max="6163" width="10" style="4"/>
    <col min="6164" max="6164" width="15.77734375" style="4" customWidth="1"/>
    <col min="6165" max="6166" width="12.44140625" style="4" customWidth="1"/>
    <col min="6167" max="6168" width="10" style="4"/>
    <col min="6169" max="6170" width="9.6640625" style="4" customWidth="1"/>
    <col min="6171" max="6400" width="10" style="4"/>
    <col min="6401" max="6401" width="8.88671875" style="4" customWidth="1"/>
    <col min="6402" max="6403" width="11.77734375" style="4" customWidth="1"/>
    <col min="6404" max="6405" width="8.44140625" style="4" customWidth="1"/>
    <col min="6406" max="6406" width="12.88671875" style="4" customWidth="1"/>
    <col min="6407" max="6407" width="10" style="4"/>
    <col min="6408" max="6408" width="6.44140625" style="4" customWidth="1"/>
    <col min="6409" max="6414" width="10.21875" style="4" customWidth="1"/>
    <col min="6415" max="6419" width="10" style="4"/>
    <col min="6420" max="6420" width="15.77734375" style="4" customWidth="1"/>
    <col min="6421" max="6422" width="12.44140625" style="4" customWidth="1"/>
    <col min="6423" max="6424" width="10" style="4"/>
    <col min="6425" max="6426" width="9.6640625" style="4" customWidth="1"/>
    <col min="6427" max="6656" width="10" style="4"/>
    <col min="6657" max="6657" width="8.88671875" style="4" customWidth="1"/>
    <col min="6658" max="6659" width="11.77734375" style="4" customWidth="1"/>
    <col min="6660" max="6661" width="8.44140625" style="4" customWidth="1"/>
    <col min="6662" max="6662" width="12.88671875" style="4" customWidth="1"/>
    <col min="6663" max="6663" width="10" style="4"/>
    <col min="6664" max="6664" width="6.44140625" style="4" customWidth="1"/>
    <col min="6665" max="6670" width="10.21875" style="4" customWidth="1"/>
    <col min="6671" max="6675" width="10" style="4"/>
    <col min="6676" max="6676" width="15.77734375" style="4" customWidth="1"/>
    <col min="6677" max="6678" width="12.44140625" style="4" customWidth="1"/>
    <col min="6679" max="6680" width="10" style="4"/>
    <col min="6681" max="6682" width="9.6640625" style="4" customWidth="1"/>
    <col min="6683" max="6912" width="10" style="4"/>
    <col min="6913" max="6913" width="8.88671875" style="4" customWidth="1"/>
    <col min="6914" max="6915" width="11.77734375" style="4" customWidth="1"/>
    <col min="6916" max="6917" width="8.44140625" style="4" customWidth="1"/>
    <col min="6918" max="6918" width="12.88671875" style="4" customWidth="1"/>
    <col min="6919" max="6919" width="10" style="4"/>
    <col min="6920" max="6920" width="6.44140625" style="4" customWidth="1"/>
    <col min="6921" max="6926" width="10.21875" style="4" customWidth="1"/>
    <col min="6927" max="6931" width="10" style="4"/>
    <col min="6932" max="6932" width="15.77734375" style="4" customWidth="1"/>
    <col min="6933" max="6934" width="12.44140625" style="4" customWidth="1"/>
    <col min="6935" max="6936" width="10" style="4"/>
    <col min="6937" max="6938" width="9.6640625" style="4" customWidth="1"/>
    <col min="6939" max="7168" width="10" style="4"/>
    <col min="7169" max="7169" width="8.88671875" style="4" customWidth="1"/>
    <col min="7170" max="7171" width="11.77734375" style="4" customWidth="1"/>
    <col min="7172" max="7173" width="8.44140625" style="4" customWidth="1"/>
    <col min="7174" max="7174" width="12.88671875" style="4" customWidth="1"/>
    <col min="7175" max="7175" width="10" style="4"/>
    <col min="7176" max="7176" width="6.44140625" style="4" customWidth="1"/>
    <col min="7177" max="7182" width="10.21875" style="4" customWidth="1"/>
    <col min="7183" max="7187" width="10" style="4"/>
    <col min="7188" max="7188" width="15.77734375" style="4" customWidth="1"/>
    <col min="7189" max="7190" width="12.44140625" style="4" customWidth="1"/>
    <col min="7191" max="7192" width="10" style="4"/>
    <col min="7193" max="7194" width="9.6640625" style="4" customWidth="1"/>
    <col min="7195" max="7424" width="10" style="4"/>
    <col min="7425" max="7425" width="8.88671875" style="4" customWidth="1"/>
    <col min="7426" max="7427" width="11.77734375" style="4" customWidth="1"/>
    <col min="7428" max="7429" width="8.44140625" style="4" customWidth="1"/>
    <col min="7430" max="7430" width="12.88671875" style="4" customWidth="1"/>
    <col min="7431" max="7431" width="10" style="4"/>
    <col min="7432" max="7432" width="6.44140625" style="4" customWidth="1"/>
    <col min="7433" max="7438" width="10.21875" style="4" customWidth="1"/>
    <col min="7439" max="7443" width="10" style="4"/>
    <col min="7444" max="7444" width="15.77734375" style="4" customWidth="1"/>
    <col min="7445" max="7446" width="12.44140625" style="4" customWidth="1"/>
    <col min="7447" max="7448" width="10" style="4"/>
    <col min="7449" max="7450" width="9.6640625" style="4" customWidth="1"/>
    <col min="7451" max="7680" width="10" style="4"/>
    <col min="7681" max="7681" width="8.88671875" style="4" customWidth="1"/>
    <col min="7682" max="7683" width="11.77734375" style="4" customWidth="1"/>
    <col min="7684" max="7685" width="8.44140625" style="4" customWidth="1"/>
    <col min="7686" max="7686" width="12.88671875" style="4" customWidth="1"/>
    <col min="7687" max="7687" width="10" style="4"/>
    <col min="7688" max="7688" width="6.44140625" style="4" customWidth="1"/>
    <col min="7689" max="7694" width="10.21875" style="4" customWidth="1"/>
    <col min="7695" max="7699" width="10" style="4"/>
    <col min="7700" max="7700" width="15.77734375" style="4" customWidth="1"/>
    <col min="7701" max="7702" width="12.44140625" style="4" customWidth="1"/>
    <col min="7703" max="7704" width="10" style="4"/>
    <col min="7705" max="7706" width="9.6640625" style="4" customWidth="1"/>
    <col min="7707" max="7936" width="10" style="4"/>
    <col min="7937" max="7937" width="8.88671875" style="4" customWidth="1"/>
    <col min="7938" max="7939" width="11.77734375" style="4" customWidth="1"/>
    <col min="7940" max="7941" width="8.44140625" style="4" customWidth="1"/>
    <col min="7942" max="7942" width="12.88671875" style="4" customWidth="1"/>
    <col min="7943" max="7943" width="10" style="4"/>
    <col min="7944" max="7944" width="6.44140625" style="4" customWidth="1"/>
    <col min="7945" max="7950" width="10.21875" style="4" customWidth="1"/>
    <col min="7951" max="7955" width="10" style="4"/>
    <col min="7956" max="7956" width="15.77734375" style="4" customWidth="1"/>
    <col min="7957" max="7958" width="12.44140625" style="4" customWidth="1"/>
    <col min="7959" max="7960" width="10" style="4"/>
    <col min="7961" max="7962" width="9.6640625" style="4" customWidth="1"/>
    <col min="7963" max="8192" width="10" style="4"/>
    <col min="8193" max="8193" width="8.88671875" style="4" customWidth="1"/>
    <col min="8194" max="8195" width="11.77734375" style="4" customWidth="1"/>
    <col min="8196" max="8197" width="8.44140625" style="4" customWidth="1"/>
    <col min="8198" max="8198" width="12.88671875" style="4" customWidth="1"/>
    <col min="8199" max="8199" width="10" style="4"/>
    <col min="8200" max="8200" width="6.44140625" style="4" customWidth="1"/>
    <col min="8201" max="8206" width="10.21875" style="4" customWidth="1"/>
    <col min="8207" max="8211" width="10" style="4"/>
    <col min="8212" max="8212" width="15.77734375" style="4" customWidth="1"/>
    <col min="8213" max="8214" width="12.44140625" style="4" customWidth="1"/>
    <col min="8215" max="8216" width="10" style="4"/>
    <col min="8217" max="8218" width="9.6640625" style="4" customWidth="1"/>
    <col min="8219" max="8448" width="10" style="4"/>
    <col min="8449" max="8449" width="8.88671875" style="4" customWidth="1"/>
    <col min="8450" max="8451" width="11.77734375" style="4" customWidth="1"/>
    <col min="8452" max="8453" width="8.44140625" style="4" customWidth="1"/>
    <col min="8454" max="8454" width="12.88671875" style="4" customWidth="1"/>
    <col min="8455" max="8455" width="10" style="4"/>
    <col min="8456" max="8456" width="6.44140625" style="4" customWidth="1"/>
    <col min="8457" max="8462" width="10.21875" style="4" customWidth="1"/>
    <col min="8463" max="8467" width="10" style="4"/>
    <col min="8468" max="8468" width="15.77734375" style="4" customWidth="1"/>
    <col min="8469" max="8470" width="12.44140625" style="4" customWidth="1"/>
    <col min="8471" max="8472" width="10" style="4"/>
    <col min="8473" max="8474" width="9.6640625" style="4" customWidth="1"/>
    <col min="8475" max="8704" width="10" style="4"/>
    <col min="8705" max="8705" width="8.88671875" style="4" customWidth="1"/>
    <col min="8706" max="8707" width="11.77734375" style="4" customWidth="1"/>
    <col min="8708" max="8709" width="8.44140625" style="4" customWidth="1"/>
    <col min="8710" max="8710" width="12.88671875" style="4" customWidth="1"/>
    <col min="8711" max="8711" width="10" style="4"/>
    <col min="8712" max="8712" width="6.44140625" style="4" customWidth="1"/>
    <col min="8713" max="8718" width="10.21875" style="4" customWidth="1"/>
    <col min="8719" max="8723" width="10" style="4"/>
    <col min="8724" max="8724" width="15.77734375" style="4" customWidth="1"/>
    <col min="8725" max="8726" width="12.44140625" style="4" customWidth="1"/>
    <col min="8727" max="8728" width="10" style="4"/>
    <col min="8729" max="8730" width="9.6640625" style="4" customWidth="1"/>
    <col min="8731" max="8960" width="10" style="4"/>
    <col min="8961" max="8961" width="8.88671875" style="4" customWidth="1"/>
    <col min="8962" max="8963" width="11.77734375" style="4" customWidth="1"/>
    <col min="8964" max="8965" width="8.44140625" style="4" customWidth="1"/>
    <col min="8966" max="8966" width="12.88671875" style="4" customWidth="1"/>
    <col min="8967" max="8967" width="10" style="4"/>
    <col min="8968" max="8968" width="6.44140625" style="4" customWidth="1"/>
    <col min="8969" max="8974" width="10.21875" style="4" customWidth="1"/>
    <col min="8975" max="8979" width="10" style="4"/>
    <col min="8980" max="8980" width="15.77734375" style="4" customWidth="1"/>
    <col min="8981" max="8982" width="12.44140625" style="4" customWidth="1"/>
    <col min="8983" max="8984" width="10" style="4"/>
    <col min="8985" max="8986" width="9.6640625" style="4" customWidth="1"/>
    <col min="8987" max="9216" width="10" style="4"/>
    <col min="9217" max="9217" width="8.88671875" style="4" customWidth="1"/>
    <col min="9218" max="9219" width="11.77734375" style="4" customWidth="1"/>
    <col min="9220" max="9221" width="8.44140625" style="4" customWidth="1"/>
    <col min="9222" max="9222" width="12.88671875" style="4" customWidth="1"/>
    <col min="9223" max="9223" width="10" style="4"/>
    <col min="9224" max="9224" width="6.44140625" style="4" customWidth="1"/>
    <col min="9225" max="9230" width="10.21875" style="4" customWidth="1"/>
    <col min="9231" max="9235" width="10" style="4"/>
    <col min="9236" max="9236" width="15.77734375" style="4" customWidth="1"/>
    <col min="9237" max="9238" width="12.44140625" style="4" customWidth="1"/>
    <col min="9239" max="9240" width="10" style="4"/>
    <col min="9241" max="9242" width="9.6640625" style="4" customWidth="1"/>
    <col min="9243" max="9472" width="10" style="4"/>
    <col min="9473" max="9473" width="8.88671875" style="4" customWidth="1"/>
    <col min="9474" max="9475" width="11.77734375" style="4" customWidth="1"/>
    <col min="9476" max="9477" width="8.44140625" style="4" customWidth="1"/>
    <col min="9478" max="9478" width="12.88671875" style="4" customWidth="1"/>
    <col min="9479" max="9479" width="10" style="4"/>
    <col min="9480" max="9480" width="6.44140625" style="4" customWidth="1"/>
    <col min="9481" max="9486" width="10.21875" style="4" customWidth="1"/>
    <col min="9487" max="9491" width="10" style="4"/>
    <col min="9492" max="9492" width="15.77734375" style="4" customWidth="1"/>
    <col min="9493" max="9494" width="12.44140625" style="4" customWidth="1"/>
    <col min="9495" max="9496" width="10" style="4"/>
    <col min="9497" max="9498" width="9.6640625" style="4" customWidth="1"/>
    <col min="9499" max="9728" width="10" style="4"/>
    <col min="9729" max="9729" width="8.88671875" style="4" customWidth="1"/>
    <col min="9730" max="9731" width="11.77734375" style="4" customWidth="1"/>
    <col min="9732" max="9733" width="8.44140625" style="4" customWidth="1"/>
    <col min="9734" max="9734" width="12.88671875" style="4" customWidth="1"/>
    <col min="9735" max="9735" width="10" style="4"/>
    <col min="9736" max="9736" width="6.44140625" style="4" customWidth="1"/>
    <col min="9737" max="9742" width="10.21875" style="4" customWidth="1"/>
    <col min="9743" max="9747" width="10" style="4"/>
    <col min="9748" max="9748" width="15.77734375" style="4" customWidth="1"/>
    <col min="9749" max="9750" width="12.44140625" style="4" customWidth="1"/>
    <col min="9751" max="9752" width="10" style="4"/>
    <col min="9753" max="9754" width="9.6640625" style="4" customWidth="1"/>
    <col min="9755" max="9984" width="10" style="4"/>
    <col min="9985" max="9985" width="8.88671875" style="4" customWidth="1"/>
    <col min="9986" max="9987" width="11.77734375" style="4" customWidth="1"/>
    <col min="9988" max="9989" width="8.44140625" style="4" customWidth="1"/>
    <col min="9990" max="9990" width="12.88671875" style="4" customWidth="1"/>
    <col min="9991" max="9991" width="10" style="4"/>
    <col min="9992" max="9992" width="6.44140625" style="4" customWidth="1"/>
    <col min="9993" max="9998" width="10.21875" style="4" customWidth="1"/>
    <col min="9999" max="10003" width="10" style="4"/>
    <col min="10004" max="10004" width="15.77734375" style="4" customWidth="1"/>
    <col min="10005" max="10006" width="12.44140625" style="4" customWidth="1"/>
    <col min="10007" max="10008" width="10" style="4"/>
    <col min="10009" max="10010" width="9.6640625" style="4" customWidth="1"/>
    <col min="10011" max="10240" width="10" style="4"/>
    <col min="10241" max="10241" width="8.88671875" style="4" customWidth="1"/>
    <col min="10242" max="10243" width="11.77734375" style="4" customWidth="1"/>
    <col min="10244" max="10245" width="8.44140625" style="4" customWidth="1"/>
    <col min="10246" max="10246" width="12.88671875" style="4" customWidth="1"/>
    <col min="10247" max="10247" width="10" style="4"/>
    <col min="10248" max="10248" width="6.44140625" style="4" customWidth="1"/>
    <col min="10249" max="10254" width="10.21875" style="4" customWidth="1"/>
    <col min="10255" max="10259" width="10" style="4"/>
    <col min="10260" max="10260" width="15.77734375" style="4" customWidth="1"/>
    <col min="10261" max="10262" width="12.44140625" style="4" customWidth="1"/>
    <col min="10263" max="10264" width="10" style="4"/>
    <col min="10265" max="10266" width="9.6640625" style="4" customWidth="1"/>
    <col min="10267" max="10496" width="10" style="4"/>
    <col min="10497" max="10497" width="8.88671875" style="4" customWidth="1"/>
    <col min="10498" max="10499" width="11.77734375" style="4" customWidth="1"/>
    <col min="10500" max="10501" width="8.44140625" style="4" customWidth="1"/>
    <col min="10502" max="10502" width="12.88671875" style="4" customWidth="1"/>
    <col min="10503" max="10503" width="10" style="4"/>
    <col min="10504" max="10504" width="6.44140625" style="4" customWidth="1"/>
    <col min="10505" max="10510" width="10.21875" style="4" customWidth="1"/>
    <col min="10511" max="10515" width="10" style="4"/>
    <col min="10516" max="10516" width="15.77734375" style="4" customWidth="1"/>
    <col min="10517" max="10518" width="12.44140625" style="4" customWidth="1"/>
    <col min="10519" max="10520" width="10" style="4"/>
    <col min="10521" max="10522" width="9.6640625" style="4" customWidth="1"/>
    <col min="10523" max="10752" width="10" style="4"/>
    <col min="10753" max="10753" width="8.88671875" style="4" customWidth="1"/>
    <col min="10754" max="10755" width="11.77734375" style="4" customWidth="1"/>
    <col min="10756" max="10757" width="8.44140625" style="4" customWidth="1"/>
    <col min="10758" max="10758" width="12.88671875" style="4" customWidth="1"/>
    <col min="10759" max="10759" width="10" style="4"/>
    <col min="10760" max="10760" width="6.44140625" style="4" customWidth="1"/>
    <col min="10761" max="10766" width="10.21875" style="4" customWidth="1"/>
    <col min="10767" max="10771" width="10" style="4"/>
    <col min="10772" max="10772" width="15.77734375" style="4" customWidth="1"/>
    <col min="10773" max="10774" width="12.44140625" style="4" customWidth="1"/>
    <col min="10775" max="10776" width="10" style="4"/>
    <col min="10777" max="10778" width="9.6640625" style="4" customWidth="1"/>
    <col min="10779" max="11008" width="10" style="4"/>
    <col min="11009" max="11009" width="8.88671875" style="4" customWidth="1"/>
    <col min="11010" max="11011" width="11.77734375" style="4" customWidth="1"/>
    <col min="11012" max="11013" width="8.44140625" style="4" customWidth="1"/>
    <col min="11014" max="11014" width="12.88671875" style="4" customWidth="1"/>
    <col min="11015" max="11015" width="10" style="4"/>
    <col min="11016" max="11016" width="6.44140625" style="4" customWidth="1"/>
    <col min="11017" max="11022" width="10.21875" style="4" customWidth="1"/>
    <col min="11023" max="11027" width="10" style="4"/>
    <col min="11028" max="11028" width="15.77734375" style="4" customWidth="1"/>
    <col min="11029" max="11030" width="12.44140625" style="4" customWidth="1"/>
    <col min="11031" max="11032" width="10" style="4"/>
    <col min="11033" max="11034" width="9.6640625" style="4" customWidth="1"/>
    <col min="11035" max="11264" width="10" style="4"/>
    <col min="11265" max="11265" width="8.88671875" style="4" customWidth="1"/>
    <col min="11266" max="11267" width="11.77734375" style="4" customWidth="1"/>
    <col min="11268" max="11269" width="8.44140625" style="4" customWidth="1"/>
    <col min="11270" max="11270" width="12.88671875" style="4" customWidth="1"/>
    <col min="11271" max="11271" width="10" style="4"/>
    <col min="11272" max="11272" width="6.44140625" style="4" customWidth="1"/>
    <col min="11273" max="11278" width="10.21875" style="4" customWidth="1"/>
    <col min="11279" max="11283" width="10" style="4"/>
    <col min="11284" max="11284" width="15.77734375" style="4" customWidth="1"/>
    <col min="11285" max="11286" width="12.44140625" style="4" customWidth="1"/>
    <col min="11287" max="11288" width="10" style="4"/>
    <col min="11289" max="11290" width="9.6640625" style="4" customWidth="1"/>
    <col min="11291" max="11520" width="10" style="4"/>
    <col min="11521" max="11521" width="8.88671875" style="4" customWidth="1"/>
    <col min="11522" max="11523" width="11.77734375" style="4" customWidth="1"/>
    <col min="11524" max="11525" width="8.44140625" style="4" customWidth="1"/>
    <col min="11526" max="11526" width="12.88671875" style="4" customWidth="1"/>
    <col min="11527" max="11527" width="10" style="4"/>
    <col min="11528" max="11528" width="6.44140625" style="4" customWidth="1"/>
    <col min="11529" max="11534" width="10.21875" style="4" customWidth="1"/>
    <col min="11535" max="11539" width="10" style="4"/>
    <col min="11540" max="11540" width="15.77734375" style="4" customWidth="1"/>
    <col min="11541" max="11542" width="12.44140625" style="4" customWidth="1"/>
    <col min="11543" max="11544" width="10" style="4"/>
    <col min="11545" max="11546" width="9.6640625" style="4" customWidth="1"/>
    <col min="11547" max="11776" width="10" style="4"/>
    <col min="11777" max="11777" width="8.88671875" style="4" customWidth="1"/>
    <col min="11778" max="11779" width="11.77734375" style="4" customWidth="1"/>
    <col min="11780" max="11781" width="8.44140625" style="4" customWidth="1"/>
    <col min="11782" max="11782" width="12.88671875" style="4" customWidth="1"/>
    <col min="11783" max="11783" width="10" style="4"/>
    <col min="11784" max="11784" width="6.44140625" style="4" customWidth="1"/>
    <col min="11785" max="11790" width="10.21875" style="4" customWidth="1"/>
    <col min="11791" max="11795" width="10" style="4"/>
    <col min="11796" max="11796" width="15.77734375" style="4" customWidth="1"/>
    <col min="11797" max="11798" width="12.44140625" style="4" customWidth="1"/>
    <col min="11799" max="11800" width="10" style="4"/>
    <col min="11801" max="11802" width="9.6640625" style="4" customWidth="1"/>
    <col min="11803" max="12032" width="10" style="4"/>
    <col min="12033" max="12033" width="8.88671875" style="4" customWidth="1"/>
    <col min="12034" max="12035" width="11.77734375" style="4" customWidth="1"/>
    <col min="12036" max="12037" width="8.44140625" style="4" customWidth="1"/>
    <col min="12038" max="12038" width="12.88671875" style="4" customWidth="1"/>
    <col min="12039" max="12039" width="10" style="4"/>
    <col min="12040" max="12040" width="6.44140625" style="4" customWidth="1"/>
    <col min="12041" max="12046" width="10.21875" style="4" customWidth="1"/>
    <col min="12047" max="12051" width="10" style="4"/>
    <col min="12052" max="12052" width="15.77734375" style="4" customWidth="1"/>
    <col min="12053" max="12054" width="12.44140625" style="4" customWidth="1"/>
    <col min="12055" max="12056" width="10" style="4"/>
    <col min="12057" max="12058" width="9.6640625" style="4" customWidth="1"/>
    <col min="12059" max="12288" width="10" style="4"/>
    <col min="12289" max="12289" width="8.88671875" style="4" customWidth="1"/>
    <col min="12290" max="12291" width="11.77734375" style="4" customWidth="1"/>
    <col min="12292" max="12293" width="8.44140625" style="4" customWidth="1"/>
    <col min="12294" max="12294" width="12.88671875" style="4" customWidth="1"/>
    <col min="12295" max="12295" width="10" style="4"/>
    <col min="12296" max="12296" width="6.44140625" style="4" customWidth="1"/>
    <col min="12297" max="12302" width="10.21875" style="4" customWidth="1"/>
    <col min="12303" max="12307" width="10" style="4"/>
    <col min="12308" max="12308" width="15.77734375" style="4" customWidth="1"/>
    <col min="12309" max="12310" width="12.44140625" style="4" customWidth="1"/>
    <col min="12311" max="12312" width="10" style="4"/>
    <col min="12313" max="12314" width="9.6640625" style="4" customWidth="1"/>
    <col min="12315" max="12544" width="10" style="4"/>
    <col min="12545" max="12545" width="8.88671875" style="4" customWidth="1"/>
    <col min="12546" max="12547" width="11.77734375" style="4" customWidth="1"/>
    <col min="12548" max="12549" width="8.44140625" style="4" customWidth="1"/>
    <col min="12550" max="12550" width="12.88671875" style="4" customWidth="1"/>
    <col min="12551" max="12551" width="10" style="4"/>
    <col min="12552" max="12552" width="6.44140625" style="4" customWidth="1"/>
    <col min="12553" max="12558" width="10.21875" style="4" customWidth="1"/>
    <col min="12559" max="12563" width="10" style="4"/>
    <col min="12564" max="12564" width="15.77734375" style="4" customWidth="1"/>
    <col min="12565" max="12566" width="12.44140625" style="4" customWidth="1"/>
    <col min="12567" max="12568" width="10" style="4"/>
    <col min="12569" max="12570" width="9.6640625" style="4" customWidth="1"/>
    <col min="12571" max="12800" width="10" style="4"/>
    <col min="12801" max="12801" width="8.88671875" style="4" customWidth="1"/>
    <col min="12802" max="12803" width="11.77734375" style="4" customWidth="1"/>
    <col min="12804" max="12805" width="8.44140625" style="4" customWidth="1"/>
    <col min="12806" max="12806" width="12.88671875" style="4" customWidth="1"/>
    <col min="12807" max="12807" width="10" style="4"/>
    <col min="12808" max="12808" width="6.44140625" style="4" customWidth="1"/>
    <col min="12809" max="12814" width="10.21875" style="4" customWidth="1"/>
    <col min="12815" max="12819" width="10" style="4"/>
    <col min="12820" max="12820" width="15.77734375" style="4" customWidth="1"/>
    <col min="12821" max="12822" width="12.44140625" style="4" customWidth="1"/>
    <col min="12823" max="12824" width="10" style="4"/>
    <col min="12825" max="12826" width="9.6640625" style="4" customWidth="1"/>
    <col min="12827" max="13056" width="10" style="4"/>
    <col min="13057" max="13057" width="8.88671875" style="4" customWidth="1"/>
    <col min="13058" max="13059" width="11.77734375" style="4" customWidth="1"/>
    <col min="13060" max="13061" width="8.44140625" style="4" customWidth="1"/>
    <col min="13062" max="13062" width="12.88671875" style="4" customWidth="1"/>
    <col min="13063" max="13063" width="10" style="4"/>
    <col min="13064" max="13064" width="6.44140625" style="4" customWidth="1"/>
    <col min="13065" max="13070" width="10.21875" style="4" customWidth="1"/>
    <col min="13071" max="13075" width="10" style="4"/>
    <col min="13076" max="13076" width="15.77734375" style="4" customWidth="1"/>
    <col min="13077" max="13078" width="12.44140625" style="4" customWidth="1"/>
    <col min="13079" max="13080" width="10" style="4"/>
    <col min="13081" max="13082" width="9.6640625" style="4" customWidth="1"/>
    <col min="13083" max="13312" width="10" style="4"/>
    <col min="13313" max="13313" width="8.88671875" style="4" customWidth="1"/>
    <col min="13314" max="13315" width="11.77734375" style="4" customWidth="1"/>
    <col min="13316" max="13317" width="8.44140625" style="4" customWidth="1"/>
    <col min="13318" max="13318" width="12.88671875" style="4" customWidth="1"/>
    <col min="13319" max="13319" width="10" style="4"/>
    <col min="13320" max="13320" width="6.44140625" style="4" customWidth="1"/>
    <col min="13321" max="13326" width="10.21875" style="4" customWidth="1"/>
    <col min="13327" max="13331" width="10" style="4"/>
    <col min="13332" max="13332" width="15.77734375" style="4" customWidth="1"/>
    <col min="13333" max="13334" width="12.44140625" style="4" customWidth="1"/>
    <col min="13335" max="13336" width="10" style="4"/>
    <col min="13337" max="13338" width="9.6640625" style="4" customWidth="1"/>
    <col min="13339" max="13568" width="10" style="4"/>
    <col min="13569" max="13569" width="8.88671875" style="4" customWidth="1"/>
    <col min="13570" max="13571" width="11.77734375" style="4" customWidth="1"/>
    <col min="13572" max="13573" width="8.44140625" style="4" customWidth="1"/>
    <col min="13574" max="13574" width="12.88671875" style="4" customWidth="1"/>
    <col min="13575" max="13575" width="10" style="4"/>
    <col min="13576" max="13576" width="6.44140625" style="4" customWidth="1"/>
    <col min="13577" max="13582" width="10.21875" style="4" customWidth="1"/>
    <col min="13583" max="13587" width="10" style="4"/>
    <col min="13588" max="13588" width="15.77734375" style="4" customWidth="1"/>
    <col min="13589" max="13590" width="12.44140625" style="4" customWidth="1"/>
    <col min="13591" max="13592" width="10" style="4"/>
    <col min="13593" max="13594" width="9.6640625" style="4" customWidth="1"/>
    <col min="13595" max="13824" width="10" style="4"/>
    <col min="13825" max="13825" width="8.88671875" style="4" customWidth="1"/>
    <col min="13826" max="13827" width="11.77734375" style="4" customWidth="1"/>
    <col min="13828" max="13829" width="8.44140625" style="4" customWidth="1"/>
    <col min="13830" max="13830" width="12.88671875" style="4" customWidth="1"/>
    <col min="13831" max="13831" width="10" style="4"/>
    <col min="13832" max="13832" width="6.44140625" style="4" customWidth="1"/>
    <col min="13833" max="13838" width="10.21875" style="4" customWidth="1"/>
    <col min="13839" max="13843" width="10" style="4"/>
    <col min="13844" max="13844" width="15.77734375" style="4" customWidth="1"/>
    <col min="13845" max="13846" width="12.44140625" style="4" customWidth="1"/>
    <col min="13847" max="13848" width="10" style="4"/>
    <col min="13849" max="13850" width="9.6640625" style="4" customWidth="1"/>
    <col min="13851" max="14080" width="10" style="4"/>
    <col min="14081" max="14081" width="8.88671875" style="4" customWidth="1"/>
    <col min="14082" max="14083" width="11.77734375" style="4" customWidth="1"/>
    <col min="14084" max="14085" width="8.44140625" style="4" customWidth="1"/>
    <col min="14086" max="14086" width="12.88671875" style="4" customWidth="1"/>
    <col min="14087" max="14087" width="10" style="4"/>
    <col min="14088" max="14088" width="6.44140625" style="4" customWidth="1"/>
    <col min="14089" max="14094" width="10.21875" style="4" customWidth="1"/>
    <col min="14095" max="14099" width="10" style="4"/>
    <col min="14100" max="14100" width="15.77734375" style="4" customWidth="1"/>
    <col min="14101" max="14102" width="12.44140625" style="4" customWidth="1"/>
    <col min="14103" max="14104" width="10" style="4"/>
    <col min="14105" max="14106" width="9.6640625" style="4" customWidth="1"/>
    <col min="14107" max="14336" width="10" style="4"/>
    <col min="14337" max="14337" width="8.88671875" style="4" customWidth="1"/>
    <col min="14338" max="14339" width="11.77734375" style="4" customWidth="1"/>
    <col min="14340" max="14341" width="8.44140625" style="4" customWidth="1"/>
    <col min="14342" max="14342" width="12.88671875" style="4" customWidth="1"/>
    <col min="14343" max="14343" width="10" style="4"/>
    <col min="14344" max="14344" width="6.44140625" style="4" customWidth="1"/>
    <col min="14345" max="14350" width="10.21875" style="4" customWidth="1"/>
    <col min="14351" max="14355" width="10" style="4"/>
    <col min="14356" max="14356" width="15.77734375" style="4" customWidth="1"/>
    <col min="14357" max="14358" width="12.44140625" style="4" customWidth="1"/>
    <col min="14359" max="14360" width="10" style="4"/>
    <col min="14361" max="14362" width="9.6640625" style="4" customWidth="1"/>
    <col min="14363" max="14592" width="10" style="4"/>
    <col min="14593" max="14593" width="8.88671875" style="4" customWidth="1"/>
    <col min="14594" max="14595" width="11.77734375" style="4" customWidth="1"/>
    <col min="14596" max="14597" width="8.44140625" style="4" customWidth="1"/>
    <col min="14598" max="14598" width="12.88671875" style="4" customWidth="1"/>
    <col min="14599" max="14599" width="10" style="4"/>
    <col min="14600" max="14600" width="6.44140625" style="4" customWidth="1"/>
    <col min="14601" max="14606" width="10.21875" style="4" customWidth="1"/>
    <col min="14607" max="14611" width="10" style="4"/>
    <col min="14612" max="14612" width="15.77734375" style="4" customWidth="1"/>
    <col min="14613" max="14614" width="12.44140625" style="4" customWidth="1"/>
    <col min="14615" max="14616" width="10" style="4"/>
    <col min="14617" max="14618" width="9.6640625" style="4" customWidth="1"/>
    <col min="14619" max="14848" width="10" style="4"/>
    <col min="14849" max="14849" width="8.88671875" style="4" customWidth="1"/>
    <col min="14850" max="14851" width="11.77734375" style="4" customWidth="1"/>
    <col min="14852" max="14853" width="8.44140625" style="4" customWidth="1"/>
    <col min="14854" max="14854" width="12.88671875" style="4" customWidth="1"/>
    <col min="14855" max="14855" width="10" style="4"/>
    <col min="14856" max="14856" width="6.44140625" style="4" customWidth="1"/>
    <col min="14857" max="14862" width="10.21875" style="4" customWidth="1"/>
    <col min="14863" max="14867" width="10" style="4"/>
    <col min="14868" max="14868" width="15.77734375" style="4" customWidth="1"/>
    <col min="14869" max="14870" width="12.44140625" style="4" customWidth="1"/>
    <col min="14871" max="14872" width="10" style="4"/>
    <col min="14873" max="14874" width="9.6640625" style="4" customWidth="1"/>
    <col min="14875" max="15104" width="10" style="4"/>
    <col min="15105" max="15105" width="8.88671875" style="4" customWidth="1"/>
    <col min="15106" max="15107" width="11.77734375" style="4" customWidth="1"/>
    <col min="15108" max="15109" width="8.44140625" style="4" customWidth="1"/>
    <col min="15110" max="15110" width="12.88671875" style="4" customWidth="1"/>
    <col min="15111" max="15111" width="10" style="4"/>
    <col min="15112" max="15112" width="6.44140625" style="4" customWidth="1"/>
    <col min="15113" max="15118" width="10.21875" style="4" customWidth="1"/>
    <col min="15119" max="15123" width="10" style="4"/>
    <col min="15124" max="15124" width="15.77734375" style="4" customWidth="1"/>
    <col min="15125" max="15126" width="12.44140625" style="4" customWidth="1"/>
    <col min="15127" max="15128" width="10" style="4"/>
    <col min="15129" max="15130" width="9.6640625" style="4" customWidth="1"/>
    <col min="15131" max="15360" width="10" style="4"/>
    <col min="15361" max="15361" width="8.88671875" style="4" customWidth="1"/>
    <col min="15362" max="15363" width="11.77734375" style="4" customWidth="1"/>
    <col min="15364" max="15365" width="8.44140625" style="4" customWidth="1"/>
    <col min="15366" max="15366" width="12.88671875" style="4" customWidth="1"/>
    <col min="15367" max="15367" width="10" style="4"/>
    <col min="15368" max="15368" width="6.44140625" style="4" customWidth="1"/>
    <col min="15369" max="15374" width="10.21875" style="4" customWidth="1"/>
    <col min="15375" max="15379" width="10" style="4"/>
    <col min="15380" max="15380" width="15.77734375" style="4" customWidth="1"/>
    <col min="15381" max="15382" width="12.44140625" style="4" customWidth="1"/>
    <col min="15383" max="15384" width="10" style="4"/>
    <col min="15385" max="15386" width="9.6640625" style="4" customWidth="1"/>
    <col min="15387" max="15616" width="10" style="4"/>
    <col min="15617" max="15617" width="8.88671875" style="4" customWidth="1"/>
    <col min="15618" max="15619" width="11.77734375" style="4" customWidth="1"/>
    <col min="15620" max="15621" width="8.44140625" style="4" customWidth="1"/>
    <col min="15622" max="15622" width="12.88671875" style="4" customWidth="1"/>
    <col min="15623" max="15623" width="10" style="4"/>
    <col min="15624" max="15624" width="6.44140625" style="4" customWidth="1"/>
    <col min="15625" max="15630" width="10.21875" style="4" customWidth="1"/>
    <col min="15631" max="15635" width="10" style="4"/>
    <col min="15636" max="15636" width="15.77734375" style="4" customWidth="1"/>
    <col min="15637" max="15638" width="12.44140625" style="4" customWidth="1"/>
    <col min="15639" max="15640" width="10" style="4"/>
    <col min="15641" max="15642" width="9.6640625" style="4" customWidth="1"/>
    <col min="15643" max="15872" width="10" style="4"/>
    <col min="15873" max="15873" width="8.88671875" style="4" customWidth="1"/>
    <col min="15874" max="15875" width="11.77734375" style="4" customWidth="1"/>
    <col min="15876" max="15877" width="8.44140625" style="4" customWidth="1"/>
    <col min="15878" max="15878" width="12.88671875" style="4" customWidth="1"/>
    <col min="15879" max="15879" width="10" style="4"/>
    <col min="15880" max="15880" width="6.44140625" style="4" customWidth="1"/>
    <col min="15881" max="15886" width="10.21875" style="4" customWidth="1"/>
    <col min="15887" max="15891" width="10" style="4"/>
    <col min="15892" max="15892" width="15.77734375" style="4" customWidth="1"/>
    <col min="15893" max="15894" width="12.44140625" style="4" customWidth="1"/>
    <col min="15895" max="15896" width="10" style="4"/>
    <col min="15897" max="15898" width="9.6640625" style="4" customWidth="1"/>
    <col min="15899" max="16128" width="10" style="4"/>
    <col min="16129" max="16129" width="8.88671875" style="4" customWidth="1"/>
    <col min="16130" max="16131" width="11.77734375" style="4" customWidth="1"/>
    <col min="16132" max="16133" width="8.44140625" style="4" customWidth="1"/>
    <col min="16134" max="16134" width="12.88671875" style="4" customWidth="1"/>
    <col min="16135" max="16135" width="10" style="4"/>
    <col min="16136" max="16136" width="6.44140625" style="4" customWidth="1"/>
    <col min="16137" max="16142" width="10.21875" style="4" customWidth="1"/>
    <col min="16143" max="16147" width="10" style="4"/>
    <col min="16148" max="16148" width="15.77734375" style="4" customWidth="1"/>
    <col min="16149" max="16150" width="12.44140625" style="4" customWidth="1"/>
    <col min="16151" max="16152" width="10" style="4"/>
    <col min="16153" max="16154" width="9.6640625" style="4" customWidth="1"/>
    <col min="16155" max="16384" width="10" style="4"/>
  </cols>
  <sheetData>
    <row r="1" spans="1:66" ht="31.2" thickBot="1" x14ac:dyDescent="0.6">
      <c r="A1" s="1" t="s">
        <v>1</v>
      </c>
      <c r="I1" s="3"/>
      <c r="J1" s="3"/>
      <c r="K1" s="3"/>
      <c r="L1" s="3"/>
      <c r="M1" s="3"/>
      <c r="N1" s="3"/>
      <c r="O1" s="3"/>
      <c r="Q1" s="3"/>
      <c r="AH1" s="3"/>
      <c r="AI1" s="3"/>
      <c r="AJ1" s="3"/>
      <c r="AK1" s="3">
        <v>0</v>
      </c>
      <c r="AL1" s="3" t="s">
        <v>22</v>
      </c>
      <c r="AM1" s="3"/>
      <c r="AN1" s="3"/>
      <c r="AO1" s="3"/>
      <c r="AP1" s="3"/>
      <c r="AQ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66" s="10" customFormat="1" ht="42" customHeight="1" thickBot="1" x14ac:dyDescent="0.35">
      <c r="A2" s="7" t="s">
        <v>2</v>
      </c>
      <c r="B2" s="8" t="s">
        <v>22</v>
      </c>
      <c r="C2" s="3"/>
      <c r="D2" s="3"/>
      <c r="E2" s="9"/>
      <c r="F2" s="78" t="s">
        <v>3</v>
      </c>
      <c r="G2" s="79"/>
      <c r="I2" s="11"/>
      <c r="J2" s="11"/>
      <c r="K2" s="11"/>
      <c r="L2" s="11"/>
      <c r="M2" s="11"/>
      <c r="N2" s="11"/>
      <c r="O2" s="11"/>
      <c r="Q2" s="11"/>
      <c r="R2" s="3"/>
      <c r="S2" s="3"/>
      <c r="T2" s="3"/>
      <c r="U2" s="3"/>
      <c r="V2" s="3"/>
      <c r="W2" s="11"/>
      <c r="X2" s="11"/>
      <c r="Y2" s="6"/>
      <c r="Z2" s="6"/>
      <c r="AA2" s="11"/>
      <c r="AB2" s="11"/>
      <c r="AC2" s="11"/>
      <c r="AD2" s="11"/>
      <c r="AE2" s="11"/>
      <c r="AF2" s="11"/>
      <c r="AG2" s="11"/>
      <c r="AH2" s="11">
        <v>0</v>
      </c>
      <c r="AI2" s="11"/>
      <c r="AJ2" s="11"/>
      <c r="AK2" s="11">
        <v>0.4</v>
      </c>
      <c r="AL2" s="11">
        <v>0</v>
      </c>
      <c r="AM2" s="11"/>
      <c r="AN2" s="11"/>
      <c r="AO2" s="11"/>
      <c r="AP2" s="11"/>
      <c r="AQ2" s="11"/>
      <c r="AR2" s="3"/>
      <c r="AS2" s="3"/>
      <c r="AT2" s="3"/>
      <c r="AU2" s="3"/>
      <c r="AV2" s="3"/>
      <c r="AW2" s="3"/>
      <c r="AX2" s="3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</row>
    <row r="3" spans="1:66" ht="16.2" thickBot="1" x14ac:dyDescent="0.35">
      <c r="A3" s="12">
        <v>1</v>
      </c>
      <c r="B3" s="13">
        <v>0.415793031585865</v>
      </c>
      <c r="E3" s="14"/>
      <c r="F3" s="15">
        <v>10000</v>
      </c>
      <c r="G3" s="16" t="s">
        <v>4</v>
      </c>
      <c r="AH3" s="3">
        <v>0.12903225421905518</v>
      </c>
      <c r="AI3" s="3">
        <v>0</v>
      </c>
      <c r="AJ3" s="3"/>
      <c r="AK3" s="3">
        <v>0.4</v>
      </c>
      <c r="AL3" s="3">
        <v>938</v>
      </c>
      <c r="AM3" s="3"/>
      <c r="AN3" s="3"/>
      <c r="AO3" s="3"/>
      <c r="AP3" s="3"/>
      <c r="AQ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6.2" thickBot="1" x14ac:dyDescent="0.35">
      <c r="A4" s="12">
        <v>2</v>
      </c>
      <c r="B4" s="13">
        <v>0.46625639652061623</v>
      </c>
      <c r="E4" s="14"/>
      <c r="F4" s="17">
        <v>3.0000000726431608</v>
      </c>
      <c r="G4" s="18" t="s">
        <v>5</v>
      </c>
      <c r="I4" s="80" t="s">
        <v>6</v>
      </c>
      <c r="J4" s="81"/>
      <c r="K4" s="82"/>
      <c r="L4" s="83" t="s">
        <v>7</v>
      </c>
      <c r="M4" s="83"/>
      <c r="N4" s="84"/>
      <c r="P4" s="19"/>
      <c r="AH4" s="3">
        <v>0.25806450843811035</v>
      </c>
      <c r="AI4" s="3">
        <v>3</v>
      </c>
      <c r="AJ4" s="3"/>
      <c r="AK4" s="3">
        <v>0.41</v>
      </c>
      <c r="AL4" s="3">
        <v>938</v>
      </c>
      <c r="AM4" s="3"/>
      <c r="AN4" s="3"/>
      <c r="AO4" s="3"/>
      <c r="AP4" s="3"/>
      <c r="AQ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x14ac:dyDescent="0.3">
      <c r="A5" s="12">
        <v>3</v>
      </c>
      <c r="B5" s="13">
        <v>0.59758300868630632</v>
      </c>
      <c r="E5" s="20"/>
      <c r="F5" s="21"/>
      <c r="G5" s="20"/>
      <c r="I5" s="22" t="s">
        <v>8</v>
      </c>
      <c r="J5" s="23">
        <v>0.49046122116931995</v>
      </c>
      <c r="K5" s="24"/>
      <c r="L5" s="25" t="s">
        <v>24</v>
      </c>
      <c r="M5" s="26"/>
      <c r="N5" s="27"/>
      <c r="P5" s="19"/>
      <c r="AH5" s="3">
        <v>0.38709676265716553</v>
      </c>
      <c r="AI5" s="3">
        <v>4</v>
      </c>
      <c r="AJ5" s="3"/>
      <c r="AK5" s="3">
        <v>0.41</v>
      </c>
      <c r="AL5" s="3">
        <v>870</v>
      </c>
      <c r="AM5" s="3"/>
      <c r="AN5" s="3"/>
      <c r="AO5" s="3"/>
      <c r="AP5" s="3"/>
      <c r="AQ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x14ac:dyDescent="0.3">
      <c r="A6" s="12">
        <v>4</v>
      </c>
      <c r="B6" s="13">
        <v>0.55581885992427638</v>
      </c>
      <c r="I6" s="28" t="s">
        <v>9</v>
      </c>
      <c r="J6" s="29">
        <v>8.332084330752941E-2</v>
      </c>
      <c r="K6" s="30"/>
      <c r="L6" s="31"/>
      <c r="M6" s="32"/>
      <c r="N6" s="30"/>
      <c r="AH6" s="3">
        <v>0.5161290168762207</v>
      </c>
      <c r="AI6" s="3">
        <v>8</v>
      </c>
      <c r="AJ6" s="3"/>
      <c r="AK6" s="3">
        <v>0.42</v>
      </c>
      <c r="AL6" s="3">
        <v>870</v>
      </c>
      <c r="AM6" s="3"/>
      <c r="AN6" s="3"/>
      <c r="AO6" s="3"/>
      <c r="AP6" s="3"/>
      <c r="AQ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x14ac:dyDescent="0.3">
      <c r="A7" s="12">
        <v>5</v>
      </c>
      <c r="B7" s="13">
        <v>0.54682881805009176</v>
      </c>
      <c r="F7" s="33"/>
      <c r="I7" s="34" t="s">
        <v>10</v>
      </c>
      <c r="J7" s="35">
        <v>0.99925064818832843</v>
      </c>
      <c r="K7" s="24"/>
      <c r="L7" s="36"/>
      <c r="M7" s="14"/>
      <c r="N7" s="30"/>
      <c r="AH7" s="3">
        <v>0.64516127109527588</v>
      </c>
      <c r="AI7" s="3">
        <v>4</v>
      </c>
      <c r="AJ7" s="3"/>
      <c r="AK7" s="3">
        <v>0.42</v>
      </c>
      <c r="AL7" s="3">
        <v>867</v>
      </c>
      <c r="AM7" s="3"/>
      <c r="AN7" s="3"/>
      <c r="AO7" s="3"/>
      <c r="AP7" s="3"/>
      <c r="AQ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6.2" thickBot="1" x14ac:dyDescent="0.35">
      <c r="A8" s="12">
        <v>6</v>
      </c>
      <c r="B8" s="13">
        <v>0.43475155251733144</v>
      </c>
      <c r="F8" s="33"/>
      <c r="I8" s="37" t="s">
        <v>11</v>
      </c>
      <c r="J8" s="38">
        <v>0.40000364150395973</v>
      </c>
      <c r="K8" s="39"/>
      <c r="L8" s="40"/>
      <c r="M8" s="41"/>
      <c r="N8" s="42"/>
      <c r="AH8" s="3">
        <v>0.77419352531433105</v>
      </c>
      <c r="AI8" s="3">
        <v>9</v>
      </c>
      <c r="AJ8" s="3"/>
      <c r="AK8" s="3">
        <v>0.43</v>
      </c>
      <c r="AL8" s="3">
        <v>867</v>
      </c>
      <c r="AM8" s="3"/>
      <c r="AN8" s="3"/>
      <c r="AO8" s="3"/>
      <c r="AP8" s="3"/>
      <c r="AQ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x14ac:dyDescent="0.3">
      <c r="A9" s="12">
        <v>7</v>
      </c>
      <c r="B9" s="13">
        <v>0.56888679099374795</v>
      </c>
      <c r="F9" s="33"/>
      <c r="I9" s="20"/>
      <c r="J9" s="43"/>
      <c r="K9" s="20"/>
      <c r="L9" s="20"/>
      <c r="M9" s="20"/>
      <c r="N9" s="20"/>
      <c r="AH9" s="3">
        <v>0.90322577953338623</v>
      </c>
      <c r="AI9" s="3">
        <v>9</v>
      </c>
      <c r="AJ9" s="3"/>
      <c r="AK9" s="3">
        <v>0.43</v>
      </c>
      <c r="AL9" s="3">
        <v>732</v>
      </c>
      <c r="AM9" s="3"/>
      <c r="AN9" s="3"/>
      <c r="AO9" s="3"/>
      <c r="AP9" s="3"/>
      <c r="AQ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x14ac:dyDescent="0.3">
      <c r="A10" s="12">
        <v>8</v>
      </c>
      <c r="B10" s="13">
        <v>0.52799816070679906</v>
      </c>
      <c r="F10" s="33"/>
      <c r="I10" s="14"/>
      <c r="J10" s="43"/>
      <c r="K10" s="20"/>
      <c r="L10" s="20"/>
      <c r="M10" s="20"/>
      <c r="N10" s="20"/>
      <c r="P10" s="19"/>
      <c r="AH10" s="3">
        <v>1.0322580337524414</v>
      </c>
      <c r="AI10" s="3">
        <v>12</v>
      </c>
      <c r="AJ10" s="3"/>
      <c r="AK10" s="3">
        <v>0.44</v>
      </c>
      <c r="AL10" s="3">
        <v>732</v>
      </c>
      <c r="AM10" s="3"/>
      <c r="AN10" s="3"/>
      <c r="AO10" s="3"/>
      <c r="AP10" s="3"/>
      <c r="AQ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x14ac:dyDescent="0.3">
      <c r="A11" s="12">
        <v>9</v>
      </c>
      <c r="B11" s="13">
        <v>0.66505426949364799</v>
      </c>
      <c r="I11" s="20"/>
      <c r="J11" s="43"/>
      <c r="K11" s="20"/>
      <c r="L11" s="20"/>
      <c r="M11" s="20"/>
      <c r="N11" s="20"/>
      <c r="P11" s="19"/>
      <c r="AH11" s="3">
        <v>1.1612902879714966</v>
      </c>
      <c r="AI11" s="3">
        <v>8</v>
      </c>
      <c r="AJ11" s="3"/>
      <c r="AK11" s="3">
        <v>0.44</v>
      </c>
      <c r="AL11" s="3">
        <v>699</v>
      </c>
      <c r="AM11" s="3"/>
      <c r="AN11" s="3"/>
      <c r="AO11" s="3"/>
      <c r="AP11" s="3"/>
      <c r="AQ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x14ac:dyDescent="0.3">
      <c r="A12" s="12">
        <v>10</v>
      </c>
      <c r="B12" s="13">
        <v>0.70407889881466068</v>
      </c>
      <c r="I12" s="20"/>
      <c r="J12" s="20"/>
      <c r="K12" s="20"/>
      <c r="L12" s="20"/>
      <c r="M12" s="20"/>
      <c r="N12" s="20"/>
      <c r="P12" s="19"/>
      <c r="AH12" s="3">
        <v>1.2903225421905518</v>
      </c>
      <c r="AI12" s="3">
        <v>3</v>
      </c>
      <c r="AJ12" s="3"/>
      <c r="AK12" s="3">
        <v>0.45</v>
      </c>
      <c r="AL12" s="3">
        <v>699</v>
      </c>
      <c r="AM12" s="3"/>
      <c r="AN12" s="3"/>
      <c r="AO12" s="3"/>
      <c r="AP12" s="3"/>
      <c r="AQ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x14ac:dyDescent="0.3">
      <c r="A13" s="12">
        <v>11</v>
      </c>
      <c r="B13" s="13">
        <v>0.55930818026190865</v>
      </c>
      <c r="I13" s="20"/>
      <c r="J13" s="20"/>
      <c r="K13" s="20"/>
      <c r="L13" s="20"/>
      <c r="M13" s="20"/>
      <c r="N13" s="20"/>
      <c r="AH13" s="3">
        <v>1.4193547964096069</v>
      </c>
      <c r="AI13" s="3">
        <v>6</v>
      </c>
      <c r="AJ13" s="3"/>
      <c r="AK13" s="3">
        <v>0.45</v>
      </c>
      <c r="AL13" s="3">
        <v>600</v>
      </c>
      <c r="AM13" s="3"/>
      <c r="AN13" s="3"/>
      <c r="AO13" s="3"/>
      <c r="AP13" s="3"/>
      <c r="AQ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x14ac:dyDescent="0.3">
      <c r="A14" s="12">
        <v>12</v>
      </c>
      <c r="B14" s="13">
        <v>0.49330585470139321</v>
      </c>
      <c r="E14" s="44"/>
      <c r="I14" s="20"/>
      <c r="J14" s="20"/>
      <c r="K14" s="20"/>
      <c r="L14" s="20"/>
      <c r="M14" s="20"/>
      <c r="N14" s="20"/>
      <c r="AH14" s="3">
        <v>1.5483870506286621</v>
      </c>
      <c r="AI14" s="3">
        <v>7</v>
      </c>
      <c r="AJ14" s="3"/>
      <c r="AK14" s="3">
        <v>0.46</v>
      </c>
      <c r="AL14" s="3">
        <v>600</v>
      </c>
      <c r="AM14" s="3"/>
      <c r="AN14" s="3"/>
      <c r="AO14" s="3"/>
      <c r="AP14" s="3"/>
      <c r="AQ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x14ac:dyDescent="0.3">
      <c r="A15" s="12">
        <v>13</v>
      </c>
      <c r="B15" s="13">
        <v>0.46898575768669426</v>
      </c>
      <c r="E15" s="44"/>
      <c r="I15" s="20"/>
      <c r="J15" s="20"/>
      <c r="K15" s="20"/>
      <c r="L15" s="20"/>
      <c r="M15" s="20"/>
      <c r="N15" s="20"/>
      <c r="AH15" s="3">
        <v>1.6774193048477173</v>
      </c>
      <c r="AI15" s="3">
        <v>6</v>
      </c>
      <c r="AJ15" s="3"/>
      <c r="AK15" s="3">
        <v>0.46</v>
      </c>
      <c r="AL15" s="3">
        <v>526</v>
      </c>
      <c r="AM15" s="3"/>
      <c r="AN15" s="3"/>
      <c r="AO15" s="3"/>
      <c r="AP15" s="3"/>
      <c r="AQ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x14ac:dyDescent="0.3">
      <c r="A16" s="12">
        <v>14</v>
      </c>
      <c r="B16" s="13">
        <v>0.42394473642508779</v>
      </c>
      <c r="E16" s="44"/>
      <c r="I16" s="20"/>
      <c r="J16" s="20"/>
      <c r="K16" s="20"/>
      <c r="L16" s="20"/>
      <c r="M16" s="20"/>
      <c r="N16" s="20"/>
      <c r="AH16" s="3">
        <v>1.8064515590667725</v>
      </c>
      <c r="AI16" s="3">
        <v>6</v>
      </c>
      <c r="AJ16" s="3"/>
      <c r="AK16" s="3">
        <v>0.47</v>
      </c>
      <c r="AL16" s="3">
        <v>526</v>
      </c>
      <c r="AM16" s="3"/>
      <c r="AN16" s="3"/>
      <c r="AO16" s="3"/>
      <c r="AP16" s="3"/>
      <c r="AQ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x14ac:dyDescent="0.3">
      <c r="A17" s="12">
        <v>15</v>
      </c>
      <c r="B17" s="13">
        <v>0.44516980370029424</v>
      </c>
      <c r="I17" s="20"/>
      <c r="J17" s="20"/>
      <c r="K17" s="20"/>
      <c r="L17" s="20"/>
      <c r="M17" s="20"/>
      <c r="N17" s="20"/>
      <c r="AH17" s="3">
        <v>1.9354838132858276</v>
      </c>
      <c r="AI17" s="3">
        <v>2</v>
      </c>
      <c r="AJ17" s="3"/>
      <c r="AK17" s="3">
        <v>0.47</v>
      </c>
      <c r="AL17" s="3">
        <v>454</v>
      </c>
      <c r="AM17" s="3"/>
      <c r="AN17" s="3"/>
      <c r="AO17" s="3"/>
      <c r="AP17" s="3"/>
      <c r="AQ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x14ac:dyDescent="0.3">
      <c r="A18" s="12">
        <v>16</v>
      </c>
      <c r="B18" s="13">
        <v>0.7166281252025114</v>
      </c>
      <c r="I18" s="20"/>
      <c r="J18" s="20"/>
      <c r="K18" s="20"/>
      <c r="L18" s="20"/>
      <c r="M18" s="20"/>
      <c r="N18" s="20"/>
      <c r="AH18" s="3">
        <v>2.0645160675048828</v>
      </c>
      <c r="AI18" s="3">
        <v>5</v>
      </c>
      <c r="AJ18" s="3"/>
      <c r="AK18" s="3">
        <v>0.48</v>
      </c>
      <c r="AL18" s="3">
        <v>454</v>
      </c>
      <c r="AM18" s="3"/>
      <c r="AN18" s="3"/>
      <c r="AO18" s="3"/>
      <c r="AP18" s="3"/>
      <c r="AQ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x14ac:dyDescent="0.3">
      <c r="A19" s="12">
        <v>17</v>
      </c>
      <c r="B19" s="13">
        <v>0.55581635392894735</v>
      </c>
      <c r="I19" s="20"/>
      <c r="J19" s="20"/>
      <c r="K19" s="20"/>
      <c r="L19" s="20"/>
      <c r="M19" s="20"/>
      <c r="N19" s="20"/>
      <c r="AH19" s="3">
        <v>2.193548321723938</v>
      </c>
      <c r="AI19" s="3">
        <v>2</v>
      </c>
      <c r="AJ19" s="3"/>
      <c r="AK19" s="3">
        <v>0.48</v>
      </c>
      <c r="AL19" s="3">
        <v>465</v>
      </c>
      <c r="AM19" s="3"/>
      <c r="AN19" s="3"/>
      <c r="AO19" s="3"/>
      <c r="AP19" s="3"/>
      <c r="AQ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x14ac:dyDescent="0.3">
      <c r="A20" s="12">
        <v>18</v>
      </c>
      <c r="B20" s="13">
        <v>0.46774884164493069</v>
      </c>
      <c r="I20" s="20"/>
      <c r="J20" s="20"/>
      <c r="K20" s="20"/>
      <c r="L20" s="20"/>
      <c r="M20" s="20"/>
      <c r="N20" s="20"/>
      <c r="AH20" s="3">
        <v>2.3225805759429932</v>
      </c>
      <c r="AI20" s="3">
        <v>3</v>
      </c>
      <c r="AJ20" s="3"/>
      <c r="AK20" s="3">
        <v>0.49</v>
      </c>
      <c r="AL20" s="3">
        <v>465</v>
      </c>
      <c r="AM20" s="3"/>
      <c r="AN20" s="3"/>
      <c r="AO20" s="3"/>
      <c r="AP20" s="3"/>
      <c r="AQ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x14ac:dyDescent="0.3">
      <c r="A21" s="12">
        <v>19</v>
      </c>
      <c r="B21" s="13">
        <v>0.47916196190052529</v>
      </c>
      <c r="I21" s="20"/>
      <c r="J21" s="20"/>
      <c r="K21" s="20"/>
      <c r="L21" s="20"/>
      <c r="M21" s="20"/>
      <c r="N21" s="20"/>
      <c r="AH21" s="3">
        <v>2.4516128301620483</v>
      </c>
      <c r="AI21" s="3">
        <v>2</v>
      </c>
      <c r="AJ21" s="3"/>
      <c r="AK21" s="3">
        <v>0.49</v>
      </c>
      <c r="AL21" s="3">
        <v>418</v>
      </c>
      <c r="AM21" s="3"/>
      <c r="AN21" s="3"/>
      <c r="AO21" s="3"/>
      <c r="AP21" s="3"/>
      <c r="AQ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x14ac:dyDescent="0.3">
      <c r="A22" s="12">
        <v>20</v>
      </c>
      <c r="B22" s="13">
        <v>0.44512500392031118</v>
      </c>
      <c r="I22" s="20"/>
      <c r="J22" s="20"/>
      <c r="K22" s="20"/>
      <c r="L22" s="20"/>
      <c r="M22" s="20"/>
      <c r="N22" s="20"/>
      <c r="AH22" s="3">
        <v>2.5806450843811035</v>
      </c>
      <c r="AI22" s="3">
        <v>1</v>
      </c>
      <c r="AJ22" s="3"/>
      <c r="AK22" s="3">
        <v>0.5</v>
      </c>
      <c r="AL22" s="3">
        <v>418</v>
      </c>
      <c r="AM22" s="3"/>
      <c r="AN22" s="3"/>
      <c r="AO22" s="3"/>
      <c r="AP22" s="3"/>
      <c r="AQ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x14ac:dyDescent="0.3">
      <c r="A23" s="12">
        <v>21</v>
      </c>
      <c r="B23" s="13">
        <v>0.44549667064267351</v>
      </c>
      <c r="AH23" s="3">
        <v>2.7096773386001587</v>
      </c>
      <c r="AI23" s="3">
        <v>0</v>
      </c>
      <c r="AJ23" s="3"/>
      <c r="AK23" s="3">
        <v>0.5</v>
      </c>
      <c r="AL23" s="3">
        <v>357</v>
      </c>
      <c r="AM23" s="3"/>
      <c r="AN23" s="3"/>
      <c r="AO23" s="3"/>
      <c r="AP23" s="3"/>
      <c r="AQ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x14ac:dyDescent="0.3">
      <c r="A24" s="12">
        <v>22</v>
      </c>
      <c r="B24" s="13">
        <v>0.44103942188316336</v>
      </c>
      <c r="AH24" s="3">
        <v>2.8387095928192139</v>
      </c>
      <c r="AI24" s="3">
        <v>0</v>
      </c>
      <c r="AJ24" s="3"/>
      <c r="AK24" s="3">
        <v>0.51</v>
      </c>
      <c r="AL24" s="3">
        <v>357</v>
      </c>
      <c r="AM24" s="3"/>
      <c r="AN24" s="3"/>
      <c r="AO24" s="3"/>
      <c r="AP24" s="3"/>
      <c r="AQ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x14ac:dyDescent="0.3">
      <c r="A25" s="12">
        <v>23</v>
      </c>
      <c r="B25" s="13">
        <v>0.42371102314750908</v>
      </c>
      <c r="AH25" s="3">
        <v>2.967741847038269</v>
      </c>
      <c r="AI25" s="3">
        <v>0</v>
      </c>
      <c r="AJ25" s="3"/>
      <c r="AK25" s="3">
        <v>0.51</v>
      </c>
      <c r="AL25" s="3">
        <v>340</v>
      </c>
      <c r="AM25" s="3"/>
      <c r="AN25" s="3"/>
      <c r="AO25" s="3"/>
      <c r="AP25" s="3"/>
      <c r="AQ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x14ac:dyDescent="0.3">
      <c r="A26" s="12">
        <v>24</v>
      </c>
      <c r="B26" s="13">
        <v>0.4662251246991127</v>
      </c>
      <c r="AH26" s="3">
        <v>3.0967741012573242</v>
      </c>
      <c r="AI26" s="3">
        <v>0</v>
      </c>
      <c r="AJ26" s="3"/>
      <c r="AK26" s="3">
        <v>0.52</v>
      </c>
      <c r="AL26" s="3">
        <v>340</v>
      </c>
      <c r="AM26" s="3"/>
      <c r="AN26" s="3"/>
      <c r="AO26" s="3"/>
      <c r="AP26" s="3"/>
      <c r="AQ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1:66" x14ac:dyDescent="0.3">
      <c r="A27" s="12">
        <v>25</v>
      </c>
      <c r="B27" s="13">
        <v>0.50071897949966382</v>
      </c>
      <c r="AH27" s="3">
        <v>3.2258063554763794</v>
      </c>
      <c r="AI27" s="3">
        <v>0</v>
      </c>
      <c r="AJ27" s="3"/>
      <c r="AK27" s="3">
        <v>0.52</v>
      </c>
      <c r="AL27" s="3">
        <v>284</v>
      </c>
      <c r="AM27" s="3"/>
      <c r="AN27" s="3"/>
      <c r="AO27" s="3"/>
      <c r="AP27" s="3"/>
      <c r="AQ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x14ac:dyDescent="0.3">
      <c r="A28" s="12">
        <v>26</v>
      </c>
      <c r="B28" s="13">
        <v>0.50079215216115147</v>
      </c>
      <c r="AH28" s="3">
        <v>3.3548386096954346</v>
      </c>
      <c r="AI28" s="3">
        <v>0</v>
      </c>
      <c r="AJ28" s="3"/>
      <c r="AK28" s="3">
        <v>0.53</v>
      </c>
      <c r="AL28" s="3">
        <v>284</v>
      </c>
      <c r="AM28" s="3"/>
      <c r="AN28" s="3"/>
      <c r="AO28" s="3"/>
      <c r="AP28" s="3"/>
      <c r="AQ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 x14ac:dyDescent="0.3">
      <c r="A29" s="12">
        <v>27</v>
      </c>
      <c r="B29" s="13">
        <v>0.4135652142046442</v>
      </c>
      <c r="AH29" s="3">
        <v>3.4838708639144897</v>
      </c>
      <c r="AI29" s="3">
        <v>0</v>
      </c>
      <c r="AJ29" s="3"/>
      <c r="AK29" s="3">
        <v>0.53</v>
      </c>
      <c r="AL29" s="3">
        <v>273</v>
      </c>
      <c r="AM29" s="3"/>
      <c r="AN29" s="3"/>
      <c r="AO29" s="3"/>
      <c r="AP29" s="3"/>
      <c r="AQ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x14ac:dyDescent="0.3">
      <c r="A30" s="12">
        <v>28</v>
      </c>
      <c r="B30" s="13">
        <v>0.64113659025036984</v>
      </c>
      <c r="AH30" s="3">
        <v>3.6129031181335449</v>
      </c>
      <c r="AI30" s="3">
        <v>0</v>
      </c>
      <c r="AJ30" s="3"/>
      <c r="AK30" s="3">
        <v>0.54</v>
      </c>
      <c r="AL30" s="3">
        <v>273</v>
      </c>
      <c r="AM30" s="3"/>
      <c r="AN30" s="3"/>
      <c r="AO30" s="3"/>
      <c r="AP30" s="3"/>
      <c r="AQ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1:66" x14ac:dyDescent="0.3">
      <c r="A31" s="12">
        <v>29</v>
      </c>
      <c r="B31" s="13">
        <v>0.53870571022102343</v>
      </c>
      <c r="AH31" s="3">
        <v>3.7419353723526001</v>
      </c>
      <c r="AI31" s="3">
        <v>0</v>
      </c>
      <c r="AJ31" s="3"/>
      <c r="AK31" s="3">
        <v>0.54</v>
      </c>
      <c r="AL31" s="3">
        <v>201</v>
      </c>
      <c r="AM31" s="3"/>
      <c r="AN31" s="3"/>
      <c r="AO31" s="3"/>
      <c r="AP31" s="3"/>
      <c r="AQ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66" x14ac:dyDescent="0.3">
      <c r="A32" s="12">
        <v>30</v>
      </c>
      <c r="B32" s="13">
        <v>0.44911826748366501</v>
      </c>
      <c r="AH32" s="3">
        <v>3.8709676265716553</v>
      </c>
      <c r="AI32" s="3">
        <v>0</v>
      </c>
      <c r="AJ32" s="3"/>
      <c r="AK32" s="3">
        <v>0.55000000000000004</v>
      </c>
      <c r="AL32" s="3">
        <v>201</v>
      </c>
      <c r="AM32" s="3"/>
      <c r="AN32" s="3"/>
      <c r="AO32" s="3"/>
      <c r="AP32" s="3"/>
      <c r="AQ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1:66" x14ac:dyDescent="0.3">
      <c r="A33" s="12">
        <v>31</v>
      </c>
      <c r="B33" s="13">
        <v>0.49670812177370205</v>
      </c>
      <c r="AH33" s="3">
        <v>3.9999998807907104</v>
      </c>
      <c r="AI33" s="3">
        <v>0</v>
      </c>
      <c r="AJ33" s="3"/>
      <c r="AK33" s="3">
        <v>0.55000000000000004</v>
      </c>
      <c r="AL33" s="3">
        <v>238</v>
      </c>
      <c r="AM33" s="3"/>
      <c r="AN33" s="3"/>
      <c r="AO33" s="3"/>
      <c r="AP33" s="3"/>
      <c r="AQ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 spans="1:66" x14ac:dyDescent="0.3">
      <c r="A34" s="12">
        <v>32</v>
      </c>
      <c r="B34" s="13">
        <v>0.49517123935568708</v>
      </c>
      <c r="AH34" s="3"/>
      <c r="AI34" s="3"/>
      <c r="AJ34" s="3"/>
      <c r="AK34" s="3">
        <v>0.56000000000000005</v>
      </c>
      <c r="AL34" s="3">
        <v>238</v>
      </c>
      <c r="AM34" s="3"/>
      <c r="AN34" s="3"/>
      <c r="AO34" s="3"/>
      <c r="AP34" s="3"/>
      <c r="AQ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 x14ac:dyDescent="0.3">
      <c r="A35" s="12">
        <v>33</v>
      </c>
      <c r="B35" s="13">
        <v>0.50081761430763327</v>
      </c>
      <c r="AH35" s="3"/>
      <c r="AI35" s="3"/>
      <c r="AJ35" s="3"/>
      <c r="AK35" s="3">
        <v>0.56000000000000005</v>
      </c>
      <c r="AL35" s="3">
        <v>190</v>
      </c>
      <c r="AM35" s="3"/>
      <c r="AN35" s="3"/>
      <c r="AO35" s="3"/>
      <c r="AP35" s="3"/>
      <c r="AQ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1:66" x14ac:dyDescent="0.3">
      <c r="A36" s="12">
        <v>34</v>
      </c>
      <c r="B36" s="13">
        <v>0.54545798438411741</v>
      </c>
      <c r="AH36" s="3"/>
      <c r="AI36" s="3"/>
      <c r="AJ36" s="3"/>
      <c r="AK36" s="3">
        <v>0.56999999999999995</v>
      </c>
      <c r="AL36" s="3">
        <v>190</v>
      </c>
      <c r="AM36" s="3"/>
      <c r="AN36" s="3"/>
      <c r="AO36" s="3"/>
      <c r="AP36" s="3"/>
      <c r="AQ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6" x14ac:dyDescent="0.3">
      <c r="A37" s="12">
        <v>35</v>
      </c>
      <c r="B37" s="13">
        <v>0.48078064692211397</v>
      </c>
      <c r="AH37" s="3"/>
      <c r="AI37" s="3"/>
      <c r="AJ37" s="3"/>
      <c r="AK37" s="3">
        <v>0.56999999999999995</v>
      </c>
      <c r="AL37" s="3">
        <v>174</v>
      </c>
      <c r="AM37" s="3"/>
      <c r="AN37" s="3"/>
      <c r="AO37" s="3"/>
      <c r="AP37" s="3"/>
      <c r="AQ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1:66" x14ac:dyDescent="0.3">
      <c r="A38" s="12">
        <v>36</v>
      </c>
      <c r="B38" s="13">
        <v>0.53469835657694353</v>
      </c>
      <c r="AH38" s="3"/>
      <c r="AI38" s="3"/>
      <c r="AJ38" s="3"/>
      <c r="AK38" s="3">
        <v>0.57999999999999996</v>
      </c>
      <c r="AL38" s="3">
        <v>174</v>
      </c>
      <c r="AM38" s="3"/>
      <c r="AN38" s="3"/>
      <c r="AO38" s="3"/>
      <c r="AP38" s="3"/>
      <c r="AQ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  <row r="39" spans="1:66" x14ac:dyDescent="0.3">
      <c r="A39" s="12">
        <v>37</v>
      </c>
      <c r="B39" s="13">
        <v>0.41378135573377783</v>
      </c>
      <c r="AH39" s="3"/>
      <c r="AI39" s="3"/>
      <c r="AJ39" s="3"/>
      <c r="AK39" s="3">
        <v>0.57999999999999996</v>
      </c>
      <c r="AL39" s="3">
        <v>147</v>
      </c>
      <c r="AM39" s="3"/>
      <c r="AN39" s="3"/>
      <c r="AO39" s="3"/>
      <c r="AP39" s="3"/>
      <c r="AQ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</row>
    <row r="40" spans="1:66" x14ac:dyDescent="0.3">
      <c r="A40" s="12">
        <v>38</v>
      </c>
      <c r="B40" s="13">
        <v>0.4224016247689113</v>
      </c>
      <c r="AH40" s="3"/>
      <c r="AI40" s="3"/>
      <c r="AJ40" s="3"/>
      <c r="AK40" s="3">
        <v>0.59</v>
      </c>
      <c r="AL40" s="3">
        <v>147</v>
      </c>
      <c r="AM40" s="3"/>
      <c r="AN40" s="3"/>
      <c r="AO40" s="3"/>
      <c r="AP40" s="3"/>
      <c r="AQ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</row>
    <row r="41" spans="1:66" x14ac:dyDescent="0.3">
      <c r="A41" s="12">
        <v>39</v>
      </c>
      <c r="B41" s="13">
        <v>0.58616754526273784</v>
      </c>
      <c r="AH41" s="3"/>
      <c r="AI41" s="3"/>
      <c r="AJ41" s="3"/>
      <c r="AK41" s="3">
        <v>0.59</v>
      </c>
      <c r="AL41" s="3">
        <v>133</v>
      </c>
      <c r="AM41" s="3"/>
      <c r="AN41" s="3"/>
      <c r="AO41" s="3"/>
      <c r="AP41" s="3"/>
      <c r="AQ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</row>
    <row r="42" spans="1:66" x14ac:dyDescent="0.3">
      <c r="A42" s="12">
        <v>40</v>
      </c>
      <c r="B42" s="13">
        <v>0.50372369841669695</v>
      </c>
      <c r="AH42" s="3"/>
      <c r="AI42" s="3"/>
      <c r="AJ42" s="3"/>
      <c r="AK42" s="3">
        <v>0.6</v>
      </c>
      <c r="AL42" s="3">
        <v>133</v>
      </c>
      <c r="AM42" s="3"/>
      <c r="AN42" s="3"/>
      <c r="AO42" s="3"/>
      <c r="AP42" s="3"/>
      <c r="AQ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</row>
    <row r="43" spans="1:66" x14ac:dyDescent="0.3">
      <c r="A43" s="12">
        <v>41</v>
      </c>
      <c r="B43" s="13">
        <v>0.61709090994295179</v>
      </c>
      <c r="AH43" s="3"/>
      <c r="AI43" s="3"/>
      <c r="AJ43" s="3"/>
      <c r="AK43" s="3">
        <v>0.6</v>
      </c>
      <c r="AL43" s="3">
        <v>122</v>
      </c>
      <c r="AM43" s="3"/>
      <c r="AN43" s="3"/>
      <c r="AO43" s="3"/>
      <c r="AP43" s="3"/>
      <c r="AQ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1:66" x14ac:dyDescent="0.3">
      <c r="A44" s="12">
        <v>42</v>
      </c>
      <c r="B44" s="13">
        <v>0.49288360531214792</v>
      </c>
      <c r="AH44" s="3"/>
      <c r="AI44" s="3"/>
      <c r="AJ44" s="3"/>
      <c r="AK44" s="3">
        <v>0.61</v>
      </c>
      <c r="AL44" s="3">
        <v>122</v>
      </c>
      <c r="AM44" s="3"/>
      <c r="AN44" s="3"/>
      <c r="AO44" s="3"/>
      <c r="AP44" s="3"/>
      <c r="AQ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</row>
    <row r="45" spans="1:66" x14ac:dyDescent="0.3">
      <c r="A45" s="12">
        <v>43</v>
      </c>
      <c r="B45" s="13">
        <v>0.53301600612392241</v>
      </c>
      <c r="AH45" s="3"/>
      <c r="AI45" s="3"/>
      <c r="AJ45" s="3"/>
      <c r="AK45" s="3">
        <v>0.61</v>
      </c>
      <c r="AL45" s="3">
        <v>139</v>
      </c>
      <c r="AM45" s="3"/>
      <c r="AN45" s="3"/>
      <c r="AO45" s="3"/>
      <c r="AP45" s="3"/>
      <c r="AQ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spans="1:66" x14ac:dyDescent="0.3">
      <c r="A46" s="12">
        <v>44</v>
      </c>
      <c r="B46" s="13">
        <v>0.5009361711257494</v>
      </c>
      <c r="AH46" s="3"/>
      <c r="AI46" s="3"/>
      <c r="AJ46" s="3"/>
      <c r="AK46" s="3">
        <v>0.62</v>
      </c>
      <c r="AL46" s="3">
        <v>139</v>
      </c>
      <c r="AM46" s="3"/>
      <c r="AN46" s="3"/>
      <c r="AO46" s="3"/>
      <c r="AP46" s="3"/>
      <c r="AQ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spans="1:66" x14ac:dyDescent="0.3">
      <c r="A47" s="12">
        <v>45</v>
      </c>
      <c r="B47" s="13">
        <v>0.45939764677305361</v>
      </c>
      <c r="AH47" s="3"/>
      <c r="AI47" s="3"/>
      <c r="AJ47" s="3"/>
      <c r="AK47" s="3">
        <v>0.62</v>
      </c>
      <c r="AL47" s="3">
        <v>96</v>
      </c>
      <c r="AM47" s="3"/>
      <c r="AN47" s="3"/>
      <c r="AO47" s="3"/>
      <c r="AP47" s="3"/>
      <c r="AQ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1:66" x14ac:dyDescent="0.3">
      <c r="A48" s="12">
        <v>46</v>
      </c>
      <c r="B48" s="13">
        <v>0.62166795016088006</v>
      </c>
      <c r="AH48" s="3"/>
      <c r="AI48" s="3"/>
      <c r="AJ48" s="3"/>
      <c r="AK48" s="3">
        <v>0.63</v>
      </c>
      <c r="AL48" s="3">
        <v>96</v>
      </c>
      <c r="AM48" s="3"/>
      <c r="AN48" s="3"/>
      <c r="AO48" s="3"/>
      <c r="AP48" s="3"/>
      <c r="AQ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1:66" x14ac:dyDescent="0.3">
      <c r="A49" s="12">
        <v>47</v>
      </c>
      <c r="B49" s="13">
        <v>0.4291429600326605</v>
      </c>
      <c r="AH49" s="3"/>
      <c r="AI49" s="3"/>
      <c r="AJ49" s="3"/>
      <c r="AK49" s="3">
        <v>0.63</v>
      </c>
      <c r="AL49" s="3">
        <v>84</v>
      </c>
      <c r="AM49" s="3"/>
      <c r="AN49" s="3"/>
      <c r="AO49" s="3"/>
      <c r="AP49" s="3"/>
      <c r="AQ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1:66" x14ac:dyDescent="0.3">
      <c r="A50" s="12">
        <v>48</v>
      </c>
      <c r="B50" s="13">
        <v>0.43798712486203628</v>
      </c>
      <c r="AH50" s="3"/>
      <c r="AI50" s="3"/>
      <c r="AJ50" s="3"/>
      <c r="AK50" s="3">
        <v>0.64</v>
      </c>
      <c r="AL50" s="3">
        <v>84</v>
      </c>
      <c r="AM50" s="3"/>
      <c r="AN50" s="3"/>
      <c r="AO50" s="3"/>
      <c r="AP50" s="3"/>
      <c r="AQ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1:66" x14ac:dyDescent="0.3">
      <c r="A51" s="12">
        <v>49</v>
      </c>
      <c r="B51" s="13">
        <v>0.43770284492334299</v>
      </c>
      <c r="AH51" s="3"/>
      <c r="AI51" s="3"/>
      <c r="AJ51" s="3"/>
      <c r="AK51" s="3">
        <v>0.64</v>
      </c>
      <c r="AL51" s="3">
        <v>93</v>
      </c>
      <c r="AM51" s="3"/>
      <c r="AN51" s="3"/>
      <c r="AO51" s="3"/>
      <c r="AP51" s="3"/>
      <c r="AQ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1:66" x14ac:dyDescent="0.3">
      <c r="A52" s="12">
        <v>50</v>
      </c>
      <c r="B52" s="13">
        <v>0.61556462245786348</v>
      </c>
      <c r="AH52" s="3"/>
      <c r="AI52" s="3"/>
      <c r="AJ52" s="3"/>
      <c r="AK52" s="3">
        <v>0.65</v>
      </c>
      <c r="AL52" s="3">
        <v>93</v>
      </c>
      <c r="AM52" s="3"/>
      <c r="AN52" s="3"/>
      <c r="AO52" s="3"/>
      <c r="AP52" s="3"/>
      <c r="AQ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spans="1:66" x14ac:dyDescent="0.3">
      <c r="A53" s="12">
        <v>51</v>
      </c>
      <c r="B53" s="13">
        <v>0.44463125085182831</v>
      </c>
      <c r="AH53" s="3"/>
      <c r="AI53" s="3"/>
      <c r="AJ53" s="3"/>
      <c r="AK53" s="3">
        <v>0.65</v>
      </c>
      <c r="AL53" s="3">
        <v>57</v>
      </c>
      <c r="AM53" s="3"/>
      <c r="AN53" s="3"/>
      <c r="AO53" s="3"/>
      <c r="AP53" s="3"/>
      <c r="AQ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</row>
    <row r="54" spans="1:66" x14ac:dyDescent="0.3">
      <c r="A54" s="12">
        <v>52</v>
      </c>
      <c r="B54" s="13">
        <v>0.44841232419405463</v>
      </c>
      <c r="AH54" s="3"/>
      <c r="AI54" s="3"/>
      <c r="AJ54" s="3"/>
      <c r="AK54" s="3">
        <v>0.66</v>
      </c>
      <c r="AL54" s="3">
        <v>57</v>
      </c>
      <c r="AM54" s="3"/>
      <c r="AN54" s="3"/>
      <c r="AO54" s="3"/>
      <c r="AP54" s="3"/>
      <c r="AQ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x14ac:dyDescent="0.3">
      <c r="A55" s="12">
        <v>53</v>
      </c>
      <c r="B55" s="13">
        <v>0.51702038211039247</v>
      </c>
      <c r="AH55" s="3"/>
      <c r="AI55" s="3"/>
      <c r="AJ55" s="3"/>
      <c r="AK55" s="3">
        <v>0.66</v>
      </c>
      <c r="AL55" s="3">
        <v>76</v>
      </c>
      <c r="AM55" s="3"/>
      <c r="AN55" s="3"/>
      <c r="AO55" s="3"/>
      <c r="AP55" s="3"/>
      <c r="AQ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1:66" x14ac:dyDescent="0.3">
      <c r="A56" s="12">
        <v>54</v>
      </c>
      <c r="B56" s="13">
        <v>0.59404709446414516</v>
      </c>
      <c r="AH56" s="3"/>
      <c r="AI56" s="3"/>
      <c r="AJ56" s="3"/>
      <c r="AK56" s="3">
        <v>0.67</v>
      </c>
      <c r="AL56" s="3">
        <v>76</v>
      </c>
      <c r="AM56" s="3"/>
      <c r="AN56" s="3"/>
      <c r="AO56" s="3"/>
      <c r="AP56" s="3"/>
      <c r="AQ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1:66" x14ac:dyDescent="0.3">
      <c r="A57" s="12">
        <v>55</v>
      </c>
      <c r="B57" s="13">
        <v>0.41354022217873854</v>
      </c>
      <c r="AH57" s="3"/>
      <c r="AI57" s="3"/>
      <c r="AJ57" s="3"/>
      <c r="AK57" s="3">
        <v>0.67</v>
      </c>
      <c r="AL57" s="3">
        <v>43</v>
      </c>
      <c r="AM57" s="3"/>
      <c r="AN57" s="3"/>
      <c r="AO57" s="3"/>
      <c r="AP57" s="3"/>
      <c r="AQ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  <row r="58" spans="1:66" x14ac:dyDescent="0.3">
      <c r="A58" s="12">
        <v>56</v>
      </c>
      <c r="B58" s="13">
        <v>0.46540883458665727</v>
      </c>
      <c r="AH58" s="3"/>
      <c r="AI58" s="3"/>
      <c r="AJ58" s="3"/>
      <c r="AK58" s="3">
        <v>0.68</v>
      </c>
      <c r="AL58" s="3">
        <v>43</v>
      </c>
      <c r="AM58" s="3"/>
      <c r="AN58" s="3"/>
      <c r="AO58" s="3"/>
      <c r="AP58" s="3"/>
      <c r="AQ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 spans="1:66" x14ac:dyDescent="0.3">
      <c r="A59" s="12">
        <v>57</v>
      </c>
      <c r="B59" s="13">
        <v>0.53569480691759797</v>
      </c>
      <c r="AH59" s="3"/>
      <c r="AI59" s="3"/>
      <c r="AJ59" s="3"/>
      <c r="AK59" s="3">
        <v>0.68</v>
      </c>
      <c r="AL59" s="3">
        <v>49</v>
      </c>
      <c r="AM59" s="3"/>
      <c r="AN59" s="3"/>
      <c r="AO59" s="3"/>
      <c r="AP59" s="3"/>
      <c r="AQ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spans="1:66" x14ac:dyDescent="0.3">
      <c r="A60" s="12">
        <v>58</v>
      </c>
      <c r="B60" s="13">
        <v>0.40823736883340889</v>
      </c>
      <c r="AH60" s="3"/>
      <c r="AI60" s="3"/>
      <c r="AJ60" s="3"/>
      <c r="AK60" s="3">
        <v>0.69</v>
      </c>
      <c r="AL60" s="3">
        <v>49</v>
      </c>
      <c r="AM60" s="3"/>
      <c r="AN60" s="3"/>
      <c r="AO60" s="3"/>
      <c r="AP60" s="3"/>
      <c r="AQ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spans="1:66" x14ac:dyDescent="0.3">
      <c r="A61" s="12">
        <v>59</v>
      </c>
      <c r="B61" s="13">
        <v>0.43561726045491911</v>
      </c>
      <c r="AH61" s="3"/>
      <c r="AI61" s="3"/>
      <c r="AJ61" s="3"/>
      <c r="AK61" s="3">
        <v>0.69</v>
      </c>
      <c r="AL61" s="3">
        <v>41</v>
      </c>
      <c r="AM61" s="3"/>
      <c r="AN61" s="3"/>
      <c r="AO61" s="3"/>
      <c r="AP61" s="3"/>
      <c r="AQ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  <row r="62" spans="1:66" x14ac:dyDescent="0.3">
      <c r="A62" s="12">
        <v>60</v>
      </c>
      <c r="B62" s="13">
        <v>0.40468905994804161</v>
      </c>
      <c r="AH62" s="3"/>
      <c r="AI62" s="3"/>
      <c r="AJ62" s="3"/>
      <c r="AK62" s="3">
        <v>0.7</v>
      </c>
      <c r="AL62" s="3">
        <v>41</v>
      </c>
      <c r="AM62" s="3"/>
      <c r="AN62" s="3"/>
      <c r="AO62" s="3"/>
      <c r="AP62" s="3"/>
      <c r="AQ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</row>
    <row r="63" spans="1:66" x14ac:dyDescent="0.3">
      <c r="A63" s="12">
        <v>61</v>
      </c>
      <c r="B63" s="13">
        <v>0.47815082771635486</v>
      </c>
      <c r="AH63" s="3"/>
      <c r="AI63" s="3"/>
      <c r="AJ63" s="3"/>
      <c r="AK63" s="3">
        <v>0.7</v>
      </c>
      <c r="AL63" s="3">
        <v>37</v>
      </c>
      <c r="AM63" s="3"/>
      <c r="AN63" s="3"/>
      <c r="AO63" s="3"/>
      <c r="AP63" s="3"/>
      <c r="AQ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</row>
    <row r="64" spans="1:66" x14ac:dyDescent="0.3">
      <c r="A64" s="12">
        <v>62</v>
      </c>
      <c r="B64" s="13">
        <v>0.53649232476164144</v>
      </c>
      <c r="AH64" s="3"/>
      <c r="AI64" s="3"/>
      <c r="AJ64" s="3"/>
      <c r="AK64" s="3">
        <v>0.71</v>
      </c>
      <c r="AL64" s="3">
        <v>37</v>
      </c>
      <c r="AM64" s="3"/>
      <c r="AN64" s="3"/>
      <c r="AO64" s="3"/>
      <c r="AP64" s="3"/>
      <c r="AQ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</row>
    <row r="65" spans="1:66" x14ac:dyDescent="0.3">
      <c r="A65" s="12">
        <v>63</v>
      </c>
      <c r="B65" s="13">
        <v>0.40883751981566585</v>
      </c>
      <c r="AH65" s="3"/>
      <c r="AI65" s="3"/>
      <c r="AJ65" s="3"/>
      <c r="AK65" s="3">
        <v>0.71</v>
      </c>
      <c r="AL65" s="3">
        <v>31</v>
      </c>
      <c r="AM65" s="3"/>
      <c r="AN65" s="3"/>
      <c r="AO65" s="3"/>
      <c r="AP65" s="3"/>
      <c r="AQ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</row>
    <row r="66" spans="1:66" x14ac:dyDescent="0.3">
      <c r="A66" s="12">
        <v>64</v>
      </c>
      <c r="B66" s="13">
        <v>0.43350078925462288</v>
      </c>
      <c r="AH66" s="3"/>
      <c r="AI66" s="3"/>
      <c r="AJ66" s="3"/>
      <c r="AK66" s="3">
        <v>0.72</v>
      </c>
      <c r="AL66" s="3">
        <v>31</v>
      </c>
      <c r="AM66" s="3"/>
      <c r="AN66" s="3"/>
      <c r="AO66" s="3"/>
      <c r="AP66" s="3"/>
      <c r="AQ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  <row r="67" spans="1:66" x14ac:dyDescent="0.3">
      <c r="A67" s="12">
        <v>65</v>
      </c>
      <c r="B67" s="13">
        <v>0.40704426257596005</v>
      </c>
      <c r="AH67" s="3"/>
      <c r="AI67" s="3"/>
      <c r="AJ67" s="3"/>
      <c r="AK67" s="3">
        <v>0.72</v>
      </c>
      <c r="AL67" s="3">
        <v>35</v>
      </c>
      <c r="AM67" s="3"/>
      <c r="AN67" s="3"/>
      <c r="AO67" s="3"/>
      <c r="AP67" s="3"/>
      <c r="AQ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</row>
    <row r="68" spans="1:66" x14ac:dyDescent="0.3">
      <c r="A68" s="12">
        <v>66</v>
      </c>
      <c r="B68" s="13">
        <v>0.47400250277993561</v>
      </c>
      <c r="AH68" s="3"/>
      <c r="AI68" s="3"/>
      <c r="AJ68" s="3"/>
      <c r="AK68" s="3">
        <v>0.73</v>
      </c>
      <c r="AL68" s="3">
        <v>35</v>
      </c>
      <c r="AM68" s="3"/>
      <c r="AN68" s="3"/>
      <c r="AO68" s="3"/>
      <c r="AP68" s="3"/>
      <c r="AQ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</row>
    <row r="69" spans="1:66" x14ac:dyDescent="0.3">
      <c r="A69" s="12">
        <v>67</v>
      </c>
      <c r="B69" s="13">
        <v>0.58865992725399219</v>
      </c>
      <c r="AH69" s="3"/>
      <c r="AI69" s="3"/>
      <c r="AJ69" s="3"/>
      <c r="AK69" s="3">
        <v>0.73</v>
      </c>
      <c r="AL69" s="3">
        <v>30</v>
      </c>
      <c r="AM69" s="3"/>
      <c r="AN69" s="3"/>
      <c r="AO69" s="3"/>
      <c r="AP69" s="3"/>
      <c r="AQ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</row>
    <row r="70" spans="1:66" x14ac:dyDescent="0.3">
      <c r="A70" s="12">
        <v>68</v>
      </c>
      <c r="B70" s="13">
        <v>0.52972381143795655</v>
      </c>
      <c r="AH70" s="3"/>
      <c r="AI70" s="3"/>
      <c r="AJ70" s="3"/>
      <c r="AK70" s="3">
        <v>0.74</v>
      </c>
      <c r="AL70" s="3">
        <v>30</v>
      </c>
      <c r="AM70" s="3"/>
      <c r="AN70" s="3"/>
      <c r="AO70" s="3"/>
      <c r="AP70" s="3"/>
      <c r="AQ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</row>
    <row r="71" spans="1:66" x14ac:dyDescent="0.3">
      <c r="A71" s="12">
        <v>69</v>
      </c>
      <c r="B71" s="13">
        <v>0.4048957694377231</v>
      </c>
      <c r="AH71" s="3"/>
      <c r="AI71" s="3"/>
      <c r="AJ71" s="3"/>
      <c r="AK71" s="3">
        <v>0.74</v>
      </c>
      <c r="AL71" s="3">
        <v>24</v>
      </c>
      <c r="AM71" s="3"/>
      <c r="AN71" s="3"/>
      <c r="AO71" s="3"/>
      <c r="AP71" s="3"/>
      <c r="AQ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</row>
    <row r="72" spans="1:66" x14ac:dyDescent="0.3">
      <c r="A72" s="12">
        <v>70</v>
      </c>
      <c r="B72" s="13">
        <v>0.5633205672188627</v>
      </c>
      <c r="AH72" s="3"/>
      <c r="AI72" s="3"/>
      <c r="AJ72" s="3"/>
      <c r="AK72" s="3">
        <v>0.75</v>
      </c>
      <c r="AL72" s="3">
        <v>24</v>
      </c>
      <c r="AM72" s="3"/>
      <c r="AN72" s="3"/>
      <c r="AO72" s="3"/>
      <c r="AP72" s="3"/>
      <c r="AQ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</row>
    <row r="73" spans="1:66" x14ac:dyDescent="0.3">
      <c r="A73" s="12">
        <v>71</v>
      </c>
      <c r="B73" s="13">
        <v>0.40243973230416397</v>
      </c>
      <c r="AH73" s="3"/>
      <c r="AI73" s="3"/>
      <c r="AJ73" s="3"/>
      <c r="AK73" s="3">
        <v>0.75</v>
      </c>
      <c r="AL73" s="3">
        <v>16</v>
      </c>
      <c r="AM73" s="3"/>
      <c r="AN73" s="3"/>
      <c r="AO73" s="3"/>
      <c r="AP73" s="3"/>
      <c r="AQ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</row>
    <row r="74" spans="1:66" x14ac:dyDescent="0.3">
      <c r="A74" s="12">
        <v>72</v>
      </c>
      <c r="B74" s="13">
        <v>0.45583564427156276</v>
      </c>
      <c r="AH74" s="3"/>
      <c r="AI74" s="3"/>
      <c r="AJ74" s="3"/>
      <c r="AK74" s="3">
        <v>0.76</v>
      </c>
      <c r="AL74" s="3">
        <v>16</v>
      </c>
      <c r="AM74" s="3"/>
      <c r="AN74" s="3"/>
      <c r="AO74" s="3"/>
      <c r="AP74" s="3"/>
      <c r="AQ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</row>
    <row r="75" spans="1:66" x14ac:dyDescent="0.3">
      <c r="A75" s="12">
        <v>73</v>
      </c>
      <c r="B75" s="13">
        <v>0.48772591224314044</v>
      </c>
      <c r="AH75" s="3"/>
      <c r="AI75" s="3"/>
      <c r="AJ75" s="3"/>
      <c r="AK75" s="3">
        <v>0.76</v>
      </c>
      <c r="AL75" s="3">
        <v>15</v>
      </c>
      <c r="AM75" s="3"/>
      <c r="AN75" s="3"/>
      <c r="AO75" s="3"/>
      <c r="AP75" s="3"/>
      <c r="AQ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</row>
    <row r="76" spans="1:66" x14ac:dyDescent="0.3">
      <c r="A76" s="12">
        <v>74</v>
      </c>
      <c r="B76" s="13">
        <v>0.45007263480982285</v>
      </c>
      <c r="AH76" s="3"/>
      <c r="AI76" s="3"/>
      <c r="AJ76" s="3"/>
      <c r="AK76" s="3">
        <v>0.77</v>
      </c>
      <c r="AL76" s="3">
        <v>15</v>
      </c>
      <c r="AM76" s="3"/>
      <c r="AN76" s="3"/>
      <c r="AO76" s="3"/>
      <c r="AP76" s="3"/>
      <c r="AQ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</row>
    <row r="77" spans="1:66" x14ac:dyDescent="0.3">
      <c r="A77" s="12">
        <v>75</v>
      </c>
      <c r="B77" s="13">
        <v>0.43884020931522338</v>
      </c>
      <c r="AH77" s="3"/>
      <c r="AI77" s="3"/>
      <c r="AJ77" s="3"/>
      <c r="AK77" s="3">
        <v>0.77</v>
      </c>
      <c r="AL77" s="3">
        <v>20</v>
      </c>
      <c r="AM77" s="3"/>
      <c r="AN77" s="3"/>
      <c r="AO77" s="3"/>
      <c r="AP77" s="3"/>
      <c r="AQ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</row>
    <row r="78" spans="1:66" x14ac:dyDescent="0.3">
      <c r="A78" s="12">
        <v>76</v>
      </c>
      <c r="B78" s="13">
        <v>0.61415000359427829</v>
      </c>
      <c r="AH78" s="3"/>
      <c r="AI78" s="3"/>
      <c r="AJ78" s="3"/>
      <c r="AK78" s="3">
        <v>0.78</v>
      </c>
      <c r="AL78" s="3">
        <v>20</v>
      </c>
      <c r="AM78" s="3"/>
      <c r="AN78" s="3"/>
      <c r="AO78" s="3"/>
      <c r="AP78" s="3"/>
      <c r="AQ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</row>
    <row r="79" spans="1:66" x14ac:dyDescent="0.3">
      <c r="A79" s="12">
        <v>77</v>
      </c>
      <c r="B79" s="13">
        <v>0.4390105015748812</v>
      </c>
      <c r="AH79" s="3"/>
      <c r="AI79" s="3"/>
      <c r="AJ79" s="3"/>
      <c r="AK79" s="3">
        <v>0.78</v>
      </c>
      <c r="AL79" s="3">
        <v>8</v>
      </c>
      <c r="AM79" s="3"/>
      <c r="AN79" s="3"/>
      <c r="AO79" s="3"/>
      <c r="AP79" s="3"/>
      <c r="AQ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</row>
    <row r="80" spans="1:66" x14ac:dyDescent="0.3">
      <c r="A80" s="12">
        <v>78</v>
      </c>
      <c r="B80" s="13">
        <v>0.44546151755372831</v>
      </c>
      <c r="AH80" s="3"/>
      <c r="AI80" s="3"/>
      <c r="AJ80" s="3"/>
      <c r="AK80" s="3">
        <v>0.79</v>
      </c>
      <c r="AL80" s="3">
        <v>8</v>
      </c>
      <c r="AM80" s="3"/>
      <c r="AN80" s="3"/>
      <c r="AO80" s="3"/>
      <c r="AP80" s="3"/>
      <c r="AQ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</row>
    <row r="81" spans="1:66" x14ac:dyDescent="0.3">
      <c r="A81" s="12">
        <v>79</v>
      </c>
      <c r="B81" s="13">
        <v>0.43270602338799258</v>
      </c>
      <c r="AH81" s="3"/>
      <c r="AI81" s="3"/>
      <c r="AJ81" s="3"/>
      <c r="AK81" s="3">
        <v>0.79</v>
      </c>
      <c r="AL81" s="3">
        <v>14</v>
      </c>
      <c r="AM81" s="3"/>
      <c r="AN81" s="3"/>
      <c r="AO81" s="3"/>
      <c r="AP81" s="3"/>
      <c r="AQ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</row>
    <row r="82" spans="1:66" x14ac:dyDescent="0.3">
      <c r="A82" s="12">
        <v>80</v>
      </c>
      <c r="B82" s="13">
        <v>0.54766747843154251</v>
      </c>
      <c r="AH82" s="3"/>
      <c r="AI82" s="3"/>
      <c r="AJ82" s="3"/>
      <c r="AK82" s="3">
        <v>0.8</v>
      </c>
      <c r="AL82" s="3">
        <v>14</v>
      </c>
      <c r="AM82" s="3"/>
      <c r="AN82" s="3"/>
      <c r="AO82" s="3"/>
      <c r="AP82" s="3"/>
      <c r="AQ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</row>
    <row r="83" spans="1:66" x14ac:dyDescent="0.3">
      <c r="A83" s="12">
        <v>81</v>
      </c>
      <c r="B83" s="13">
        <v>0.53174164365914323</v>
      </c>
      <c r="AH83" s="3"/>
      <c r="AI83" s="3"/>
      <c r="AJ83" s="3"/>
      <c r="AK83" s="3">
        <v>0.8</v>
      </c>
      <c r="AL83" s="3">
        <v>14</v>
      </c>
      <c r="AM83" s="3"/>
      <c r="AN83" s="3"/>
      <c r="AO83" s="3"/>
      <c r="AP83" s="3"/>
      <c r="AQ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</row>
    <row r="84" spans="1:66" x14ac:dyDescent="0.3">
      <c r="A84" s="12">
        <v>82</v>
      </c>
      <c r="B84" s="13">
        <v>0.69982035641686202</v>
      </c>
      <c r="AH84" s="3"/>
      <c r="AI84" s="3"/>
      <c r="AJ84" s="3"/>
      <c r="AK84" s="3">
        <v>0.81</v>
      </c>
      <c r="AL84" s="3">
        <v>14</v>
      </c>
      <c r="AM84" s="3"/>
      <c r="AN84" s="3"/>
      <c r="AO84" s="3"/>
      <c r="AP84" s="3"/>
      <c r="AQ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</row>
    <row r="85" spans="1:66" x14ac:dyDescent="0.3">
      <c r="A85" s="12">
        <v>83</v>
      </c>
      <c r="B85" s="13">
        <v>0.470950265955696</v>
      </c>
      <c r="AH85" s="3"/>
      <c r="AI85" s="3"/>
      <c r="AJ85" s="3"/>
      <c r="AK85" s="3">
        <v>0.81</v>
      </c>
      <c r="AL85" s="3">
        <v>11</v>
      </c>
      <c r="AM85" s="3"/>
      <c r="AN85" s="3"/>
      <c r="AO85" s="3"/>
      <c r="AP85" s="3"/>
      <c r="AQ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</row>
    <row r="86" spans="1:66" x14ac:dyDescent="0.3">
      <c r="A86" s="12">
        <v>84</v>
      </c>
      <c r="B86" s="13">
        <v>0.47783829708964187</v>
      </c>
      <c r="AH86" s="3"/>
      <c r="AI86" s="3"/>
      <c r="AJ86" s="3"/>
      <c r="AK86" s="3">
        <v>0.82</v>
      </c>
      <c r="AL86" s="3">
        <v>11</v>
      </c>
      <c r="AM86" s="3"/>
      <c r="AN86" s="3"/>
      <c r="AO86" s="3"/>
      <c r="AP86" s="3"/>
      <c r="AQ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</row>
    <row r="87" spans="1:66" x14ac:dyDescent="0.3">
      <c r="A87" s="12">
        <v>85</v>
      </c>
      <c r="B87" s="13">
        <v>0.55348333019999163</v>
      </c>
      <c r="AH87" s="3"/>
      <c r="AI87" s="3"/>
      <c r="AJ87" s="3"/>
      <c r="AK87" s="3">
        <v>0.82</v>
      </c>
      <c r="AL87" s="3">
        <v>4</v>
      </c>
      <c r="AM87" s="3"/>
      <c r="AN87" s="3"/>
      <c r="AO87" s="3"/>
      <c r="AP87" s="3"/>
      <c r="AQ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</row>
    <row r="88" spans="1:66" x14ac:dyDescent="0.3">
      <c r="A88" s="12">
        <v>86</v>
      </c>
      <c r="B88" s="13">
        <v>0.50445454458171801</v>
      </c>
      <c r="AH88" s="3"/>
      <c r="AI88" s="3"/>
      <c r="AJ88" s="3"/>
      <c r="AK88" s="3">
        <v>0.83</v>
      </c>
      <c r="AL88" s="3">
        <v>4</v>
      </c>
      <c r="AM88" s="3"/>
      <c r="AN88" s="3"/>
      <c r="AO88" s="3"/>
      <c r="AP88" s="3"/>
      <c r="AQ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</row>
    <row r="89" spans="1:66" x14ac:dyDescent="0.3">
      <c r="A89" s="12">
        <v>87</v>
      </c>
      <c r="B89" s="13">
        <v>0.66249468330590067</v>
      </c>
      <c r="AH89" s="3"/>
      <c r="AI89" s="3"/>
      <c r="AJ89" s="3"/>
      <c r="AK89" s="3">
        <v>0.83</v>
      </c>
      <c r="AL89" s="3">
        <v>3</v>
      </c>
      <c r="AM89" s="3"/>
      <c r="AN89" s="3"/>
      <c r="AO89" s="3"/>
      <c r="AP89" s="3"/>
      <c r="AQ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</row>
    <row r="90" spans="1:66" x14ac:dyDescent="0.3">
      <c r="A90" s="12">
        <v>88</v>
      </c>
      <c r="B90" s="13">
        <v>0.5247429557521549</v>
      </c>
      <c r="AH90" s="3"/>
      <c r="AI90" s="3"/>
      <c r="AJ90" s="3"/>
      <c r="AK90" s="3">
        <v>0.84</v>
      </c>
      <c r="AL90" s="3">
        <v>3</v>
      </c>
      <c r="AM90" s="3"/>
      <c r="AN90" s="3"/>
      <c r="AO90" s="3"/>
      <c r="AP90" s="3"/>
      <c r="AQ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</row>
    <row r="91" spans="1:66" x14ac:dyDescent="0.3">
      <c r="A91" s="12">
        <v>89</v>
      </c>
      <c r="B91" s="13">
        <v>0.68504836585301365</v>
      </c>
      <c r="AH91" s="3"/>
      <c r="AI91" s="3"/>
      <c r="AJ91" s="3"/>
      <c r="AK91" s="3">
        <v>0.84</v>
      </c>
      <c r="AL91" s="3">
        <v>2</v>
      </c>
      <c r="AM91" s="3"/>
      <c r="AN91" s="3"/>
      <c r="AO91" s="3"/>
      <c r="AP91" s="3"/>
      <c r="AQ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</row>
    <row r="92" spans="1:66" x14ac:dyDescent="0.3">
      <c r="A92" s="12">
        <v>90</v>
      </c>
      <c r="B92" s="13">
        <v>0.47961462004647704</v>
      </c>
      <c r="AH92" s="3"/>
      <c r="AI92" s="3"/>
      <c r="AJ92" s="3"/>
      <c r="AK92" s="3">
        <v>0.85</v>
      </c>
      <c r="AL92" s="3">
        <v>2</v>
      </c>
      <c r="AM92" s="3"/>
      <c r="AN92" s="3"/>
      <c r="AO92" s="3"/>
      <c r="AP92" s="3"/>
      <c r="AQ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</row>
    <row r="93" spans="1:66" x14ac:dyDescent="0.3">
      <c r="A93" s="12">
        <v>91</v>
      </c>
      <c r="B93" s="13">
        <v>0.53286010330435452</v>
      </c>
      <c r="AH93" s="3"/>
      <c r="AI93" s="3"/>
      <c r="AJ93" s="3"/>
      <c r="AK93" s="3">
        <v>0.85</v>
      </c>
      <c r="AL93" s="3">
        <v>7</v>
      </c>
      <c r="AM93" s="3"/>
      <c r="AN93" s="3"/>
      <c r="AO93" s="3"/>
      <c r="AP93" s="3"/>
      <c r="AQ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</row>
    <row r="94" spans="1:66" x14ac:dyDescent="0.3">
      <c r="A94" s="12">
        <v>92</v>
      </c>
      <c r="B94" s="13">
        <v>0.43384467136800253</v>
      </c>
      <c r="AH94" s="3"/>
      <c r="AI94" s="3"/>
      <c r="AJ94" s="3"/>
      <c r="AK94" s="3">
        <v>0.86</v>
      </c>
      <c r="AL94" s="3">
        <v>7</v>
      </c>
      <c r="AM94" s="3"/>
      <c r="AN94" s="3"/>
      <c r="AO94" s="3"/>
      <c r="AP94" s="3"/>
      <c r="AQ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</row>
    <row r="95" spans="1:66" x14ac:dyDescent="0.3">
      <c r="A95" s="12">
        <v>93</v>
      </c>
      <c r="B95" s="13">
        <v>0.4035819898655536</v>
      </c>
      <c r="AH95" s="3"/>
      <c r="AI95" s="3"/>
      <c r="AJ95" s="3"/>
      <c r="AK95" s="3">
        <v>0.86</v>
      </c>
      <c r="AL95" s="3">
        <v>6</v>
      </c>
      <c r="AM95" s="3"/>
      <c r="AN95" s="3"/>
      <c r="AO95" s="3"/>
      <c r="AP95" s="3"/>
      <c r="AQ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</row>
    <row r="96" spans="1:66" x14ac:dyDescent="0.3">
      <c r="A96" s="12">
        <v>94</v>
      </c>
      <c r="B96" s="13">
        <v>0.47436537567921377</v>
      </c>
      <c r="AH96" s="3"/>
      <c r="AI96" s="3"/>
      <c r="AJ96" s="3"/>
      <c r="AK96" s="3">
        <v>0.87</v>
      </c>
      <c r="AL96" s="3">
        <v>6</v>
      </c>
      <c r="AM96" s="3"/>
      <c r="AN96" s="3"/>
      <c r="AO96" s="3"/>
      <c r="AP96" s="3"/>
      <c r="AQ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</row>
    <row r="97" spans="1:66" x14ac:dyDescent="0.3">
      <c r="A97" s="12">
        <v>95</v>
      </c>
      <c r="B97" s="13">
        <v>0.51702215256369044</v>
      </c>
      <c r="AH97" s="3"/>
      <c r="AI97" s="3"/>
      <c r="AJ97" s="3"/>
      <c r="AK97" s="3">
        <v>0.87</v>
      </c>
      <c r="AL97" s="3">
        <v>4</v>
      </c>
      <c r="AM97" s="3"/>
      <c r="AN97" s="3"/>
      <c r="AO97" s="3"/>
      <c r="AP97" s="3"/>
      <c r="AQ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</row>
    <row r="98" spans="1:66" x14ac:dyDescent="0.3">
      <c r="A98" s="12">
        <v>96</v>
      </c>
      <c r="B98" s="13">
        <v>0.41965535537124243</v>
      </c>
      <c r="AH98" s="3"/>
      <c r="AI98" s="3"/>
      <c r="AJ98" s="3"/>
      <c r="AK98" s="3">
        <v>0.88</v>
      </c>
      <c r="AL98" s="3">
        <v>4</v>
      </c>
      <c r="AM98" s="3"/>
      <c r="AN98" s="3"/>
      <c r="AO98" s="3"/>
      <c r="AP98" s="3"/>
      <c r="AQ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</row>
    <row r="99" spans="1:66" x14ac:dyDescent="0.3">
      <c r="A99" s="12">
        <v>97</v>
      </c>
      <c r="B99" s="13">
        <v>0.49789051587193733</v>
      </c>
      <c r="AH99" s="3"/>
      <c r="AI99" s="3"/>
      <c r="AJ99" s="3"/>
      <c r="AK99" s="3">
        <v>0.88</v>
      </c>
      <c r="AL99" s="3">
        <v>3</v>
      </c>
      <c r="AM99" s="3"/>
      <c r="AN99" s="3"/>
      <c r="AO99" s="3"/>
      <c r="AP99" s="3"/>
      <c r="AQ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</row>
    <row r="100" spans="1:66" x14ac:dyDescent="0.3">
      <c r="A100" s="12">
        <v>98</v>
      </c>
      <c r="B100" s="13">
        <v>0.44541086640368643</v>
      </c>
      <c r="AH100" s="3"/>
      <c r="AI100" s="3"/>
      <c r="AJ100" s="3"/>
      <c r="AK100" s="3">
        <v>0.89</v>
      </c>
      <c r="AL100" s="3">
        <v>3</v>
      </c>
      <c r="AM100" s="3"/>
      <c r="AN100" s="3"/>
      <c r="AO100" s="3"/>
      <c r="AP100" s="3"/>
      <c r="AQ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</row>
    <row r="101" spans="1:66" x14ac:dyDescent="0.3">
      <c r="A101" s="12">
        <v>99</v>
      </c>
      <c r="B101" s="13">
        <v>0.45753424828347111</v>
      </c>
      <c r="AH101" s="3"/>
      <c r="AI101" s="3"/>
      <c r="AJ101" s="3"/>
      <c r="AK101" s="3">
        <v>0.89</v>
      </c>
      <c r="AL101" s="3">
        <v>1</v>
      </c>
      <c r="AM101" s="3"/>
      <c r="AN101" s="3"/>
      <c r="AO101" s="3"/>
      <c r="AP101" s="3"/>
      <c r="AQ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</row>
    <row r="102" spans="1:66" x14ac:dyDescent="0.3">
      <c r="A102" s="12">
        <v>100</v>
      </c>
      <c r="B102" s="13">
        <v>0.5984800750993442</v>
      </c>
      <c r="AH102" s="3"/>
      <c r="AI102" s="3"/>
      <c r="AJ102" s="3"/>
      <c r="AK102" s="3">
        <v>0.9</v>
      </c>
      <c r="AL102" s="3">
        <v>1</v>
      </c>
      <c r="AM102" s="3"/>
      <c r="AN102" s="3"/>
      <c r="AO102" s="3"/>
      <c r="AP102" s="3"/>
      <c r="AQ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</row>
    <row r="103" spans="1:66" x14ac:dyDescent="0.3">
      <c r="A103" s="45" t="s">
        <v>12</v>
      </c>
      <c r="AK103" s="4">
        <v>0.9</v>
      </c>
      <c r="AL103" s="4">
        <v>2</v>
      </c>
    </row>
    <row r="104" spans="1:66" x14ac:dyDescent="0.3">
      <c r="AK104" s="4">
        <v>0.91</v>
      </c>
      <c r="AL104" s="4">
        <v>2</v>
      </c>
    </row>
    <row r="105" spans="1:66" x14ac:dyDescent="0.3">
      <c r="AK105" s="4">
        <v>0.91</v>
      </c>
      <c r="AL105" s="4">
        <v>1</v>
      </c>
    </row>
    <row r="106" spans="1:66" x14ac:dyDescent="0.3">
      <c r="AK106" s="4">
        <v>0.92</v>
      </c>
      <c r="AL106" s="4">
        <v>1</v>
      </c>
    </row>
    <row r="107" spans="1:66" x14ac:dyDescent="0.3">
      <c r="AK107" s="4">
        <v>0.92</v>
      </c>
      <c r="AL107" s="4">
        <v>3</v>
      </c>
    </row>
    <row r="108" spans="1:66" x14ac:dyDescent="0.3">
      <c r="AK108" s="4">
        <v>0.93</v>
      </c>
      <c r="AL108" s="4">
        <v>3</v>
      </c>
    </row>
    <row r="109" spans="1:66" x14ac:dyDescent="0.3">
      <c r="AK109" s="4">
        <v>0.93</v>
      </c>
      <c r="AL109" s="4">
        <v>0</v>
      </c>
    </row>
    <row r="110" spans="1:66" x14ac:dyDescent="0.3">
      <c r="AK110" s="4">
        <v>0.94</v>
      </c>
      <c r="AL110" s="4">
        <v>0</v>
      </c>
    </row>
    <row r="111" spans="1:66" x14ac:dyDescent="0.3">
      <c r="AK111" s="4">
        <v>0.94</v>
      </c>
      <c r="AL111" s="4">
        <v>1</v>
      </c>
    </row>
    <row r="112" spans="1:66" x14ac:dyDescent="0.3">
      <c r="AK112" s="4">
        <v>0.95</v>
      </c>
      <c r="AL112" s="4">
        <v>1</v>
      </c>
    </row>
    <row r="113" spans="37:38" x14ac:dyDescent="0.3">
      <c r="AK113" s="4">
        <v>0.95</v>
      </c>
      <c r="AL113" s="4">
        <v>0</v>
      </c>
    </row>
    <row r="114" spans="37:38" x14ac:dyDescent="0.3">
      <c r="AK114" s="4">
        <v>0.96</v>
      </c>
      <c r="AL114" s="4">
        <v>0</v>
      </c>
    </row>
    <row r="115" spans="37:38" x14ac:dyDescent="0.3">
      <c r="AK115" s="4">
        <v>0.96</v>
      </c>
      <c r="AL115" s="4">
        <v>0</v>
      </c>
    </row>
    <row r="116" spans="37:38" x14ac:dyDescent="0.3">
      <c r="AK116" s="4">
        <v>0.97</v>
      </c>
      <c r="AL116" s="4">
        <v>0</v>
      </c>
    </row>
    <row r="117" spans="37:38" x14ac:dyDescent="0.3">
      <c r="AK117" s="4">
        <v>0.97</v>
      </c>
      <c r="AL117" s="4">
        <v>0</v>
      </c>
    </row>
    <row r="118" spans="37:38" x14ac:dyDescent="0.3">
      <c r="AK118" s="4">
        <v>0.98</v>
      </c>
      <c r="AL118" s="4">
        <v>0</v>
      </c>
    </row>
    <row r="119" spans="37:38" x14ac:dyDescent="0.3">
      <c r="AK119" s="4">
        <v>0.98</v>
      </c>
      <c r="AL119" s="4">
        <v>1</v>
      </c>
    </row>
    <row r="120" spans="37:38" x14ac:dyDescent="0.3">
      <c r="AK120" s="4">
        <v>0.99</v>
      </c>
      <c r="AL120" s="4">
        <v>1</v>
      </c>
    </row>
    <row r="121" spans="37:38" x14ac:dyDescent="0.3">
      <c r="AK121" s="4">
        <v>0.99</v>
      </c>
      <c r="AL121" s="4">
        <v>1</v>
      </c>
    </row>
    <row r="122" spans="37:38" x14ac:dyDescent="0.3">
      <c r="AK122" s="4">
        <v>1</v>
      </c>
      <c r="AL122" s="4">
        <v>1</v>
      </c>
    </row>
    <row r="123" spans="37:38" x14ac:dyDescent="0.3">
      <c r="AK123" s="4">
        <v>1</v>
      </c>
      <c r="AL123" s="4">
        <v>0</v>
      </c>
    </row>
  </sheetData>
  <dataConsolidate/>
  <mergeCells count="3">
    <mergeCell ref="F2:G2"/>
    <mergeCell ref="I4:K4"/>
    <mergeCell ref="L4:N4"/>
  </mergeCells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D2A0-B81B-4A89-9509-B4C82CDB8442}">
  <sheetPr codeName="Sheet6"/>
  <dimension ref="A1:BN103"/>
  <sheetViews>
    <sheetView showGridLines="0" workbookViewId="0">
      <selection activeCell="M6" sqref="M6"/>
    </sheetView>
  </sheetViews>
  <sheetFormatPr defaultColWidth="10" defaultRowHeight="15.6" x14ac:dyDescent="0.3"/>
  <cols>
    <col min="1" max="1" width="8.88671875" style="12" customWidth="1"/>
    <col min="2" max="2" width="11.77734375" style="46" customWidth="1"/>
    <col min="3" max="3" width="11.77734375" style="47" customWidth="1"/>
    <col min="4" max="4" width="8.44140625" style="3" customWidth="1"/>
    <col min="5" max="5" width="8.44140625" style="4" customWidth="1"/>
    <col min="6" max="6" width="12.88671875" style="48" customWidth="1"/>
    <col min="7" max="7" width="10" style="4"/>
    <col min="8" max="8" width="7.33203125" style="4" customWidth="1"/>
    <col min="9" max="14" width="11.21875" style="4" customWidth="1"/>
    <col min="15" max="17" width="10" style="4"/>
    <col min="18" max="19" width="10" style="3"/>
    <col min="20" max="20" width="15.77734375" style="3" customWidth="1"/>
    <col min="21" max="22" width="12.44140625" style="3" customWidth="1"/>
    <col min="23" max="54" width="10" style="3"/>
    <col min="55" max="256" width="10" style="4"/>
    <col min="257" max="257" width="8.88671875" style="4" customWidth="1"/>
    <col min="258" max="259" width="11.77734375" style="4" customWidth="1"/>
    <col min="260" max="261" width="8.44140625" style="4" customWidth="1"/>
    <col min="262" max="262" width="12.88671875" style="4" customWidth="1"/>
    <col min="263" max="263" width="10" style="4"/>
    <col min="264" max="264" width="7.33203125" style="4" customWidth="1"/>
    <col min="265" max="270" width="11.21875" style="4" customWidth="1"/>
    <col min="271" max="275" width="10" style="4"/>
    <col min="276" max="276" width="15.77734375" style="4" customWidth="1"/>
    <col min="277" max="278" width="12.44140625" style="4" customWidth="1"/>
    <col min="279" max="512" width="10" style="4"/>
    <col min="513" max="513" width="8.88671875" style="4" customWidth="1"/>
    <col min="514" max="515" width="11.77734375" style="4" customWidth="1"/>
    <col min="516" max="517" width="8.44140625" style="4" customWidth="1"/>
    <col min="518" max="518" width="12.88671875" style="4" customWidth="1"/>
    <col min="519" max="519" width="10" style="4"/>
    <col min="520" max="520" width="7.33203125" style="4" customWidth="1"/>
    <col min="521" max="526" width="11.21875" style="4" customWidth="1"/>
    <col min="527" max="531" width="10" style="4"/>
    <col min="532" max="532" width="15.77734375" style="4" customWidth="1"/>
    <col min="533" max="534" width="12.44140625" style="4" customWidth="1"/>
    <col min="535" max="768" width="10" style="4"/>
    <col min="769" max="769" width="8.88671875" style="4" customWidth="1"/>
    <col min="770" max="771" width="11.77734375" style="4" customWidth="1"/>
    <col min="772" max="773" width="8.44140625" style="4" customWidth="1"/>
    <col min="774" max="774" width="12.88671875" style="4" customWidth="1"/>
    <col min="775" max="775" width="10" style="4"/>
    <col min="776" max="776" width="7.33203125" style="4" customWidth="1"/>
    <col min="777" max="782" width="11.21875" style="4" customWidth="1"/>
    <col min="783" max="787" width="10" style="4"/>
    <col min="788" max="788" width="15.77734375" style="4" customWidth="1"/>
    <col min="789" max="790" width="12.44140625" style="4" customWidth="1"/>
    <col min="791" max="1024" width="10" style="4"/>
    <col min="1025" max="1025" width="8.88671875" style="4" customWidth="1"/>
    <col min="1026" max="1027" width="11.77734375" style="4" customWidth="1"/>
    <col min="1028" max="1029" width="8.44140625" style="4" customWidth="1"/>
    <col min="1030" max="1030" width="12.88671875" style="4" customWidth="1"/>
    <col min="1031" max="1031" width="10" style="4"/>
    <col min="1032" max="1032" width="7.33203125" style="4" customWidth="1"/>
    <col min="1033" max="1038" width="11.21875" style="4" customWidth="1"/>
    <col min="1039" max="1043" width="10" style="4"/>
    <col min="1044" max="1044" width="15.77734375" style="4" customWidth="1"/>
    <col min="1045" max="1046" width="12.44140625" style="4" customWidth="1"/>
    <col min="1047" max="1280" width="10" style="4"/>
    <col min="1281" max="1281" width="8.88671875" style="4" customWidth="1"/>
    <col min="1282" max="1283" width="11.77734375" style="4" customWidth="1"/>
    <col min="1284" max="1285" width="8.44140625" style="4" customWidth="1"/>
    <col min="1286" max="1286" width="12.88671875" style="4" customWidth="1"/>
    <col min="1287" max="1287" width="10" style="4"/>
    <col min="1288" max="1288" width="7.33203125" style="4" customWidth="1"/>
    <col min="1289" max="1294" width="11.21875" style="4" customWidth="1"/>
    <col min="1295" max="1299" width="10" style="4"/>
    <col min="1300" max="1300" width="15.77734375" style="4" customWidth="1"/>
    <col min="1301" max="1302" width="12.44140625" style="4" customWidth="1"/>
    <col min="1303" max="1536" width="10" style="4"/>
    <col min="1537" max="1537" width="8.88671875" style="4" customWidth="1"/>
    <col min="1538" max="1539" width="11.77734375" style="4" customWidth="1"/>
    <col min="1540" max="1541" width="8.44140625" style="4" customWidth="1"/>
    <col min="1542" max="1542" width="12.88671875" style="4" customWidth="1"/>
    <col min="1543" max="1543" width="10" style="4"/>
    <col min="1544" max="1544" width="7.33203125" style="4" customWidth="1"/>
    <col min="1545" max="1550" width="11.21875" style="4" customWidth="1"/>
    <col min="1551" max="1555" width="10" style="4"/>
    <col min="1556" max="1556" width="15.77734375" style="4" customWidth="1"/>
    <col min="1557" max="1558" width="12.44140625" style="4" customWidth="1"/>
    <col min="1559" max="1792" width="10" style="4"/>
    <col min="1793" max="1793" width="8.88671875" style="4" customWidth="1"/>
    <col min="1794" max="1795" width="11.77734375" style="4" customWidth="1"/>
    <col min="1796" max="1797" width="8.44140625" style="4" customWidth="1"/>
    <col min="1798" max="1798" width="12.88671875" style="4" customWidth="1"/>
    <col min="1799" max="1799" width="10" style="4"/>
    <col min="1800" max="1800" width="7.33203125" style="4" customWidth="1"/>
    <col min="1801" max="1806" width="11.21875" style="4" customWidth="1"/>
    <col min="1807" max="1811" width="10" style="4"/>
    <col min="1812" max="1812" width="15.77734375" style="4" customWidth="1"/>
    <col min="1813" max="1814" width="12.44140625" style="4" customWidth="1"/>
    <col min="1815" max="2048" width="10" style="4"/>
    <col min="2049" max="2049" width="8.88671875" style="4" customWidth="1"/>
    <col min="2050" max="2051" width="11.77734375" style="4" customWidth="1"/>
    <col min="2052" max="2053" width="8.44140625" style="4" customWidth="1"/>
    <col min="2054" max="2054" width="12.88671875" style="4" customWidth="1"/>
    <col min="2055" max="2055" width="10" style="4"/>
    <col min="2056" max="2056" width="7.33203125" style="4" customWidth="1"/>
    <col min="2057" max="2062" width="11.21875" style="4" customWidth="1"/>
    <col min="2063" max="2067" width="10" style="4"/>
    <col min="2068" max="2068" width="15.77734375" style="4" customWidth="1"/>
    <col min="2069" max="2070" width="12.44140625" style="4" customWidth="1"/>
    <col min="2071" max="2304" width="10" style="4"/>
    <col min="2305" max="2305" width="8.88671875" style="4" customWidth="1"/>
    <col min="2306" max="2307" width="11.77734375" style="4" customWidth="1"/>
    <col min="2308" max="2309" width="8.44140625" style="4" customWidth="1"/>
    <col min="2310" max="2310" width="12.88671875" style="4" customWidth="1"/>
    <col min="2311" max="2311" width="10" style="4"/>
    <col min="2312" max="2312" width="7.33203125" style="4" customWidth="1"/>
    <col min="2313" max="2318" width="11.21875" style="4" customWidth="1"/>
    <col min="2319" max="2323" width="10" style="4"/>
    <col min="2324" max="2324" width="15.77734375" style="4" customWidth="1"/>
    <col min="2325" max="2326" width="12.44140625" style="4" customWidth="1"/>
    <col min="2327" max="2560" width="10" style="4"/>
    <col min="2561" max="2561" width="8.88671875" style="4" customWidth="1"/>
    <col min="2562" max="2563" width="11.77734375" style="4" customWidth="1"/>
    <col min="2564" max="2565" width="8.44140625" style="4" customWidth="1"/>
    <col min="2566" max="2566" width="12.88671875" style="4" customWidth="1"/>
    <col min="2567" max="2567" width="10" style="4"/>
    <col min="2568" max="2568" width="7.33203125" style="4" customWidth="1"/>
    <col min="2569" max="2574" width="11.21875" style="4" customWidth="1"/>
    <col min="2575" max="2579" width="10" style="4"/>
    <col min="2580" max="2580" width="15.77734375" style="4" customWidth="1"/>
    <col min="2581" max="2582" width="12.44140625" style="4" customWidth="1"/>
    <col min="2583" max="2816" width="10" style="4"/>
    <col min="2817" max="2817" width="8.88671875" style="4" customWidth="1"/>
    <col min="2818" max="2819" width="11.77734375" style="4" customWidth="1"/>
    <col min="2820" max="2821" width="8.44140625" style="4" customWidth="1"/>
    <col min="2822" max="2822" width="12.88671875" style="4" customWidth="1"/>
    <col min="2823" max="2823" width="10" style="4"/>
    <col min="2824" max="2824" width="7.33203125" style="4" customWidth="1"/>
    <col min="2825" max="2830" width="11.21875" style="4" customWidth="1"/>
    <col min="2831" max="2835" width="10" style="4"/>
    <col min="2836" max="2836" width="15.77734375" style="4" customWidth="1"/>
    <col min="2837" max="2838" width="12.44140625" style="4" customWidth="1"/>
    <col min="2839" max="3072" width="10" style="4"/>
    <col min="3073" max="3073" width="8.88671875" style="4" customWidth="1"/>
    <col min="3074" max="3075" width="11.77734375" style="4" customWidth="1"/>
    <col min="3076" max="3077" width="8.44140625" style="4" customWidth="1"/>
    <col min="3078" max="3078" width="12.88671875" style="4" customWidth="1"/>
    <col min="3079" max="3079" width="10" style="4"/>
    <col min="3080" max="3080" width="7.33203125" style="4" customWidth="1"/>
    <col min="3081" max="3086" width="11.21875" style="4" customWidth="1"/>
    <col min="3087" max="3091" width="10" style="4"/>
    <col min="3092" max="3092" width="15.77734375" style="4" customWidth="1"/>
    <col min="3093" max="3094" width="12.44140625" style="4" customWidth="1"/>
    <col min="3095" max="3328" width="10" style="4"/>
    <col min="3329" max="3329" width="8.88671875" style="4" customWidth="1"/>
    <col min="3330" max="3331" width="11.77734375" style="4" customWidth="1"/>
    <col min="3332" max="3333" width="8.44140625" style="4" customWidth="1"/>
    <col min="3334" max="3334" width="12.88671875" style="4" customWidth="1"/>
    <col min="3335" max="3335" width="10" style="4"/>
    <col min="3336" max="3336" width="7.33203125" style="4" customWidth="1"/>
    <col min="3337" max="3342" width="11.21875" style="4" customWidth="1"/>
    <col min="3343" max="3347" width="10" style="4"/>
    <col min="3348" max="3348" width="15.77734375" style="4" customWidth="1"/>
    <col min="3349" max="3350" width="12.44140625" style="4" customWidth="1"/>
    <col min="3351" max="3584" width="10" style="4"/>
    <col min="3585" max="3585" width="8.88671875" style="4" customWidth="1"/>
    <col min="3586" max="3587" width="11.77734375" style="4" customWidth="1"/>
    <col min="3588" max="3589" width="8.44140625" style="4" customWidth="1"/>
    <col min="3590" max="3590" width="12.88671875" style="4" customWidth="1"/>
    <col min="3591" max="3591" width="10" style="4"/>
    <col min="3592" max="3592" width="7.33203125" style="4" customWidth="1"/>
    <col min="3593" max="3598" width="11.21875" style="4" customWidth="1"/>
    <col min="3599" max="3603" width="10" style="4"/>
    <col min="3604" max="3604" width="15.77734375" style="4" customWidth="1"/>
    <col min="3605" max="3606" width="12.44140625" style="4" customWidth="1"/>
    <col min="3607" max="3840" width="10" style="4"/>
    <col min="3841" max="3841" width="8.88671875" style="4" customWidth="1"/>
    <col min="3842" max="3843" width="11.77734375" style="4" customWidth="1"/>
    <col min="3844" max="3845" width="8.44140625" style="4" customWidth="1"/>
    <col min="3846" max="3846" width="12.88671875" style="4" customWidth="1"/>
    <col min="3847" max="3847" width="10" style="4"/>
    <col min="3848" max="3848" width="7.33203125" style="4" customWidth="1"/>
    <col min="3849" max="3854" width="11.21875" style="4" customWidth="1"/>
    <col min="3855" max="3859" width="10" style="4"/>
    <col min="3860" max="3860" width="15.77734375" style="4" customWidth="1"/>
    <col min="3861" max="3862" width="12.44140625" style="4" customWidth="1"/>
    <col min="3863" max="4096" width="10" style="4"/>
    <col min="4097" max="4097" width="8.88671875" style="4" customWidth="1"/>
    <col min="4098" max="4099" width="11.77734375" style="4" customWidth="1"/>
    <col min="4100" max="4101" width="8.44140625" style="4" customWidth="1"/>
    <col min="4102" max="4102" width="12.88671875" style="4" customWidth="1"/>
    <col min="4103" max="4103" width="10" style="4"/>
    <col min="4104" max="4104" width="7.33203125" style="4" customWidth="1"/>
    <col min="4105" max="4110" width="11.21875" style="4" customWidth="1"/>
    <col min="4111" max="4115" width="10" style="4"/>
    <col min="4116" max="4116" width="15.77734375" style="4" customWidth="1"/>
    <col min="4117" max="4118" width="12.44140625" style="4" customWidth="1"/>
    <col min="4119" max="4352" width="10" style="4"/>
    <col min="4353" max="4353" width="8.88671875" style="4" customWidth="1"/>
    <col min="4354" max="4355" width="11.77734375" style="4" customWidth="1"/>
    <col min="4356" max="4357" width="8.44140625" style="4" customWidth="1"/>
    <col min="4358" max="4358" width="12.88671875" style="4" customWidth="1"/>
    <col min="4359" max="4359" width="10" style="4"/>
    <col min="4360" max="4360" width="7.33203125" style="4" customWidth="1"/>
    <col min="4361" max="4366" width="11.21875" style="4" customWidth="1"/>
    <col min="4367" max="4371" width="10" style="4"/>
    <col min="4372" max="4372" width="15.77734375" style="4" customWidth="1"/>
    <col min="4373" max="4374" width="12.44140625" style="4" customWidth="1"/>
    <col min="4375" max="4608" width="10" style="4"/>
    <col min="4609" max="4609" width="8.88671875" style="4" customWidth="1"/>
    <col min="4610" max="4611" width="11.77734375" style="4" customWidth="1"/>
    <col min="4612" max="4613" width="8.44140625" style="4" customWidth="1"/>
    <col min="4614" max="4614" width="12.88671875" style="4" customWidth="1"/>
    <col min="4615" max="4615" width="10" style="4"/>
    <col min="4616" max="4616" width="7.33203125" style="4" customWidth="1"/>
    <col min="4617" max="4622" width="11.21875" style="4" customWidth="1"/>
    <col min="4623" max="4627" width="10" style="4"/>
    <col min="4628" max="4628" width="15.77734375" style="4" customWidth="1"/>
    <col min="4629" max="4630" width="12.44140625" style="4" customWidth="1"/>
    <col min="4631" max="4864" width="10" style="4"/>
    <col min="4865" max="4865" width="8.88671875" style="4" customWidth="1"/>
    <col min="4866" max="4867" width="11.77734375" style="4" customWidth="1"/>
    <col min="4868" max="4869" width="8.44140625" style="4" customWidth="1"/>
    <col min="4870" max="4870" width="12.88671875" style="4" customWidth="1"/>
    <col min="4871" max="4871" width="10" style="4"/>
    <col min="4872" max="4872" width="7.33203125" style="4" customWidth="1"/>
    <col min="4873" max="4878" width="11.21875" style="4" customWidth="1"/>
    <col min="4879" max="4883" width="10" style="4"/>
    <col min="4884" max="4884" width="15.77734375" style="4" customWidth="1"/>
    <col min="4885" max="4886" width="12.44140625" style="4" customWidth="1"/>
    <col min="4887" max="5120" width="10" style="4"/>
    <col min="5121" max="5121" width="8.88671875" style="4" customWidth="1"/>
    <col min="5122" max="5123" width="11.77734375" style="4" customWidth="1"/>
    <col min="5124" max="5125" width="8.44140625" style="4" customWidth="1"/>
    <col min="5126" max="5126" width="12.88671875" style="4" customWidth="1"/>
    <col min="5127" max="5127" width="10" style="4"/>
    <col min="5128" max="5128" width="7.33203125" style="4" customWidth="1"/>
    <col min="5129" max="5134" width="11.21875" style="4" customWidth="1"/>
    <col min="5135" max="5139" width="10" style="4"/>
    <col min="5140" max="5140" width="15.77734375" style="4" customWidth="1"/>
    <col min="5141" max="5142" width="12.44140625" style="4" customWidth="1"/>
    <col min="5143" max="5376" width="10" style="4"/>
    <col min="5377" max="5377" width="8.88671875" style="4" customWidth="1"/>
    <col min="5378" max="5379" width="11.77734375" style="4" customWidth="1"/>
    <col min="5380" max="5381" width="8.44140625" style="4" customWidth="1"/>
    <col min="5382" max="5382" width="12.88671875" style="4" customWidth="1"/>
    <col min="5383" max="5383" width="10" style="4"/>
    <col min="5384" max="5384" width="7.33203125" style="4" customWidth="1"/>
    <col min="5385" max="5390" width="11.21875" style="4" customWidth="1"/>
    <col min="5391" max="5395" width="10" style="4"/>
    <col min="5396" max="5396" width="15.77734375" style="4" customWidth="1"/>
    <col min="5397" max="5398" width="12.44140625" style="4" customWidth="1"/>
    <col min="5399" max="5632" width="10" style="4"/>
    <col min="5633" max="5633" width="8.88671875" style="4" customWidth="1"/>
    <col min="5634" max="5635" width="11.77734375" style="4" customWidth="1"/>
    <col min="5636" max="5637" width="8.44140625" style="4" customWidth="1"/>
    <col min="5638" max="5638" width="12.88671875" style="4" customWidth="1"/>
    <col min="5639" max="5639" width="10" style="4"/>
    <col min="5640" max="5640" width="7.33203125" style="4" customWidth="1"/>
    <col min="5641" max="5646" width="11.21875" style="4" customWidth="1"/>
    <col min="5647" max="5651" width="10" style="4"/>
    <col min="5652" max="5652" width="15.77734375" style="4" customWidth="1"/>
    <col min="5653" max="5654" width="12.44140625" style="4" customWidth="1"/>
    <col min="5655" max="5888" width="10" style="4"/>
    <col min="5889" max="5889" width="8.88671875" style="4" customWidth="1"/>
    <col min="5890" max="5891" width="11.77734375" style="4" customWidth="1"/>
    <col min="5892" max="5893" width="8.44140625" style="4" customWidth="1"/>
    <col min="5894" max="5894" width="12.88671875" style="4" customWidth="1"/>
    <col min="5895" max="5895" width="10" style="4"/>
    <col min="5896" max="5896" width="7.33203125" style="4" customWidth="1"/>
    <col min="5897" max="5902" width="11.21875" style="4" customWidth="1"/>
    <col min="5903" max="5907" width="10" style="4"/>
    <col min="5908" max="5908" width="15.77734375" style="4" customWidth="1"/>
    <col min="5909" max="5910" width="12.44140625" style="4" customWidth="1"/>
    <col min="5911" max="6144" width="10" style="4"/>
    <col min="6145" max="6145" width="8.88671875" style="4" customWidth="1"/>
    <col min="6146" max="6147" width="11.77734375" style="4" customWidth="1"/>
    <col min="6148" max="6149" width="8.44140625" style="4" customWidth="1"/>
    <col min="6150" max="6150" width="12.88671875" style="4" customWidth="1"/>
    <col min="6151" max="6151" width="10" style="4"/>
    <col min="6152" max="6152" width="7.33203125" style="4" customWidth="1"/>
    <col min="6153" max="6158" width="11.21875" style="4" customWidth="1"/>
    <col min="6159" max="6163" width="10" style="4"/>
    <col min="6164" max="6164" width="15.77734375" style="4" customWidth="1"/>
    <col min="6165" max="6166" width="12.44140625" style="4" customWidth="1"/>
    <col min="6167" max="6400" width="10" style="4"/>
    <col min="6401" max="6401" width="8.88671875" style="4" customWidth="1"/>
    <col min="6402" max="6403" width="11.77734375" style="4" customWidth="1"/>
    <col min="6404" max="6405" width="8.44140625" style="4" customWidth="1"/>
    <col min="6406" max="6406" width="12.88671875" style="4" customWidth="1"/>
    <col min="6407" max="6407" width="10" style="4"/>
    <col min="6408" max="6408" width="7.33203125" style="4" customWidth="1"/>
    <col min="6409" max="6414" width="11.21875" style="4" customWidth="1"/>
    <col min="6415" max="6419" width="10" style="4"/>
    <col min="6420" max="6420" width="15.77734375" style="4" customWidth="1"/>
    <col min="6421" max="6422" width="12.44140625" style="4" customWidth="1"/>
    <col min="6423" max="6656" width="10" style="4"/>
    <col min="6657" max="6657" width="8.88671875" style="4" customWidth="1"/>
    <col min="6658" max="6659" width="11.77734375" style="4" customWidth="1"/>
    <col min="6660" max="6661" width="8.44140625" style="4" customWidth="1"/>
    <col min="6662" max="6662" width="12.88671875" style="4" customWidth="1"/>
    <col min="6663" max="6663" width="10" style="4"/>
    <col min="6664" max="6664" width="7.33203125" style="4" customWidth="1"/>
    <col min="6665" max="6670" width="11.21875" style="4" customWidth="1"/>
    <col min="6671" max="6675" width="10" style="4"/>
    <col min="6676" max="6676" width="15.77734375" style="4" customWidth="1"/>
    <col min="6677" max="6678" width="12.44140625" style="4" customWidth="1"/>
    <col min="6679" max="6912" width="10" style="4"/>
    <col min="6913" max="6913" width="8.88671875" style="4" customWidth="1"/>
    <col min="6914" max="6915" width="11.77734375" style="4" customWidth="1"/>
    <col min="6916" max="6917" width="8.44140625" style="4" customWidth="1"/>
    <col min="6918" max="6918" width="12.88671875" style="4" customWidth="1"/>
    <col min="6919" max="6919" width="10" style="4"/>
    <col min="6920" max="6920" width="7.33203125" style="4" customWidth="1"/>
    <col min="6921" max="6926" width="11.21875" style="4" customWidth="1"/>
    <col min="6927" max="6931" width="10" style="4"/>
    <col min="6932" max="6932" width="15.77734375" style="4" customWidth="1"/>
    <col min="6933" max="6934" width="12.44140625" style="4" customWidth="1"/>
    <col min="6935" max="7168" width="10" style="4"/>
    <col min="7169" max="7169" width="8.88671875" style="4" customWidth="1"/>
    <col min="7170" max="7171" width="11.77734375" style="4" customWidth="1"/>
    <col min="7172" max="7173" width="8.44140625" style="4" customWidth="1"/>
    <col min="7174" max="7174" width="12.88671875" style="4" customWidth="1"/>
    <col min="7175" max="7175" width="10" style="4"/>
    <col min="7176" max="7176" width="7.33203125" style="4" customWidth="1"/>
    <col min="7177" max="7182" width="11.21875" style="4" customWidth="1"/>
    <col min="7183" max="7187" width="10" style="4"/>
    <col min="7188" max="7188" width="15.77734375" style="4" customWidth="1"/>
    <col min="7189" max="7190" width="12.44140625" style="4" customWidth="1"/>
    <col min="7191" max="7424" width="10" style="4"/>
    <col min="7425" max="7425" width="8.88671875" style="4" customWidth="1"/>
    <col min="7426" max="7427" width="11.77734375" style="4" customWidth="1"/>
    <col min="7428" max="7429" width="8.44140625" style="4" customWidth="1"/>
    <col min="7430" max="7430" width="12.88671875" style="4" customWidth="1"/>
    <col min="7431" max="7431" width="10" style="4"/>
    <col min="7432" max="7432" width="7.33203125" style="4" customWidth="1"/>
    <col min="7433" max="7438" width="11.21875" style="4" customWidth="1"/>
    <col min="7439" max="7443" width="10" style="4"/>
    <col min="7444" max="7444" width="15.77734375" style="4" customWidth="1"/>
    <col min="7445" max="7446" width="12.44140625" style="4" customWidth="1"/>
    <col min="7447" max="7680" width="10" style="4"/>
    <col min="7681" max="7681" width="8.88671875" style="4" customWidth="1"/>
    <col min="7682" max="7683" width="11.77734375" style="4" customWidth="1"/>
    <col min="7684" max="7685" width="8.44140625" style="4" customWidth="1"/>
    <col min="7686" max="7686" width="12.88671875" style="4" customWidth="1"/>
    <col min="7687" max="7687" width="10" style="4"/>
    <col min="7688" max="7688" width="7.33203125" style="4" customWidth="1"/>
    <col min="7689" max="7694" width="11.21875" style="4" customWidth="1"/>
    <col min="7695" max="7699" width="10" style="4"/>
    <col min="7700" max="7700" width="15.77734375" style="4" customWidth="1"/>
    <col min="7701" max="7702" width="12.44140625" style="4" customWidth="1"/>
    <col min="7703" max="7936" width="10" style="4"/>
    <col min="7937" max="7937" width="8.88671875" style="4" customWidth="1"/>
    <col min="7938" max="7939" width="11.77734375" style="4" customWidth="1"/>
    <col min="7940" max="7941" width="8.44140625" style="4" customWidth="1"/>
    <col min="7942" max="7942" width="12.88671875" style="4" customWidth="1"/>
    <col min="7943" max="7943" width="10" style="4"/>
    <col min="7944" max="7944" width="7.33203125" style="4" customWidth="1"/>
    <col min="7945" max="7950" width="11.21875" style="4" customWidth="1"/>
    <col min="7951" max="7955" width="10" style="4"/>
    <col min="7956" max="7956" width="15.77734375" style="4" customWidth="1"/>
    <col min="7957" max="7958" width="12.44140625" style="4" customWidth="1"/>
    <col min="7959" max="8192" width="10" style="4"/>
    <col min="8193" max="8193" width="8.88671875" style="4" customWidth="1"/>
    <col min="8194" max="8195" width="11.77734375" style="4" customWidth="1"/>
    <col min="8196" max="8197" width="8.44140625" style="4" customWidth="1"/>
    <col min="8198" max="8198" width="12.88671875" style="4" customWidth="1"/>
    <col min="8199" max="8199" width="10" style="4"/>
    <col min="8200" max="8200" width="7.33203125" style="4" customWidth="1"/>
    <col min="8201" max="8206" width="11.21875" style="4" customWidth="1"/>
    <col min="8207" max="8211" width="10" style="4"/>
    <col min="8212" max="8212" width="15.77734375" style="4" customWidth="1"/>
    <col min="8213" max="8214" width="12.44140625" style="4" customWidth="1"/>
    <col min="8215" max="8448" width="10" style="4"/>
    <col min="8449" max="8449" width="8.88671875" style="4" customWidth="1"/>
    <col min="8450" max="8451" width="11.77734375" style="4" customWidth="1"/>
    <col min="8452" max="8453" width="8.44140625" style="4" customWidth="1"/>
    <col min="8454" max="8454" width="12.88671875" style="4" customWidth="1"/>
    <col min="8455" max="8455" width="10" style="4"/>
    <col min="8456" max="8456" width="7.33203125" style="4" customWidth="1"/>
    <col min="8457" max="8462" width="11.21875" style="4" customWidth="1"/>
    <col min="8463" max="8467" width="10" style="4"/>
    <col min="8468" max="8468" width="15.77734375" style="4" customWidth="1"/>
    <col min="8469" max="8470" width="12.44140625" style="4" customWidth="1"/>
    <col min="8471" max="8704" width="10" style="4"/>
    <col min="8705" max="8705" width="8.88671875" style="4" customWidth="1"/>
    <col min="8706" max="8707" width="11.77734375" style="4" customWidth="1"/>
    <col min="8708" max="8709" width="8.44140625" style="4" customWidth="1"/>
    <col min="8710" max="8710" width="12.88671875" style="4" customWidth="1"/>
    <col min="8711" max="8711" width="10" style="4"/>
    <col min="8712" max="8712" width="7.33203125" style="4" customWidth="1"/>
    <col min="8713" max="8718" width="11.21875" style="4" customWidth="1"/>
    <col min="8719" max="8723" width="10" style="4"/>
    <col min="8724" max="8724" width="15.77734375" style="4" customWidth="1"/>
    <col min="8725" max="8726" width="12.44140625" style="4" customWidth="1"/>
    <col min="8727" max="8960" width="10" style="4"/>
    <col min="8961" max="8961" width="8.88671875" style="4" customWidth="1"/>
    <col min="8962" max="8963" width="11.77734375" style="4" customWidth="1"/>
    <col min="8964" max="8965" width="8.44140625" style="4" customWidth="1"/>
    <col min="8966" max="8966" width="12.88671875" style="4" customWidth="1"/>
    <col min="8967" max="8967" width="10" style="4"/>
    <col min="8968" max="8968" width="7.33203125" style="4" customWidth="1"/>
    <col min="8969" max="8974" width="11.21875" style="4" customWidth="1"/>
    <col min="8975" max="8979" width="10" style="4"/>
    <col min="8980" max="8980" width="15.77734375" style="4" customWidth="1"/>
    <col min="8981" max="8982" width="12.44140625" style="4" customWidth="1"/>
    <col min="8983" max="9216" width="10" style="4"/>
    <col min="9217" max="9217" width="8.88671875" style="4" customWidth="1"/>
    <col min="9218" max="9219" width="11.77734375" style="4" customWidth="1"/>
    <col min="9220" max="9221" width="8.44140625" style="4" customWidth="1"/>
    <col min="9222" max="9222" width="12.88671875" style="4" customWidth="1"/>
    <col min="9223" max="9223" width="10" style="4"/>
    <col min="9224" max="9224" width="7.33203125" style="4" customWidth="1"/>
    <col min="9225" max="9230" width="11.21875" style="4" customWidth="1"/>
    <col min="9231" max="9235" width="10" style="4"/>
    <col min="9236" max="9236" width="15.77734375" style="4" customWidth="1"/>
    <col min="9237" max="9238" width="12.44140625" style="4" customWidth="1"/>
    <col min="9239" max="9472" width="10" style="4"/>
    <col min="9473" max="9473" width="8.88671875" style="4" customWidth="1"/>
    <col min="9474" max="9475" width="11.77734375" style="4" customWidth="1"/>
    <col min="9476" max="9477" width="8.44140625" style="4" customWidth="1"/>
    <col min="9478" max="9478" width="12.88671875" style="4" customWidth="1"/>
    <col min="9479" max="9479" width="10" style="4"/>
    <col min="9480" max="9480" width="7.33203125" style="4" customWidth="1"/>
    <col min="9481" max="9486" width="11.21875" style="4" customWidth="1"/>
    <col min="9487" max="9491" width="10" style="4"/>
    <col min="9492" max="9492" width="15.77734375" style="4" customWidth="1"/>
    <col min="9493" max="9494" width="12.44140625" style="4" customWidth="1"/>
    <col min="9495" max="9728" width="10" style="4"/>
    <col min="9729" max="9729" width="8.88671875" style="4" customWidth="1"/>
    <col min="9730" max="9731" width="11.77734375" style="4" customWidth="1"/>
    <col min="9732" max="9733" width="8.44140625" style="4" customWidth="1"/>
    <col min="9734" max="9734" width="12.88671875" style="4" customWidth="1"/>
    <col min="9735" max="9735" width="10" style="4"/>
    <col min="9736" max="9736" width="7.33203125" style="4" customWidth="1"/>
    <col min="9737" max="9742" width="11.21875" style="4" customWidth="1"/>
    <col min="9743" max="9747" width="10" style="4"/>
    <col min="9748" max="9748" width="15.77734375" style="4" customWidth="1"/>
    <col min="9749" max="9750" width="12.44140625" style="4" customWidth="1"/>
    <col min="9751" max="9984" width="10" style="4"/>
    <col min="9985" max="9985" width="8.88671875" style="4" customWidth="1"/>
    <col min="9986" max="9987" width="11.77734375" style="4" customWidth="1"/>
    <col min="9988" max="9989" width="8.44140625" style="4" customWidth="1"/>
    <col min="9990" max="9990" width="12.88671875" style="4" customWidth="1"/>
    <col min="9991" max="9991" width="10" style="4"/>
    <col min="9992" max="9992" width="7.33203125" style="4" customWidth="1"/>
    <col min="9993" max="9998" width="11.21875" style="4" customWidth="1"/>
    <col min="9999" max="10003" width="10" style="4"/>
    <col min="10004" max="10004" width="15.77734375" style="4" customWidth="1"/>
    <col min="10005" max="10006" width="12.44140625" style="4" customWidth="1"/>
    <col min="10007" max="10240" width="10" style="4"/>
    <col min="10241" max="10241" width="8.88671875" style="4" customWidth="1"/>
    <col min="10242" max="10243" width="11.77734375" style="4" customWidth="1"/>
    <col min="10244" max="10245" width="8.44140625" style="4" customWidth="1"/>
    <col min="10246" max="10246" width="12.88671875" style="4" customWidth="1"/>
    <col min="10247" max="10247" width="10" style="4"/>
    <col min="10248" max="10248" width="7.33203125" style="4" customWidth="1"/>
    <col min="10249" max="10254" width="11.21875" style="4" customWidth="1"/>
    <col min="10255" max="10259" width="10" style="4"/>
    <col min="10260" max="10260" width="15.77734375" style="4" customWidth="1"/>
    <col min="10261" max="10262" width="12.44140625" style="4" customWidth="1"/>
    <col min="10263" max="10496" width="10" style="4"/>
    <col min="10497" max="10497" width="8.88671875" style="4" customWidth="1"/>
    <col min="10498" max="10499" width="11.77734375" style="4" customWidth="1"/>
    <col min="10500" max="10501" width="8.44140625" style="4" customWidth="1"/>
    <col min="10502" max="10502" width="12.88671875" style="4" customWidth="1"/>
    <col min="10503" max="10503" width="10" style="4"/>
    <col min="10504" max="10504" width="7.33203125" style="4" customWidth="1"/>
    <col min="10505" max="10510" width="11.21875" style="4" customWidth="1"/>
    <col min="10511" max="10515" width="10" style="4"/>
    <col min="10516" max="10516" width="15.77734375" style="4" customWidth="1"/>
    <col min="10517" max="10518" width="12.44140625" style="4" customWidth="1"/>
    <col min="10519" max="10752" width="10" style="4"/>
    <col min="10753" max="10753" width="8.88671875" style="4" customWidth="1"/>
    <col min="10754" max="10755" width="11.77734375" style="4" customWidth="1"/>
    <col min="10756" max="10757" width="8.44140625" style="4" customWidth="1"/>
    <col min="10758" max="10758" width="12.88671875" style="4" customWidth="1"/>
    <col min="10759" max="10759" width="10" style="4"/>
    <col min="10760" max="10760" width="7.33203125" style="4" customWidth="1"/>
    <col min="10761" max="10766" width="11.21875" style="4" customWidth="1"/>
    <col min="10767" max="10771" width="10" style="4"/>
    <col min="10772" max="10772" width="15.77734375" style="4" customWidth="1"/>
    <col min="10773" max="10774" width="12.44140625" style="4" customWidth="1"/>
    <col min="10775" max="11008" width="10" style="4"/>
    <col min="11009" max="11009" width="8.88671875" style="4" customWidth="1"/>
    <col min="11010" max="11011" width="11.77734375" style="4" customWidth="1"/>
    <col min="11012" max="11013" width="8.44140625" style="4" customWidth="1"/>
    <col min="11014" max="11014" width="12.88671875" style="4" customWidth="1"/>
    <col min="11015" max="11015" width="10" style="4"/>
    <col min="11016" max="11016" width="7.33203125" style="4" customWidth="1"/>
    <col min="11017" max="11022" width="11.21875" style="4" customWidth="1"/>
    <col min="11023" max="11027" width="10" style="4"/>
    <col min="11028" max="11028" width="15.77734375" style="4" customWidth="1"/>
    <col min="11029" max="11030" width="12.44140625" style="4" customWidth="1"/>
    <col min="11031" max="11264" width="10" style="4"/>
    <col min="11265" max="11265" width="8.88671875" style="4" customWidth="1"/>
    <col min="11266" max="11267" width="11.77734375" style="4" customWidth="1"/>
    <col min="11268" max="11269" width="8.44140625" style="4" customWidth="1"/>
    <col min="11270" max="11270" width="12.88671875" style="4" customWidth="1"/>
    <col min="11271" max="11271" width="10" style="4"/>
    <col min="11272" max="11272" width="7.33203125" style="4" customWidth="1"/>
    <col min="11273" max="11278" width="11.21875" style="4" customWidth="1"/>
    <col min="11279" max="11283" width="10" style="4"/>
    <col min="11284" max="11284" width="15.77734375" style="4" customWidth="1"/>
    <col min="11285" max="11286" width="12.44140625" style="4" customWidth="1"/>
    <col min="11287" max="11520" width="10" style="4"/>
    <col min="11521" max="11521" width="8.88671875" style="4" customWidth="1"/>
    <col min="11522" max="11523" width="11.77734375" style="4" customWidth="1"/>
    <col min="11524" max="11525" width="8.44140625" style="4" customWidth="1"/>
    <col min="11526" max="11526" width="12.88671875" style="4" customWidth="1"/>
    <col min="11527" max="11527" width="10" style="4"/>
    <col min="11528" max="11528" width="7.33203125" style="4" customWidth="1"/>
    <col min="11529" max="11534" width="11.21875" style="4" customWidth="1"/>
    <col min="11535" max="11539" width="10" style="4"/>
    <col min="11540" max="11540" width="15.77734375" style="4" customWidth="1"/>
    <col min="11541" max="11542" width="12.44140625" style="4" customWidth="1"/>
    <col min="11543" max="11776" width="10" style="4"/>
    <col min="11777" max="11777" width="8.88671875" style="4" customWidth="1"/>
    <col min="11778" max="11779" width="11.77734375" style="4" customWidth="1"/>
    <col min="11780" max="11781" width="8.44140625" style="4" customWidth="1"/>
    <col min="11782" max="11782" width="12.88671875" style="4" customWidth="1"/>
    <col min="11783" max="11783" width="10" style="4"/>
    <col min="11784" max="11784" width="7.33203125" style="4" customWidth="1"/>
    <col min="11785" max="11790" width="11.21875" style="4" customWidth="1"/>
    <col min="11791" max="11795" width="10" style="4"/>
    <col min="11796" max="11796" width="15.77734375" style="4" customWidth="1"/>
    <col min="11797" max="11798" width="12.44140625" style="4" customWidth="1"/>
    <col min="11799" max="12032" width="10" style="4"/>
    <col min="12033" max="12033" width="8.88671875" style="4" customWidth="1"/>
    <col min="12034" max="12035" width="11.77734375" style="4" customWidth="1"/>
    <col min="12036" max="12037" width="8.44140625" style="4" customWidth="1"/>
    <col min="12038" max="12038" width="12.88671875" style="4" customWidth="1"/>
    <col min="12039" max="12039" width="10" style="4"/>
    <col min="12040" max="12040" width="7.33203125" style="4" customWidth="1"/>
    <col min="12041" max="12046" width="11.21875" style="4" customWidth="1"/>
    <col min="12047" max="12051" width="10" style="4"/>
    <col min="12052" max="12052" width="15.77734375" style="4" customWidth="1"/>
    <col min="12053" max="12054" width="12.44140625" style="4" customWidth="1"/>
    <col min="12055" max="12288" width="10" style="4"/>
    <col min="12289" max="12289" width="8.88671875" style="4" customWidth="1"/>
    <col min="12290" max="12291" width="11.77734375" style="4" customWidth="1"/>
    <col min="12292" max="12293" width="8.44140625" style="4" customWidth="1"/>
    <col min="12294" max="12294" width="12.88671875" style="4" customWidth="1"/>
    <col min="12295" max="12295" width="10" style="4"/>
    <col min="12296" max="12296" width="7.33203125" style="4" customWidth="1"/>
    <col min="12297" max="12302" width="11.21875" style="4" customWidth="1"/>
    <col min="12303" max="12307" width="10" style="4"/>
    <col min="12308" max="12308" width="15.77734375" style="4" customWidth="1"/>
    <col min="12309" max="12310" width="12.44140625" style="4" customWidth="1"/>
    <col min="12311" max="12544" width="10" style="4"/>
    <col min="12545" max="12545" width="8.88671875" style="4" customWidth="1"/>
    <col min="12546" max="12547" width="11.77734375" style="4" customWidth="1"/>
    <col min="12548" max="12549" width="8.44140625" style="4" customWidth="1"/>
    <col min="12550" max="12550" width="12.88671875" style="4" customWidth="1"/>
    <col min="12551" max="12551" width="10" style="4"/>
    <col min="12552" max="12552" width="7.33203125" style="4" customWidth="1"/>
    <col min="12553" max="12558" width="11.21875" style="4" customWidth="1"/>
    <col min="12559" max="12563" width="10" style="4"/>
    <col min="12564" max="12564" width="15.77734375" style="4" customWidth="1"/>
    <col min="12565" max="12566" width="12.44140625" style="4" customWidth="1"/>
    <col min="12567" max="12800" width="10" style="4"/>
    <col min="12801" max="12801" width="8.88671875" style="4" customWidth="1"/>
    <col min="12802" max="12803" width="11.77734375" style="4" customWidth="1"/>
    <col min="12804" max="12805" width="8.44140625" style="4" customWidth="1"/>
    <col min="12806" max="12806" width="12.88671875" style="4" customWidth="1"/>
    <col min="12807" max="12807" width="10" style="4"/>
    <col min="12808" max="12808" width="7.33203125" style="4" customWidth="1"/>
    <col min="12809" max="12814" width="11.21875" style="4" customWidth="1"/>
    <col min="12815" max="12819" width="10" style="4"/>
    <col min="12820" max="12820" width="15.77734375" style="4" customWidth="1"/>
    <col min="12821" max="12822" width="12.44140625" style="4" customWidth="1"/>
    <col min="12823" max="13056" width="10" style="4"/>
    <col min="13057" max="13057" width="8.88671875" style="4" customWidth="1"/>
    <col min="13058" max="13059" width="11.77734375" style="4" customWidth="1"/>
    <col min="13060" max="13061" width="8.44140625" style="4" customWidth="1"/>
    <col min="13062" max="13062" width="12.88671875" style="4" customWidth="1"/>
    <col min="13063" max="13063" width="10" style="4"/>
    <col min="13064" max="13064" width="7.33203125" style="4" customWidth="1"/>
    <col min="13065" max="13070" width="11.21875" style="4" customWidth="1"/>
    <col min="13071" max="13075" width="10" style="4"/>
    <col min="13076" max="13076" width="15.77734375" style="4" customWidth="1"/>
    <col min="13077" max="13078" width="12.44140625" style="4" customWidth="1"/>
    <col min="13079" max="13312" width="10" style="4"/>
    <col min="13313" max="13313" width="8.88671875" style="4" customWidth="1"/>
    <col min="13314" max="13315" width="11.77734375" style="4" customWidth="1"/>
    <col min="13316" max="13317" width="8.44140625" style="4" customWidth="1"/>
    <col min="13318" max="13318" width="12.88671875" style="4" customWidth="1"/>
    <col min="13319" max="13319" width="10" style="4"/>
    <col min="13320" max="13320" width="7.33203125" style="4" customWidth="1"/>
    <col min="13321" max="13326" width="11.21875" style="4" customWidth="1"/>
    <col min="13327" max="13331" width="10" style="4"/>
    <col min="13332" max="13332" width="15.77734375" style="4" customWidth="1"/>
    <col min="13333" max="13334" width="12.44140625" style="4" customWidth="1"/>
    <col min="13335" max="13568" width="10" style="4"/>
    <col min="13569" max="13569" width="8.88671875" style="4" customWidth="1"/>
    <col min="13570" max="13571" width="11.77734375" style="4" customWidth="1"/>
    <col min="13572" max="13573" width="8.44140625" style="4" customWidth="1"/>
    <col min="13574" max="13574" width="12.88671875" style="4" customWidth="1"/>
    <col min="13575" max="13575" width="10" style="4"/>
    <col min="13576" max="13576" width="7.33203125" style="4" customWidth="1"/>
    <col min="13577" max="13582" width="11.21875" style="4" customWidth="1"/>
    <col min="13583" max="13587" width="10" style="4"/>
    <col min="13588" max="13588" width="15.77734375" style="4" customWidth="1"/>
    <col min="13589" max="13590" width="12.44140625" style="4" customWidth="1"/>
    <col min="13591" max="13824" width="10" style="4"/>
    <col min="13825" max="13825" width="8.88671875" style="4" customWidth="1"/>
    <col min="13826" max="13827" width="11.77734375" style="4" customWidth="1"/>
    <col min="13828" max="13829" width="8.44140625" style="4" customWidth="1"/>
    <col min="13830" max="13830" width="12.88671875" style="4" customWidth="1"/>
    <col min="13831" max="13831" width="10" style="4"/>
    <col min="13832" max="13832" width="7.33203125" style="4" customWidth="1"/>
    <col min="13833" max="13838" width="11.21875" style="4" customWidth="1"/>
    <col min="13839" max="13843" width="10" style="4"/>
    <col min="13844" max="13844" width="15.77734375" style="4" customWidth="1"/>
    <col min="13845" max="13846" width="12.44140625" style="4" customWidth="1"/>
    <col min="13847" max="14080" width="10" style="4"/>
    <col min="14081" max="14081" width="8.88671875" style="4" customWidth="1"/>
    <col min="14082" max="14083" width="11.77734375" style="4" customWidth="1"/>
    <col min="14084" max="14085" width="8.44140625" style="4" customWidth="1"/>
    <col min="14086" max="14086" width="12.88671875" style="4" customWidth="1"/>
    <col min="14087" max="14087" width="10" style="4"/>
    <col min="14088" max="14088" width="7.33203125" style="4" customWidth="1"/>
    <col min="14089" max="14094" width="11.21875" style="4" customWidth="1"/>
    <col min="14095" max="14099" width="10" style="4"/>
    <col min="14100" max="14100" width="15.77734375" style="4" customWidth="1"/>
    <col min="14101" max="14102" width="12.44140625" style="4" customWidth="1"/>
    <col min="14103" max="14336" width="10" style="4"/>
    <col min="14337" max="14337" width="8.88671875" style="4" customWidth="1"/>
    <col min="14338" max="14339" width="11.77734375" style="4" customWidth="1"/>
    <col min="14340" max="14341" width="8.44140625" style="4" customWidth="1"/>
    <col min="14342" max="14342" width="12.88671875" style="4" customWidth="1"/>
    <col min="14343" max="14343" width="10" style="4"/>
    <col min="14344" max="14344" width="7.33203125" style="4" customWidth="1"/>
    <col min="14345" max="14350" width="11.21875" style="4" customWidth="1"/>
    <col min="14351" max="14355" width="10" style="4"/>
    <col min="14356" max="14356" width="15.77734375" style="4" customWidth="1"/>
    <col min="14357" max="14358" width="12.44140625" style="4" customWidth="1"/>
    <col min="14359" max="14592" width="10" style="4"/>
    <col min="14593" max="14593" width="8.88671875" style="4" customWidth="1"/>
    <col min="14594" max="14595" width="11.77734375" style="4" customWidth="1"/>
    <col min="14596" max="14597" width="8.44140625" style="4" customWidth="1"/>
    <col min="14598" max="14598" width="12.88671875" style="4" customWidth="1"/>
    <col min="14599" max="14599" width="10" style="4"/>
    <col min="14600" max="14600" width="7.33203125" style="4" customWidth="1"/>
    <col min="14601" max="14606" width="11.21875" style="4" customWidth="1"/>
    <col min="14607" max="14611" width="10" style="4"/>
    <col min="14612" max="14612" width="15.77734375" style="4" customWidth="1"/>
    <col min="14613" max="14614" width="12.44140625" style="4" customWidth="1"/>
    <col min="14615" max="14848" width="10" style="4"/>
    <col min="14849" max="14849" width="8.88671875" style="4" customWidth="1"/>
    <col min="14850" max="14851" width="11.77734375" style="4" customWidth="1"/>
    <col min="14852" max="14853" width="8.44140625" style="4" customWidth="1"/>
    <col min="14854" max="14854" width="12.88671875" style="4" customWidth="1"/>
    <col min="14855" max="14855" width="10" style="4"/>
    <col min="14856" max="14856" width="7.33203125" style="4" customWidth="1"/>
    <col min="14857" max="14862" width="11.21875" style="4" customWidth="1"/>
    <col min="14863" max="14867" width="10" style="4"/>
    <col min="14868" max="14868" width="15.77734375" style="4" customWidth="1"/>
    <col min="14869" max="14870" width="12.44140625" style="4" customWidth="1"/>
    <col min="14871" max="15104" width="10" style="4"/>
    <col min="15105" max="15105" width="8.88671875" style="4" customWidth="1"/>
    <col min="15106" max="15107" width="11.77734375" style="4" customWidth="1"/>
    <col min="15108" max="15109" width="8.44140625" style="4" customWidth="1"/>
    <col min="15110" max="15110" width="12.88671875" style="4" customWidth="1"/>
    <col min="15111" max="15111" width="10" style="4"/>
    <col min="15112" max="15112" width="7.33203125" style="4" customWidth="1"/>
    <col min="15113" max="15118" width="11.21875" style="4" customWidth="1"/>
    <col min="15119" max="15123" width="10" style="4"/>
    <col min="15124" max="15124" width="15.77734375" style="4" customWidth="1"/>
    <col min="15125" max="15126" width="12.44140625" style="4" customWidth="1"/>
    <col min="15127" max="15360" width="10" style="4"/>
    <col min="15361" max="15361" width="8.88671875" style="4" customWidth="1"/>
    <col min="15362" max="15363" width="11.77734375" style="4" customWidth="1"/>
    <col min="15364" max="15365" width="8.44140625" style="4" customWidth="1"/>
    <col min="15366" max="15366" width="12.88671875" style="4" customWidth="1"/>
    <col min="15367" max="15367" width="10" style="4"/>
    <col min="15368" max="15368" width="7.33203125" style="4" customWidth="1"/>
    <col min="15369" max="15374" width="11.21875" style="4" customWidth="1"/>
    <col min="15375" max="15379" width="10" style="4"/>
    <col min="15380" max="15380" width="15.77734375" style="4" customWidth="1"/>
    <col min="15381" max="15382" width="12.44140625" style="4" customWidth="1"/>
    <col min="15383" max="15616" width="10" style="4"/>
    <col min="15617" max="15617" width="8.88671875" style="4" customWidth="1"/>
    <col min="15618" max="15619" width="11.77734375" style="4" customWidth="1"/>
    <col min="15620" max="15621" width="8.44140625" style="4" customWidth="1"/>
    <col min="15622" max="15622" width="12.88671875" style="4" customWidth="1"/>
    <col min="15623" max="15623" width="10" style="4"/>
    <col min="15624" max="15624" width="7.33203125" style="4" customWidth="1"/>
    <col min="15625" max="15630" width="11.21875" style="4" customWidth="1"/>
    <col min="15631" max="15635" width="10" style="4"/>
    <col min="15636" max="15636" width="15.77734375" style="4" customWidth="1"/>
    <col min="15637" max="15638" width="12.44140625" style="4" customWidth="1"/>
    <col min="15639" max="15872" width="10" style="4"/>
    <col min="15873" max="15873" width="8.88671875" style="4" customWidth="1"/>
    <col min="15874" max="15875" width="11.77734375" style="4" customWidth="1"/>
    <col min="15876" max="15877" width="8.44140625" style="4" customWidth="1"/>
    <col min="15878" max="15878" width="12.88671875" style="4" customWidth="1"/>
    <col min="15879" max="15879" width="10" style="4"/>
    <col min="15880" max="15880" width="7.33203125" style="4" customWidth="1"/>
    <col min="15881" max="15886" width="11.21875" style="4" customWidth="1"/>
    <col min="15887" max="15891" width="10" style="4"/>
    <col min="15892" max="15892" width="15.77734375" style="4" customWidth="1"/>
    <col min="15893" max="15894" width="12.44140625" style="4" customWidth="1"/>
    <col min="15895" max="16128" width="10" style="4"/>
    <col min="16129" max="16129" width="8.88671875" style="4" customWidth="1"/>
    <col min="16130" max="16131" width="11.77734375" style="4" customWidth="1"/>
    <col min="16132" max="16133" width="8.44140625" style="4" customWidth="1"/>
    <col min="16134" max="16134" width="12.88671875" style="4" customWidth="1"/>
    <col min="16135" max="16135" width="10" style="4"/>
    <col min="16136" max="16136" width="7.33203125" style="4" customWidth="1"/>
    <col min="16137" max="16142" width="11.21875" style="4" customWidth="1"/>
    <col min="16143" max="16147" width="10" style="4"/>
    <col min="16148" max="16148" width="15.77734375" style="4" customWidth="1"/>
    <col min="16149" max="16150" width="12.44140625" style="4" customWidth="1"/>
    <col min="16151" max="16384" width="10" style="4"/>
  </cols>
  <sheetData>
    <row r="1" spans="1:66" ht="31.2" thickBot="1" x14ac:dyDescent="0.6">
      <c r="A1" s="1" t="s">
        <v>1</v>
      </c>
      <c r="I1" s="3"/>
      <c r="J1" s="3"/>
      <c r="K1" s="3"/>
      <c r="L1" s="3"/>
      <c r="M1" s="3"/>
      <c r="N1" s="3"/>
      <c r="O1" s="3"/>
      <c r="Q1" s="3"/>
      <c r="AH1" s="6"/>
      <c r="AI1" s="6"/>
      <c r="AJ1" s="6"/>
      <c r="AK1" s="6"/>
      <c r="AL1" s="6" t="s">
        <v>20</v>
      </c>
      <c r="AM1" s="6" t="s">
        <v>25</v>
      </c>
      <c r="AN1" s="6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66" s="10" customFormat="1" ht="39.75" customHeight="1" thickBot="1" x14ac:dyDescent="0.35">
      <c r="A2" s="7" t="s">
        <v>2</v>
      </c>
      <c r="B2" s="49" t="s">
        <v>20</v>
      </c>
      <c r="C2" s="50" t="s">
        <v>25</v>
      </c>
      <c r="D2" s="3"/>
      <c r="E2" s="9"/>
      <c r="F2" s="78" t="s">
        <v>3</v>
      </c>
      <c r="G2" s="85"/>
      <c r="I2" s="11"/>
      <c r="J2" s="11"/>
      <c r="K2" s="11"/>
      <c r="L2" s="11"/>
      <c r="M2" s="11"/>
      <c r="N2" s="11"/>
      <c r="O2" s="11"/>
      <c r="Q2" s="11"/>
      <c r="R2" s="3"/>
      <c r="S2" s="3"/>
      <c r="T2" s="3"/>
      <c r="U2" s="3"/>
      <c r="V2" s="3"/>
      <c r="W2" s="11"/>
      <c r="X2" s="11"/>
      <c r="Y2" s="3"/>
      <c r="Z2" s="3"/>
      <c r="AA2" s="3"/>
      <c r="AB2" s="3"/>
      <c r="AC2" s="3"/>
      <c r="AD2" s="3"/>
      <c r="AE2" s="3"/>
      <c r="AF2" s="3"/>
      <c r="AG2" s="3"/>
      <c r="AH2" s="6">
        <v>0.16</v>
      </c>
      <c r="AI2" s="6"/>
      <c r="AJ2" s="6"/>
      <c r="AK2" s="6">
        <v>0.16</v>
      </c>
      <c r="AL2" s="6">
        <v>0</v>
      </c>
      <c r="AM2" s="6">
        <v>0</v>
      </c>
      <c r="AN2" s="6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</row>
    <row r="3" spans="1:66" ht="16.2" thickBot="1" x14ac:dyDescent="0.35">
      <c r="A3" s="12">
        <v>1</v>
      </c>
      <c r="B3" s="51">
        <v>0.67293970606092102</v>
      </c>
      <c r="C3" s="52">
        <v>0.63293970606092098</v>
      </c>
      <c r="E3" s="14"/>
      <c r="F3" s="15">
        <v>10000</v>
      </c>
      <c r="G3" s="16" t="s">
        <v>4</v>
      </c>
      <c r="AH3" s="6">
        <v>0.18</v>
      </c>
      <c r="AI3" s="6"/>
      <c r="AJ3" s="6"/>
      <c r="AK3" s="6">
        <v>0.16</v>
      </c>
      <c r="AL3" s="6">
        <v>0</v>
      </c>
      <c r="AM3" s="6">
        <v>715</v>
      </c>
      <c r="AN3" s="6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6.2" thickBot="1" x14ac:dyDescent="0.35">
      <c r="A4" s="12">
        <v>2</v>
      </c>
      <c r="B4" s="51">
        <v>0.34925215811747939</v>
      </c>
      <c r="C4" s="52">
        <v>0.30925215811747941</v>
      </c>
      <c r="E4" s="14"/>
      <c r="F4" s="17">
        <v>3.0000000726431608</v>
      </c>
      <c r="G4" s="53" t="s">
        <v>19</v>
      </c>
      <c r="I4" s="86" t="s">
        <v>20</v>
      </c>
      <c r="J4" s="87"/>
      <c r="K4" s="88" t="s">
        <v>25</v>
      </c>
      <c r="L4" s="89"/>
      <c r="M4" s="83" t="s">
        <v>7</v>
      </c>
      <c r="N4" s="84"/>
      <c r="P4" s="19"/>
      <c r="AH4" s="6">
        <v>0.2</v>
      </c>
      <c r="AI4" s="6"/>
      <c r="AJ4" s="6"/>
      <c r="AK4" s="6">
        <v>0.18</v>
      </c>
      <c r="AL4" s="6">
        <v>0</v>
      </c>
      <c r="AM4" s="6">
        <v>715</v>
      </c>
      <c r="AN4" s="6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x14ac:dyDescent="0.3">
      <c r="A5" s="12">
        <v>3</v>
      </c>
      <c r="B5" s="51">
        <v>0.37084346637521942</v>
      </c>
      <c r="C5" s="52">
        <v>0.33084346637521944</v>
      </c>
      <c r="E5" s="20"/>
      <c r="F5" s="21"/>
      <c r="G5" s="20"/>
      <c r="I5" s="54" t="s">
        <v>8</v>
      </c>
      <c r="J5" s="55">
        <v>0.36910452206437594</v>
      </c>
      <c r="K5" s="56" t="s">
        <v>8</v>
      </c>
      <c r="L5" s="57">
        <v>0.36350101712305793</v>
      </c>
      <c r="M5" s="26" t="s">
        <v>26</v>
      </c>
      <c r="N5" s="58"/>
      <c r="P5" s="19"/>
      <c r="AH5" s="6">
        <v>0.22</v>
      </c>
      <c r="AI5" s="6"/>
      <c r="AJ5" s="6"/>
      <c r="AK5" s="6">
        <v>0.18</v>
      </c>
      <c r="AL5" s="6">
        <v>0</v>
      </c>
      <c r="AM5" s="6">
        <v>731</v>
      </c>
      <c r="AN5" s="6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x14ac:dyDescent="0.3">
      <c r="A6" s="12">
        <v>4</v>
      </c>
      <c r="B6" s="51">
        <v>0.22084239842326131</v>
      </c>
      <c r="C6" s="52">
        <v>0.1808423984232613</v>
      </c>
      <c r="I6" s="54" t="s">
        <v>9</v>
      </c>
      <c r="J6" s="59">
        <v>0.14068814529053836</v>
      </c>
      <c r="K6" s="56" t="s">
        <v>9</v>
      </c>
      <c r="L6" s="60">
        <v>0.16500043936344932</v>
      </c>
      <c r="M6" s="61"/>
      <c r="N6" s="62"/>
      <c r="AH6" s="6">
        <v>0.24</v>
      </c>
      <c r="AI6" s="6"/>
      <c r="AJ6" s="6"/>
      <c r="AK6" s="6">
        <v>0.2</v>
      </c>
      <c r="AL6" s="6">
        <v>0</v>
      </c>
      <c r="AM6" s="6">
        <v>731</v>
      </c>
      <c r="AN6" s="6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x14ac:dyDescent="0.3">
      <c r="A7" s="12">
        <v>5</v>
      </c>
      <c r="B7" s="51">
        <v>0.26234646235701192</v>
      </c>
      <c r="C7" s="52">
        <v>0.22234646235701191</v>
      </c>
      <c r="F7" s="63"/>
      <c r="I7" s="54" t="s">
        <v>10</v>
      </c>
      <c r="J7" s="55">
        <v>1.0014299662758805</v>
      </c>
      <c r="K7" s="56" t="s">
        <v>10</v>
      </c>
      <c r="L7" s="57">
        <v>1.0240070117623625</v>
      </c>
      <c r="M7" s="14"/>
      <c r="N7" s="30"/>
      <c r="AH7" s="6">
        <v>0.26</v>
      </c>
      <c r="AI7" s="6"/>
      <c r="AJ7" s="6"/>
      <c r="AK7" s="6">
        <v>0.2</v>
      </c>
      <c r="AL7" s="6">
        <v>900</v>
      </c>
      <c r="AM7" s="6">
        <v>686</v>
      </c>
      <c r="AN7" s="6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6.2" thickBot="1" x14ac:dyDescent="0.35">
      <c r="A8" s="12">
        <v>6</v>
      </c>
      <c r="B8" s="51">
        <v>0.31980425264795093</v>
      </c>
      <c r="C8" s="52">
        <v>0.30589344346331904</v>
      </c>
      <c r="F8" s="63"/>
      <c r="I8" s="64" t="s">
        <v>11</v>
      </c>
      <c r="J8" s="65">
        <v>0.20000414577061315</v>
      </c>
      <c r="K8" s="66" t="s">
        <v>11</v>
      </c>
      <c r="L8" s="67">
        <v>0.16000414577061314</v>
      </c>
      <c r="M8" s="41"/>
      <c r="N8" s="42"/>
      <c r="AH8" s="6">
        <v>0.28000000000000003</v>
      </c>
      <c r="AI8" s="6"/>
      <c r="AJ8" s="6"/>
      <c r="AK8" s="6">
        <v>0.22</v>
      </c>
      <c r="AL8" s="6">
        <v>900</v>
      </c>
      <c r="AM8" s="6">
        <v>686</v>
      </c>
      <c r="AN8" s="6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x14ac:dyDescent="0.3">
      <c r="A9" s="12">
        <v>7</v>
      </c>
      <c r="B9" s="51">
        <v>0.35213618814385989</v>
      </c>
      <c r="C9" s="52">
        <v>0.31213618814385991</v>
      </c>
      <c r="F9" s="63"/>
      <c r="I9" s="20"/>
      <c r="J9" s="43"/>
      <c r="K9" s="20"/>
      <c r="L9" s="20"/>
      <c r="M9" s="20"/>
      <c r="N9" s="20"/>
      <c r="AH9" s="6">
        <v>0.3</v>
      </c>
      <c r="AI9" s="6"/>
      <c r="AJ9" s="6"/>
      <c r="AK9" s="6">
        <v>0.22</v>
      </c>
      <c r="AL9" s="6">
        <v>886</v>
      </c>
      <c r="AM9" s="6">
        <v>625</v>
      </c>
      <c r="AN9" s="6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x14ac:dyDescent="0.3">
      <c r="A10" s="12">
        <v>8</v>
      </c>
      <c r="B10" s="51">
        <v>0.25778904804542485</v>
      </c>
      <c r="C10" s="52">
        <v>0.21778904804542484</v>
      </c>
      <c r="F10" s="63"/>
      <c r="I10" s="14"/>
      <c r="J10" s="43"/>
      <c r="K10" s="20"/>
      <c r="L10" s="20"/>
      <c r="M10" s="20"/>
      <c r="N10" s="20"/>
      <c r="P10" s="19"/>
      <c r="AH10" s="6">
        <v>0.32</v>
      </c>
      <c r="AI10" s="6"/>
      <c r="AJ10" s="6"/>
      <c r="AK10" s="6">
        <v>0.24</v>
      </c>
      <c r="AL10" s="6">
        <v>886</v>
      </c>
      <c r="AM10" s="6">
        <v>625</v>
      </c>
      <c r="AN10" s="6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x14ac:dyDescent="0.3">
      <c r="A11" s="12">
        <v>9</v>
      </c>
      <c r="B11" s="51">
        <v>0.30969515266467557</v>
      </c>
      <c r="C11" s="52">
        <v>0.26969515266467559</v>
      </c>
      <c r="I11" s="20"/>
      <c r="J11" s="43"/>
      <c r="K11" s="20"/>
      <c r="L11" s="20"/>
      <c r="M11" s="20"/>
      <c r="N11" s="20"/>
      <c r="P11" s="19"/>
      <c r="AH11" s="6">
        <v>0.34</v>
      </c>
      <c r="AI11" s="6"/>
      <c r="AJ11" s="6"/>
      <c r="AK11" s="6">
        <v>0.24</v>
      </c>
      <c r="AL11" s="6">
        <v>787</v>
      </c>
      <c r="AM11" s="6">
        <v>614</v>
      </c>
      <c r="AN11" s="6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x14ac:dyDescent="0.3">
      <c r="A12" s="12">
        <v>10</v>
      </c>
      <c r="B12" s="51">
        <v>0.2843447392652832</v>
      </c>
      <c r="C12" s="52">
        <v>0.24434473926528319</v>
      </c>
      <c r="I12" s="20"/>
      <c r="J12" s="20"/>
      <c r="K12" s="20"/>
      <c r="L12" s="20"/>
      <c r="M12" s="20"/>
      <c r="N12" s="20"/>
      <c r="P12" s="19"/>
      <c r="AH12" s="6">
        <v>0.36</v>
      </c>
      <c r="AI12" s="6"/>
      <c r="AJ12" s="6"/>
      <c r="AK12" s="6">
        <v>0.26</v>
      </c>
      <c r="AL12" s="6">
        <v>787</v>
      </c>
      <c r="AM12" s="6">
        <v>614</v>
      </c>
      <c r="AN12" s="6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x14ac:dyDescent="0.3">
      <c r="A13" s="12">
        <v>11</v>
      </c>
      <c r="B13" s="51">
        <v>0.35325031551619496</v>
      </c>
      <c r="C13" s="52">
        <v>0.31325031551619498</v>
      </c>
      <c r="I13" s="20"/>
      <c r="J13" s="20"/>
      <c r="K13" s="20"/>
      <c r="L13" s="20"/>
      <c r="M13" s="20"/>
      <c r="N13" s="20"/>
      <c r="AH13" s="6">
        <v>0.38</v>
      </c>
      <c r="AI13" s="6"/>
      <c r="AJ13" s="6"/>
      <c r="AK13" s="6">
        <v>0.26</v>
      </c>
      <c r="AL13" s="6">
        <v>743</v>
      </c>
      <c r="AM13" s="6">
        <v>592</v>
      </c>
      <c r="AN13" s="6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x14ac:dyDescent="0.3">
      <c r="A14" s="12">
        <v>12</v>
      </c>
      <c r="B14" s="51">
        <v>0.29157750442929625</v>
      </c>
      <c r="C14" s="52">
        <v>0.25157750442929627</v>
      </c>
      <c r="E14" s="44"/>
      <c r="I14" s="20"/>
      <c r="J14" s="20"/>
      <c r="K14" s="20"/>
      <c r="L14" s="20"/>
      <c r="M14" s="20"/>
      <c r="N14" s="20"/>
      <c r="AH14" s="6">
        <v>0.4</v>
      </c>
      <c r="AI14" s="6"/>
      <c r="AJ14" s="6"/>
      <c r="AK14" s="6">
        <v>0.28000000000000003</v>
      </c>
      <c r="AL14" s="6">
        <v>743</v>
      </c>
      <c r="AM14" s="6">
        <v>592</v>
      </c>
      <c r="AN14" s="6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x14ac:dyDescent="0.3">
      <c r="A15" s="12">
        <v>13</v>
      </c>
      <c r="B15" s="51">
        <v>0.40963183882047866</v>
      </c>
      <c r="C15" s="52">
        <v>0.36963183882047868</v>
      </c>
      <c r="E15" s="44"/>
      <c r="I15" s="20"/>
      <c r="J15" s="20"/>
      <c r="K15" s="20"/>
      <c r="L15" s="20"/>
      <c r="M15" s="20"/>
      <c r="N15" s="20"/>
      <c r="AH15" s="6">
        <v>0.42</v>
      </c>
      <c r="AI15" s="6"/>
      <c r="AJ15" s="6"/>
      <c r="AK15" s="6">
        <v>0.28000000000000003</v>
      </c>
      <c r="AL15" s="6">
        <v>679</v>
      </c>
      <c r="AM15" s="6">
        <v>551</v>
      </c>
      <c r="AN15" s="6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x14ac:dyDescent="0.3">
      <c r="A16" s="12">
        <v>14</v>
      </c>
      <c r="B16" s="51">
        <v>0.24664185011380441</v>
      </c>
      <c r="C16" s="52">
        <v>0.2066418501138044</v>
      </c>
      <c r="E16" s="44"/>
      <c r="I16" s="20"/>
      <c r="J16" s="20"/>
      <c r="K16" s="20"/>
      <c r="L16" s="20"/>
      <c r="M16" s="20"/>
      <c r="N16" s="20"/>
      <c r="AH16" s="6">
        <v>0.44</v>
      </c>
      <c r="AI16" s="6"/>
      <c r="AJ16" s="6"/>
      <c r="AK16" s="6">
        <v>0.3</v>
      </c>
      <c r="AL16" s="6">
        <v>679</v>
      </c>
      <c r="AM16" s="6">
        <v>551</v>
      </c>
      <c r="AN16" s="6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x14ac:dyDescent="0.3">
      <c r="A17" s="12">
        <v>15</v>
      </c>
      <c r="B17" s="51">
        <v>0.2460977200791899</v>
      </c>
      <c r="C17" s="52">
        <v>0.20609772007918989</v>
      </c>
      <c r="I17" s="20"/>
      <c r="J17" s="20"/>
      <c r="K17" s="20"/>
      <c r="L17" s="20"/>
      <c r="M17" s="20"/>
      <c r="N17" s="20"/>
      <c r="AH17" s="6">
        <v>0.46</v>
      </c>
      <c r="AI17" s="6"/>
      <c r="AJ17" s="6"/>
      <c r="AK17" s="6">
        <v>0.3</v>
      </c>
      <c r="AL17" s="6">
        <v>670</v>
      </c>
      <c r="AM17" s="6">
        <v>461</v>
      </c>
      <c r="AN17" s="6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x14ac:dyDescent="0.3">
      <c r="A18" s="12">
        <v>16</v>
      </c>
      <c r="B18" s="51">
        <v>0.20565618570863847</v>
      </c>
      <c r="C18" s="52">
        <v>0.16565618570863846</v>
      </c>
      <c r="I18" s="20"/>
      <c r="J18" s="20"/>
      <c r="K18" s="20"/>
      <c r="L18" s="20"/>
      <c r="M18" s="20"/>
      <c r="N18" s="20"/>
      <c r="AH18" s="6">
        <v>0.48</v>
      </c>
      <c r="AI18" s="6"/>
      <c r="AJ18" s="6"/>
      <c r="AK18" s="6">
        <v>0.32</v>
      </c>
      <c r="AL18" s="6">
        <v>670</v>
      </c>
      <c r="AM18" s="6">
        <v>461</v>
      </c>
      <c r="AN18" s="6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x14ac:dyDescent="0.3">
      <c r="A19" s="12">
        <v>17</v>
      </c>
      <c r="B19" s="51">
        <v>0.6778507355973542</v>
      </c>
      <c r="C19" s="52">
        <v>0.66299538426172877</v>
      </c>
      <c r="F19" s="68">
        <v>1</v>
      </c>
      <c r="I19" s="20"/>
      <c r="J19" s="20"/>
      <c r="K19" s="20"/>
      <c r="L19" s="20"/>
      <c r="M19" s="20"/>
      <c r="N19" s="20"/>
      <c r="AH19" s="6">
        <v>0.5</v>
      </c>
      <c r="AI19" s="6"/>
      <c r="AJ19" s="6"/>
      <c r="AK19" s="6">
        <v>0.32</v>
      </c>
      <c r="AL19" s="6">
        <v>601</v>
      </c>
      <c r="AM19" s="6">
        <v>420</v>
      </c>
      <c r="AN19" s="6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x14ac:dyDescent="0.3">
      <c r="A20" s="12">
        <v>18</v>
      </c>
      <c r="B20" s="51">
        <v>0.23036467051595139</v>
      </c>
      <c r="C20" s="52">
        <v>0.19036467051595138</v>
      </c>
      <c r="I20" s="20"/>
      <c r="J20" s="20"/>
      <c r="K20" s="20"/>
      <c r="L20" s="20"/>
      <c r="M20" s="20"/>
      <c r="N20" s="20"/>
      <c r="AH20" s="6">
        <v>0.52</v>
      </c>
      <c r="AI20" s="6"/>
      <c r="AJ20" s="6"/>
      <c r="AK20" s="6">
        <v>0.34</v>
      </c>
      <c r="AL20" s="6">
        <v>601</v>
      </c>
      <c r="AM20" s="6">
        <v>420</v>
      </c>
      <c r="AN20" s="6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x14ac:dyDescent="0.3">
      <c r="A21" s="12">
        <v>19</v>
      </c>
      <c r="B21" s="51">
        <v>0.27177268572931285</v>
      </c>
      <c r="C21" s="52">
        <v>0.23177268572931284</v>
      </c>
      <c r="I21" s="20"/>
      <c r="J21" s="20"/>
      <c r="K21" s="20"/>
      <c r="L21" s="20"/>
      <c r="M21" s="20"/>
      <c r="N21" s="20"/>
      <c r="AH21" s="6">
        <v>0.54</v>
      </c>
      <c r="AI21" s="6"/>
      <c r="AJ21" s="6"/>
      <c r="AK21" s="6">
        <v>0.34</v>
      </c>
      <c r="AL21" s="6">
        <v>498</v>
      </c>
      <c r="AM21" s="6">
        <v>399</v>
      </c>
      <c r="AN21" s="6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x14ac:dyDescent="0.3">
      <c r="A22" s="12">
        <v>20</v>
      </c>
      <c r="B22" s="51">
        <v>0.32332201795043197</v>
      </c>
      <c r="C22" s="52">
        <v>0.28332201795043199</v>
      </c>
      <c r="I22" s="20"/>
      <c r="J22" s="20"/>
      <c r="K22" s="20"/>
      <c r="L22" s="20"/>
      <c r="M22" s="20"/>
      <c r="N22" s="20"/>
      <c r="AH22" s="6">
        <v>0.56000000000000005</v>
      </c>
      <c r="AI22" s="6"/>
      <c r="AJ22" s="6"/>
      <c r="AK22" s="6">
        <v>0.36</v>
      </c>
      <c r="AL22" s="6">
        <v>498</v>
      </c>
      <c r="AM22" s="6">
        <v>399</v>
      </c>
      <c r="AN22" s="6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x14ac:dyDescent="0.3">
      <c r="A23" s="12">
        <v>21</v>
      </c>
      <c r="B23" s="51">
        <v>0.20850010258731894</v>
      </c>
      <c r="C23" s="52">
        <v>0.16850010258731893</v>
      </c>
      <c r="AH23" s="6">
        <v>0.57999999999999996</v>
      </c>
      <c r="AI23" s="6"/>
      <c r="AJ23" s="6"/>
      <c r="AK23" s="6">
        <v>0.36</v>
      </c>
      <c r="AL23" s="6">
        <v>439</v>
      </c>
      <c r="AM23" s="6">
        <v>413</v>
      </c>
      <c r="AN23" s="6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x14ac:dyDescent="0.3">
      <c r="A24" s="12">
        <v>22</v>
      </c>
      <c r="B24" s="51">
        <v>0.3177485197079481</v>
      </c>
      <c r="C24" s="52">
        <v>0.27774851970794812</v>
      </c>
      <c r="I24" s="69"/>
      <c r="AH24" s="6">
        <v>0.6</v>
      </c>
      <c r="AI24" s="6"/>
      <c r="AJ24" s="6"/>
      <c r="AK24" s="6">
        <v>0.38</v>
      </c>
      <c r="AL24" s="6">
        <v>439</v>
      </c>
      <c r="AM24" s="6">
        <v>413</v>
      </c>
      <c r="AN24" s="6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x14ac:dyDescent="0.3">
      <c r="A25" s="12">
        <v>23</v>
      </c>
      <c r="B25" s="51">
        <v>0.28836379627083192</v>
      </c>
      <c r="C25" s="52">
        <v>0.24836379627083191</v>
      </c>
      <c r="AH25" s="6">
        <v>0.62</v>
      </c>
      <c r="AI25" s="6"/>
      <c r="AJ25" s="6"/>
      <c r="AK25" s="6">
        <v>0.38</v>
      </c>
      <c r="AL25" s="6">
        <v>412</v>
      </c>
      <c r="AM25" s="6">
        <v>342</v>
      </c>
      <c r="AN25" s="6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x14ac:dyDescent="0.3">
      <c r="A26" s="12">
        <v>24</v>
      </c>
      <c r="B26" s="51">
        <v>0.23205392886818593</v>
      </c>
      <c r="C26" s="52">
        <v>0.19205392886818592</v>
      </c>
      <c r="AH26" s="6">
        <v>0.64</v>
      </c>
      <c r="AI26" s="6"/>
      <c r="AJ26" s="6"/>
      <c r="AK26" s="6">
        <v>0.4</v>
      </c>
      <c r="AL26" s="6">
        <v>412</v>
      </c>
      <c r="AM26" s="6">
        <v>342</v>
      </c>
      <c r="AN26" s="6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1:66" x14ac:dyDescent="0.3">
      <c r="A27" s="12">
        <v>25</v>
      </c>
      <c r="B27" s="51">
        <v>0.23612962275054167</v>
      </c>
      <c r="C27" s="52">
        <v>0.19612962275054166</v>
      </c>
      <c r="AH27" s="6">
        <v>0.66</v>
      </c>
      <c r="AI27" s="6"/>
      <c r="AJ27" s="6"/>
      <c r="AK27" s="6">
        <v>0.4</v>
      </c>
      <c r="AL27" s="6">
        <v>409</v>
      </c>
      <c r="AM27" s="6">
        <v>340</v>
      </c>
      <c r="AN27" s="6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x14ac:dyDescent="0.3">
      <c r="A28" s="12">
        <v>26</v>
      </c>
      <c r="B28" s="51">
        <v>0.32636751960375304</v>
      </c>
      <c r="C28" s="52">
        <v>0.28636751960375306</v>
      </c>
      <c r="AH28" s="6">
        <v>0.68</v>
      </c>
      <c r="AI28" s="6"/>
      <c r="AJ28" s="6"/>
      <c r="AK28" s="6">
        <v>0.42</v>
      </c>
      <c r="AL28" s="6">
        <v>409</v>
      </c>
      <c r="AM28" s="6">
        <v>340</v>
      </c>
      <c r="AN28" s="6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 x14ac:dyDescent="0.3">
      <c r="A29" s="12">
        <v>27</v>
      </c>
      <c r="B29" s="51">
        <v>0.94206251556253373</v>
      </c>
      <c r="C29" s="52">
        <v>0.90645110238541915</v>
      </c>
      <c r="AH29" s="6">
        <v>0.7</v>
      </c>
      <c r="AI29" s="6"/>
      <c r="AJ29" s="6"/>
      <c r="AK29" s="6">
        <v>0.42</v>
      </c>
      <c r="AL29" s="6">
        <v>338</v>
      </c>
      <c r="AM29" s="6">
        <v>316</v>
      </c>
      <c r="AN29" s="6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x14ac:dyDescent="0.3">
      <c r="A30" s="12">
        <v>28</v>
      </c>
      <c r="B30" s="51">
        <v>0.41947341148144329</v>
      </c>
      <c r="C30" s="52">
        <v>0.37947341148144331</v>
      </c>
      <c r="AH30" s="6">
        <v>0.72</v>
      </c>
      <c r="AI30" s="6"/>
      <c r="AJ30" s="6"/>
      <c r="AK30" s="6">
        <v>0.44</v>
      </c>
      <c r="AL30" s="6">
        <v>338</v>
      </c>
      <c r="AM30" s="6">
        <v>316</v>
      </c>
      <c r="AN30" s="6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1:66" x14ac:dyDescent="0.3">
      <c r="A31" s="12">
        <v>29</v>
      </c>
      <c r="B31" s="51">
        <v>0.21006809019766198</v>
      </c>
      <c r="C31" s="52">
        <v>0.17006809019766198</v>
      </c>
      <c r="AH31" s="6">
        <v>0.74</v>
      </c>
      <c r="AI31" s="6"/>
      <c r="AJ31" s="6"/>
      <c r="AK31" s="6">
        <v>0.44</v>
      </c>
      <c r="AL31" s="6">
        <v>328</v>
      </c>
      <c r="AM31" s="6">
        <v>297</v>
      </c>
      <c r="AN31" s="6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66" x14ac:dyDescent="0.3">
      <c r="A32" s="12">
        <v>30</v>
      </c>
      <c r="B32" s="51">
        <v>0.43411978078132157</v>
      </c>
      <c r="C32" s="52">
        <v>0.39411978078132159</v>
      </c>
      <c r="AH32" s="6">
        <v>0.76</v>
      </c>
      <c r="AI32" s="6"/>
      <c r="AJ32" s="6"/>
      <c r="AK32" s="6">
        <v>0.46</v>
      </c>
      <c r="AL32" s="6">
        <v>328</v>
      </c>
      <c r="AM32" s="6">
        <v>297</v>
      </c>
      <c r="AN32" s="6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1:66" x14ac:dyDescent="0.3">
      <c r="A33" s="12">
        <v>31</v>
      </c>
      <c r="B33" s="51">
        <v>0.553331329802911</v>
      </c>
      <c r="C33" s="52">
        <v>0.51333132980291107</v>
      </c>
      <c r="AH33" s="6">
        <v>0.78</v>
      </c>
      <c r="AI33" s="6"/>
      <c r="AJ33" s="6"/>
      <c r="AK33" s="6">
        <v>0.46</v>
      </c>
      <c r="AL33" s="6">
        <v>296</v>
      </c>
      <c r="AM33" s="6">
        <v>285</v>
      </c>
      <c r="AN33" s="6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 spans="1:66" x14ac:dyDescent="0.3">
      <c r="A34" s="12">
        <v>32</v>
      </c>
      <c r="B34" s="51">
        <v>0.89986838220700149</v>
      </c>
      <c r="C34" s="52">
        <v>0.85986838220700157</v>
      </c>
      <c r="AH34" s="6">
        <v>0.8</v>
      </c>
      <c r="AI34" s="6"/>
      <c r="AJ34" s="6"/>
      <c r="AK34" s="6">
        <v>0.48</v>
      </c>
      <c r="AL34" s="6">
        <v>296</v>
      </c>
      <c r="AM34" s="6">
        <v>285</v>
      </c>
      <c r="AN34" s="6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 x14ac:dyDescent="0.3">
      <c r="A35" s="12">
        <v>33</v>
      </c>
      <c r="B35" s="51">
        <v>0.62082677317541735</v>
      </c>
      <c r="C35" s="52">
        <v>0.58082677317541742</v>
      </c>
      <c r="AH35" s="6">
        <v>0.82</v>
      </c>
      <c r="AI35" s="6"/>
      <c r="AJ35" s="6"/>
      <c r="AK35" s="6">
        <v>0.48</v>
      </c>
      <c r="AL35" s="6">
        <v>272</v>
      </c>
      <c r="AM35" s="6">
        <v>256</v>
      </c>
      <c r="AN35" s="6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1:66" x14ac:dyDescent="0.3">
      <c r="A36" s="12">
        <v>34</v>
      </c>
      <c r="B36" s="51">
        <v>0.41447157506083682</v>
      </c>
      <c r="C36" s="52">
        <v>0.37447157506083684</v>
      </c>
      <c r="AH36" s="6">
        <v>0.84</v>
      </c>
      <c r="AI36" s="6"/>
      <c r="AJ36" s="6"/>
      <c r="AK36" s="6">
        <v>0.5</v>
      </c>
      <c r="AL36" s="6">
        <v>272</v>
      </c>
      <c r="AM36" s="6">
        <v>256</v>
      </c>
      <c r="AN36" s="6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6" x14ac:dyDescent="0.3">
      <c r="A37" s="12">
        <v>35</v>
      </c>
      <c r="B37" s="51">
        <v>0.2804557223023279</v>
      </c>
      <c r="C37" s="52">
        <v>0.2404557223023279</v>
      </c>
      <c r="AH37" s="6">
        <v>0.86</v>
      </c>
      <c r="AI37" s="6"/>
      <c r="AJ37" s="6"/>
      <c r="AK37" s="6">
        <v>0.5</v>
      </c>
      <c r="AL37" s="6">
        <v>241</v>
      </c>
      <c r="AM37" s="6">
        <v>226</v>
      </c>
      <c r="AN37" s="6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1:66" x14ac:dyDescent="0.3">
      <c r="A38" s="12">
        <v>36</v>
      </c>
      <c r="B38" s="51">
        <v>0.69210170367698609</v>
      </c>
      <c r="C38" s="52">
        <v>0.65210170367698617</v>
      </c>
      <c r="AH38" s="6">
        <v>0.88</v>
      </c>
      <c r="AI38" s="6"/>
      <c r="AJ38" s="6"/>
      <c r="AK38" s="6">
        <v>0.52</v>
      </c>
      <c r="AL38" s="6">
        <v>241</v>
      </c>
      <c r="AM38" s="6">
        <v>226</v>
      </c>
      <c r="AN38" s="6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  <row r="39" spans="1:66" x14ac:dyDescent="0.3">
      <c r="A39" s="12">
        <v>37</v>
      </c>
      <c r="B39" s="51">
        <v>0.53724985776012102</v>
      </c>
      <c r="C39" s="52">
        <v>0.66720005462792442</v>
      </c>
      <c r="AH39" s="6">
        <v>0.9</v>
      </c>
      <c r="AI39" s="6"/>
      <c r="AJ39" s="6"/>
      <c r="AK39" s="6">
        <v>0.52</v>
      </c>
      <c r="AL39" s="6">
        <v>228</v>
      </c>
      <c r="AM39" s="6">
        <v>223</v>
      </c>
      <c r="AN39" s="6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</row>
    <row r="40" spans="1:66" x14ac:dyDescent="0.3">
      <c r="A40" s="12">
        <v>38</v>
      </c>
      <c r="B40" s="51">
        <v>0.30629727906061527</v>
      </c>
      <c r="C40" s="52">
        <v>0.73603511615456418</v>
      </c>
      <c r="AH40" s="6">
        <v>0.92</v>
      </c>
      <c r="AI40" s="6"/>
      <c r="AJ40" s="6"/>
      <c r="AK40" s="6">
        <v>0.54</v>
      </c>
      <c r="AL40" s="6">
        <v>228</v>
      </c>
      <c r="AM40" s="6">
        <v>223</v>
      </c>
      <c r="AN40" s="6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</row>
    <row r="41" spans="1:66" x14ac:dyDescent="0.3">
      <c r="A41" s="12">
        <v>39</v>
      </c>
      <c r="B41" s="51">
        <v>0.21853689043451591</v>
      </c>
      <c r="C41" s="52">
        <v>0.1785368904345159</v>
      </c>
      <c r="AH41" s="6">
        <v>0.94</v>
      </c>
      <c r="AI41" s="6"/>
      <c r="AJ41" s="6"/>
      <c r="AK41" s="6">
        <v>0.54</v>
      </c>
      <c r="AL41" s="6">
        <v>166</v>
      </c>
      <c r="AM41" s="6">
        <v>183</v>
      </c>
      <c r="AN41" s="6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</row>
    <row r="42" spans="1:66" x14ac:dyDescent="0.3">
      <c r="A42" s="12">
        <v>40</v>
      </c>
      <c r="B42" s="51">
        <v>0.34648065567247005</v>
      </c>
      <c r="C42" s="52">
        <v>0.30648065567247007</v>
      </c>
      <c r="AH42" s="6">
        <v>0.96</v>
      </c>
      <c r="AI42" s="6"/>
      <c r="AJ42" s="6"/>
      <c r="AK42" s="6">
        <v>0.56000000000000005</v>
      </c>
      <c r="AL42" s="6">
        <v>166</v>
      </c>
      <c r="AM42" s="6">
        <v>183</v>
      </c>
      <c r="AN42" s="6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</row>
    <row r="43" spans="1:66" x14ac:dyDescent="0.3">
      <c r="A43" s="12">
        <v>41</v>
      </c>
      <c r="B43" s="51">
        <v>0.21383702548774303</v>
      </c>
      <c r="C43" s="52">
        <v>0.17646813848368256</v>
      </c>
      <c r="AH43" s="6">
        <v>0.98</v>
      </c>
      <c r="AI43" s="6"/>
      <c r="AJ43" s="6"/>
      <c r="AK43" s="6">
        <v>0.56000000000000005</v>
      </c>
      <c r="AL43" s="6">
        <v>171</v>
      </c>
      <c r="AM43" s="6">
        <v>184</v>
      </c>
      <c r="AN43" s="6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1:66" x14ac:dyDescent="0.3">
      <c r="A44" s="12">
        <v>42</v>
      </c>
      <c r="B44" s="51">
        <v>0.53635622413869455</v>
      </c>
      <c r="C44" s="52">
        <v>0.49635622413869451</v>
      </c>
      <c r="AH44" s="6">
        <v>1</v>
      </c>
      <c r="AI44" s="6"/>
      <c r="AJ44" s="6"/>
      <c r="AK44" s="6">
        <v>0.57999999999999996</v>
      </c>
      <c r="AL44" s="6">
        <v>171</v>
      </c>
      <c r="AM44" s="6">
        <v>184</v>
      </c>
      <c r="AN44" s="6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</row>
    <row r="45" spans="1:66" x14ac:dyDescent="0.3">
      <c r="A45" s="12">
        <v>43</v>
      </c>
      <c r="B45" s="51">
        <v>0.22760783494686315</v>
      </c>
      <c r="C45" s="52">
        <v>0.18760783494686314</v>
      </c>
      <c r="AH45" s="6">
        <v>1.02</v>
      </c>
      <c r="AI45" s="6"/>
      <c r="AJ45" s="6"/>
      <c r="AK45" s="6">
        <v>0.57999999999999996</v>
      </c>
      <c r="AL45" s="6">
        <v>147</v>
      </c>
      <c r="AM45" s="6">
        <v>136</v>
      </c>
      <c r="AN45" s="6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spans="1:66" x14ac:dyDescent="0.3">
      <c r="A46" s="12">
        <v>44</v>
      </c>
      <c r="B46" s="51">
        <v>0.20436446085370014</v>
      </c>
      <c r="C46" s="52">
        <v>0.16436446085370013</v>
      </c>
      <c r="I46" s="69"/>
      <c r="AH46" s="6"/>
      <c r="AI46" s="6"/>
      <c r="AJ46" s="6"/>
      <c r="AK46" s="6">
        <v>0.6</v>
      </c>
      <c r="AL46" s="6">
        <v>147</v>
      </c>
      <c r="AM46" s="6">
        <v>136</v>
      </c>
      <c r="AN46" s="6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spans="1:66" x14ac:dyDescent="0.3">
      <c r="A47" s="12">
        <v>45</v>
      </c>
      <c r="B47" s="51">
        <v>0.30594118234505613</v>
      </c>
      <c r="C47" s="52">
        <v>0.26594118234505615</v>
      </c>
      <c r="AH47" s="6"/>
      <c r="AI47" s="6"/>
      <c r="AJ47" s="6"/>
      <c r="AK47" s="6">
        <v>0.6</v>
      </c>
      <c r="AL47" s="6">
        <v>150</v>
      </c>
      <c r="AM47" s="6">
        <v>130</v>
      </c>
      <c r="AN47" s="6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1:66" x14ac:dyDescent="0.3">
      <c r="A48" s="12">
        <v>46</v>
      </c>
      <c r="B48" s="51">
        <v>0.39135487423126386</v>
      </c>
      <c r="C48" s="52">
        <v>0.35135487423126388</v>
      </c>
      <c r="AH48" s="6"/>
      <c r="AI48" s="6"/>
      <c r="AJ48" s="6"/>
      <c r="AK48" s="6">
        <v>0.62</v>
      </c>
      <c r="AL48" s="6">
        <v>150</v>
      </c>
      <c r="AM48" s="6">
        <v>130</v>
      </c>
      <c r="AN48" s="6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1:66" x14ac:dyDescent="0.3">
      <c r="A49" s="12">
        <v>47</v>
      </c>
      <c r="B49" s="51">
        <v>0.30792596800382804</v>
      </c>
      <c r="C49" s="52">
        <v>0.26792596800382806</v>
      </c>
      <c r="AH49" s="6"/>
      <c r="AI49" s="6"/>
      <c r="AJ49" s="6"/>
      <c r="AK49" s="6">
        <v>0.62</v>
      </c>
      <c r="AL49" s="6">
        <v>104</v>
      </c>
      <c r="AM49" s="6">
        <v>113</v>
      </c>
      <c r="AN49" s="6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1:66" x14ac:dyDescent="0.3">
      <c r="A50" s="12">
        <v>48</v>
      </c>
      <c r="B50" s="51">
        <v>0.27024032761163269</v>
      </c>
      <c r="C50" s="52">
        <v>0.23024032761163268</v>
      </c>
      <c r="AH50" s="6"/>
      <c r="AI50" s="6"/>
      <c r="AJ50" s="6"/>
      <c r="AK50" s="6">
        <v>0.64</v>
      </c>
      <c r="AL50" s="6">
        <v>104</v>
      </c>
      <c r="AM50" s="6">
        <v>113</v>
      </c>
      <c r="AN50" s="6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1:66" x14ac:dyDescent="0.3">
      <c r="A51" s="12">
        <v>49</v>
      </c>
      <c r="B51" s="51">
        <v>0.49975510650554772</v>
      </c>
      <c r="C51" s="52">
        <v>0.45975510650554774</v>
      </c>
      <c r="AH51" s="6"/>
      <c r="AI51" s="6"/>
      <c r="AJ51" s="6"/>
      <c r="AK51" s="6">
        <v>0.64</v>
      </c>
      <c r="AL51" s="6">
        <v>92</v>
      </c>
      <c r="AM51" s="6">
        <v>114</v>
      </c>
      <c r="AN51" s="6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1:66" x14ac:dyDescent="0.3">
      <c r="A52" s="12">
        <v>50</v>
      </c>
      <c r="B52" s="51">
        <v>0.38491104170464802</v>
      </c>
      <c r="C52" s="52">
        <v>0.34491104170464804</v>
      </c>
      <c r="AH52" s="6"/>
      <c r="AI52" s="6"/>
      <c r="AJ52" s="6"/>
      <c r="AK52" s="6">
        <v>0.66</v>
      </c>
      <c r="AL52" s="6">
        <v>92</v>
      </c>
      <c r="AM52" s="6">
        <v>114</v>
      </c>
      <c r="AN52" s="6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spans="1:66" x14ac:dyDescent="0.3">
      <c r="A53" s="12">
        <v>51</v>
      </c>
      <c r="B53" s="51">
        <v>0.44204775697644877</v>
      </c>
      <c r="C53" s="52">
        <v>0.40204775697644879</v>
      </c>
      <c r="AH53" s="6"/>
      <c r="AI53" s="6"/>
      <c r="AJ53" s="6"/>
      <c r="AK53" s="6">
        <v>0.66</v>
      </c>
      <c r="AL53" s="6">
        <v>62</v>
      </c>
      <c r="AM53" s="6">
        <v>96</v>
      </c>
      <c r="AN53" s="6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</row>
    <row r="54" spans="1:66" x14ac:dyDescent="0.3">
      <c r="A54" s="12">
        <v>52</v>
      </c>
      <c r="B54" s="51">
        <v>0.78252478109856782</v>
      </c>
      <c r="C54" s="52">
        <v>0.74252478109856779</v>
      </c>
      <c r="AH54" s="6"/>
      <c r="AI54" s="6"/>
      <c r="AJ54" s="6"/>
      <c r="AK54" s="6">
        <v>0.68</v>
      </c>
      <c r="AL54" s="6">
        <v>62</v>
      </c>
      <c r="AM54" s="6">
        <v>96</v>
      </c>
      <c r="AN54" s="6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x14ac:dyDescent="0.3">
      <c r="A55" s="12">
        <v>53</v>
      </c>
      <c r="B55" s="51">
        <v>0.58353251774618098</v>
      </c>
      <c r="C55" s="52">
        <v>0.54353251774618094</v>
      </c>
      <c r="AH55" s="6"/>
      <c r="AI55" s="6"/>
      <c r="AJ55" s="6"/>
      <c r="AK55" s="6">
        <v>0.68</v>
      </c>
      <c r="AL55" s="6">
        <v>68</v>
      </c>
      <c r="AM55" s="6">
        <v>88</v>
      </c>
      <c r="AN55" s="6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1:66" x14ac:dyDescent="0.3">
      <c r="A56" s="12">
        <v>54</v>
      </c>
      <c r="B56" s="51">
        <v>0.47791493798012846</v>
      </c>
      <c r="C56" s="52">
        <v>0.54487140840433301</v>
      </c>
      <c r="AH56" s="6"/>
      <c r="AI56" s="6"/>
      <c r="AJ56" s="6"/>
      <c r="AK56" s="6">
        <v>0.7</v>
      </c>
      <c r="AL56" s="6">
        <v>68</v>
      </c>
      <c r="AM56" s="6">
        <v>88</v>
      </c>
      <c r="AN56" s="6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1:66" x14ac:dyDescent="0.3">
      <c r="A57" s="12">
        <v>55</v>
      </c>
      <c r="B57" s="51">
        <v>0.46711794403225965</v>
      </c>
      <c r="C57" s="52">
        <v>0.42711794403225967</v>
      </c>
      <c r="AH57" s="6"/>
      <c r="AI57" s="6"/>
      <c r="AJ57" s="6"/>
      <c r="AK57" s="6">
        <v>0.7</v>
      </c>
      <c r="AL57" s="6">
        <v>63</v>
      </c>
      <c r="AM57" s="6">
        <v>73</v>
      </c>
      <c r="AN57" s="6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  <row r="58" spans="1:66" x14ac:dyDescent="0.3">
      <c r="A58" s="12">
        <v>56</v>
      </c>
      <c r="B58" s="51">
        <v>0.41645796609961466</v>
      </c>
      <c r="C58" s="52">
        <v>0.37645796609961468</v>
      </c>
      <c r="AH58" s="6"/>
      <c r="AI58" s="6"/>
      <c r="AJ58" s="6"/>
      <c r="AK58" s="6">
        <v>0.72</v>
      </c>
      <c r="AL58" s="6">
        <v>63</v>
      </c>
      <c r="AM58" s="6">
        <v>73</v>
      </c>
      <c r="AN58" s="6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 spans="1:66" x14ac:dyDescent="0.3">
      <c r="A59" s="12">
        <v>57</v>
      </c>
      <c r="B59" s="51">
        <v>0.23455236469553092</v>
      </c>
      <c r="C59" s="52">
        <v>0.19455236469553092</v>
      </c>
      <c r="AH59" s="6"/>
      <c r="AI59" s="6"/>
      <c r="AJ59" s="6"/>
      <c r="AK59" s="6">
        <v>0.72</v>
      </c>
      <c r="AL59" s="6">
        <v>51</v>
      </c>
      <c r="AM59" s="6">
        <v>59</v>
      </c>
      <c r="AN59" s="6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spans="1:66" x14ac:dyDescent="0.3">
      <c r="A60" s="12">
        <v>58</v>
      </c>
      <c r="B60" s="51">
        <v>0.32077355040104866</v>
      </c>
      <c r="C60" s="52">
        <v>0.54839243688969586</v>
      </c>
      <c r="AH60" s="6"/>
      <c r="AI60" s="6"/>
      <c r="AJ60" s="6"/>
      <c r="AK60" s="6">
        <v>0.74</v>
      </c>
      <c r="AL60" s="6">
        <v>51</v>
      </c>
      <c r="AM60" s="6">
        <v>59</v>
      </c>
      <c r="AN60" s="6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spans="1:66" x14ac:dyDescent="0.3">
      <c r="A61" s="12">
        <v>59</v>
      </c>
      <c r="B61" s="51">
        <v>0.21615252198443918</v>
      </c>
      <c r="C61" s="52">
        <v>0.28610419057995584</v>
      </c>
      <c r="AH61" s="6"/>
      <c r="AI61" s="6"/>
      <c r="AJ61" s="6"/>
      <c r="AK61" s="6">
        <v>0.74</v>
      </c>
      <c r="AL61" s="6">
        <v>43</v>
      </c>
      <c r="AM61" s="6">
        <v>51</v>
      </c>
      <c r="AN61" s="6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  <row r="62" spans="1:66" x14ac:dyDescent="0.3">
      <c r="A62" s="12">
        <v>60</v>
      </c>
      <c r="B62" s="51">
        <v>0.27300509274600665</v>
      </c>
      <c r="C62" s="52">
        <v>0.23300509274600664</v>
      </c>
      <c r="AH62" s="6"/>
      <c r="AI62" s="6"/>
      <c r="AJ62" s="6"/>
      <c r="AK62" s="6">
        <v>0.76</v>
      </c>
      <c r="AL62" s="6">
        <v>43</v>
      </c>
      <c r="AM62" s="6">
        <v>51</v>
      </c>
      <c r="AN62" s="6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</row>
    <row r="63" spans="1:66" x14ac:dyDescent="0.3">
      <c r="A63" s="12">
        <v>61</v>
      </c>
      <c r="B63" s="51">
        <v>0.28852463841005344</v>
      </c>
      <c r="C63" s="52">
        <v>0.24852463841005343</v>
      </c>
      <c r="AH63" s="6"/>
      <c r="AI63" s="6"/>
      <c r="AJ63" s="6"/>
      <c r="AK63" s="6">
        <v>0.76</v>
      </c>
      <c r="AL63" s="6">
        <v>27</v>
      </c>
      <c r="AM63" s="6">
        <v>52</v>
      </c>
      <c r="AN63" s="6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</row>
    <row r="64" spans="1:66" x14ac:dyDescent="0.3">
      <c r="A64" s="12">
        <v>62</v>
      </c>
      <c r="B64" s="51">
        <v>0.2435524388314147</v>
      </c>
      <c r="C64" s="52">
        <v>0.20355243883141469</v>
      </c>
      <c r="AH64" s="6"/>
      <c r="AI64" s="6"/>
      <c r="AJ64" s="6"/>
      <c r="AK64" s="6">
        <v>0.78</v>
      </c>
      <c r="AL64" s="6">
        <v>27</v>
      </c>
      <c r="AM64" s="6">
        <v>52</v>
      </c>
      <c r="AN64" s="6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</row>
    <row r="65" spans="1:66" x14ac:dyDescent="0.3">
      <c r="A65" s="12">
        <v>63</v>
      </c>
      <c r="B65" s="51">
        <v>0.21141430156216706</v>
      </c>
      <c r="C65" s="52">
        <v>0.21381736780487756</v>
      </c>
      <c r="AH65" s="6"/>
      <c r="AI65" s="6"/>
      <c r="AJ65" s="6"/>
      <c r="AK65" s="6">
        <v>0.78</v>
      </c>
      <c r="AL65" s="6">
        <v>26</v>
      </c>
      <c r="AM65" s="6">
        <v>45</v>
      </c>
      <c r="AN65" s="6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</row>
    <row r="66" spans="1:66" x14ac:dyDescent="0.3">
      <c r="A66" s="12">
        <v>64</v>
      </c>
      <c r="B66" s="51">
        <v>0.39078777147915694</v>
      </c>
      <c r="C66" s="52">
        <v>0.35078777147915696</v>
      </c>
      <c r="AH66" s="6"/>
      <c r="AI66" s="6"/>
      <c r="AJ66" s="6"/>
      <c r="AK66" s="6">
        <v>0.8</v>
      </c>
      <c r="AL66" s="6">
        <v>26</v>
      </c>
      <c r="AM66" s="6">
        <v>45</v>
      </c>
      <c r="AN66" s="6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  <row r="67" spans="1:66" x14ac:dyDescent="0.3">
      <c r="A67" s="12">
        <v>65</v>
      </c>
      <c r="B67" s="51">
        <v>0.20693569058765587</v>
      </c>
      <c r="C67" s="52">
        <v>0.28688730056557976</v>
      </c>
      <c r="AH67" s="6"/>
      <c r="AI67" s="6"/>
      <c r="AJ67" s="6"/>
      <c r="AK67" s="6">
        <v>0.8</v>
      </c>
      <c r="AL67" s="6">
        <v>24</v>
      </c>
      <c r="AM67" s="6">
        <v>31</v>
      </c>
      <c r="AN67" s="6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</row>
    <row r="68" spans="1:66" x14ac:dyDescent="0.3">
      <c r="A68" s="12">
        <v>66</v>
      </c>
      <c r="B68" s="51">
        <v>0.20307006178835912</v>
      </c>
      <c r="C68" s="52">
        <v>0.4094875143874831</v>
      </c>
      <c r="AK68" s="3">
        <v>0.82</v>
      </c>
      <c r="AL68" s="3">
        <v>24</v>
      </c>
      <c r="AM68" s="3">
        <v>31</v>
      </c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</row>
    <row r="69" spans="1:66" x14ac:dyDescent="0.3">
      <c r="A69" s="12">
        <v>67</v>
      </c>
      <c r="B69" s="51">
        <v>0.35458811684215069</v>
      </c>
      <c r="C69" s="52">
        <v>0.60917901448702239</v>
      </c>
      <c r="AK69" s="3">
        <v>0.82</v>
      </c>
      <c r="AL69" s="3">
        <v>20</v>
      </c>
      <c r="AM69" s="3">
        <v>30</v>
      </c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</row>
    <row r="70" spans="1:66" x14ac:dyDescent="0.3">
      <c r="A70" s="12">
        <v>68</v>
      </c>
      <c r="B70" s="51">
        <v>0.59742828765831635</v>
      </c>
      <c r="C70" s="52">
        <v>0.55742828765831631</v>
      </c>
      <c r="AK70" s="3">
        <v>0.84</v>
      </c>
      <c r="AL70" s="3">
        <v>20</v>
      </c>
      <c r="AM70" s="3">
        <v>30</v>
      </c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</row>
    <row r="71" spans="1:66" x14ac:dyDescent="0.3">
      <c r="A71" s="12">
        <v>69</v>
      </c>
      <c r="B71" s="51">
        <v>0.23362229139309071</v>
      </c>
      <c r="C71" s="52">
        <v>0.60665899678423252</v>
      </c>
      <c r="AK71" s="3">
        <v>0.84</v>
      </c>
      <c r="AL71" s="3">
        <v>17</v>
      </c>
      <c r="AM71" s="3">
        <v>20</v>
      </c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</row>
    <row r="72" spans="1:66" x14ac:dyDescent="0.3">
      <c r="A72" s="12">
        <v>70</v>
      </c>
      <c r="B72" s="51">
        <v>0.25715711374377442</v>
      </c>
      <c r="C72" s="52">
        <v>0.21715711374377442</v>
      </c>
      <c r="AK72" s="3">
        <v>0.86</v>
      </c>
      <c r="AL72" s="3">
        <v>17</v>
      </c>
      <c r="AM72" s="3">
        <v>20</v>
      </c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</row>
    <row r="73" spans="1:66" x14ac:dyDescent="0.3">
      <c r="A73" s="12">
        <v>71</v>
      </c>
      <c r="B73" s="51">
        <v>0.35772017242538984</v>
      </c>
      <c r="C73" s="52">
        <v>0.31772017242538986</v>
      </c>
      <c r="AK73" s="3">
        <v>0.86</v>
      </c>
      <c r="AL73" s="3">
        <v>10</v>
      </c>
      <c r="AM73" s="3">
        <v>23</v>
      </c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</row>
    <row r="74" spans="1:66" x14ac:dyDescent="0.3">
      <c r="A74" s="12">
        <v>72</v>
      </c>
      <c r="B74" s="51">
        <v>0.26256334568629397</v>
      </c>
      <c r="C74" s="52">
        <v>0.22256334568629396</v>
      </c>
      <c r="AK74" s="3">
        <v>0.88</v>
      </c>
      <c r="AL74" s="3">
        <v>10</v>
      </c>
      <c r="AM74" s="3">
        <v>23</v>
      </c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</row>
    <row r="75" spans="1:66" x14ac:dyDescent="0.3">
      <c r="A75" s="12">
        <v>73</v>
      </c>
      <c r="B75" s="51">
        <v>0.36549412062936654</v>
      </c>
      <c r="C75" s="52">
        <v>0.32549412062936656</v>
      </c>
      <c r="AK75" s="3">
        <v>0.88</v>
      </c>
      <c r="AL75" s="3">
        <v>5</v>
      </c>
      <c r="AM75" s="3">
        <v>19</v>
      </c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</row>
    <row r="76" spans="1:66" x14ac:dyDescent="0.3">
      <c r="A76" s="12">
        <v>74</v>
      </c>
      <c r="B76" s="51">
        <v>0.41380109971123485</v>
      </c>
      <c r="C76" s="52">
        <v>0.37380109971123487</v>
      </c>
      <c r="AK76" s="3">
        <v>0.9</v>
      </c>
      <c r="AL76" s="3">
        <v>5</v>
      </c>
      <c r="AM76" s="3">
        <v>19</v>
      </c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</row>
    <row r="77" spans="1:66" x14ac:dyDescent="0.3">
      <c r="A77" s="12">
        <v>75</v>
      </c>
      <c r="B77" s="51">
        <v>0.23609943746133416</v>
      </c>
      <c r="C77" s="52">
        <v>0.19609943746133415</v>
      </c>
      <c r="AK77" s="3">
        <v>0.9</v>
      </c>
      <c r="AL77" s="3">
        <v>9</v>
      </c>
      <c r="AM77" s="3">
        <v>24</v>
      </c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</row>
    <row r="78" spans="1:66" x14ac:dyDescent="0.3">
      <c r="A78" s="12">
        <v>76</v>
      </c>
      <c r="B78" s="51">
        <v>0.22633646729630003</v>
      </c>
      <c r="C78" s="52">
        <v>0.18633646729630002</v>
      </c>
      <c r="AK78" s="3">
        <v>0.92</v>
      </c>
      <c r="AL78" s="3">
        <v>9</v>
      </c>
      <c r="AM78" s="3">
        <v>24</v>
      </c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</row>
    <row r="79" spans="1:66" x14ac:dyDescent="0.3">
      <c r="A79" s="12">
        <v>77</v>
      </c>
      <c r="B79" s="51">
        <v>0.28116968277759685</v>
      </c>
      <c r="C79" s="52">
        <v>0.24116968277759684</v>
      </c>
      <c r="AK79" s="3">
        <v>0.92</v>
      </c>
      <c r="AL79" s="3">
        <v>8</v>
      </c>
      <c r="AM79" s="3">
        <v>13</v>
      </c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</row>
    <row r="80" spans="1:66" x14ac:dyDescent="0.3">
      <c r="A80" s="12">
        <v>78</v>
      </c>
      <c r="B80" s="51">
        <v>0.34645943132121287</v>
      </c>
      <c r="C80" s="52">
        <v>0.30645943132121289</v>
      </c>
      <c r="AK80" s="3">
        <v>0.94</v>
      </c>
      <c r="AL80" s="3">
        <v>8</v>
      </c>
      <c r="AM80" s="3">
        <v>13</v>
      </c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</row>
    <row r="81" spans="1:66" x14ac:dyDescent="0.3">
      <c r="A81" s="12">
        <v>79</v>
      </c>
      <c r="B81" s="51">
        <v>0.40323246889061987</v>
      </c>
      <c r="C81" s="52">
        <v>0.36323246889061989</v>
      </c>
      <c r="AK81" s="3">
        <v>0.94</v>
      </c>
      <c r="AL81" s="3">
        <v>7</v>
      </c>
      <c r="AM81" s="3">
        <v>6</v>
      </c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</row>
    <row r="82" spans="1:66" x14ac:dyDescent="0.3">
      <c r="A82" s="12">
        <v>80</v>
      </c>
      <c r="B82" s="51">
        <v>0.20855984423241508</v>
      </c>
      <c r="C82" s="52">
        <v>0.16855984423241507</v>
      </c>
      <c r="AK82" s="3">
        <v>0.96</v>
      </c>
      <c r="AL82" s="3">
        <v>7</v>
      </c>
      <c r="AM82" s="3">
        <v>6</v>
      </c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</row>
    <row r="83" spans="1:66" x14ac:dyDescent="0.3">
      <c r="A83" s="12">
        <v>81</v>
      </c>
      <c r="B83" s="51">
        <v>0.49557758078557873</v>
      </c>
      <c r="C83" s="52">
        <v>0.45557758078557875</v>
      </c>
      <c r="AK83" s="3">
        <v>0.96</v>
      </c>
      <c r="AL83" s="3">
        <v>2</v>
      </c>
      <c r="AM83" s="3">
        <v>7</v>
      </c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</row>
    <row r="84" spans="1:66" x14ac:dyDescent="0.3">
      <c r="A84" s="12">
        <v>82</v>
      </c>
      <c r="B84" s="51">
        <v>0.68098814192292823</v>
      </c>
      <c r="C84" s="52">
        <v>0.6409881419229283</v>
      </c>
      <c r="AK84" s="3">
        <v>0.98</v>
      </c>
      <c r="AL84" s="3">
        <v>2</v>
      </c>
      <c r="AM84" s="3">
        <v>7</v>
      </c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</row>
    <row r="85" spans="1:66" x14ac:dyDescent="0.3">
      <c r="A85" s="12">
        <v>83</v>
      </c>
      <c r="B85" s="51">
        <v>0.3751939059840374</v>
      </c>
      <c r="C85" s="52">
        <v>0.33519390598403742</v>
      </c>
      <c r="AK85" s="3">
        <v>0.98</v>
      </c>
      <c r="AL85" s="3">
        <v>0</v>
      </c>
      <c r="AM85" s="3">
        <v>6</v>
      </c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</row>
    <row r="86" spans="1:66" x14ac:dyDescent="0.3">
      <c r="A86" s="12">
        <v>84</v>
      </c>
      <c r="B86" s="51">
        <v>0.34579561250348972</v>
      </c>
      <c r="C86" s="52">
        <v>0.30579561250348974</v>
      </c>
      <c r="AK86" s="3">
        <v>1</v>
      </c>
      <c r="AL86" s="3">
        <v>0</v>
      </c>
      <c r="AM86" s="3">
        <v>6</v>
      </c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</row>
    <row r="87" spans="1:66" x14ac:dyDescent="0.3">
      <c r="A87" s="12">
        <v>85</v>
      </c>
      <c r="B87" s="51">
        <v>0.2117501698471374</v>
      </c>
      <c r="C87" s="52">
        <v>0.1717501698471374</v>
      </c>
      <c r="AK87" s="3">
        <v>1</v>
      </c>
      <c r="AL87" s="3">
        <v>1</v>
      </c>
      <c r="AM87" s="3">
        <v>4</v>
      </c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</row>
    <row r="88" spans="1:66" x14ac:dyDescent="0.3">
      <c r="A88" s="12">
        <v>86</v>
      </c>
      <c r="B88" s="51">
        <v>0.48395527128375654</v>
      </c>
      <c r="C88" s="52">
        <v>0.44395527128375656</v>
      </c>
      <c r="AK88" s="3">
        <v>1.02</v>
      </c>
      <c r="AL88" s="3">
        <v>1</v>
      </c>
      <c r="AM88" s="3">
        <v>4</v>
      </c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</row>
    <row r="89" spans="1:66" x14ac:dyDescent="0.3">
      <c r="A89" s="12">
        <v>87</v>
      </c>
      <c r="B89" s="51">
        <v>0.35083816809136942</v>
      </c>
      <c r="C89" s="52">
        <v>0.31083816809136944</v>
      </c>
      <c r="AK89" s="3">
        <v>1.02</v>
      </c>
      <c r="AL89" s="3">
        <v>0</v>
      </c>
      <c r="AM89" s="3">
        <v>1</v>
      </c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</row>
    <row r="90" spans="1:66" x14ac:dyDescent="0.3">
      <c r="A90" s="12">
        <v>88</v>
      </c>
      <c r="B90" s="51">
        <v>0.3507139841282913</v>
      </c>
      <c r="C90" s="52">
        <v>0.31071398412829132</v>
      </c>
      <c r="AK90" s="3">
        <v>1.04</v>
      </c>
      <c r="AM90" s="3">
        <v>1</v>
      </c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</row>
    <row r="91" spans="1:66" x14ac:dyDescent="0.3">
      <c r="A91" s="12">
        <v>89</v>
      </c>
      <c r="B91" s="51">
        <v>0.22272418081413153</v>
      </c>
      <c r="C91" s="52">
        <v>0.32072322766487549</v>
      </c>
      <c r="AK91" s="3">
        <v>1.04</v>
      </c>
      <c r="AM91" s="3">
        <v>0</v>
      </c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</row>
    <row r="92" spans="1:66" x14ac:dyDescent="0.3">
      <c r="A92" s="12">
        <v>90</v>
      </c>
      <c r="B92" s="51">
        <v>0.32122112827912969</v>
      </c>
      <c r="C92" s="52">
        <v>0.30393715420050349</v>
      </c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</row>
    <row r="93" spans="1:66" x14ac:dyDescent="0.3">
      <c r="A93" s="12">
        <v>91</v>
      </c>
      <c r="B93" s="51">
        <v>0.38444072015672198</v>
      </c>
      <c r="C93" s="52">
        <v>0.344440720156722</v>
      </c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</row>
    <row r="94" spans="1:66" x14ac:dyDescent="0.3">
      <c r="A94" s="12">
        <v>92</v>
      </c>
      <c r="B94" s="51">
        <v>0.35493726931350494</v>
      </c>
      <c r="C94" s="52">
        <v>0.86055164885567048</v>
      </c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</row>
    <row r="95" spans="1:66" x14ac:dyDescent="0.3">
      <c r="A95" s="12">
        <v>93</v>
      </c>
      <c r="B95" s="51">
        <v>0.2500618424934003</v>
      </c>
      <c r="C95" s="52">
        <v>0.44827573263694864</v>
      </c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</row>
    <row r="96" spans="1:66" x14ac:dyDescent="0.3">
      <c r="A96" s="12">
        <v>94</v>
      </c>
      <c r="B96" s="51">
        <v>0.21903037888211047</v>
      </c>
      <c r="C96" s="52">
        <v>0.4816901727170031</v>
      </c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</row>
    <row r="97" spans="1:66" x14ac:dyDescent="0.3">
      <c r="A97" s="12">
        <v>95</v>
      </c>
      <c r="B97" s="51">
        <v>0.3061947783848224</v>
      </c>
      <c r="C97" s="52">
        <v>0.26619477838482242</v>
      </c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</row>
    <row r="98" spans="1:66" x14ac:dyDescent="0.3">
      <c r="A98" s="12">
        <v>96</v>
      </c>
      <c r="B98" s="51">
        <v>0.50841885734261227</v>
      </c>
      <c r="C98" s="52">
        <v>0.46841885734261224</v>
      </c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</row>
    <row r="99" spans="1:66" x14ac:dyDescent="0.3">
      <c r="A99" s="12">
        <v>97</v>
      </c>
      <c r="B99" s="51">
        <v>0.26038592892934259</v>
      </c>
      <c r="C99" s="52">
        <v>0.55638755808136886</v>
      </c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</row>
    <row r="100" spans="1:66" x14ac:dyDescent="0.3">
      <c r="A100" s="12">
        <v>98</v>
      </c>
      <c r="B100" s="51">
        <v>0.20787694332289613</v>
      </c>
      <c r="C100" s="52">
        <v>0.16787694332289613</v>
      </c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</row>
    <row r="101" spans="1:66" x14ac:dyDescent="0.3">
      <c r="A101" s="12">
        <v>99</v>
      </c>
      <c r="B101" s="51">
        <v>0.30694703038756316</v>
      </c>
      <c r="C101" s="52">
        <v>0.26694703038756318</v>
      </c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</row>
    <row r="102" spans="1:66" x14ac:dyDescent="0.3">
      <c r="A102" s="12">
        <v>100</v>
      </c>
      <c r="B102" s="51">
        <v>0.34483555279756856</v>
      </c>
      <c r="C102" s="52">
        <v>0.30483555279756858</v>
      </c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</row>
    <row r="103" spans="1:66" x14ac:dyDescent="0.3">
      <c r="A103" s="45" t="s">
        <v>12</v>
      </c>
    </row>
  </sheetData>
  <dataConsolidate/>
  <mergeCells count="4">
    <mergeCell ref="F2:G2"/>
    <mergeCell ref="I4:J4"/>
    <mergeCell ref="K4:L4"/>
    <mergeCell ref="M4:N4"/>
  </mergeCells>
  <pageMargins left="0.75" right="0.75" top="1" bottom="1" header="0.5" footer="0.5"/>
  <pageSetup orientation="portrait" horizontalDpi="200" verticalDpi="2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D1EF-CCF6-492E-95F6-360927A1B568}">
  <sheetPr codeName="Sheet7"/>
  <dimension ref="A1:BN103"/>
  <sheetViews>
    <sheetView showGridLines="0" workbookViewId="0">
      <selection activeCell="M1" sqref="M1"/>
    </sheetView>
  </sheetViews>
  <sheetFormatPr defaultColWidth="10" defaultRowHeight="15.6" x14ac:dyDescent="0.3"/>
  <cols>
    <col min="1" max="1" width="8.88671875" style="12" customWidth="1"/>
    <col min="2" max="2" width="11.77734375" style="46" customWidth="1"/>
    <col min="3" max="3" width="11.77734375" style="47" customWidth="1"/>
    <col min="4" max="4" width="8.44140625" style="3" customWidth="1"/>
    <col min="5" max="5" width="8.44140625" style="4" customWidth="1"/>
    <col min="6" max="6" width="12.88671875" style="48" customWidth="1"/>
    <col min="7" max="7" width="10" style="4"/>
    <col min="8" max="8" width="7.33203125" style="4" customWidth="1"/>
    <col min="9" max="14" width="11.21875" style="4" customWidth="1"/>
    <col min="15" max="17" width="10" style="4"/>
    <col min="18" max="19" width="10" style="3"/>
    <col min="20" max="20" width="15.77734375" style="3" customWidth="1"/>
    <col min="21" max="22" width="12.44140625" style="3" customWidth="1"/>
    <col min="23" max="54" width="10" style="3"/>
    <col min="55" max="256" width="10" style="4"/>
    <col min="257" max="257" width="8.88671875" style="4" customWidth="1"/>
    <col min="258" max="259" width="11.77734375" style="4" customWidth="1"/>
    <col min="260" max="261" width="8.44140625" style="4" customWidth="1"/>
    <col min="262" max="262" width="12.88671875" style="4" customWidth="1"/>
    <col min="263" max="263" width="10" style="4"/>
    <col min="264" max="264" width="7.33203125" style="4" customWidth="1"/>
    <col min="265" max="270" width="11.21875" style="4" customWidth="1"/>
    <col min="271" max="275" width="10" style="4"/>
    <col min="276" max="276" width="15.77734375" style="4" customWidth="1"/>
    <col min="277" max="278" width="12.44140625" style="4" customWidth="1"/>
    <col min="279" max="512" width="10" style="4"/>
    <col min="513" max="513" width="8.88671875" style="4" customWidth="1"/>
    <col min="514" max="515" width="11.77734375" style="4" customWidth="1"/>
    <col min="516" max="517" width="8.44140625" style="4" customWidth="1"/>
    <col min="518" max="518" width="12.88671875" style="4" customWidth="1"/>
    <col min="519" max="519" width="10" style="4"/>
    <col min="520" max="520" width="7.33203125" style="4" customWidth="1"/>
    <col min="521" max="526" width="11.21875" style="4" customWidth="1"/>
    <col min="527" max="531" width="10" style="4"/>
    <col min="532" max="532" width="15.77734375" style="4" customWidth="1"/>
    <col min="533" max="534" width="12.44140625" style="4" customWidth="1"/>
    <col min="535" max="768" width="10" style="4"/>
    <col min="769" max="769" width="8.88671875" style="4" customWidth="1"/>
    <col min="770" max="771" width="11.77734375" style="4" customWidth="1"/>
    <col min="772" max="773" width="8.44140625" style="4" customWidth="1"/>
    <col min="774" max="774" width="12.88671875" style="4" customWidth="1"/>
    <col min="775" max="775" width="10" style="4"/>
    <col min="776" max="776" width="7.33203125" style="4" customWidth="1"/>
    <col min="777" max="782" width="11.21875" style="4" customWidth="1"/>
    <col min="783" max="787" width="10" style="4"/>
    <col min="788" max="788" width="15.77734375" style="4" customWidth="1"/>
    <col min="789" max="790" width="12.44140625" style="4" customWidth="1"/>
    <col min="791" max="1024" width="10" style="4"/>
    <col min="1025" max="1025" width="8.88671875" style="4" customWidth="1"/>
    <col min="1026" max="1027" width="11.77734375" style="4" customWidth="1"/>
    <col min="1028" max="1029" width="8.44140625" style="4" customWidth="1"/>
    <col min="1030" max="1030" width="12.88671875" style="4" customWidth="1"/>
    <col min="1031" max="1031" width="10" style="4"/>
    <col min="1032" max="1032" width="7.33203125" style="4" customWidth="1"/>
    <col min="1033" max="1038" width="11.21875" style="4" customWidth="1"/>
    <col min="1039" max="1043" width="10" style="4"/>
    <col min="1044" max="1044" width="15.77734375" style="4" customWidth="1"/>
    <col min="1045" max="1046" width="12.44140625" style="4" customWidth="1"/>
    <col min="1047" max="1280" width="10" style="4"/>
    <col min="1281" max="1281" width="8.88671875" style="4" customWidth="1"/>
    <col min="1282" max="1283" width="11.77734375" style="4" customWidth="1"/>
    <col min="1284" max="1285" width="8.44140625" style="4" customWidth="1"/>
    <col min="1286" max="1286" width="12.88671875" style="4" customWidth="1"/>
    <col min="1287" max="1287" width="10" style="4"/>
    <col min="1288" max="1288" width="7.33203125" style="4" customWidth="1"/>
    <col min="1289" max="1294" width="11.21875" style="4" customWidth="1"/>
    <col min="1295" max="1299" width="10" style="4"/>
    <col min="1300" max="1300" width="15.77734375" style="4" customWidth="1"/>
    <col min="1301" max="1302" width="12.44140625" style="4" customWidth="1"/>
    <col min="1303" max="1536" width="10" style="4"/>
    <col min="1537" max="1537" width="8.88671875" style="4" customWidth="1"/>
    <col min="1538" max="1539" width="11.77734375" style="4" customWidth="1"/>
    <col min="1540" max="1541" width="8.44140625" style="4" customWidth="1"/>
    <col min="1542" max="1542" width="12.88671875" style="4" customWidth="1"/>
    <col min="1543" max="1543" width="10" style="4"/>
    <col min="1544" max="1544" width="7.33203125" style="4" customWidth="1"/>
    <col min="1545" max="1550" width="11.21875" style="4" customWidth="1"/>
    <col min="1551" max="1555" width="10" style="4"/>
    <col min="1556" max="1556" width="15.77734375" style="4" customWidth="1"/>
    <col min="1557" max="1558" width="12.44140625" style="4" customWidth="1"/>
    <col min="1559" max="1792" width="10" style="4"/>
    <col min="1793" max="1793" width="8.88671875" style="4" customWidth="1"/>
    <col min="1794" max="1795" width="11.77734375" style="4" customWidth="1"/>
    <col min="1796" max="1797" width="8.44140625" style="4" customWidth="1"/>
    <col min="1798" max="1798" width="12.88671875" style="4" customWidth="1"/>
    <col min="1799" max="1799" width="10" style="4"/>
    <col min="1800" max="1800" width="7.33203125" style="4" customWidth="1"/>
    <col min="1801" max="1806" width="11.21875" style="4" customWidth="1"/>
    <col min="1807" max="1811" width="10" style="4"/>
    <col min="1812" max="1812" width="15.77734375" style="4" customWidth="1"/>
    <col min="1813" max="1814" width="12.44140625" style="4" customWidth="1"/>
    <col min="1815" max="2048" width="10" style="4"/>
    <col min="2049" max="2049" width="8.88671875" style="4" customWidth="1"/>
    <col min="2050" max="2051" width="11.77734375" style="4" customWidth="1"/>
    <col min="2052" max="2053" width="8.44140625" style="4" customWidth="1"/>
    <col min="2054" max="2054" width="12.88671875" style="4" customWidth="1"/>
    <col min="2055" max="2055" width="10" style="4"/>
    <col min="2056" max="2056" width="7.33203125" style="4" customWidth="1"/>
    <col min="2057" max="2062" width="11.21875" style="4" customWidth="1"/>
    <col min="2063" max="2067" width="10" style="4"/>
    <col min="2068" max="2068" width="15.77734375" style="4" customWidth="1"/>
    <col min="2069" max="2070" width="12.44140625" style="4" customWidth="1"/>
    <col min="2071" max="2304" width="10" style="4"/>
    <col min="2305" max="2305" width="8.88671875" style="4" customWidth="1"/>
    <col min="2306" max="2307" width="11.77734375" style="4" customWidth="1"/>
    <col min="2308" max="2309" width="8.44140625" style="4" customWidth="1"/>
    <col min="2310" max="2310" width="12.88671875" style="4" customWidth="1"/>
    <col min="2311" max="2311" width="10" style="4"/>
    <col min="2312" max="2312" width="7.33203125" style="4" customWidth="1"/>
    <col min="2313" max="2318" width="11.21875" style="4" customWidth="1"/>
    <col min="2319" max="2323" width="10" style="4"/>
    <col min="2324" max="2324" width="15.77734375" style="4" customWidth="1"/>
    <col min="2325" max="2326" width="12.44140625" style="4" customWidth="1"/>
    <col min="2327" max="2560" width="10" style="4"/>
    <col min="2561" max="2561" width="8.88671875" style="4" customWidth="1"/>
    <col min="2562" max="2563" width="11.77734375" style="4" customWidth="1"/>
    <col min="2564" max="2565" width="8.44140625" style="4" customWidth="1"/>
    <col min="2566" max="2566" width="12.88671875" style="4" customWidth="1"/>
    <col min="2567" max="2567" width="10" style="4"/>
    <col min="2568" max="2568" width="7.33203125" style="4" customWidth="1"/>
    <col min="2569" max="2574" width="11.21875" style="4" customWidth="1"/>
    <col min="2575" max="2579" width="10" style="4"/>
    <col min="2580" max="2580" width="15.77734375" style="4" customWidth="1"/>
    <col min="2581" max="2582" width="12.44140625" style="4" customWidth="1"/>
    <col min="2583" max="2816" width="10" style="4"/>
    <col min="2817" max="2817" width="8.88671875" style="4" customWidth="1"/>
    <col min="2818" max="2819" width="11.77734375" style="4" customWidth="1"/>
    <col min="2820" max="2821" width="8.44140625" style="4" customWidth="1"/>
    <col min="2822" max="2822" width="12.88671875" style="4" customWidth="1"/>
    <col min="2823" max="2823" width="10" style="4"/>
    <col min="2824" max="2824" width="7.33203125" style="4" customWidth="1"/>
    <col min="2825" max="2830" width="11.21875" style="4" customWidth="1"/>
    <col min="2831" max="2835" width="10" style="4"/>
    <col min="2836" max="2836" width="15.77734375" style="4" customWidth="1"/>
    <col min="2837" max="2838" width="12.44140625" style="4" customWidth="1"/>
    <col min="2839" max="3072" width="10" style="4"/>
    <col min="3073" max="3073" width="8.88671875" style="4" customWidth="1"/>
    <col min="3074" max="3075" width="11.77734375" style="4" customWidth="1"/>
    <col min="3076" max="3077" width="8.44140625" style="4" customWidth="1"/>
    <col min="3078" max="3078" width="12.88671875" style="4" customWidth="1"/>
    <col min="3079" max="3079" width="10" style="4"/>
    <col min="3080" max="3080" width="7.33203125" style="4" customWidth="1"/>
    <col min="3081" max="3086" width="11.21875" style="4" customWidth="1"/>
    <col min="3087" max="3091" width="10" style="4"/>
    <col min="3092" max="3092" width="15.77734375" style="4" customWidth="1"/>
    <col min="3093" max="3094" width="12.44140625" style="4" customWidth="1"/>
    <col min="3095" max="3328" width="10" style="4"/>
    <col min="3329" max="3329" width="8.88671875" style="4" customWidth="1"/>
    <col min="3330" max="3331" width="11.77734375" style="4" customWidth="1"/>
    <col min="3332" max="3333" width="8.44140625" style="4" customWidth="1"/>
    <col min="3334" max="3334" width="12.88671875" style="4" customWidth="1"/>
    <col min="3335" max="3335" width="10" style="4"/>
    <col min="3336" max="3336" width="7.33203125" style="4" customWidth="1"/>
    <col min="3337" max="3342" width="11.21875" style="4" customWidth="1"/>
    <col min="3343" max="3347" width="10" style="4"/>
    <col min="3348" max="3348" width="15.77734375" style="4" customWidth="1"/>
    <col min="3349" max="3350" width="12.44140625" style="4" customWidth="1"/>
    <col min="3351" max="3584" width="10" style="4"/>
    <col min="3585" max="3585" width="8.88671875" style="4" customWidth="1"/>
    <col min="3586" max="3587" width="11.77734375" style="4" customWidth="1"/>
    <col min="3588" max="3589" width="8.44140625" style="4" customWidth="1"/>
    <col min="3590" max="3590" width="12.88671875" style="4" customWidth="1"/>
    <col min="3591" max="3591" width="10" style="4"/>
    <col min="3592" max="3592" width="7.33203125" style="4" customWidth="1"/>
    <col min="3593" max="3598" width="11.21875" style="4" customWidth="1"/>
    <col min="3599" max="3603" width="10" style="4"/>
    <col min="3604" max="3604" width="15.77734375" style="4" customWidth="1"/>
    <col min="3605" max="3606" width="12.44140625" style="4" customWidth="1"/>
    <col min="3607" max="3840" width="10" style="4"/>
    <col min="3841" max="3841" width="8.88671875" style="4" customWidth="1"/>
    <col min="3842" max="3843" width="11.77734375" style="4" customWidth="1"/>
    <col min="3844" max="3845" width="8.44140625" style="4" customWidth="1"/>
    <col min="3846" max="3846" width="12.88671875" style="4" customWidth="1"/>
    <col min="3847" max="3847" width="10" style="4"/>
    <col min="3848" max="3848" width="7.33203125" style="4" customWidth="1"/>
    <col min="3849" max="3854" width="11.21875" style="4" customWidth="1"/>
    <col min="3855" max="3859" width="10" style="4"/>
    <col min="3860" max="3860" width="15.77734375" style="4" customWidth="1"/>
    <col min="3861" max="3862" width="12.44140625" style="4" customWidth="1"/>
    <col min="3863" max="4096" width="10" style="4"/>
    <col min="4097" max="4097" width="8.88671875" style="4" customWidth="1"/>
    <col min="4098" max="4099" width="11.77734375" style="4" customWidth="1"/>
    <col min="4100" max="4101" width="8.44140625" style="4" customWidth="1"/>
    <col min="4102" max="4102" width="12.88671875" style="4" customWidth="1"/>
    <col min="4103" max="4103" width="10" style="4"/>
    <col min="4104" max="4104" width="7.33203125" style="4" customWidth="1"/>
    <col min="4105" max="4110" width="11.21875" style="4" customWidth="1"/>
    <col min="4111" max="4115" width="10" style="4"/>
    <col min="4116" max="4116" width="15.77734375" style="4" customWidth="1"/>
    <col min="4117" max="4118" width="12.44140625" style="4" customWidth="1"/>
    <col min="4119" max="4352" width="10" style="4"/>
    <col min="4353" max="4353" width="8.88671875" style="4" customWidth="1"/>
    <col min="4354" max="4355" width="11.77734375" style="4" customWidth="1"/>
    <col min="4356" max="4357" width="8.44140625" style="4" customWidth="1"/>
    <col min="4358" max="4358" width="12.88671875" style="4" customWidth="1"/>
    <col min="4359" max="4359" width="10" style="4"/>
    <col min="4360" max="4360" width="7.33203125" style="4" customWidth="1"/>
    <col min="4361" max="4366" width="11.21875" style="4" customWidth="1"/>
    <col min="4367" max="4371" width="10" style="4"/>
    <col min="4372" max="4372" width="15.77734375" style="4" customWidth="1"/>
    <col min="4373" max="4374" width="12.44140625" style="4" customWidth="1"/>
    <col min="4375" max="4608" width="10" style="4"/>
    <col min="4609" max="4609" width="8.88671875" style="4" customWidth="1"/>
    <col min="4610" max="4611" width="11.77734375" style="4" customWidth="1"/>
    <col min="4612" max="4613" width="8.44140625" style="4" customWidth="1"/>
    <col min="4614" max="4614" width="12.88671875" style="4" customWidth="1"/>
    <col min="4615" max="4615" width="10" style="4"/>
    <col min="4616" max="4616" width="7.33203125" style="4" customWidth="1"/>
    <col min="4617" max="4622" width="11.21875" style="4" customWidth="1"/>
    <col min="4623" max="4627" width="10" style="4"/>
    <col min="4628" max="4628" width="15.77734375" style="4" customWidth="1"/>
    <col min="4629" max="4630" width="12.44140625" style="4" customWidth="1"/>
    <col min="4631" max="4864" width="10" style="4"/>
    <col min="4865" max="4865" width="8.88671875" style="4" customWidth="1"/>
    <col min="4866" max="4867" width="11.77734375" style="4" customWidth="1"/>
    <col min="4868" max="4869" width="8.44140625" style="4" customWidth="1"/>
    <col min="4870" max="4870" width="12.88671875" style="4" customWidth="1"/>
    <col min="4871" max="4871" width="10" style="4"/>
    <col min="4872" max="4872" width="7.33203125" style="4" customWidth="1"/>
    <col min="4873" max="4878" width="11.21875" style="4" customWidth="1"/>
    <col min="4879" max="4883" width="10" style="4"/>
    <col min="4884" max="4884" width="15.77734375" style="4" customWidth="1"/>
    <col min="4885" max="4886" width="12.44140625" style="4" customWidth="1"/>
    <col min="4887" max="5120" width="10" style="4"/>
    <col min="5121" max="5121" width="8.88671875" style="4" customWidth="1"/>
    <col min="5122" max="5123" width="11.77734375" style="4" customWidth="1"/>
    <col min="5124" max="5125" width="8.44140625" style="4" customWidth="1"/>
    <col min="5126" max="5126" width="12.88671875" style="4" customWidth="1"/>
    <col min="5127" max="5127" width="10" style="4"/>
    <col min="5128" max="5128" width="7.33203125" style="4" customWidth="1"/>
    <col min="5129" max="5134" width="11.21875" style="4" customWidth="1"/>
    <col min="5135" max="5139" width="10" style="4"/>
    <col min="5140" max="5140" width="15.77734375" style="4" customWidth="1"/>
    <col min="5141" max="5142" width="12.44140625" style="4" customWidth="1"/>
    <col min="5143" max="5376" width="10" style="4"/>
    <col min="5377" max="5377" width="8.88671875" style="4" customWidth="1"/>
    <col min="5378" max="5379" width="11.77734375" style="4" customWidth="1"/>
    <col min="5380" max="5381" width="8.44140625" style="4" customWidth="1"/>
    <col min="5382" max="5382" width="12.88671875" style="4" customWidth="1"/>
    <col min="5383" max="5383" width="10" style="4"/>
    <col min="5384" max="5384" width="7.33203125" style="4" customWidth="1"/>
    <col min="5385" max="5390" width="11.21875" style="4" customWidth="1"/>
    <col min="5391" max="5395" width="10" style="4"/>
    <col min="5396" max="5396" width="15.77734375" style="4" customWidth="1"/>
    <col min="5397" max="5398" width="12.44140625" style="4" customWidth="1"/>
    <col min="5399" max="5632" width="10" style="4"/>
    <col min="5633" max="5633" width="8.88671875" style="4" customWidth="1"/>
    <col min="5634" max="5635" width="11.77734375" style="4" customWidth="1"/>
    <col min="5636" max="5637" width="8.44140625" style="4" customWidth="1"/>
    <col min="5638" max="5638" width="12.88671875" style="4" customWidth="1"/>
    <col min="5639" max="5639" width="10" style="4"/>
    <col min="5640" max="5640" width="7.33203125" style="4" customWidth="1"/>
    <col min="5641" max="5646" width="11.21875" style="4" customWidth="1"/>
    <col min="5647" max="5651" width="10" style="4"/>
    <col min="5652" max="5652" width="15.77734375" style="4" customWidth="1"/>
    <col min="5653" max="5654" width="12.44140625" style="4" customWidth="1"/>
    <col min="5655" max="5888" width="10" style="4"/>
    <col min="5889" max="5889" width="8.88671875" style="4" customWidth="1"/>
    <col min="5890" max="5891" width="11.77734375" style="4" customWidth="1"/>
    <col min="5892" max="5893" width="8.44140625" style="4" customWidth="1"/>
    <col min="5894" max="5894" width="12.88671875" style="4" customWidth="1"/>
    <col min="5895" max="5895" width="10" style="4"/>
    <col min="5896" max="5896" width="7.33203125" style="4" customWidth="1"/>
    <col min="5897" max="5902" width="11.21875" style="4" customWidth="1"/>
    <col min="5903" max="5907" width="10" style="4"/>
    <col min="5908" max="5908" width="15.77734375" style="4" customWidth="1"/>
    <col min="5909" max="5910" width="12.44140625" style="4" customWidth="1"/>
    <col min="5911" max="6144" width="10" style="4"/>
    <col min="6145" max="6145" width="8.88671875" style="4" customWidth="1"/>
    <col min="6146" max="6147" width="11.77734375" style="4" customWidth="1"/>
    <col min="6148" max="6149" width="8.44140625" style="4" customWidth="1"/>
    <col min="6150" max="6150" width="12.88671875" style="4" customWidth="1"/>
    <col min="6151" max="6151" width="10" style="4"/>
    <col min="6152" max="6152" width="7.33203125" style="4" customWidth="1"/>
    <col min="6153" max="6158" width="11.21875" style="4" customWidth="1"/>
    <col min="6159" max="6163" width="10" style="4"/>
    <col min="6164" max="6164" width="15.77734375" style="4" customWidth="1"/>
    <col min="6165" max="6166" width="12.44140625" style="4" customWidth="1"/>
    <col min="6167" max="6400" width="10" style="4"/>
    <col min="6401" max="6401" width="8.88671875" style="4" customWidth="1"/>
    <col min="6402" max="6403" width="11.77734375" style="4" customWidth="1"/>
    <col min="6404" max="6405" width="8.44140625" style="4" customWidth="1"/>
    <col min="6406" max="6406" width="12.88671875" style="4" customWidth="1"/>
    <col min="6407" max="6407" width="10" style="4"/>
    <col min="6408" max="6408" width="7.33203125" style="4" customWidth="1"/>
    <col min="6409" max="6414" width="11.21875" style="4" customWidth="1"/>
    <col min="6415" max="6419" width="10" style="4"/>
    <col min="6420" max="6420" width="15.77734375" style="4" customWidth="1"/>
    <col min="6421" max="6422" width="12.44140625" style="4" customWidth="1"/>
    <col min="6423" max="6656" width="10" style="4"/>
    <col min="6657" max="6657" width="8.88671875" style="4" customWidth="1"/>
    <col min="6658" max="6659" width="11.77734375" style="4" customWidth="1"/>
    <col min="6660" max="6661" width="8.44140625" style="4" customWidth="1"/>
    <col min="6662" max="6662" width="12.88671875" style="4" customWidth="1"/>
    <col min="6663" max="6663" width="10" style="4"/>
    <col min="6664" max="6664" width="7.33203125" style="4" customWidth="1"/>
    <col min="6665" max="6670" width="11.21875" style="4" customWidth="1"/>
    <col min="6671" max="6675" width="10" style="4"/>
    <col min="6676" max="6676" width="15.77734375" style="4" customWidth="1"/>
    <col min="6677" max="6678" width="12.44140625" style="4" customWidth="1"/>
    <col min="6679" max="6912" width="10" style="4"/>
    <col min="6913" max="6913" width="8.88671875" style="4" customWidth="1"/>
    <col min="6914" max="6915" width="11.77734375" style="4" customWidth="1"/>
    <col min="6916" max="6917" width="8.44140625" style="4" customWidth="1"/>
    <col min="6918" max="6918" width="12.88671875" style="4" customWidth="1"/>
    <col min="6919" max="6919" width="10" style="4"/>
    <col min="6920" max="6920" width="7.33203125" style="4" customWidth="1"/>
    <col min="6921" max="6926" width="11.21875" style="4" customWidth="1"/>
    <col min="6927" max="6931" width="10" style="4"/>
    <col min="6932" max="6932" width="15.77734375" style="4" customWidth="1"/>
    <col min="6933" max="6934" width="12.44140625" style="4" customWidth="1"/>
    <col min="6935" max="7168" width="10" style="4"/>
    <col min="7169" max="7169" width="8.88671875" style="4" customWidth="1"/>
    <col min="7170" max="7171" width="11.77734375" style="4" customWidth="1"/>
    <col min="7172" max="7173" width="8.44140625" style="4" customWidth="1"/>
    <col min="7174" max="7174" width="12.88671875" style="4" customWidth="1"/>
    <col min="7175" max="7175" width="10" style="4"/>
    <col min="7176" max="7176" width="7.33203125" style="4" customWidth="1"/>
    <col min="7177" max="7182" width="11.21875" style="4" customWidth="1"/>
    <col min="7183" max="7187" width="10" style="4"/>
    <col min="7188" max="7188" width="15.77734375" style="4" customWidth="1"/>
    <col min="7189" max="7190" width="12.44140625" style="4" customWidth="1"/>
    <col min="7191" max="7424" width="10" style="4"/>
    <col min="7425" max="7425" width="8.88671875" style="4" customWidth="1"/>
    <col min="7426" max="7427" width="11.77734375" style="4" customWidth="1"/>
    <col min="7428" max="7429" width="8.44140625" style="4" customWidth="1"/>
    <col min="7430" max="7430" width="12.88671875" style="4" customWidth="1"/>
    <col min="7431" max="7431" width="10" style="4"/>
    <col min="7432" max="7432" width="7.33203125" style="4" customWidth="1"/>
    <col min="7433" max="7438" width="11.21875" style="4" customWidth="1"/>
    <col min="7439" max="7443" width="10" style="4"/>
    <col min="7444" max="7444" width="15.77734375" style="4" customWidth="1"/>
    <col min="7445" max="7446" width="12.44140625" style="4" customWidth="1"/>
    <col min="7447" max="7680" width="10" style="4"/>
    <col min="7681" max="7681" width="8.88671875" style="4" customWidth="1"/>
    <col min="7682" max="7683" width="11.77734375" style="4" customWidth="1"/>
    <col min="7684" max="7685" width="8.44140625" style="4" customWidth="1"/>
    <col min="7686" max="7686" width="12.88671875" style="4" customWidth="1"/>
    <col min="7687" max="7687" width="10" style="4"/>
    <col min="7688" max="7688" width="7.33203125" style="4" customWidth="1"/>
    <col min="7689" max="7694" width="11.21875" style="4" customWidth="1"/>
    <col min="7695" max="7699" width="10" style="4"/>
    <col min="7700" max="7700" width="15.77734375" style="4" customWidth="1"/>
    <col min="7701" max="7702" width="12.44140625" style="4" customWidth="1"/>
    <col min="7703" max="7936" width="10" style="4"/>
    <col min="7937" max="7937" width="8.88671875" style="4" customWidth="1"/>
    <col min="7938" max="7939" width="11.77734375" style="4" customWidth="1"/>
    <col min="7940" max="7941" width="8.44140625" style="4" customWidth="1"/>
    <col min="7942" max="7942" width="12.88671875" style="4" customWidth="1"/>
    <col min="7943" max="7943" width="10" style="4"/>
    <col min="7944" max="7944" width="7.33203125" style="4" customWidth="1"/>
    <col min="7945" max="7950" width="11.21875" style="4" customWidth="1"/>
    <col min="7951" max="7955" width="10" style="4"/>
    <col min="7956" max="7956" width="15.77734375" style="4" customWidth="1"/>
    <col min="7957" max="7958" width="12.44140625" style="4" customWidth="1"/>
    <col min="7959" max="8192" width="10" style="4"/>
    <col min="8193" max="8193" width="8.88671875" style="4" customWidth="1"/>
    <col min="8194" max="8195" width="11.77734375" style="4" customWidth="1"/>
    <col min="8196" max="8197" width="8.44140625" style="4" customWidth="1"/>
    <col min="8198" max="8198" width="12.88671875" style="4" customWidth="1"/>
    <col min="8199" max="8199" width="10" style="4"/>
    <col min="8200" max="8200" width="7.33203125" style="4" customWidth="1"/>
    <col min="8201" max="8206" width="11.21875" style="4" customWidth="1"/>
    <col min="8207" max="8211" width="10" style="4"/>
    <col min="8212" max="8212" width="15.77734375" style="4" customWidth="1"/>
    <col min="8213" max="8214" width="12.44140625" style="4" customWidth="1"/>
    <col min="8215" max="8448" width="10" style="4"/>
    <col min="8449" max="8449" width="8.88671875" style="4" customWidth="1"/>
    <col min="8450" max="8451" width="11.77734375" style="4" customWidth="1"/>
    <col min="8452" max="8453" width="8.44140625" style="4" customWidth="1"/>
    <col min="8454" max="8454" width="12.88671875" style="4" customWidth="1"/>
    <col min="8455" max="8455" width="10" style="4"/>
    <col min="8456" max="8456" width="7.33203125" style="4" customWidth="1"/>
    <col min="8457" max="8462" width="11.21875" style="4" customWidth="1"/>
    <col min="8463" max="8467" width="10" style="4"/>
    <col min="8468" max="8468" width="15.77734375" style="4" customWidth="1"/>
    <col min="8469" max="8470" width="12.44140625" style="4" customWidth="1"/>
    <col min="8471" max="8704" width="10" style="4"/>
    <col min="8705" max="8705" width="8.88671875" style="4" customWidth="1"/>
    <col min="8706" max="8707" width="11.77734375" style="4" customWidth="1"/>
    <col min="8708" max="8709" width="8.44140625" style="4" customWidth="1"/>
    <col min="8710" max="8710" width="12.88671875" style="4" customWidth="1"/>
    <col min="8711" max="8711" width="10" style="4"/>
    <col min="8712" max="8712" width="7.33203125" style="4" customWidth="1"/>
    <col min="8713" max="8718" width="11.21875" style="4" customWidth="1"/>
    <col min="8719" max="8723" width="10" style="4"/>
    <col min="8724" max="8724" width="15.77734375" style="4" customWidth="1"/>
    <col min="8725" max="8726" width="12.44140625" style="4" customWidth="1"/>
    <col min="8727" max="8960" width="10" style="4"/>
    <col min="8961" max="8961" width="8.88671875" style="4" customWidth="1"/>
    <col min="8962" max="8963" width="11.77734375" style="4" customWidth="1"/>
    <col min="8964" max="8965" width="8.44140625" style="4" customWidth="1"/>
    <col min="8966" max="8966" width="12.88671875" style="4" customWidth="1"/>
    <col min="8967" max="8967" width="10" style="4"/>
    <col min="8968" max="8968" width="7.33203125" style="4" customWidth="1"/>
    <col min="8969" max="8974" width="11.21875" style="4" customWidth="1"/>
    <col min="8975" max="8979" width="10" style="4"/>
    <col min="8980" max="8980" width="15.77734375" style="4" customWidth="1"/>
    <col min="8981" max="8982" width="12.44140625" style="4" customWidth="1"/>
    <col min="8983" max="9216" width="10" style="4"/>
    <col min="9217" max="9217" width="8.88671875" style="4" customWidth="1"/>
    <col min="9218" max="9219" width="11.77734375" style="4" customWidth="1"/>
    <col min="9220" max="9221" width="8.44140625" style="4" customWidth="1"/>
    <col min="9222" max="9222" width="12.88671875" style="4" customWidth="1"/>
    <col min="9223" max="9223" width="10" style="4"/>
    <col min="9224" max="9224" width="7.33203125" style="4" customWidth="1"/>
    <col min="9225" max="9230" width="11.21875" style="4" customWidth="1"/>
    <col min="9231" max="9235" width="10" style="4"/>
    <col min="9236" max="9236" width="15.77734375" style="4" customWidth="1"/>
    <col min="9237" max="9238" width="12.44140625" style="4" customWidth="1"/>
    <col min="9239" max="9472" width="10" style="4"/>
    <col min="9473" max="9473" width="8.88671875" style="4" customWidth="1"/>
    <col min="9474" max="9475" width="11.77734375" style="4" customWidth="1"/>
    <col min="9476" max="9477" width="8.44140625" style="4" customWidth="1"/>
    <col min="9478" max="9478" width="12.88671875" style="4" customWidth="1"/>
    <col min="9479" max="9479" width="10" style="4"/>
    <col min="9480" max="9480" width="7.33203125" style="4" customWidth="1"/>
    <col min="9481" max="9486" width="11.21875" style="4" customWidth="1"/>
    <col min="9487" max="9491" width="10" style="4"/>
    <col min="9492" max="9492" width="15.77734375" style="4" customWidth="1"/>
    <col min="9493" max="9494" width="12.44140625" style="4" customWidth="1"/>
    <col min="9495" max="9728" width="10" style="4"/>
    <col min="9729" max="9729" width="8.88671875" style="4" customWidth="1"/>
    <col min="9730" max="9731" width="11.77734375" style="4" customWidth="1"/>
    <col min="9732" max="9733" width="8.44140625" style="4" customWidth="1"/>
    <col min="9734" max="9734" width="12.88671875" style="4" customWidth="1"/>
    <col min="9735" max="9735" width="10" style="4"/>
    <col min="9736" max="9736" width="7.33203125" style="4" customWidth="1"/>
    <col min="9737" max="9742" width="11.21875" style="4" customWidth="1"/>
    <col min="9743" max="9747" width="10" style="4"/>
    <col min="9748" max="9748" width="15.77734375" style="4" customWidth="1"/>
    <col min="9749" max="9750" width="12.44140625" style="4" customWidth="1"/>
    <col min="9751" max="9984" width="10" style="4"/>
    <col min="9985" max="9985" width="8.88671875" style="4" customWidth="1"/>
    <col min="9986" max="9987" width="11.77734375" style="4" customWidth="1"/>
    <col min="9988" max="9989" width="8.44140625" style="4" customWidth="1"/>
    <col min="9990" max="9990" width="12.88671875" style="4" customWidth="1"/>
    <col min="9991" max="9991" width="10" style="4"/>
    <col min="9992" max="9992" width="7.33203125" style="4" customWidth="1"/>
    <col min="9993" max="9998" width="11.21875" style="4" customWidth="1"/>
    <col min="9999" max="10003" width="10" style="4"/>
    <col min="10004" max="10004" width="15.77734375" style="4" customWidth="1"/>
    <col min="10005" max="10006" width="12.44140625" style="4" customWidth="1"/>
    <col min="10007" max="10240" width="10" style="4"/>
    <col min="10241" max="10241" width="8.88671875" style="4" customWidth="1"/>
    <col min="10242" max="10243" width="11.77734375" style="4" customWidth="1"/>
    <col min="10244" max="10245" width="8.44140625" style="4" customWidth="1"/>
    <col min="10246" max="10246" width="12.88671875" style="4" customWidth="1"/>
    <col min="10247" max="10247" width="10" style="4"/>
    <col min="10248" max="10248" width="7.33203125" style="4" customWidth="1"/>
    <col min="10249" max="10254" width="11.21875" style="4" customWidth="1"/>
    <col min="10255" max="10259" width="10" style="4"/>
    <col min="10260" max="10260" width="15.77734375" style="4" customWidth="1"/>
    <col min="10261" max="10262" width="12.44140625" style="4" customWidth="1"/>
    <col min="10263" max="10496" width="10" style="4"/>
    <col min="10497" max="10497" width="8.88671875" style="4" customWidth="1"/>
    <col min="10498" max="10499" width="11.77734375" style="4" customWidth="1"/>
    <col min="10500" max="10501" width="8.44140625" style="4" customWidth="1"/>
    <col min="10502" max="10502" width="12.88671875" style="4" customWidth="1"/>
    <col min="10503" max="10503" width="10" style="4"/>
    <col min="10504" max="10504" width="7.33203125" style="4" customWidth="1"/>
    <col min="10505" max="10510" width="11.21875" style="4" customWidth="1"/>
    <col min="10511" max="10515" width="10" style="4"/>
    <col min="10516" max="10516" width="15.77734375" style="4" customWidth="1"/>
    <col min="10517" max="10518" width="12.44140625" style="4" customWidth="1"/>
    <col min="10519" max="10752" width="10" style="4"/>
    <col min="10753" max="10753" width="8.88671875" style="4" customWidth="1"/>
    <col min="10754" max="10755" width="11.77734375" style="4" customWidth="1"/>
    <col min="10756" max="10757" width="8.44140625" style="4" customWidth="1"/>
    <col min="10758" max="10758" width="12.88671875" style="4" customWidth="1"/>
    <col min="10759" max="10759" width="10" style="4"/>
    <col min="10760" max="10760" width="7.33203125" style="4" customWidth="1"/>
    <col min="10761" max="10766" width="11.21875" style="4" customWidth="1"/>
    <col min="10767" max="10771" width="10" style="4"/>
    <col min="10772" max="10772" width="15.77734375" style="4" customWidth="1"/>
    <col min="10773" max="10774" width="12.44140625" style="4" customWidth="1"/>
    <col min="10775" max="11008" width="10" style="4"/>
    <col min="11009" max="11009" width="8.88671875" style="4" customWidth="1"/>
    <col min="11010" max="11011" width="11.77734375" style="4" customWidth="1"/>
    <col min="11012" max="11013" width="8.44140625" style="4" customWidth="1"/>
    <col min="11014" max="11014" width="12.88671875" style="4" customWidth="1"/>
    <col min="11015" max="11015" width="10" style="4"/>
    <col min="11016" max="11016" width="7.33203125" style="4" customWidth="1"/>
    <col min="11017" max="11022" width="11.21875" style="4" customWidth="1"/>
    <col min="11023" max="11027" width="10" style="4"/>
    <col min="11028" max="11028" width="15.77734375" style="4" customWidth="1"/>
    <col min="11029" max="11030" width="12.44140625" style="4" customWidth="1"/>
    <col min="11031" max="11264" width="10" style="4"/>
    <col min="11265" max="11265" width="8.88671875" style="4" customWidth="1"/>
    <col min="11266" max="11267" width="11.77734375" style="4" customWidth="1"/>
    <col min="11268" max="11269" width="8.44140625" style="4" customWidth="1"/>
    <col min="11270" max="11270" width="12.88671875" style="4" customWidth="1"/>
    <col min="11271" max="11271" width="10" style="4"/>
    <col min="11272" max="11272" width="7.33203125" style="4" customWidth="1"/>
    <col min="11273" max="11278" width="11.21875" style="4" customWidth="1"/>
    <col min="11279" max="11283" width="10" style="4"/>
    <col min="11284" max="11284" width="15.77734375" style="4" customWidth="1"/>
    <col min="11285" max="11286" width="12.44140625" style="4" customWidth="1"/>
    <col min="11287" max="11520" width="10" style="4"/>
    <col min="11521" max="11521" width="8.88671875" style="4" customWidth="1"/>
    <col min="11522" max="11523" width="11.77734375" style="4" customWidth="1"/>
    <col min="11524" max="11525" width="8.44140625" style="4" customWidth="1"/>
    <col min="11526" max="11526" width="12.88671875" style="4" customWidth="1"/>
    <col min="11527" max="11527" width="10" style="4"/>
    <col min="11528" max="11528" width="7.33203125" style="4" customWidth="1"/>
    <col min="11529" max="11534" width="11.21875" style="4" customWidth="1"/>
    <col min="11535" max="11539" width="10" style="4"/>
    <col min="11540" max="11540" width="15.77734375" style="4" customWidth="1"/>
    <col min="11541" max="11542" width="12.44140625" style="4" customWidth="1"/>
    <col min="11543" max="11776" width="10" style="4"/>
    <col min="11777" max="11777" width="8.88671875" style="4" customWidth="1"/>
    <col min="11778" max="11779" width="11.77734375" style="4" customWidth="1"/>
    <col min="11780" max="11781" width="8.44140625" style="4" customWidth="1"/>
    <col min="11782" max="11782" width="12.88671875" style="4" customWidth="1"/>
    <col min="11783" max="11783" width="10" style="4"/>
    <col min="11784" max="11784" width="7.33203125" style="4" customWidth="1"/>
    <col min="11785" max="11790" width="11.21875" style="4" customWidth="1"/>
    <col min="11791" max="11795" width="10" style="4"/>
    <col min="11796" max="11796" width="15.77734375" style="4" customWidth="1"/>
    <col min="11797" max="11798" width="12.44140625" style="4" customWidth="1"/>
    <col min="11799" max="12032" width="10" style="4"/>
    <col min="12033" max="12033" width="8.88671875" style="4" customWidth="1"/>
    <col min="12034" max="12035" width="11.77734375" style="4" customWidth="1"/>
    <col min="12036" max="12037" width="8.44140625" style="4" customWidth="1"/>
    <col min="12038" max="12038" width="12.88671875" style="4" customWidth="1"/>
    <col min="12039" max="12039" width="10" style="4"/>
    <col min="12040" max="12040" width="7.33203125" style="4" customWidth="1"/>
    <col min="12041" max="12046" width="11.21875" style="4" customWidth="1"/>
    <col min="12047" max="12051" width="10" style="4"/>
    <col min="12052" max="12052" width="15.77734375" style="4" customWidth="1"/>
    <col min="12053" max="12054" width="12.44140625" style="4" customWidth="1"/>
    <col min="12055" max="12288" width="10" style="4"/>
    <col min="12289" max="12289" width="8.88671875" style="4" customWidth="1"/>
    <col min="12290" max="12291" width="11.77734375" style="4" customWidth="1"/>
    <col min="12292" max="12293" width="8.44140625" style="4" customWidth="1"/>
    <col min="12294" max="12294" width="12.88671875" style="4" customWidth="1"/>
    <col min="12295" max="12295" width="10" style="4"/>
    <col min="12296" max="12296" width="7.33203125" style="4" customWidth="1"/>
    <col min="12297" max="12302" width="11.21875" style="4" customWidth="1"/>
    <col min="12303" max="12307" width="10" style="4"/>
    <col min="12308" max="12308" width="15.77734375" style="4" customWidth="1"/>
    <col min="12309" max="12310" width="12.44140625" style="4" customWidth="1"/>
    <col min="12311" max="12544" width="10" style="4"/>
    <col min="12545" max="12545" width="8.88671875" style="4" customWidth="1"/>
    <col min="12546" max="12547" width="11.77734375" style="4" customWidth="1"/>
    <col min="12548" max="12549" width="8.44140625" style="4" customWidth="1"/>
    <col min="12550" max="12550" width="12.88671875" style="4" customWidth="1"/>
    <col min="12551" max="12551" width="10" style="4"/>
    <col min="12552" max="12552" width="7.33203125" style="4" customWidth="1"/>
    <col min="12553" max="12558" width="11.21875" style="4" customWidth="1"/>
    <col min="12559" max="12563" width="10" style="4"/>
    <col min="12564" max="12564" width="15.77734375" style="4" customWidth="1"/>
    <col min="12565" max="12566" width="12.44140625" style="4" customWidth="1"/>
    <col min="12567" max="12800" width="10" style="4"/>
    <col min="12801" max="12801" width="8.88671875" style="4" customWidth="1"/>
    <col min="12802" max="12803" width="11.77734375" style="4" customWidth="1"/>
    <col min="12804" max="12805" width="8.44140625" style="4" customWidth="1"/>
    <col min="12806" max="12806" width="12.88671875" style="4" customWidth="1"/>
    <col min="12807" max="12807" width="10" style="4"/>
    <col min="12808" max="12808" width="7.33203125" style="4" customWidth="1"/>
    <col min="12809" max="12814" width="11.21875" style="4" customWidth="1"/>
    <col min="12815" max="12819" width="10" style="4"/>
    <col min="12820" max="12820" width="15.77734375" style="4" customWidth="1"/>
    <col min="12821" max="12822" width="12.44140625" style="4" customWidth="1"/>
    <col min="12823" max="13056" width="10" style="4"/>
    <col min="13057" max="13057" width="8.88671875" style="4" customWidth="1"/>
    <col min="13058" max="13059" width="11.77734375" style="4" customWidth="1"/>
    <col min="13060" max="13061" width="8.44140625" style="4" customWidth="1"/>
    <col min="13062" max="13062" width="12.88671875" style="4" customWidth="1"/>
    <col min="13063" max="13063" width="10" style="4"/>
    <col min="13064" max="13064" width="7.33203125" style="4" customWidth="1"/>
    <col min="13065" max="13070" width="11.21875" style="4" customWidth="1"/>
    <col min="13071" max="13075" width="10" style="4"/>
    <col min="13076" max="13076" width="15.77734375" style="4" customWidth="1"/>
    <col min="13077" max="13078" width="12.44140625" style="4" customWidth="1"/>
    <col min="13079" max="13312" width="10" style="4"/>
    <col min="13313" max="13313" width="8.88671875" style="4" customWidth="1"/>
    <col min="13314" max="13315" width="11.77734375" style="4" customWidth="1"/>
    <col min="13316" max="13317" width="8.44140625" style="4" customWidth="1"/>
    <col min="13318" max="13318" width="12.88671875" style="4" customWidth="1"/>
    <col min="13319" max="13319" width="10" style="4"/>
    <col min="13320" max="13320" width="7.33203125" style="4" customWidth="1"/>
    <col min="13321" max="13326" width="11.21875" style="4" customWidth="1"/>
    <col min="13327" max="13331" width="10" style="4"/>
    <col min="13332" max="13332" width="15.77734375" style="4" customWidth="1"/>
    <col min="13333" max="13334" width="12.44140625" style="4" customWidth="1"/>
    <col min="13335" max="13568" width="10" style="4"/>
    <col min="13569" max="13569" width="8.88671875" style="4" customWidth="1"/>
    <col min="13570" max="13571" width="11.77734375" style="4" customWidth="1"/>
    <col min="13572" max="13573" width="8.44140625" style="4" customWidth="1"/>
    <col min="13574" max="13574" width="12.88671875" style="4" customWidth="1"/>
    <col min="13575" max="13575" width="10" style="4"/>
    <col min="13576" max="13576" width="7.33203125" style="4" customWidth="1"/>
    <col min="13577" max="13582" width="11.21875" style="4" customWidth="1"/>
    <col min="13583" max="13587" width="10" style="4"/>
    <col min="13588" max="13588" width="15.77734375" style="4" customWidth="1"/>
    <col min="13589" max="13590" width="12.44140625" style="4" customWidth="1"/>
    <col min="13591" max="13824" width="10" style="4"/>
    <col min="13825" max="13825" width="8.88671875" style="4" customWidth="1"/>
    <col min="13826" max="13827" width="11.77734375" style="4" customWidth="1"/>
    <col min="13828" max="13829" width="8.44140625" style="4" customWidth="1"/>
    <col min="13830" max="13830" width="12.88671875" style="4" customWidth="1"/>
    <col min="13831" max="13831" width="10" style="4"/>
    <col min="13832" max="13832" width="7.33203125" style="4" customWidth="1"/>
    <col min="13833" max="13838" width="11.21875" style="4" customWidth="1"/>
    <col min="13839" max="13843" width="10" style="4"/>
    <col min="13844" max="13844" width="15.77734375" style="4" customWidth="1"/>
    <col min="13845" max="13846" width="12.44140625" style="4" customWidth="1"/>
    <col min="13847" max="14080" width="10" style="4"/>
    <col min="14081" max="14081" width="8.88671875" style="4" customWidth="1"/>
    <col min="14082" max="14083" width="11.77734375" style="4" customWidth="1"/>
    <col min="14084" max="14085" width="8.44140625" style="4" customWidth="1"/>
    <col min="14086" max="14086" width="12.88671875" style="4" customWidth="1"/>
    <col min="14087" max="14087" width="10" style="4"/>
    <col min="14088" max="14088" width="7.33203125" style="4" customWidth="1"/>
    <col min="14089" max="14094" width="11.21875" style="4" customWidth="1"/>
    <col min="14095" max="14099" width="10" style="4"/>
    <col min="14100" max="14100" width="15.77734375" style="4" customWidth="1"/>
    <col min="14101" max="14102" width="12.44140625" style="4" customWidth="1"/>
    <col min="14103" max="14336" width="10" style="4"/>
    <col min="14337" max="14337" width="8.88671875" style="4" customWidth="1"/>
    <col min="14338" max="14339" width="11.77734375" style="4" customWidth="1"/>
    <col min="14340" max="14341" width="8.44140625" style="4" customWidth="1"/>
    <col min="14342" max="14342" width="12.88671875" style="4" customWidth="1"/>
    <col min="14343" max="14343" width="10" style="4"/>
    <col min="14344" max="14344" width="7.33203125" style="4" customWidth="1"/>
    <col min="14345" max="14350" width="11.21875" style="4" customWidth="1"/>
    <col min="14351" max="14355" width="10" style="4"/>
    <col min="14356" max="14356" width="15.77734375" style="4" customWidth="1"/>
    <col min="14357" max="14358" width="12.44140625" style="4" customWidth="1"/>
    <col min="14359" max="14592" width="10" style="4"/>
    <col min="14593" max="14593" width="8.88671875" style="4" customWidth="1"/>
    <col min="14594" max="14595" width="11.77734375" style="4" customWidth="1"/>
    <col min="14596" max="14597" width="8.44140625" style="4" customWidth="1"/>
    <col min="14598" max="14598" width="12.88671875" style="4" customWidth="1"/>
    <col min="14599" max="14599" width="10" style="4"/>
    <col min="14600" max="14600" width="7.33203125" style="4" customWidth="1"/>
    <col min="14601" max="14606" width="11.21875" style="4" customWidth="1"/>
    <col min="14607" max="14611" width="10" style="4"/>
    <col min="14612" max="14612" width="15.77734375" style="4" customWidth="1"/>
    <col min="14613" max="14614" width="12.44140625" style="4" customWidth="1"/>
    <col min="14615" max="14848" width="10" style="4"/>
    <col min="14849" max="14849" width="8.88671875" style="4" customWidth="1"/>
    <col min="14850" max="14851" width="11.77734375" style="4" customWidth="1"/>
    <col min="14852" max="14853" width="8.44140625" style="4" customWidth="1"/>
    <col min="14854" max="14854" width="12.88671875" style="4" customWidth="1"/>
    <col min="14855" max="14855" width="10" style="4"/>
    <col min="14856" max="14856" width="7.33203125" style="4" customWidth="1"/>
    <col min="14857" max="14862" width="11.21875" style="4" customWidth="1"/>
    <col min="14863" max="14867" width="10" style="4"/>
    <col min="14868" max="14868" width="15.77734375" style="4" customWidth="1"/>
    <col min="14869" max="14870" width="12.44140625" style="4" customWidth="1"/>
    <col min="14871" max="15104" width="10" style="4"/>
    <col min="15105" max="15105" width="8.88671875" style="4" customWidth="1"/>
    <col min="15106" max="15107" width="11.77734375" style="4" customWidth="1"/>
    <col min="15108" max="15109" width="8.44140625" style="4" customWidth="1"/>
    <col min="15110" max="15110" width="12.88671875" style="4" customWidth="1"/>
    <col min="15111" max="15111" width="10" style="4"/>
    <col min="15112" max="15112" width="7.33203125" style="4" customWidth="1"/>
    <col min="15113" max="15118" width="11.21875" style="4" customWidth="1"/>
    <col min="15119" max="15123" width="10" style="4"/>
    <col min="15124" max="15124" width="15.77734375" style="4" customWidth="1"/>
    <col min="15125" max="15126" width="12.44140625" style="4" customWidth="1"/>
    <col min="15127" max="15360" width="10" style="4"/>
    <col min="15361" max="15361" width="8.88671875" style="4" customWidth="1"/>
    <col min="15362" max="15363" width="11.77734375" style="4" customWidth="1"/>
    <col min="15364" max="15365" width="8.44140625" style="4" customWidth="1"/>
    <col min="15366" max="15366" width="12.88671875" style="4" customWidth="1"/>
    <col min="15367" max="15367" width="10" style="4"/>
    <col min="15368" max="15368" width="7.33203125" style="4" customWidth="1"/>
    <col min="15369" max="15374" width="11.21875" style="4" customWidth="1"/>
    <col min="15375" max="15379" width="10" style="4"/>
    <col min="15380" max="15380" width="15.77734375" style="4" customWidth="1"/>
    <col min="15381" max="15382" width="12.44140625" style="4" customWidth="1"/>
    <col min="15383" max="15616" width="10" style="4"/>
    <col min="15617" max="15617" width="8.88671875" style="4" customWidth="1"/>
    <col min="15618" max="15619" width="11.77734375" style="4" customWidth="1"/>
    <col min="15620" max="15621" width="8.44140625" style="4" customWidth="1"/>
    <col min="15622" max="15622" width="12.88671875" style="4" customWidth="1"/>
    <col min="15623" max="15623" width="10" style="4"/>
    <col min="15624" max="15624" width="7.33203125" style="4" customWidth="1"/>
    <col min="15625" max="15630" width="11.21875" style="4" customWidth="1"/>
    <col min="15631" max="15635" width="10" style="4"/>
    <col min="15636" max="15636" width="15.77734375" style="4" customWidth="1"/>
    <col min="15637" max="15638" width="12.44140625" style="4" customWidth="1"/>
    <col min="15639" max="15872" width="10" style="4"/>
    <col min="15873" max="15873" width="8.88671875" style="4" customWidth="1"/>
    <col min="15874" max="15875" width="11.77734375" style="4" customWidth="1"/>
    <col min="15876" max="15877" width="8.44140625" style="4" customWidth="1"/>
    <col min="15878" max="15878" width="12.88671875" style="4" customWidth="1"/>
    <col min="15879" max="15879" width="10" style="4"/>
    <col min="15880" max="15880" width="7.33203125" style="4" customWidth="1"/>
    <col min="15881" max="15886" width="11.21875" style="4" customWidth="1"/>
    <col min="15887" max="15891" width="10" style="4"/>
    <col min="15892" max="15892" width="15.77734375" style="4" customWidth="1"/>
    <col min="15893" max="15894" width="12.44140625" style="4" customWidth="1"/>
    <col min="15895" max="16128" width="10" style="4"/>
    <col min="16129" max="16129" width="8.88671875" style="4" customWidth="1"/>
    <col min="16130" max="16131" width="11.77734375" style="4" customWidth="1"/>
    <col min="16132" max="16133" width="8.44140625" style="4" customWidth="1"/>
    <col min="16134" max="16134" width="12.88671875" style="4" customWidth="1"/>
    <col min="16135" max="16135" width="10" style="4"/>
    <col min="16136" max="16136" width="7.33203125" style="4" customWidth="1"/>
    <col min="16137" max="16142" width="11.21875" style="4" customWidth="1"/>
    <col min="16143" max="16147" width="10" style="4"/>
    <col min="16148" max="16148" width="15.77734375" style="4" customWidth="1"/>
    <col min="16149" max="16150" width="12.44140625" style="4" customWidth="1"/>
    <col min="16151" max="16384" width="10" style="4"/>
  </cols>
  <sheetData>
    <row r="1" spans="1:66" ht="31.2" thickBot="1" x14ac:dyDescent="0.6">
      <c r="A1" s="1" t="s">
        <v>1</v>
      </c>
      <c r="I1" s="3"/>
      <c r="J1" s="3"/>
      <c r="K1" s="3"/>
      <c r="L1" s="3"/>
      <c r="M1" s="3"/>
      <c r="N1" s="3"/>
      <c r="O1" s="3"/>
      <c r="Q1" s="3"/>
      <c r="AH1" s="6"/>
      <c r="AI1" s="6"/>
      <c r="AJ1" s="6"/>
      <c r="AK1" s="6"/>
      <c r="AL1" s="6" t="s">
        <v>20</v>
      </c>
      <c r="AM1" s="6" t="s">
        <v>25</v>
      </c>
      <c r="AN1" s="6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66" s="10" customFormat="1" ht="39.75" customHeight="1" thickBot="1" x14ac:dyDescent="0.35">
      <c r="A2" s="7" t="s">
        <v>2</v>
      </c>
      <c r="B2" s="49" t="s">
        <v>20</v>
      </c>
      <c r="C2" s="50" t="s">
        <v>25</v>
      </c>
      <c r="D2" s="3"/>
      <c r="E2" s="9"/>
      <c r="F2" s="78" t="s">
        <v>3</v>
      </c>
      <c r="G2" s="85"/>
      <c r="I2" s="11"/>
      <c r="J2" s="11"/>
      <c r="K2" s="11"/>
      <c r="L2" s="11"/>
      <c r="M2" s="11"/>
      <c r="N2" s="11"/>
      <c r="O2" s="11"/>
      <c r="Q2" s="11"/>
      <c r="R2" s="3"/>
      <c r="S2" s="3"/>
      <c r="T2" s="3"/>
      <c r="U2" s="3"/>
      <c r="V2" s="3"/>
      <c r="W2" s="11"/>
      <c r="X2" s="11"/>
      <c r="Y2" s="3"/>
      <c r="Z2" s="3"/>
      <c r="AA2" s="3"/>
      <c r="AB2" s="3"/>
      <c r="AC2" s="3"/>
      <c r="AD2" s="3"/>
      <c r="AE2" s="3"/>
      <c r="AF2" s="3"/>
      <c r="AG2" s="3"/>
      <c r="AH2" s="6">
        <v>0.16</v>
      </c>
      <c r="AI2" s="6"/>
      <c r="AJ2" s="6"/>
      <c r="AK2" s="6">
        <v>0.16</v>
      </c>
      <c r="AL2" s="6">
        <v>0</v>
      </c>
      <c r="AM2" s="6">
        <v>0</v>
      </c>
      <c r="AN2" s="6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</row>
    <row r="3" spans="1:66" ht="16.2" thickBot="1" x14ac:dyDescent="0.35">
      <c r="A3" s="12">
        <v>1</v>
      </c>
      <c r="B3" s="51">
        <v>0.39377683022642823</v>
      </c>
      <c r="C3" s="52">
        <v>0.35377683022642825</v>
      </c>
      <c r="E3" s="14"/>
      <c r="F3" s="15">
        <v>100000</v>
      </c>
      <c r="G3" s="16" t="s">
        <v>4</v>
      </c>
      <c r="AH3" s="6">
        <v>0.18</v>
      </c>
      <c r="AI3" s="6"/>
      <c r="AJ3" s="6"/>
      <c r="AK3" s="6">
        <v>0.16</v>
      </c>
      <c r="AL3" s="6">
        <v>0</v>
      </c>
      <c r="AM3" s="6">
        <v>7710</v>
      </c>
      <c r="AN3" s="6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6.2" thickBot="1" x14ac:dyDescent="0.35">
      <c r="A4" s="12">
        <v>2</v>
      </c>
      <c r="B4" s="51">
        <v>0.31574835547695307</v>
      </c>
      <c r="C4" s="52">
        <v>0.27574835547695309</v>
      </c>
      <c r="E4" s="14"/>
      <c r="F4" s="17">
        <v>28.999999864026904</v>
      </c>
      <c r="G4" s="53" t="s">
        <v>19</v>
      </c>
      <c r="I4" s="86" t="s">
        <v>20</v>
      </c>
      <c r="J4" s="87"/>
      <c r="K4" s="88" t="s">
        <v>25</v>
      </c>
      <c r="L4" s="89"/>
      <c r="M4" s="83" t="s">
        <v>7</v>
      </c>
      <c r="N4" s="84"/>
      <c r="P4" s="19"/>
      <c r="AH4" s="6">
        <v>0.2</v>
      </c>
      <c r="AI4" s="6"/>
      <c r="AJ4" s="6"/>
      <c r="AK4" s="6">
        <v>0.18</v>
      </c>
      <c r="AL4" s="6">
        <v>0</v>
      </c>
      <c r="AM4" s="6">
        <v>7710</v>
      </c>
      <c r="AN4" s="6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x14ac:dyDescent="0.3">
      <c r="A5" s="12">
        <v>3</v>
      </c>
      <c r="B5" s="51">
        <v>0.49143250349953876</v>
      </c>
      <c r="C5" s="52">
        <v>0.45154751505800905</v>
      </c>
      <c r="E5" s="20"/>
      <c r="F5" s="21"/>
      <c r="G5" s="20"/>
      <c r="I5" s="54" t="s">
        <v>8</v>
      </c>
      <c r="J5" s="55">
        <v>0.36745025008957449</v>
      </c>
      <c r="K5" s="56" t="s">
        <v>8</v>
      </c>
      <c r="L5" s="57">
        <v>0.36060928633032663</v>
      </c>
      <c r="M5" s="26" t="s">
        <v>26</v>
      </c>
      <c r="N5" s="58"/>
      <c r="P5" s="19"/>
      <c r="AH5" s="6">
        <v>0.22</v>
      </c>
      <c r="AI5" s="6"/>
      <c r="AJ5" s="6"/>
      <c r="AK5" s="6">
        <v>0.18</v>
      </c>
      <c r="AL5" s="6">
        <v>0</v>
      </c>
      <c r="AM5" s="6">
        <v>7258</v>
      </c>
      <c r="AN5" s="6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x14ac:dyDescent="0.3">
      <c r="A6" s="12">
        <v>4</v>
      </c>
      <c r="B6" s="51">
        <v>0.25028459653771168</v>
      </c>
      <c r="C6" s="52">
        <v>0.21028459653771167</v>
      </c>
      <c r="I6" s="54" t="s">
        <v>9</v>
      </c>
      <c r="J6" s="59">
        <v>0.14142391441797858</v>
      </c>
      <c r="K6" s="56" t="s">
        <v>9</v>
      </c>
      <c r="L6" s="60">
        <v>0.16380518069625657</v>
      </c>
      <c r="M6" s="61" t="s">
        <v>27</v>
      </c>
      <c r="N6" s="62"/>
      <c r="AH6" s="6">
        <v>0.24</v>
      </c>
      <c r="AI6" s="6"/>
      <c r="AJ6" s="6"/>
      <c r="AK6" s="6">
        <v>0.2</v>
      </c>
      <c r="AL6" s="6">
        <v>0</v>
      </c>
      <c r="AM6" s="6">
        <v>7258</v>
      </c>
      <c r="AN6" s="6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x14ac:dyDescent="0.3">
      <c r="A7" s="12">
        <v>5</v>
      </c>
      <c r="B7" s="51">
        <v>0.59282205130205456</v>
      </c>
      <c r="C7" s="52">
        <v>0.55282205130205453</v>
      </c>
      <c r="F7" s="63"/>
      <c r="I7" s="54" t="s">
        <v>10</v>
      </c>
      <c r="J7" s="55">
        <v>1.1102642569790395</v>
      </c>
      <c r="K7" s="56" t="s">
        <v>10</v>
      </c>
      <c r="L7" s="57">
        <v>1.1072550509899552</v>
      </c>
      <c r="M7" s="61" t="s">
        <v>38</v>
      </c>
      <c r="N7" s="30"/>
      <c r="AH7" s="6">
        <v>0.26</v>
      </c>
      <c r="AI7" s="6"/>
      <c r="AJ7" s="6"/>
      <c r="AK7" s="6">
        <v>0.2</v>
      </c>
      <c r="AL7" s="6">
        <v>9530</v>
      </c>
      <c r="AM7" s="6">
        <v>6883</v>
      </c>
      <c r="AN7" s="6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6.2" thickBot="1" x14ac:dyDescent="0.35">
      <c r="A8" s="12">
        <v>6</v>
      </c>
      <c r="B8" s="51">
        <v>0.24741995797563515</v>
      </c>
      <c r="C8" s="52">
        <v>0.20741995797563514</v>
      </c>
      <c r="F8" s="63"/>
      <c r="I8" s="64" t="s">
        <v>11</v>
      </c>
      <c r="J8" s="65">
        <v>0.20000038804832926</v>
      </c>
      <c r="K8" s="66" t="s">
        <v>11</v>
      </c>
      <c r="L8" s="67">
        <v>0.16000038804832925</v>
      </c>
      <c r="M8" s="41"/>
      <c r="N8" s="42"/>
      <c r="AH8" s="6">
        <v>0.28000000000000003</v>
      </c>
      <c r="AI8" s="6"/>
      <c r="AJ8" s="6"/>
      <c r="AK8" s="6">
        <v>0.22</v>
      </c>
      <c r="AL8" s="6">
        <v>9530</v>
      </c>
      <c r="AM8" s="6">
        <v>6883</v>
      </c>
      <c r="AN8" s="6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x14ac:dyDescent="0.3">
      <c r="A9" s="12">
        <v>7</v>
      </c>
      <c r="B9" s="51">
        <v>0.29624101421908583</v>
      </c>
      <c r="C9" s="52">
        <v>0.25624101421908585</v>
      </c>
      <c r="F9" s="63"/>
      <c r="I9" s="20"/>
      <c r="J9" s="43"/>
      <c r="K9" s="20"/>
      <c r="L9" s="20"/>
      <c r="M9" s="20"/>
      <c r="N9" s="20"/>
      <c r="AH9" s="6">
        <v>0.3</v>
      </c>
      <c r="AI9" s="6"/>
      <c r="AJ9" s="6"/>
      <c r="AK9" s="6">
        <v>0.22</v>
      </c>
      <c r="AL9" s="6">
        <v>8814</v>
      </c>
      <c r="AM9" s="6">
        <v>6431</v>
      </c>
      <c r="AN9" s="6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x14ac:dyDescent="0.3">
      <c r="A10" s="12">
        <v>8</v>
      </c>
      <c r="B10" s="51">
        <v>0.22929233515511577</v>
      </c>
      <c r="C10" s="52">
        <v>0.18929233515511576</v>
      </c>
      <c r="F10" s="63"/>
      <c r="I10" s="14"/>
      <c r="J10" s="43"/>
      <c r="K10" s="20"/>
      <c r="L10" s="20"/>
      <c r="M10" s="20"/>
      <c r="N10" s="20"/>
      <c r="P10" s="19"/>
      <c r="AH10" s="6">
        <v>0.32</v>
      </c>
      <c r="AI10" s="6"/>
      <c r="AJ10" s="6"/>
      <c r="AK10" s="6">
        <v>0.24</v>
      </c>
      <c r="AL10" s="6">
        <v>8814</v>
      </c>
      <c r="AM10" s="6">
        <v>6431</v>
      </c>
      <c r="AN10" s="6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x14ac:dyDescent="0.3">
      <c r="A11" s="12">
        <v>9</v>
      </c>
      <c r="B11" s="51">
        <v>0.38348940188542285</v>
      </c>
      <c r="C11" s="52">
        <v>0.34348940188542287</v>
      </c>
      <c r="I11" s="20"/>
      <c r="J11" s="43"/>
      <c r="K11" s="20"/>
      <c r="L11" s="20"/>
      <c r="M11" s="20"/>
      <c r="N11" s="20"/>
      <c r="P11" s="19"/>
      <c r="AH11" s="6">
        <v>0.34</v>
      </c>
      <c r="AI11" s="6"/>
      <c r="AJ11" s="6"/>
      <c r="AK11" s="6">
        <v>0.24</v>
      </c>
      <c r="AL11" s="6">
        <v>8169</v>
      </c>
      <c r="AM11" s="6">
        <v>6038</v>
      </c>
      <c r="AN11" s="6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x14ac:dyDescent="0.3">
      <c r="A12" s="12">
        <v>10</v>
      </c>
      <c r="B12" s="51">
        <v>0.29022599481040617</v>
      </c>
      <c r="C12" s="52">
        <v>0.25022599481040619</v>
      </c>
      <c r="I12" s="20"/>
      <c r="J12" s="20"/>
      <c r="K12" s="20"/>
      <c r="L12" s="20"/>
      <c r="M12" s="20"/>
      <c r="N12" s="20"/>
      <c r="P12" s="19"/>
      <c r="AH12" s="6">
        <v>0.36</v>
      </c>
      <c r="AI12" s="6"/>
      <c r="AJ12" s="6"/>
      <c r="AK12" s="6">
        <v>0.26</v>
      </c>
      <c r="AL12" s="6">
        <v>8169</v>
      </c>
      <c r="AM12" s="6">
        <v>6038</v>
      </c>
      <c r="AN12" s="6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x14ac:dyDescent="0.3">
      <c r="A13" s="12">
        <v>11</v>
      </c>
      <c r="B13" s="51">
        <v>0.33851867927573959</v>
      </c>
      <c r="C13" s="52">
        <v>0.29851867927573961</v>
      </c>
      <c r="I13" s="20"/>
      <c r="J13" s="20"/>
      <c r="K13" s="20"/>
      <c r="L13" s="20"/>
      <c r="M13" s="20"/>
      <c r="N13" s="20"/>
      <c r="AH13" s="6">
        <v>0.38</v>
      </c>
      <c r="AI13" s="6"/>
      <c r="AJ13" s="6"/>
      <c r="AK13" s="6">
        <v>0.26</v>
      </c>
      <c r="AL13" s="6">
        <v>7414</v>
      </c>
      <c r="AM13" s="6">
        <v>5634</v>
      </c>
      <c r="AN13" s="6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x14ac:dyDescent="0.3">
      <c r="A14" s="12">
        <v>12</v>
      </c>
      <c r="B14" s="51">
        <v>0.23364927066169422</v>
      </c>
      <c r="C14" s="52">
        <v>0.19364927066169421</v>
      </c>
      <c r="E14" s="44"/>
      <c r="I14" s="20"/>
      <c r="J14" s="20"/>
      <c r="K14" s="20"/>
      <c r="L14" s="20"/>
      <c r="M14" s="20"/>
      <c r="N14" s="20"/>
      <c r="AH14" s="6">
        <v>0.4</v>
      </c>
      <c r="AI14" s="6"/>
      <c r="AJ14" s="6"/>
      <c r="AK14" s="6">
        <v>0.28000000000000003</v>
      </c>
      <c r="AL14" s="6">
        <v>7414</v>
      </c>
      <c r="AM14" s="6">
        <v>5634</v>
      </c>
      <c r="AN14" s="6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x14ac:dyDescent="0.3">
      <c r="A15" s="12">
        <v>13</v>
      </c>
      <c r="B15" s="51">
        <v>0.21641560534515841</v>
      </c>
      <c r="C15" s="52">
        <v>0.1764156053451584</v>
      </c>
      <c r="E15" s="44"/>
      <c r="I15" s="20"/>
      <c r="J15" s="20"/>
      <c r="K15" s="20"/>
      <c r="L15" s="20"/>
      <c r="M15" s="20"/>
      <c r="N15" s="20"/>
      <c r="AH15" s="6">
        <v>0.42</v>
      </c>
      <c r="AI15" s="6"/>
      <c r="AJ15" s="6"/>
      <c r="AK15" s="6">
        <v>0.28000000000000003</v>
      </c>
      <c r="AL15" s="6">
        <v>6800</v>
      </c>
      <c r="AM15" s="6">
        <v>5230</v>
      </c>
      <c r="AN15" s="6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x14ac:dyDescent="0.3">
      <c r="A16" s="12">
        <v>14</v>
      </c>
      <c r="B16" s="51">
        <v>0.47256806784786348</v>
      </c>
      <c r="C16" s="52">
        <v>0.4325680678478635</v>
      </c>
      <c r="E16" s="44"/>
      <c r="I16" s="20"/>
      <c r="J16" s="20"/>
      <c r="K16" s="20"/>
      <c r="L16" s="20"/>
      <c r="M16" s="20"/>
      <c r="N16" s="20"/>
      <c r="AH16" s="6">
        <v>0.44</v>
      </c>
      <c r="AI16" s="6"/>
      <c r="AJ16" s="6"/>
      <c r="AK16" s="6">
        <v>0.3</v>
      </c>
      <c r="AL16" s="6">
        <v>6800</v>
      </c>
      <c r="AM16" s="6">
        <v>5230</v>
      </c>
      <c r="AN16" s="6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x14ac:dyDescent="0.3">
      <c r="A17" s="12">
        <v>15</v>
      </c>
      <c r="B17" s="51">
        <v>0.24878052230855147</v>
      </c>
      <c r="C17" s="52">
        <v>0.64555361304231396</v>
      </c>
      <c r="I17" s="20"/>
      <c r="J17" s="20"/>
      <c r="K17" s="20"/>
      <c r="L17" s="20"/>
      <c r="M17" s="20"/>
      <c r="N17" s="20"/>
      <c r="AH17" s="6">
        <v>0.46</v>
      </c>
      <c r="AI17" s="6"/>
      <c r="AJ17" s="6"/>
      <c r="AK17" s="6">
        <v>0.3</v>
      </c>
      <c r="AL17" s="6">
        <v>6279</v>
      </c>
      <c r="AM17" s="6">
        <v>4826</v>
      </c>
      <c r="AN17" s="6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x14ac:dyDescent="0.3">
      <c r="A18" s="12">
        <v>16</v>
      </c>
      <c r="B18" s="51">
        <v>0.40061942275013734</v>
      </c>
      <c r="C18" s="52">
        <v>0.36061942275013736</v>
      </c>
      <c r="I18" s="20"/>
      <c r="J18" s="20"/>
      <c r="K18" s="20"/>
      <c r="L18" s="20"/>
      <c r="M18" s="20"/>
      <c r="N18" s="20"/>
      <c r="AH18" s="6">
        <v>0.48</v>
      </c>
      <c r="AI18" s="6"/>
      <c r="AJ18" s="6"/>
      <c r="AK18" s="6">
        <v>0.32</v>
      </c>
      <c r="AL18" s="6">
        <v>6279</v>
      </c>
      <c r="AM18" s="6">
        <v>4826</v>
      </c>
      <c r="AN18" s="6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x14ac:dyDescent="0.3">
      <c r="A19" s="12">
        <v>17</v>
      </c>
      <c r="B19" s="51">
        <v>0.20265765267494479</v>
      </c>
      <c r="C19" s="52">
        <v>0.16265765267494478</v>
      </c>
      <c r="F19" s="68">
        <v>1</v>
      </c>
      <c r="I19" s="20"/>
      <c r="J19" s="20"/>
      <c r="K19" s="20"/>
      <c r="L19" s="20"/>
      <c r="M19" s="20"/>
      <c r="N19" s="20"/>
      <c r="AH19" s="6">
        <v>0.5</v>
      </c>
      <c r="AI19" s="6"/>
      <c r="AJ19" s="6"/>
      <c r="AK19" s="6">
        <v>0.32</v>
      </c>
      <c r="AL19" s="6">
        <v>5664</v>
      </c>
      <c r="AM19" s="6">
        <v>4575</v>
      </c>
      <c r="AN19" s="6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x14ac:dyDescent="0.3">
      <c r="A20" s="12">
        <v>18</v>
      </c>
      <c r="B20" s="51">
        <v>0.29635114518784106</v>
      </c>
      <c r="C20" s="52">
        <v>0.25635114518784108</v>
      </c>
      <c r="I20" s="20"/>
      <c r="J20" s="20"/>
      <c r="K20" s="20"/>
      <c r="L20" s="20"/>
      <c r="M20" s="20"/>
      <c r="N20" s="20"/>
      <c r="AH20" s="6">
        <v>0.52</v>
      </c>
      <c r="AI20" s="6"/>
      <c r="AJ20" s="6"/>
      <c r="AK20" s="6">
        <v>0.34</v>
      </c>
      <c r="AL20" s="6">
        <v>5664</v>
      </c>
      <c r="AM20" s="6">
        <v>4575</v>
      </c>
      <c r="AN20" s="6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x14ac:dyDescent="0.3">
      <c r="A21" s="12">
        <v>19</v>
      </c>
      <c r="B21" s="51">
        <v>0.3293090924371978</v>
      </c>
      <c r="C21" s="52">
        <v>0.28930909243719782</v>
      </c>
      <c r="I21" s="20"/>
      <c r="J21" s="20"/>
      <c r="K21" s="20"/>
      <c r="L21" s="20"/>
      <c r="M21" s="20"/>
      <c r="N21" s="20"/>
      <c r="AH21" s="6">
        <v>0.54</v>
      </c>
      <c r="AI21" s="6"/>
      <c r="AJ21" s="6"/>
      <c r="AK21" s="6">
        <v>0.34</v>
      </c>
      <c r="AL21" s="6">
        <v>5173</v>
      </c>
      <c r="AM21" s="6">
        <v>4301</v>
      </c>
      <c r="AN21" s="6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x14ac:dyDescent="0.3">
      <c r="A22" s="12">
        <v>20</v>
      </c>
      <c r="B22" s="51">
        <v>0.22987916392554736</v>
      </c>
      <c r="C22" s="52">
        <v>0.18987916392554735</v>
      </c>
      <c r="I22" s="20"/>
      <c r="J22" s="20"/>
      <c r="K22" s="20"/>
      <c r="L22" s="20"/>
      <c r="M22" s="20"/>
      <c r="N22" s="20"/>
      <c r="AH22" s="6">
        <v>0.56000000000000005</v>
      </c>
      <c r="AI22" s="6"/>
      <c r="AJ22" s="6"/>
      <c r="AK22" s="6">
        <v>0.36</v>
      </c>
      <c r="AL22" s="6">
        <v>5173</v>
      </c>
      <c r="AM22" s="6">
        <v>4301</v>
      </c>
      <c r="AN22" s="6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x14ac:dyDescent="0.3">
      <c r="A23" s="12">
        <v>21</v>
      </c>
      <c r="B23" s="51">
        <v>0.26725178263082866</v>
      </c>
      <c r="C23" s="52">
        <v>0.22725178263082865</v>
      </c>
      <c r="AH23" s="6">
        <v>0.57999999999999996</v>
      </c>
      <c r="AI23" s="6"/>
      <c r="AJ23" s="6"/>
      <c r="AK23" s="6">
        <v>0.36</v>
      </c>
      <c r="AL23" s="6">
        <v>4805</v>
      </c>
      <c r="AM23" s="6">
        <v>4021</v>
      </c>
      <c r="AN23" s="6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x14ac:dyDescent="0.3">
      <c r="A24" s="12">
        <v>22</v>
      </c>
      <c r="B24" s="51">
        <v>0.2420040182012389</v>
      </c>
      <c r="C24" s="52">
        <v>0.20200401820123889</v>
      </c>
      <c r="I24" s="69"/>
      <c r="AH24" s="6">
        <v>0.6</v>
      </c>
      <c r="AI24" s="6"/>
      <c r="AJ24" s="6"/>
      <c r="AK24" s="6">
        <v>0.38</v>
      </c>
      <c r="AL24" s="6">
        <v>4805</v>
      </c>
      <c r="AM24" s="6">
        <v>4021</v>
      </c>
      <c r="AN24" s="6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x14ac:dyDescent="0.3">
      <c r="A25" s="12">
        <v>23</v>
      </c>
      <c r="B25" s="51">
        <v>0.38218998021641587</v>
      </c>
      <c r="C25" s="52">
        <v>0.34218998021641589</v>
      </c>
      <c r="AH25" s="6">
        <v>0.62</v>
      </c>
      <c r="AI25" s="6"/>
      <c r="AJ25" s="6"/>
      <c r="AK25" s="6">
        <v>0.38</v>
      </c>
      <c r="AL25" s="6">
        <v>4444</v>
      </c>
      <c r="AM25" s="6">
        <v>3695</v>
      </c>
      <c r="AN25" s="6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x14ac:dyDescent="0.3">
      <c r="A26" s="12">
        <v>24</v>
      </c>
      <c r="B26" s="51">
        <v>0.20166624196720567</v>
      </c>
      <c r="C26" s="52">
        <v>0.16166624196720566</v>
      </c>
      <c r="AH26" s="6">
        <v>0.64</v>
      </c>
      <c r="AI26" s="6"/>
      <c r="AJ26" s="6"/>
      <c r="AK26" s="6">
        <v>0.4</v>
      </c>
      <c r="AL26" s="6">
        <v>4444</v>
      </c>
      <c r="AM26" s="6">
        <v>3695</v>
      </c>
      <c r="AN26" s="6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1:66" x14ac:dyDescent="0.3">
      <c r="A27" s="12">
        <v>25</v>
      </c>
      <c r="B27" s="51">
        <v>0.63374288752936048</v>
      </c>
      <c r="C27" s="52">
        <v>0.59374288752936055</v>
      </c>
      <c r="AH27" s="6">
        <v>0.66</v>
      </c>
      <c r="AI27" s="6"/>
      <c r="AJ27" s="6"/>
      <c r="AK27" s="6">
        <v>0.4</v>
      </c>
      <c r="AL27" s="6">
        <v>3956</v>
      </c>
      <c r="AM27" s="6">
        <v>3398</v>
      </c>
      <c r="AN27" s="6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x14ac:dyDescent="0.3">
      <c r="A28" s="12">
        <v>26</v>
      </c>
      <c r="B28" s="51">
        <v>0.46585903295098235</v>
      </c>
      <c r="C28" s="52">
        <v>0.5221642554645437</v>
      </c>
      <c r="AH28" s="6">
        <v>0.68</v>
      </c>
      <c r="AI28" s="6"/>
      <c r="AJ28" s="6"/>
      <c r="AK28" s="6">
        <v>0.42</v>
      </c>
      <c r="AL28" s="6">
        <v>3956</v>
      </c>
      <c r="AM28" s="6">
        <v>3398</v>
      </c>
      <c r="AN28" s="6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 x14ac:dyDescent="0.3">
      <c r="A29" s="12">
        <v>27</v>
      </c>
      <c r="B29" s="51">
        <v>0.52746396361013947</v>
      </c>
      <c r="C29" s="52">
        <v>0.48746396361013944</v>
      </c>
      <c r="AH29" s="6">
        <v>0.7</v>
      </c>
      <c r="AI29" s="6"/>
      <c r="AJ29" s="6"/>
      <c r="AK29" s="6">
        <v>0.42</v>
      </c>
      <c r="AL29" s="6">
        <v>3511</v>
      </c>
      <c r="AM29" s="6">
        <v>3044</v>
      </c>
      <c r="AN29" s="6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x14ac:dyDescent="0.3">
      <c r="A30" s="12">
        <v>28</v>
      </c>
      <c r="B30" s="51">
        <v>0.281643566979004</v>
      </c>
      <c r="C30" s="52">
        <v>0.24164356697900399</v>
      </c>
      <c r="AH30" s="6">
        <v>0.72</v>
      </c>
      <c r="AI30" s="6"/>
      <c r="AJ30" s="6"/>
      <c r="AK30" s="6">
        <v>0.44</v>
      </c>
      <c r="AL30" s="6">
        <v>3511</v>
      </c>
      <c r="AM30" s="6">
        <v>3044</v>
      </c>
      <c r="AN30" s="6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1:66" x14ac:dyDescent="0.3">
      <c r="A31" s="12">
        <v>29</v>
      </c>
      <c r="B31" s="51">
        <v>0.42877991957248124</v>
      </c>
      <c r="C31" s="52">
        <v>0.38877991957248126</v>
      </c>
      <c r="AH31" s="6">
        <v>0.74</v>
      </c>
      <c r="AI31" s="6"/>
      <c r="AJ31" s="6"/>
      <c r="AK31" s="6">
        <v>0.44</v>
      </c>
      <c r="AL31" s="6">
        <v>3186</v>
      </c>
      <c r="AM31" s="6">
        <v>2804</v>
      </c>
      <c r="AN31" s="6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66" x14ac:dyDescent="0.3">
      <c r="A32" s="12">
        <v>30</v>
      </c>
      <c r="B32" s="51">
        <v>0.47989742856993317</v>
      </c>
      <c r="C32" s="52">
        <v>0.43989742856993319</v>
      </c>
      <c r="AH32" s="6">
        <v>0.76</v>
      </c>
      <c r="AI32" s="6"/>
      <c r="AJ32" s="6"/>
      <c r="AK32" s="6">
        <v>0.46</v>
      </c>
      <c r="AL32" s="6">
        <v>3186</v>
      </c>
      <c r="AM32" s="6">
        <v>2804</v>
      </c>
      <c r="AN32" s="6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1:66" x14ac:dyDescent="0.3">
      <c r="A33" s="12">
        <v>31</v>
      </c>
      <c r="B33" s="51">
        <v>0.24678368110775512</v>
      </c>
      <c r="C33" s="52">
        <v>0.20678368110775511</v>
      </c>
      <c r="AH33" s="6">
        <v>0.78</v>
      </c>
      <c r="AI33" s="6"/>
      <c r="AJ33" s="6"/>
      <c r="AK33" s="6">
        <v>0.46</v>
      </c>
      <c r="AL33" s="6">
        <v>2780</v>
      </c>
      <c r="AM33" s="6">
        <v>2558</v>
      </c>
      <c r="AN33" s="6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 spans="1:66" x14ac:dyDescent="0.3">
      <c r="A34" s="12">
        <v>32</v>
      </c>
      <c r="B34" s="51">
        <v>0.39639207755095979</v>
      </c>
      <c r="C34" s="52">
        <v>0.35639207755095981</v>
      </c>
      <c r="AH34" s="6">
        <v>0.8</v>
      </c>
      <c r="AI34" s="6"/>
      <c r="AJ34" s="6"/>
      <c r="AK34" s="6">
        <v>0.48</v>
      </c>
      <c r="AL34" s="6">
        <v>2780</v>
      </c>
      <c r="AM34" s="6">
        <v>2558</v>
      </c>
      <c r="AN34" s="6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 x14ac:dyDescent="0.3">
      <c r="A35" s="12">
        <v>33</v>
      </c>
      <c r="B35" s="51">
        <v>0.21245753843765663</v>
      </c>
      <c r="C35" s="52">
        <v>0.17245753843765663</v>
      </c>
      <c r="AH35" s="6">
        <v>0.82</v>
      </c>
      <c r="AI35" s="6"/>
      <c r="AJ35" s="6"/>
      <c r="AK35" s="6">
        <v>0.48</v>
      </c>
      <c r="AL35" s="6">
        <v>2533</v>
      </c>
      <c r="AM35" s="6">
        <v>2474</v>
      </c>
      <c r="AN35" s="6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1:66" x14ac:dyDescent="0.3">
      <c r="A36" s="12">
        <v>34</v>
      </c>
      <c r="B36" s="51">
        <v>0.3658537547913579</v>
      </c>
      <c r="C36" s="52">
        <v>0.32585375479135792</v>
      </c>
      <c r="AH36" s="6">
        <v>0.84</v>
      </c>
      <c r="AI36" s="6"/>
      <c r="AJ36" s="6"/>
      <c r="AK36" s="6">
        <v>0.5</v>
      </c>
      <c r="AL36" s="6">
        <v>2533</v>
      </c>
      <c r="AM36" s="6">
        <v>2474</v>
      </c>
      <c r="AN36" s="6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6" x14ac:dyDescent="0.3">
      <c r="A37" s="12">
        <v>35</v>
      </c>
      <c r="B37" s="51">
        <v>0.29559370674394042</v>
      </c>
      <c r="C37" s="52">
        <v>0.25559370674394044</v>
      </c>
      <c r="AH37" s="6">
        <v>0.86</v>
      </c>
      <c r="AI37" s="6"/>
      <c r="AJ37" s="6"/>
      <c r="AK37" s="6">
        <v>0.5</v>
      </c>
      <c r="AL37" s="6">
        <v>2194</v>
      </c>
      <c r="AM37" s="6">
        <v>2218</v>
      </c>
      <c r="AN37" s="6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1:66" x14ac:dyDescent="0.3">
      <c r="A38" s="12">
        <v>36</v>
      </c>
      <c r="B38" s="51">
        <v>0.25054565866090978</v>
      </c>
      <c r="C38" s="52">
        <v>0.2203755515577471</v>
      </c>
      <c r="AH38" s="6">
        <v>0.88</v>
      </c>
      <c r="AI38" s="6"/>
      <c r="AJ38" s="6"/>
      <c r="AK38" s="6">
        <v>0.52</v>
      </c>
      <c r="AL38" s="6">
        <v>2194</v>
      </c>
      <c r="AM38" s="6">
        <v>2218</v>
      </c>
      <c r="AN38" s="6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  <row r="39" spans="1:66" x14ac:dyDescent="0.3">
      <c r="A39" s="12">
        <v>37</v>
      </c>
      <c r="B39" s="51">
        <v>0.37463962946748625</v>
      </c>
      <c r="C39" s="52">
        <v>0.33463962946748627</v>
      </c>
      <c r="AH39" s="6">
        <v>0.9</v>
      </c>
      <c r="AI39" s="6"/>
      <c r="AJ39" s="6"/>
      <c r="AK39" s="6">
        <v>0.52</v>
      </c>
      <c r="AL39" s="6">
        <v>2091</v>
      </c>
      <c r="AM39" s="6">
        <v>2079</v>
      </c>
      <c r="AN39" s="6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</row>
    <row r="40" spans="1:66" x14ac:dyDescent="0.3">
      <c r="A40" s="12">
        <v>38</v>
      </c>
      <c r="B40" s="51">
        <v>0.63682282247091826</v>
      </c>
      <c r="C40" s="52">
        <v>0.59682282247091833</v>
      </c>
      <c r="AH40" s="6">
        <v>0.92</v>
      </c>
      <c r="AI40" s="6"/>
      <c r="AJ40" s="6"/>
      <c r="AK40" s="6">
        <v>0.54</v>
      </c>
      <c r="AL40" s="6">
        <v>2091</v>
      </c>
      <c r="AM40" s="6">
        <v>2079</v>
      </c>
      <c r="AN40" s="6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</row>
    <row r="41" spans="1:66" x14ac:dyDescent="0.3">
      <c r="A41" s="12">
        <v>39</v>
      </c>
      <c r="B41" s="51">
        <v>0.46939167751775174</v>
      </c>
      <c r="C41" s="52">
        <v>0.49228447900872663</v>
      </c>
      <c r="AH41" s="6">
        <v>0.94</v>
      </c>
      <c r="AI41" s="6"/>
      <c r="AJ41" s="6"/>
      <c r="AK41" s="6">
        <v>0.54</v>
      </c>
      <c r="AL41" s="6">
        <v>1805</v>
      </c>
      <c r="AM41" s="6">
        <v>1820</v>
      </c>
      <c r="AN41" s="6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</row>
    <row r="42" spans="1:66" x14ac:dyDescent="0.3">
      <c r="A42" s="12">
        <v>40</v>
      </c>
      <c r="B42" s="51">
        <v>0.38635114499384432</v>
      </c>
      <c r="C42" s="52">
        <v>0.34635114499384434</v>
      </c>
      <c r="AH42" s="6">
        <v>0.96</v>
      </c>
      <c r="AI42" s="6"/>
      <c r="AJ42" s="6"/>
      <c r="AK42" s="6">
        <v>0.56000000000000005</v>
      </c>
      <c r="AL42" s="6">
        <v>1805</v>
      </c>
      <c r="AM42" s="6">
        <v>1820</v>
      </c>
      <c r="AN42" s="6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</row>
    <row r="43" spans="1:66" x14ac:dyDescent="0.3">
      <c r="A43" s="12">
        <v>41</v>
      </c>
      <c r="B43" s="51">
        <v>0.32420006572143173</v>
      </c>
      <c r="C43" s="52">
        <v>0.28420006572143175</v>
      </c>
      <c r="AH43" s="6">
        <v>0.98</v>
      </c>
      <c r="AI43" s="6"/>
      <c r="AJ43" s="6"/>
      <c r="AK43" s="6">
        <v>0.56000000000000005</v>
      </c>
      <c r="AL43" s="6">
        <v>1667</v>
      </c>
      <c r="AM43" s="6">
        <v>1631</v>
      </c>
      <c r="AN43" s="6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1:66" x14ac:dyDescent="0.3">
      <c r="A44" s="12">
        <v>42</v>
      </c>
      <c r="B44" s="51">
        <v>0.43925963362459192</v>
      </c>
      <c r="C44" s="52">
        <v>0.39925963362459194</v>
      </c>
      <c r="AH44" s="6">
        <v>1</v>
      </c>
      <c r="AI44" s="6"/>
      <c r="AJ44" s="6"/>
      <c r="AK44" s="6">
        <v>0.57999999999999996</v>
      </c>
      <c r="AL44" s="6">
        <v>1667</v>
      </c>
      <c r="AM44" s="6">
        <v>1631</v>
      </c>
      <c r="AN44" s="6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</row>
    <row r="45" spans="1:66" x14ac:dyDescent="0.3">
      <c r="A45" s="12">
        <v>43</v>
      </c>
      <c r="B45" s="51">
        <v>0.22686436963468132</v>
      </c>
      <c r="C45" s="52">
        <v>0.33141370346893373</v>
      </c>
      <c r="AH45" s="6">
        <v>1.02</v>
      </c>
      <c r="AI45" s="6"/>
      <c r="AJ45" s="6"/>
      <c r="AK45" s="6">
        <v>0.57999999999999996</v>
      </c>
      <c r="AL45" s="6">
        <v>1364</v>
      </c>
      <c r="AM45" s="6">
        <v>1518</v>
      </c>
      <c r="AN45" s="6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spans="1:66" x14ac:dyDescent="0.3">
      <c r="A46" s="12">
        <v>44</v>
      </c>
      <c r="B46" s="51">
        <v>0.3086089342456067</v>
      </c>
      <c r="C46" s="52">
        <v>0.26860893424560672</v>
      </c>
      <c r="I46" s="69"/>
      <c r="AH46" s="6">
        <v>1.04</v>
      </c>
      <c r="AI46" s="6"/>
      <c r="AJ46" s="6"/>
      <c r="AK46" s="6">
        <v>0.6</v>
      </c>
      <c r="AL46" s="6">
        <v>1364</v>
      </c>
      <c r="AM46" s="6">
        <v>1518</v>
      </c>
      <c r="AN46" s="6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spans="1:66" x14ac:dyDescent="0.3">
      <c r="A47" s="12">
        <v>45</v>
      </c>
      <c r="B47" s="51">
        <v>0.63593155877856211</v>
      </c>
      <c r="C47" s="52">
        <v>0.59593155877856208</v>
      </c>
      <c r="AH47" s="6">
        <v>1.06</v>
      </c>
      <c r="AI47" s="6"/>
      <c r="AJ47" s="6"/>
      <c r="AK47" s="6">
        <v>0.6</v>
      </c>
      <c r="AL47" s="6">
        <v>1202</v>
      </c>
      <c r="AM47" s="6">
        <v>1288</v>
      </c>
      <c r="AN47" s="6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1:66" x14ac:dyDescent="0.3">
      <c r="A48" s="12">
        <v>46</v>
      </c>
      <c r="B48" s="51">
        <v>0.22699870389538107</v>
      </c>
      <c r="C48" s="52">
        <v>0.18699870389538106</v>
      </c>
      <c r="AH48" s="6">
        <v>1.08</v>
      </c>
      <c r="AI48" s="6"/>
      <c r="AJ48" s="6"/>
      <c r="AK48" s="6">
        <v>0.62</v>
      </c>
      <c r="AL48" s="6">
        <v>1202</v>
      </c>
      <c r="AM48" s="6">
        <v>1288</v>
      </c>
      <c r="AN48" s="6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1:66" x14ac:dyDescent="0.3">
      <c r="A49" s="12">
        <v>47</v>
      </c>
      <c r="B49" s="51">
        <v>0.51831849030487254</v>
      </c>
      <c r="C49" s="52">
        <v>0.47831849030487261</v>
      </c>
      <c r="AH49" s="6">
        <v>1.1000000000000001</v>
      </c>
      <c r="AI49" s="6"/>
      <c r="AJ49" s="6"/>
      <c r="AK49" s="6">
        <v>0.62</v>
      </c>
      <c r="AL49" s="6">
        <v>1029</v>
      </c>
      <c r="AM49" s="6">
        <v>1227</v>
      </c>
      <c r="AN49" s="6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1:66" x14ac:dyDescent="0.3">
      <c r="A50" s="12">
        <v>48</v>
      </c>
      <c r="B50" s="51">
        <v>0.29003965282439576</v>
      </c>
      <c r="C50" s="52">
        <v>0.25003965282439577</v>
      </c>
      <c r="AH50" s="6">
        <v>1.1200000000000001</v>
      </c>
      <c r="AI50" s="6"/>
      <c r="AJ50" s="6"/>
      <c r="AK50" s="6">
        <v>0.64</v>
      </c>
      <c r="AL50" s="6">
        <v>1029</v>
      </c>
      <c r="AM50" s="6">
        <v>1227</v>
      </c>
      <c r="AN50" s="6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1:66" x14ac:dyDescent="0.3">
      <c r="A51" s="12">
        <v>49</v>
      </c>
      <c r="B51" s="51">
        <v>0.43260384421852743</v>
      </c>
      <c r="C51" s="52">
        <v>0.39260384421852745</v>
      </c>
      <c r="AH51" s="6"/>
      <c r="AI51" s="6"/>
      <c r="AJ51" s="6"/>
      <c r="AK51" s="6">
        <v>0.64</v>
      </c>
      <c r="AL51" s="6">
        <v>882</v>
      </c>
      <c r="AM51" s="6">
        <v>977</v>
      </c>
      <c r="AN51" s="6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1:66" x14ac:dyDescent="0.3">
      <c r="A52" s="12">
        <v>50</v>
      </c>
      <c r="B52" s="51">
        <v>0.20166759467375767</v>
      </c>
      <c r="C52" s="52">
        <v>0.16166759467375766</v>
      </c>
      <c r="AH52" s="6"/>
      <c r="AI52" s="6"/>
      <c r="AJ52" s="6"/>
      <c r="AK52" s="6">
        <v>0.66</v>
      </c>
      <c r="AL52" s="6">
        <v>882</v>
      </c>
      <c r="AM52" s="6">
        <v>977</v>
      </c>
      <c r="AN52" s="6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spans="1:66" x14ac:dyDescent="0.3">
      <c r="A53" s="12">
        <v>51</v>
      </c>
      <c r="B53" s="51">
        <v>0.77920817369010598</v>
      </c>
      <c r="C53" s="52">
        <v>0.73920817369010605</v>
      </c>
      <c r="AH53" s="6"/>
      <c r="AI53" s="6"/>
      <c r="AJ53" s="6"/>
      <c r="AK53" s="6">
        <v>0.66</v>
      </c>
      <c r="AL53" s="6">
        <v>819</v>
      </c>
      <c r="AM53" s="6">
        <v>955</v>
      </c>
      <c r="AN53" s="6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</row>
    <row r="54" spans="1:66" x14ac:dyDescent="0.3">
      <c r="A54" s="12">
        <v>52</v>
      </c>
      <c r="B54" s="51">
        <v>0.22323871207462681</v>
      </c>
      <c r="C54" s="52">
        <v>0.1832387120746268</v>
      </c>
      <c r="AH54" s="6"/>
      <c r="AI54" s="6"/>
      <c r="AJ54" s="6"/>
      <c r="AK54" s="6">
        <v>0.68</v>
      </c>
      <c r="AL54" s="6">
        <v>819</v>
      </c>
      <c r="AM54" s="6">
        <v>955</v>
      </c>
      <c r="AN54" s="6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x14ac:dyDescent="0.3">
      <c r="A55" s="12">
        <v>53</v>
      </c>
      <c r="B55" s="51">
        <v>0.27340101719312709</v>
      </c>
      <c r="C55" s="52">
        <v>0.24132501628364841</v>
      </c>
      <c r="AH55" s="6"/>
      <c r="AI55" s="6"/>
      <c r="AJ55" s="6"/>
      <c r="AK55" s="6">
        <v>0.68</v>
      </c>
      <c r="AL55" s="6">
        <v>642</v>
      </c>
      <c r="AM55" s="6">
        <v>801</v>
      </c>
      <c r="AN55" s="6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1:66" x14ac:dyDescent="0.3">
      <c r="A56" s="12">
        <v>54</v>
      </c>
      <c r="B56" s="51">
        <v>0.66974962877955457</v>
      </c>
      <c r="C56" s="52">
        <v>0.62974962877955465</v>
      </c>
      <c r="AH56" s="6"/>
      <c r="AI56" s="6"/>
      <c r="AJ56" s="6"/>
      <c r="AK56" s="6">
        <v>0.7</v>
      </c>
      <c r="AL56" s="6">
        <v>642</v>
      </c>
      <c r="AM56" s="6">
        <v>801</v>
      </c>
      <c r="AN56" s="6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1:66" x14ac:dyDescent="0.3">
      <c r="A57" s="12">
        <v>55</v>
      </c>
      <c r="B57" s="51">
        <v>0.96239689567660158</v>
      </c>
      <c r="C57" s="52">
        <v>0.92239689567660166</v>
      </c>
      <c r="AH57" s="6"/>
      <c r="AI57" s="6"/>
      <c r="AJ57" s="6"/>
      <c r="AK57" s="6">
        <v>0.7</v>
      </c>
      <c r="AL57" s="6">
        <v>573</v>
      </c>
      <c r="AM57" s="6">
        <v>763</v>
      </c>
      <c r="AN57" s="6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  <row r="58" spans="1:66" x14ac:dyDescent="0.3">
      <c r="A58" s="12">
        <v>56</v>
      </c>
      <c r="B58" s="51">
        <v>0.30006186243008209</v>
      </c>
      <c r="C58" s="52">
        <v>0.26006186243008211</v>
      </c>
      <c r="AH58" s="6"/>
      <c r="AI58" s="6"/>
      <c r="AJ58" s="6"/>
      <c r="AK58" s="6">
        <v>0.72</v>
      </c>
      <c r="AL58" s="6">
        <v>573</v>
      </c>
      <c r="AM58" s="6">
        <v>763</v>
      </c>
      <c r="AN58" s="6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 spans="1:66" x14ac:dyDescent="0.3">
      <c r="A59" s="12">
        <v>57</v>
      </c>
      <c r="B59" s="51">
        <v>0.38486114245889474</v>
      </c>
      <c r="C59" s="52">
        <v>0.34486114245889476</v>
      </c>
      <c r="AH59" s="6"/>
      <c r="AI59" s="6"/>
      <c r="AJ59" s="6"/>
      <c r="AK59" s="6">
        <v>0.72</v>
      </c>
      <c r="AL59" s="6">
        <v>502</v>
      </c>
      <c r="AM59" s="6">
        <v>651</v>
      </c>
      <c r="AN59" s="6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spans="1:66" x14ac:dyDescent="0.3">
      <c r="A60" s="12">
        <v>58</v>
      </c>
      <c r="B60" s="51">
        <v>0.54782700131854511</v>
      </c>
      <c r="C60" s="52">
        <v>0.50782700131854519</v>
      </c>
      <c r="AH60" s="6"/>
      <c r="AI60" s="6"/>
      <c r="AJ60" s="6"/>
      <c r="AK60" s="6">
        <v>0.74</v>
      </c>
      <c r="AL60" s="6">
        <v>502</v>
      </c>
      <c r="AM60" s="6">
        <v>651</v>
      </c>
      <c r="AN60" s="6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spans="1:66" x14ac:dyDescent="0.3">
      <c r="A61" s="12">
        <v>59</v>
      </c>
      <c r="B61" s="51">
        <v>0.51208965521954442</v>
      </c>
      <c r="C61" s="52">
        <v>0.47208965521954449</v>
      </c>
      <c r="AH61" s="6"/>
      <c r="AI61" s="6"/>
      <c r="AJ61" s="6"/>
      <c r="AK61" s="6">
        <v>0.74</v>
      </c>
      <c r="AL61" s="6">
        <v>458</v>
      </c>
      <c r="AM61" s="6">
        <v>564</v>
      </c>
      <c r="AN61" s="6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  <row r="62" spans="1:66" x14ac:dyDescent="0.3">
      <c r="A62" s="12">
        <v>60</v>
      </c>
      <c r="B62" s="51">
        <v>0.29884680975855221</v>
      </c>
      <c r="C62" s="52">
        <v>0.25884680975855223</v>
      </c>
      <c r="AH62" s="6"/>
      <c r="AI62" s="6"/>
      <c r="AJ62" s="6"/>
      <c r="AK62" s="6">
        <v>0.76</v>
      </c>
      <c r="AL62" s="6">
        <v>458</v>
      </c>
      <c r="AM62" s="6">
        <v>564</v>
      </c>
      <c r="AN62" s="6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</row>
    <row r="63" spans="1:66" x14ac:dyDescent="0.3">
      <c r="A63" s="12">
        <v>61</v>
      </c>
      <c r="B63" s="51">
        <v>0.85342251459237173</v>
      </c>
      <c r="C63" s="52">
        <v>0.81342251459237169</v>
      </c>
      <c r="AH63" s="6"/>
      <c r="AI63" s="6"/>
      <c r="AJ63" s="6"/>
      <c r="AK63" s="6">
        <v>0.76</v>
      </c>
      <c r="AL63" s="6">
        <v>372</v>
      </c>
      <c r="AM63" s="6">
        <v>479</v>
      </c>
      <c r="AN63" s="6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</row>
    <row r="64" spans="1:66" x14ac:dyDescent="0.3">
      <c r="A64" s="12">
        <v>62</v>
      </c>
      <c r="B64" s="51">
        <v>0.23877034099170408</v>
      </c>
      <c r="C64" s="52">
        <v>0.19877034099170407</v>
      </c>
      <c r="AH64" s="6"/>
      <c r="AI64" s="6"/>
      <c r="AJ64" s="6"/>
      <c r="AK64" s="6">
        <v>0.78</v>
      </c>
      <c r="AL64" s="6">
        <v>372</v>
      </c>
      <c r="AM64" s="6">
        <v>479</v>
      </c>
      <c r="AN64" s="6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</row>
    <row r="65" spans="1:66" x14ac:dyDescent="0.3">
      <c r="A65" s="12">
        <v>63</v>
      </c>
      <c r="B65" s="51">
        <v>0.5671066987608635</v>
      </c>
      <c r="C65" s="52">
        <v>0.52710669876086347</v>
      </c>
      <c r="AH65" s="6"/>
      <c r="AI65" s="6"/>
      <c r="AJ65" s="6"/>
      <c r="AK65" s="6">
        <v>0.78</v>
      </c>
      <c r="AL65" s="6">
        <v>299</v>
      </c>
      <c r="AM65" s="6">
        <v>424</v>
      </c>
      <c r="AN65" s="6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</row>
    <row r="66" spans="1:66" x14ac:dyDescent="0.3">
      <c r="A66" s="12">
        <v>64</v>
      </c>
      <c r="B66" s="51">
        <v>0.32385208011306726</v>
      </c>
      <c r="C66" s="52">
        <v>0.28385208011306728</v>
      </c>
      <c r="AH66" s="6"/>
      <c r="AI66" s="6"/>
      <c r="AJ66" s="6"/>
      <c r="AK66" s="6">
        <v>0.8</v>
      </c>
      <c r="AL66" s="6">
        <v>299</v>
      </c>
      <c r="AM66" s="6">
        <v>424</v>
      </c>
      <c r="AN66" s="6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  <row r="67" spans="1:66" x14ac:dyDescent="0.3">
      <c r="A67" s="12">
        <v>65</v>
      </c>
      <c r="B67" s="51">
        <v>0.26130435760160547</v>
      </c>
      <c r="C67" s="52">
        <v>0.32853519784593999</v>
      </c>
      <c r="AH67" s="6"/>
      <c r="AI67" s="6"/>
      <c r="AJ67" s="6"/>
      <c r="AK67" s="6">
        <v>0.8</v>
      </c>
      <c r="AL67" s="6">
        <v>227</v>
      </c>
      <c r="AM67" s="6">
        <v>370</v>
      </c>
      <c r="AN67" s="6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</row>
    <row r="68" spans="1:66" x14ac:dyDescent="0.3">
      <c r="A68" s="12">
        <v>66</v>
      </c>
      <c r="B68" s="51">
        <v>0.7093542888218245</v>
      </c>
      <c r="C68" s="52">
        <v>0.67052911106947866</v>
      </c>
      <c r="AK68" s="3">
        <v>0.82</v>
      </c>
      <c r="AL68" s="3">
        <v>227</v>
      </c>
      <c r="AM68" s="3">
        <v>370</v>
      </c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</row>
    <row r="69" spans="1:66" x14ac:dyDescent="0.3">
      <c r="A69" s="12">
        <v>67</v>
      </c>
      <c r="B69" s="51">
        <v>0.35737794309971177</v>
      </c>
      <c r="C69" s="52">
        <v>0.31737794309971179</v>
      </c>
      <c r="AK69" s="3">
        <v>0.82</v>
      </c>
      <c r="AL69" s="3">
        <v>197</v>
      </c>
      <c r="AM69" s="3">
        <v>285</v>
      </c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</row>
    <row r="70" spans="1:66" x14ac:dyDescent="0.3">
      <c r="A70" s="12">
        <v>68</v>
      </c>
      <c r="B70" s="51">
        <v>0.30366771510955332</v>
      </c>
      <c r="C70" s="52">
        <v>0.26366771510955334</v>
      </c>
      <c r="AK70" s="3">
        <v>0.84</v>
      </c>
      <c r="AL70" s="3">
        <v>197</v>
      </c>
      <c r="AM70" s="3">
        <v>285</v>
      </c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</row>
    <row r="71" spans="1:66" x14ac:dyDescent="0.3">
      <c r="A71" s="12">
        <v>69</v>
      </c>
      <c r="B71" s="51">
        <v>0.20536930827353322</v>
      </c>
      <c r="C71" s="52">
        <v>0.24314103420144714</v>
      </c>
      <c r="AK71" s="3">
        <v>0.84</v>
      </c>
      <c r="AL71" s="3">
        <v>164</v>
      </c>
      <c r="AM71" s="3">
        <v>257</v>
      </c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</row>
    <row r="72" spans="1:66" x14ac:dyDescent="0.3">
      <c r="A72" s="12">
        <v>70</v>
      </c>
      <c r="B72" s="51">
        <v>0.26425526917383707</v>
      </c>
      <c r="C72" s="52">
        <v>0.22425526917383706</v>
      </c>
      <c r="AK72" s="3">
        <v>0.86</v>
      </c>
      <c r="AL72" s="3">
        <v>164</v>
      </c>
      <c r="AM72" s="3">
        <v>257</v>
      </c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</row>
    <row r="73" spans="1:66" x14ac:dyDescent="0.3">
      <c r="A73" s="12">
        <v>71</v>
      </c>
      <c r="B73" s="51">
        <v>0.29948371927406353</v>
      </c>
      <c r="C73" s="52">
        <v>0.25948371927406355</v>
      </c>
      <c r="AK73" s="3">
        <v>0.86</v>
      </c>
      <c r="AL73" s="3">
        <v>116</v>
      </c>
      <c r="AM73" s="3">
        <v>177</v>
      </c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</row>
    <row r="74" spans="1:66" x14ac:dyDescent="0.3">
      <c r="A74" s="12">
        <v>72</v>
      </c>
      <c r="B74" s="51">
        <v>0.64131811271775629</v>
      </c>
      <c r="C74" s="52">
        <v>0.60131811271775637</v>
      </c>
      <c r="AK74" s="3">
        <v>0.88</v>
      </c>
      <c r="AL74" s="3">
        <v>116</v>
      </c>
      <c r="AM74" s="3">
        <v>177</v>
      </c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</row>
    <row r="75" spans="1:66" x14ac:dyDescent="0.3">
      <c r="A75" s="12">
        <v>73</v>
      </c>
      <c r="B75" s="51">
        <v>0.38937601450659548</v>
      </c>
      <c r="C75" s="52">
        <v>0.3493760145065955</v>
      </c>
      <c r="AK75" s="3">
        <v>0.88</v>
      </c>
      <c r="AL75" s="3">
        <v>104</v>
      </c>
      <c r="AM75" s="3">
        <v>155</v>
      </c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</row>
    <row r="76" spans="1:66" x14ac:dyDescent="0.3">
      <c r="A76" s="12">
        <v>74</v>
      </c>
      <c r="B76" s="51">
        <v>0.23040140506165135</v>
      </c>
      <c r="C76" s="52">
        <v>0.19040140506165135</v>
      </c>
      <c r="AK76" s="3">
        <v>0.9</v>
      </c>
      <c r="AL76" s="3">
        <v>104</v>
      </c>
      <c r="AM76" s="3">
        <v>155</v>
      </c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</row>
    <row r="77" spans="1:66" x14ac:dyDescent="0.3">
      <c r="A77" s="12">
        <v>75</v>
      </c>
      <c r="B77" s="51">
        <v>0.22707847118981345</v>
      </c>
      <c r="C77" s="52">
        <v>0.18707847118981344</v>
      </c>
      <c r="AK77" s="3">
        <v>0.9</v>
      </c>
      <c r="AL77" s="3">
        <v>56</v>
      </c>
      <c r="AM77" s="3">
        <v>131</v>
      </c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</row>
    <row r="78" spans="1:66" x14ac:dyDescent="0.3">
      <c r="A78" s="12">
        <v>76</v>
      </c>
      <c r="B78" s="51">
        <v>0.5005986586950939</v>
      </c>
      <c r="C78" s="52">
        <v>0.65272063063553898</v>
      </c>
      <c r="AK78" s="3">
        <v>0.92</v>
      </c>
      <c r="AL78" s="3">
        <v>56</v>
      </c>
      <c r="AM78" s="3">
        <v>131</v>
      </c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</row>
    <row r="79" spans="1:66" x14ac:dyDescent="0.3">
      <c r="A79" s="12">
        <v>77</v>
      </c>
      <c r="B79" s="51">
        <v>0.48579237462288899</v>
      </c>
      <c r="C79" s="52">
        <v>0.44579237462288901</v>
      </c>
      <c r="AK79" s="3">
        <v>0.92</v>
      </c>
      <c r="AL79" s="3">
        <v>48</v>
      </c>
      <c r="AM79" s="3">
        <v>91</v>
      </c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</row>
    <row r="80" spans="1:66" x14ac:dyDescent="0.3">
      <c r="A80" s="12">
        <v>78</v>
      </c>
      <c r="B80" s="51">
        <v>0.20866710226895918</v>
      </c>
      <c r="C80" s="52">
        <v>0.16866710226895917</v>
      </c>
      <c r="AK80" s="3">
        <v>0.94</v>
      </c>
      <c r="AL80" s="3">
        <v>48</v>
      </c>
      <c r="AM80" s="3">
        <v>91</v>
      </c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</row>
    <row r="81" spans="1:66" x14ac:dyDescent="0.3">
      <c r="A81" s="12">
        <v>79</v>
      </c>
      <c r="B81" s="51">
        <v>0.24153362289551</v>
      </c>
      <c r="C81" s="52">
        <v>0.20153362289551</v>
      </c>
      <c r="AK81" s="3">
        <v>0.94</v>
      </c>
      <c r="AL81" s="3">
        <v>41</v>
      </c>
      <c r="AM81" s="3">
        <v>76</v>
      </c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</row>
    <row r="82" spans="1:66" x14ac:dyDescent="0.3">
      <c r="A82" s="12">
        <v>80</v>
      </c>
      <c r="B82" s="51">
        <v>0.31552996982539544</v>
      </c>
      <c r="C82" s="52">
        <v>0.27552996982539546</v>
      </c>
      <c r="AK82" s="3">
        <v>0.96</v>
      </c>
      <c r="AL82" s="3">
        <v>41</v>
      </c>
      <c r="AM82" s="3">
        <v>76</v>
      </c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</row>
    <row r="83" spans="1:66" x14ac:dyDescent="0.3">
      <c r="A83" s="12">
        <v>81</v>
      </c>
      <c r="B83" s="51">
        <v>0.32536100101938076</v>
      </c>
      <c r="C83" s="52">
        <v>0.28536100101938078</v>
      </c>
      <c r="AK83" s="3">
        <v>0.96</v>
      </c>
      <c r="AL83" s="3">
        <v>25</v>
      </c>
      <c r="AM83" s="3">
        <v>64</v>
      </c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</row>
    <row r="84" spans="1:66" x14ac:dyDescent="0.3">
      <c r="A84" s="12">
        <v>82</v>
      </c>
      <c r="B84" s="51">
        <v>0.73162789844528975</v>
      </c>
      <c r="C84" s="52">
        <v>0.69162789844528982</v>
      </c>
      <c r="AK84" s="3">
        <v>0.98</v>
      </c>
      <c r="AL84" s="3">
        <v>25</v>
      </c>
      <c r="AM84" s="3">
        <v>64</v>
      </c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</row>
    <row r="85" spans="1:66" x14ac:dyDescent="0.3">
      <c r="A85" s="12">
        <v>83</v>
      </c>
      <c r="B85" s="51">
        <v>0.26167717482369696</v>
      </c>
      <c r="C85" s="52">
        <v>0.22167717482369695</v>
      </c>
      <c r="AK85" s="3">
        <v>0.98</v>
      </c>
      <c r="AL85" s="3">
        <v>17</v>
      </c>
      <c r="AM85" s="3">
        <v>48</v>
      </c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</row>
    <row r="86" spans="1:66" x14ac:dyDescent="0.3">
      <c r="A86" s="12">
        <v>84</v>
      </c>
      <c r="B86" s="51">
        <v>0.60678992811607335</v>
      </c>
      <c r="C86" s="52">
        <v>0.56678992811607332</v>
      </c>
      <c r="AK86" s="3">
        <v>1</v>
      </c>
      <c r="AL86" s="3">
        <v>17</v>
      </c>
      <c r="AM86" s="3">
        <v>48</v>
      </c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</row>
    <row r="87" spans="1:66" x14ac:dyDescent="0.3">
      <c r="A87" s="12">
        <v>85</v>
      </c>
      <c r="B87" s="51">
        <v>0.28761950984132884</v>
      </c>
      <c r="C87" s="52">
        <v>0.24761950984132883</v>
      </c>
      <c r="AK87" s="3">
        <v>1</v>
      </c>
      <c r="AL87" s="3">
        <v>17</v>
      </c>
      <c r="AM87" s="3">
        <v>29</v>
      </c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</row>
    <row r="88" spans="1:66" x14ac:dyDescent="0.3">
      <c r="A88" s="12">
        <v>86</v>
      </c>
      <c r="B88" s="51">
        <v>0.47388657737172374</v>
      </c>
      <c r="C88" s="52">
        <v>0.44697979399085908</v>
      </c>
      <c r="AK88" s="3">
        <v>1.02</v>
      </c>
      <c r="AL88" s="3">
        <v>17</v>
      </c>
      <c r="AM88" s="3">
        <v>29</v>
      </c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</row>
    <row r="89" spans="1:66" x14ac:dyDescent="0.3">
      <c r="A89" s="12">
        <v>87</v>
      </c>
      <c r="B89" s="51">
        <v>0.2736700279072059</v>
      </c>
      <c r="C89" s="52">
        <v>0.2336700279072059</v>
      </c>
      <c r="AK89" s="3">
        <v>1.02</v>
      </c>
      <c r="AL89" s="3">
        <v>18</v>
      </c>
      <c r="AM89" s="3">
        <v>17</v>
      </c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</row>
    <row r="90" spans="1:66" x14ac:dyDescent="0.3">
      <c r="A90" s="12">
        <v>88</v>
      </c>
      <c r="B90" s="51">
        <v>0.5115636788701774</v>
      </c>
      <c r="C90" s="52">
        <v>0.47156367887017747</v>
      </c>
      <c r="AK90" s="3">
        <v>1.04</v>
      </c>
      <c r="AL90" s="3">
        <v>18</v>
      </c>
      <c r="AM90" s="3">
        <v>17</v>
      </c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</row>
    <row r="91" spans="1:66" x14ac:dyDescent="0.3">
      <c r="A91" s="12">
        <v>89</v>
      </c>
      <c r="B91" s="51">
        <v>0.80808033809671498</v>
      </c>
      <c r="C91" s="52">
        <v>0.76808033809671505</v>
      </c>
      <c r="AK91" s="3">
        <v>1.04</v>
      </c>
      <c r="AL91" s="3">
        <v>8</v>
      </c>
      <c r="AM91" s="3">
        <v>17</v>
      </c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</row>
    <row r="92" spans="1:66" x14ac:dyDescent="0.3">
      <c r="A92" s="12">
        <v>90</v>
      </c>
      <c r="B92" s="51">
        <v>0.53393918960951514</v>
      </c>
      <c r="C92" s="52">
        <v>0.49393918960951511</v>
      </c>
      <c r="AK92" s="3">
        <v>1.06</v>
      </c>
      <c r="AL92" s="3">
        <v>8</v>
      </c>
      <c r="AM92" s="3">
        <v>17</v>
      </c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</row>
    <row r="93" spans="1:66" x14ac:dyDescent="0.3">
      <c r="A93" s="12">
        <v>91</v>
      </c>
      <c r="B93" s="51">
        <v>0.37166634330351339</v>
      </c>
      <c r="C93" s="52">
        <v>0.33166634330351341</v>
      </c>
      <c r="AK93" s="3">
        <v>1.06</v>
      </c>
      <c r="AL93" s="3">
        <v>1</v>
      </c>
      <c r="AM93" s="3">
        <v>5</v>
      </c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</row>
    <row r="94" spans="1:66" x14ac:dyDescent="0.3">
      <c r="A94" s="12">
        <v>92</v>
      </c>
      <c r="B94" s="51">
        <v>0.23269056496514179</v>
      </c>
      <c r="C94" s="52">
        <v>0.30233149986298458</v>
      </c>
      <c r="AK94" s="3">
        <v>1.08</v>
      </c>
      <c r="AL94" s="3">
        <v>1</v>
      </c>
      <c r="AM94" s="3">
        <v>5</v>
      </c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</row>
    <row r="95" spans="1:66" x14ac:dyDescent="0.3">
      <c r="A95" s="12">
        <v>93</v>
      </c>
      <c r="B95" s="51">
        <v>0.25892613531742087</v>
      </c>
      <c r="C95" s="52">
        <v>0.21892613531742086</v>
      </c>
      <c r="AK95" s="3">
        <v>1.08</v>
      </c>
      <c r="AL95" s="3">
        <v>3</v>
      </c>
      <c r="AM95" s="3">
        <v>2</v>
      </c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</row>
    <row r="96" spans="1:66" x14ac:dyDescent="0.3">
      <c r="A96" s="12">
        <v>94</v>
      </c>
      <c r="B96" s="51">
        <v>0.2239242704447128</v>
      </c>
      <c r="C96" s="52">
        <v>0.1839242704447128</v>
      </c>
      <c r="AK96" s="3">
        <v>1.1000000000000001</v>
      </c>
      <c r="AL96" s="3">
        <v>3</v>
      </c>
      <c r="AM96" s="3">
        <v>2</v>
      </c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</row>
    <row r="97" spans="1:66" x14ac:dyDescent="0.3">
      <c r="A97" s="12">
        <v>95</v>
      </c>
      <c r="B97" s="51">
        <v>0.26500115329491208</v>
      </c>
      <c r="C97" s="52">
        <v>0.22500115329491208</v>
      </c>
      <c r="AK97" s="3">
        <v>1.1000000000000001</v>
      </c>
      <c r="AL97" s="3">
        <v>1</v>
      </c>
      <c r="AM97" s="3">
        <v>1</v>
      </c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</row>
    <row r="98" spans="1:66" x14ac:dyDescent="0.3">
      <c r="A98" s="12">
        <v>96</v>
      </c>
      <c r="B98" s="51">
        <v>0.24588244873428228</v>
      </c>
      <c r="C98" s="52">
        <v>0.20588244873428227</v>
      </c>
      <c r="AK98" s="3">
        <v>1.1200000000000001</v>
      </c>
      <c r="AL98" s="3">
        <v>1</v>
      </c>
      <c r="AM98" s="3">
        <v>1</v>
      </c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</row>
    <row r="99" spans="1:66" x14ac:dyDescent="0.3">
      <c r="A99" s="12">
        <v>97</v>
      </c>
      <c r="B99" s="51">
        <v>0.49419966485156713</v>
      </c>
      <c r="C99" s="52">
        <v>0.45419966485156715</v>
      </c>
      <c r="AK99" s="3">
        <v>1.1200000000000001</v>
      </c>
      <c r="AL99" s="3">
        <v>0</v>
      </c>
      <c r="AM99" s="3">
        <v>0</v>
      </c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</row>
    <row r="100" spans="1:66" x14ac:dyDescent="0.3">
      <c r="A100" s="12">
        <v>98</v>
      </c>
      <c r="B100" s="51">
        <v>0.42213978316253636</v>
      </c>
      <c r="C100" s="52">
        <v>0.38213978316253638</v>
      </c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</row>
    <row r="101" spans="1:66" x14ac:dyDescent="0.3">
      <c r="A101" s="12">
        <v>99</v>
      </c>
      <c r="B101" s="51">
        <v>0.21614176058183704</v>
      </c>
      <c r="C101" s="52">
        <v>0.17614176058183703</v>
      </c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</row>
    <row r="102" spans="1:66" x14ac:dyDescent="0.3">
      <c r="A102" s="12">
        <v>100</v>
      </c>
      <c r="B102" s="51">
        <v>0.57251803198046924</v>
      </c>
      <c r="C102" s="52">
        <v>0.91993574499589725</v>
      </c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</row>
    <row r="103" spans="1:66" x14ac:dyDescent="0.3">
      <c r="A103" s="45" t="s">
        <v>12</v>
      </c>
    </row>
  </sheetData>
  <dataConsolidate/>
  <mergeCells count="4">
    <mergeCell ref="F2:G2"/>
    <mergeCell ref="I4:J4"/>
    <mergeCell ref="K4:L4"/>
    <mergeCell ref="M4:N4"/>
  </mergeCells>
  <pageMargins left="0.75" right="0.75" top="1" bottom="1" header="0.5" footer="0.5"/>
  <pageSetup orientation="portrait" horizontalDpi="200" verticalDpi="2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0834-63C3-4FA2-8C79-3826F1600F43}">
  <sheetPr codeName="Sheet3"/>
  <dimension ref="A1:F101"/>
  <sheetViews>
    <sheetView tabSelected="1" workbookViewId="0">
      <selection activeCell="C6" sqref="C6"/>
    </sheetView>
  </sheetViews>
  <sheetFormatPr defaultRowHeight="14.4" x14ac:dyDescent="0.3"/>
  <sheetData>
    <row r="1" spans="1:6" x14ac:dyDescent="0.3">
      <c r="A1" t="s">
        <v>0</v>
      </c>
      <c r="B1" t="s">
        <v>13</v>
      </c>
      <c r="C1">
        <v>1</v>
      </c>
      <c r="D1">
        <v>5</v>
      </c>
      <c r="E1">
        <v>10</v>
      </c>
      <c r="F1">
        <v>4</v>
      </c>
    </row>
    <row r="2" spans="1:6" x14ac:dyDescent="0.3">
      <c r="A2">
        <f t="shared" ref="A2:A33" ca="1" si="0">RAND()</f>
        <v>0.10153889989167775</v>
      </c>
      <c r="B2">
        <f ca="1">MIN(A2:A101)</f>
        <v>5.7328928028963499E-3</v>
      </c>
      <c r="C2">
        <f ca="1">A2</f>
        <v>0.10153889989167775</v>
      </c>
      <c r="D2">
        <f ca="1">MIN(A2:A6)</f>
        <v>0.10153889989167775</v>
      </c>
      <c r="E2">
        <f ca="1">MIN(A2:A11)</f>
        <v>9.6893756712761014E-2</v>
      </c>
      <c r="F2">
        <f ca="1">MIN(A2:A5)</f>
        <v>0.10153889989167775</v>
      </c>
    </row>
    <row r="3" spans="1:6" x14ac:dyDescent="0.3">
      <c r="A3">
        <f t="shared" ca="1" si="0"/>
        <v>0.41793614711045124</v>
      </c>
      <c r="C3">
        <f>0.04</f>
        <v>0.04</v>
      </c>
      <c r="D3">
        <f>D1*0.04</f>
        <v>0.2</v>
      </c>
      <c r="E3">
        <f>E1*0.04</f>
        <v>0.4</v>
      </c>
      <c r="F3">
        <f>F1*0.04</f>
        <v>0.16</v>
      </c>
    </row>
    <row r="4" spans="1:6" x14ac:dyDescent="0.3">
      <c r="A4">
        <f t="shared" ca="1" si="0"/>
        <v>0.60808600295192949</v>
      </c>
      <c r="C4">
        <f ca="1">C2+C3</f>
        <v>0.14153889989167776</v>
      </c>
      <c r="D4">
        <f ca="1">D2+D3</f>
        <v>0.30153889989167776</v>
      </c>
      <c r="E4">
        <f ca="1">E2+E3</f>
        <v>0.49689375671276104</v>
      </c>
      <c r="F4">
        <f ca="1">F2+F3</f>
        <v>0.26153889989167778</v>
      </c>
    </row>
    <row r="5" spans="1:6" x14ac:dyDescent="0.3">
      <c r="A5">
        <f t="shared" ca="1" si="0"/>
        <v>0.543277520509442</v>
      </c>
    </row>
    <row r="6" spans="1:6" x14ac:dyDescent="0.3">
      <c r="A6">
        <f t="shared" ca="1" si="0"/>
        <v>0.21079127044850521</v>
      </c>
    </row>
    <row r="7" spans="1:6" x14ac:dyDescent="0.3">
      <c r="A7">
        <f t="shared" ca="1" si="0"/>
        <v>9.6893756712761014E-2</v>
      </c>
    </row>
    <row r="8" spans="1:6" x14ac:dyDescent="0.3">
      <c r="A8">
        <f t="shared" ca="1" si="0"/>
        <v>0.24941803368640614</v>
      </c>
    </row>
    <row r="9" spans="1:6" x14ac:dyDescent="0.3">
      <c r="A9">
        <f t="shared" ca="1" si="0"/>
        <v>0.57408414706397815</v>
      </c>
    </row>
    <row r="10" spans="1:6" x14ac:dyDescent="0.3">
      <c r="A10">
        <f t="shared" ca="1" si="0"/>
        <v>0.78521779672656511</v>
      </c>
    </row>
    <row r="11" spans="1:6" x14ac:dyDescent="0.3">
      <c r="A11">
        <f t="shared" ca="1" si="0"/>
        <v>0.79112375792842149</v>
      </c>
    </row>
    <row r="12" spans="1:6" x14ac:dyDescent="0.3">
      <c r="A12">
        <f t="shared" ca="1" si="0"/>
        <v>5.7328928028963499E-3</v>
      </c>
    </row>
    <row r="13" spans="1:6" x14ac:dyDescent="0.3">
      <c r="A13">
        <f t="shared" ca="1" si="0"/>
        <v>0.73925211868377427</v>
      </c>
    </row>
    <row r="14" spans="1:6" x14ac:dyDescent="0.3">
      <c r="A14">
        <f t="shared" ca="1" si="0"/>
        <v>0.992968579127391</v>
      </c>
    </row>
    <row r="15" spans="1:6" x14ac:dyDescent="0.3">
      <c r="A15">
        <f t="shared" ca="1" si="0"/>
        <v>0.14891932944173714</v>
      </c>
    </row>
    <row r="16" spans="1:6" x14ac:dyDescent="0.3">
      <c r="A16">
        <f t="shared" ca="1" si="0"/>
        <v>0.30466884222998569</v>
      </c>
    </row>
    <row r="17" spans="1:1" x14ac:dyDescent="0.3">
      <c r="A17">
        <f t="shared" ca="1" si="0"/>
        <v>0.76707170052700491</v>
      </c>
    </row>
    <row r="18" spans="1:1" x14ac:dyDescent="0.3">
      <c r="A18">
        <f t="shared" ca="1" si="0"/>
        <v>0.31546580558578219</v>
      </c>
    </row>
    <row r="19" spans="1:1" x14ac:dyDescent="0.3">
      <c r="A19">
        <f t="shared" ca="1" si="0"/>
        <v>0.73865840960799567</v>
      </c>
    </row>
    <row r="20" spans="1:1" x14ac:dyDescent="0.3">
      <c r="A20">
        <f t="shared" ca="1" si="0"/>
        <v>0.86512344625143078</v>
      </c>
    </row>
    <row r="21" spans="1:1" x14ac:dyDescent="0.3">
      <c r="A21">
        <f t="shared" ca="1" si="0"/>
        <v>0.37813578980185003</v>
      </c>
    </row>
    <row r="22" spans="1:1" x14ac:dyDescent="0.3">
      <c r="A22">
        <f t="shared" ca="1" si="0"/>
        <v>0.12102336055063967</v>
      </c>
    </row>
    <row r="23" spans="1:1" x14ac:dyDescent="0.3">
      <c r="A23">
        <f t="shared" ca="1" si="0"/>
        <v>0.83156860697534274</v>
      </c>
    </row>
    <row r="24" spans="1:1" x14ac:dyDescent="0.3">
      <c r="A24">
        <f t="shared" ca="1" si="0"/>
        <v>0.24798147285355876</v>
      </c>
    </row>
    <row r="25" spans="1:1" x14ac:dyDescent="0.3">
      <c r="A25">
        <f t="shared" ca="1" si="0"/>
        <v>0.93623187385518492</v>
      </c>
    </row>
    <row r="26" spans="1:1" x14ac:dyDescent="0.3">
      <c r="A26">
        <f t="shared" ca="1" si="0"/>
        <v>0.7360789150754623</v>
      </c>
    </row>
    <row r="27" spans="1:1" x14ac:dyDescent="0.3">
      <c r="A27">
        <f t="shared" ca="1" si="0"/>
        <v>1.1759142583989579E-2</v>
      </c>
    </row>
    <row r="28" spans="1:1" x14ac:dyDescent="0.3">
      <c r="A28">
        <f t="shared" ca="1" si="0"/>
        <v>0.68965604078178155</v>
      </c>
    </row>
    <row r="29" spans="1:1" x14ac:dyDescent="0.3">
      <c r="A29">
        <f t="shared" ca="1" si="0"/>
        <v>0.14957397885782286</v>
      </c>
    </row>
    <row r="30" spans="1:1" x14ac:dyDescent="0.3">
      <c r="A30">
        <f t="shared" ca="1" si="0"/>
        <v>0.92480375181776897</v>
      </c>
    </row>
    <row r="31" spans="1:1" x14ac:dyDescent="0.3">
      <c r="A31">
        <f t="shared" ca="1" si="0"/>
        <v>0.2623189970571187</v>
      </c>
    </row>
    <row r="32" spans="1:1" x14ac:dyDescent="0.3">
      <c r="A32">
        <f t="shared" ca="1" si="0"/>
        <v>0.2372597918132473</v>
      </c>
    </row>
    <row r="33" spans="1:1" x14ac:dyDescent="0.3">
      <c r="A33">
        <f t="shared" ca="1" si="0"/>
        <v>0.87224949757779713</v>
      </c>
    </row>
    <row r="34" spans="1:1" x14ac:dyDescent="0.3">
      <c r="A34">
        <f t="shared" ref="A34:A65" ca="1" si="1">RAND()</f>
        <v>0.21468102135528766</v>
      </c>
    </row>
    <row r="35" spans="1:1" x14ac:dyDescent="0.3">
      <c r="A35">
        <f t="shared" ca="1" si="1"/>
        <v>0.39789961925779804</v>
      </c>
    </row>
    <row r="36" spans="1:1" x14ac:dyDescent="0.3">
      <c r="A36">
        <f t="shared" ca="1" si="1"/>
        <v>0.67500694652390336</v>
      </c>
    </row>
    <row r="37" spans="1:1" x14ac:dyDescent="0.3">
      <c r="A37">
        <f t="shared" ca="1" si="1"/>
        <v>0.66593760605086938</v>
      </c>
    </row>
    <row r="38" spans="1:1" x14ac:dyDescent="0.3">
      <c r="A38">
        <f t="shared" ca="1" si="1"/>
        <v>0.91915783744694102</v>
      </c>
    </row>
    <row r="39" spans="1:1" x14ac:dyDescent="0.3">
      <c r="A39">
        <f t="shared" ca="1" si="1"/>
        <v>0.88680122808539752</v>
      </c>
    </row>
    <row r="40" spans="1:1" x14ac:dyDescent="0.3">
      <c r="A40">
        <f t="shared" ca="1" si="1"/>
        <v>0.35018661830844344</v>
      </c>
    </row>
    <row r="41" spans="1:1" x14ac:dyDescent="0.3">
      <c r="A41">
        <f t="shared" ca="1" si="1"/>
        <v>0.99718083816220393</v>
      </c>
    </row>
    <row r="42" spans="1:1" x14ac:dyDescent="0.3">
      <c r="A42">
        <f t="shared" ca="1" si="1"/>
        <v>0.94011356514484978</v>
      </c>
    </row>
    <row r="43" spans="1:1" x14ac:dyDescent="0.3">
      <c r="A43">
        <f t="shared" ca="1" si="1"/>
        <v>0.93638468604599656</v>
      </c>
    </row>
    <row r="44" spans="1:1" x14ac:dyDescent="0.3">
      <c r="A44">
        <f t="shared" ca="1" si="1"/>
        <v>0.60464131664608234</v>
      </c>
    </row>
    <row r="45" spans="1:1" x14ac:dyDescent="0.3">
      <c r="A45">
        <f t="shared" ca="1" si="1"/>
        <v>0.7229947191981948</v>
      </c>
    </row>
    <row r="46" spans="1:1" x14ac:dyDescent="0.3">
      <c r="A46">
        <f t="shared" ca="1" si="1"/>
        <v>0.27013159838433665</v>
      </c>
    </row>
    <row r="47" spans="1:1" x14ac:dyDescent="0.3">
      <c r="A47">
        <f t="shared" ca="1" si="1"/>
        <v>0.71206551635734638</v>
      </c>
    </row>
    <row r="48" spans="1:1" x14ac:dyDescent="0.3">
      <c r="A48">
        <f t="shared" ca="1" si="1"/>
        <v>0.95927794544609202</v>
      </c>
    </row>
    <row r="49" spans="1:1" x14ac:dyDescent="0.3">
      <c r="A49">
        <f t="shared" ca="1" si="1"/>
        <v>0.99978623028638858</v>
      </c>
    </row>
    <row r="50" spans="1:1" x14ac:dyDescent="0.3">
      <c r="A50">
        <f t="shared" ca="1" si="1"/>
        <v>6.7343368821168981E-2</v>
      </c>
    </row>
    <row r="51" spans="1:1" x14ac:dyDescent="0.3">
      <c r="A51">
        <f t="shared" ca="1" si="1"/>
        <v>0.13801977057430737</v>
      </c>
    </row>
    <row r="52" spans="1:1" x14ac:dyDescent="0.3">
      <c r="A52">
        <f t="shared" ca="1" si="1"/>
        <v>0.30503204360724279</v>
      </c>
    </row>
    <row r="53" spans="1:1" x14ac:dyDescent="0.3">
      <c r="A53">
        <f t="shared" ca="1" si="1"/>
        <v>0.42085539098049507</v>
      </c>
    </row>
    <row r="54" spans="1:1" x14ac:dyDescent="0.3">
      <c r="A54">
        <f t="shared" ca="1" si="1"/>
        <v>0.10097144112695355</v>
      </c>
    </row>
    <row r="55" spans="1:1" x14ac:dyDescent="0.3">
      <c r="A55">
        <f t="shared" ca="1" si="1"/>
        <v>5.4735439618361137E-2</v>
      </c>
    </row>
    <row r="56" spans="1:1" x14ac:dyDescent="0.3">
      <c r="A56">
        <f t="shared" ca="1" si="1"/>
        <v>0.41907042235311565</v>
      </c>
    </row>
    <row r="57" spans="1:1" x14ac:dyDescent="0.3">
      <c r="A57">
        <f t="shared" ca="1" si="1"/>
        <v>0.72408029490680892</v>
      </c>
    </row>
    <row r="58" spans="1:1" x14ac:dyDescent="0.3">
      <c r="A58">
        <f t="shared" ca="1" si="1"/>
        <v>0.87440229940037939</v>
      </c>
    </row>
    <row r="59" spans="1:1" x14ac:dyDescent="0.3">
      <c r="A59">
        <f t="shared" ca="1" si="1"/>
        <v>0.71910703737584314</v>
      </c>
    </row>
    <row r="60" spans="1:1" x14ac:dyDescent="0.3">
      <c r="A60">
        <f t="shared" ca="1" si="1"/>
        <v>0.64439692351173583</v>
      </c>
    </row>
    <row r="61" spans="1:1" x14ac:dyDescent="0.3">
      <c r="A61">
        <f t="shared" ca="1" si="1"/>
        <v>0.76932655850745912</v>
      </c>
    </row>
    <row r="62" spans="1:1" x14ac:dyDescent="0.3">
      <c r="A62">
        <f t="shared" ca="1" si="1"/>
        <v>0.812265550088212</v>
      </c>
    </row>
    <row r="63" spans="1:1" x14ac:dyDescent="0.3">
      <c r="A63">
        <f t="shared" ca="1" si="1"/>
        <v>0.41245691321937628</v>
      </c>
    </row>
    <row r="64" spans="1:1" x14ac:dyDescent="0.3">
      <c r="A64">
        <f t="shared" ca="1" si="1"/>
        <v>0.8966501525833519</v>
      </c>
    </row>
    <row r="65" spans="1:1" x14ac:dyDescent="0.3">
      <c r="A65">
        <f t="shared" ca="1" si="1"/>
        <v>0.77442571878197686</v>
      </c>
    </row>
    <row r="66" spans="1:1" x14ac:dyDescent="0.3">
      <c r="A66">
        <f t="shared" ref="A66:A101" ca="1" si="2">RAND()</f>
        <v>0.32766489781444963</v>
      </c>
    </row>
    <row r="67" spans="1:1" x14ac:dyDescent="0.3">
      <c r="A67">
        <f t="shared" ca="1" si="2"/>
        <v>0.67746670042571822</v>
      </c>
    </row>
    <row r="68" spans="1:1" x14ac:dyDescent="0.3">
      <c r="A68">
        <f t="shared" ca="1" si="2"/>
        <v>0.6256650646449865</v>
      </c>
    </row>
    <row r="69" spans="1:1" x14ac:dyDescent="0.3">
      <c r="A69">
        <f t="shared" ca="1" si="2"/>
        <v>0.67655464905337437</v>
      </c>
    </row>
    <row r="70" spans="1:1" x14ac:dyDescent="0.3">
      <c r="A70">
        <f t="shared" ca="1" si="2"/>
        <v>8.3852536280599965E-2</v>
      </c>
    </row>
    <row r="71" spans="1:1" x14ac:dyDescent="0.3">
      <c r="A71">
        <f t="shared" ca="1" si="2"/>
        <v>0.14215602478191047</v>
      </c>
    </row>
    <row r="72" spans="1:1" x14ac:dyDescent="0.3">
      <c r="A72">
        <f t="shared" ca="1" si="2"/>
        <v>0.97810952708194465</v>
      </c>
    </row>
    <row r="73" spans="1:1" x14ac:dyDescent="0.3">
      <c r="A73">
        <f t="shared" ca="1" si="2"/>
        <v>0.3784489617153054</v>
      </c>
    </row>
    <row r="74" spans="1:1" x14ac:dyDescent="0.3">
      <c r="A74">
        <f t="shared" ca="1" si="2"/>
        <v>2.7838248768670804E-2</v>
      </c>
    </row>
    <row r="75" spans="1:1" x14ac:dyDescent="0.3">
      <c r="A75">
        <f t="shared" ca="1" si="2"/>
        <v>0.59115271999102637</v>
      </c>
    </row>
    <row r="76" spans="1:1" x14ac:dyDescent="0.3">
      <c r="A76">
        <f t="shared" ca="1" si="2"/>
        <v>0.7147873261962252</v>
      </c>
    </row>
    <row r="77" spans="1:1" x14ac:dyDescent="0.3">
      <c r="A77">
        <f t="shared" ca="1" si="2"/>
        <v>0.20542700664780589</v>
      </c>
    </row>
    <row r="78" spans="1:1" x14ac:dyDescent="0.3">
      <c r="A78">
        <f t="shared" ca="1" si="2"/>
        <v>0.67504067618352914</v>
      </c>
    </row>
    <row r="79" spans="1:1" x14ac:dyDescent="0.3">
      <c r="A79">
        <f t="shared" ca="1" si="2"/>
        <v>0.52796619584040272</v>
      </c>
    </row>
    <row r="80" spans="1:1" x14ac:dyDescent="0.3">
      <c r="A80">
        <f t="shared" ca="1" si="2"/>
        <v>0.142708638210022</v>
      </c>
    </row>
    <row r="81" spans="1:1" x14ac:dyDescent="0.3">
      <c r="A81">
        <f t="shared" ca="1" si="2"/>
        <v>0.8225378503666978</v>
      </c>
    </row>
    <row r="82" spans="1:1" x14ac:dyDescent="0.3">
      <c r="A82">
        <f t="shared" ca="1" si="2"/>
        <v>0.4837842012197765</v>
      </c>
    </row>
    <row r="83" spans="1:1" x14ac:dyDescent="0.3">
      <c r="A83">
        <f t="shared" ca="1" si="2"/>
        <v>0.82843246155999917</v>
      </c>
    </row>
    <row r="84" spans="1:1" x14ac:dyDescent="0.3">
      <c r="A84">
        <f t="shared" ca="1" si="2"/>
        <v>0.85752637829135892</v>
      </c>
    </row>
    <row r="85" spans="1:1" x14ac:dyDescent="0.3">
      <c r="A85">
        <f t="shared" ca="1" si="2"/>
        <v>0.17472196312013633</v>
      </c>
    </row>
    <row r="86" spans="1:1" x14ac:dyDescent="0.3">
      <c r="A86">
        <f t="shared" ca="1" si="2"/>
        <v>0.97970600344684211</v>
      </c>
    </row>
    <row r="87" spans="1:1" x14ac:dyDescent="0.3">
      <c r="A87">
        <f t="shared" ca="1" si="2"/>
        <v>0.42646378816086561</v>
      </c>
    </row>
    <row r="88" spans="1:1" x14ac:dyDescent="0.3">
      <c r="A88">
        <f t="shared" ca="1" si="2"/>
        <v>0.8374298638358656</v>
      </c>
    </row>
    <row r="89" spans="1:1" x14ac:dyDescent="0.3">
      <c r="A89">
        <f t="shared" ca="1" si="2"/>
        <v>0.46084327224040034</v>
      </c>
    </row>
    <row r="90" spans="1:1" x14ac:dyDescent="0.3">
      <c r="A90">
        <f t="shared" ca="1" si="2"/>
        <v>0.41707566414288888</v>
      </c>
    </row>
    <row r="91" spans="1:1" x14ac:dyDescent="0.3">
      <c r="A91">
        <f t="shared" ca="1" si="2"/>
        <v>0.77784498791061729</v>
      </c>
    </row>
    <row r="92" spans="1:1" x14ac:dyDescent="0.3">
      <c r="A92">
        <f t="shared" ca="1" si="2"/>
        <v>0.86710493300752223</v>
      </c>
    </row>
    <row r="93" spans="1:1" x14ac:dyDescent="0.3">
      <c r="A93">
        <f t="shared" ca="1" si="2"/>
        <v>0.46230247433458349</v>
      </c>
    </row>
    <row r="94" spans="1:1" x14ac:dyDescent="0.3">
      <c r="A94">
        <f t="shared" ca="1" si="2"/>
        <v>0.91738413245622363</v>
      </c>
    </row>
    <row r="95" spans="1:1" x14ac:dyDescent="0.3">
      <c r="A95">
        <f t="shared" ca="1" si="2"/>
        <v>9.0478743060891098E-2</v>
      </c>
    </row>
    <row r="96" spans="1:1" x14ac:dyDescent="0.3">
      <c r="A96">
        <f t="shared" ca="1" si="2"/>
        <v>0.17005005975436494</v>
      </c>
    </row>
    <row r="97" spans="1:1" x14ac:dyDescent="0.3">
      <c r="A97">
        <f t="shared" ca="1" si="2"/>
        <v>0.16437348731033752</v>
      </c>
    </row>
    <row r="98" spans="1:1" x14ac:dyDescent="0.3">
      <c r="A98">
        <f t="shared" ca="1" si="2"/>
        <v>0.39589772344107832</v>
      </c>
    </row>
    <row r="99" spans="1:1" x14ac:dyDescent="0.3">
      <c r="A99">
        <f t="shared" ca="1" si="2"/>
        <v>0.62735211779705391</v>
      </c>
    </row>
    <row r="100" spans="1:1" x14ac:dyDescent="0.3">
      <c r="A100">
        <f t="shared" ca="1" si="2"/>
        <v>0.35735987679431769</v>
      </c>
    </row>
    <row r="101" spans="1:1" x14ac:dyDescent="0.3">
      <c r="A101">
        <f t="shared" ca="1" si="2"/>
        <v>0.97456193037796024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6AAA-C8D6-4B2F-A008-4CD79CD8ED54}">
  <sheetPr codeName="Sheet8"/>
  <dimension ref="A1:F101"/>
  <sheetViews>
    <sheetView workbookViewId="0">
      <selection activeCell="E5" sqref="E5"/>
    </sheetView>
  </sheetViews>
  <sheetFormatPr defaultRowHeight="14.4" x14ac:dyDescent="0.3"/>
  <sheetData>
    <row r="1" spans="1:6" x14ac:dyDescent="0.3">
      <c r="A1" t="s">
        <v>0</v>
      </c>
      <c r="B1" t="s">
        <v>13</v>
      </c>
      <c r="C1">
        <v>1</v>
      </c>
      <c r="D1">
        <v>5</v>
      </c>
      <c r="E1">
        <v>10</v>
      </c>
      <c r="F1">
        <v>4</v>
      </c>
    </row>
    <row r="2" spans="1:6" x14ac:dyDescent="0.3">
      <c r="A2">
        <f t="shared" ref="A2:A33" ca="1" si="0">RAND()</f>
        <v>0.49585211430511911</v>
      </c>
      <c r="B2">
        <f ca="1">MIN(A2:A101)</f>
        <v>1.5057662345944856E-2</v>
      </c>
      <c r="C2">
        <f ca="1">A2</f>
        <v>0.49585211430511911</v>
      </c>
      <c r="D2">
        <f ca="1">MIN(A2:A6)</f>
        <v>0.47642999826224974</v>
      </c>
      <c r="E2">
        <f ca="1">MIN(A2:A11)</f>
        <v>6.3885030049360414E-2</v>
      </c>
      <c r="F2">
        <f ca="1">MIN(A2:A5)</f>
        <v>0.49585211430511911</v>
      </c>
    </row>
    <row r="3" spans="1:6" x14ac:dyDescent="0.3">
      <c r="A3">
        <f t="shared" ca="1" si="0"/>
        <v>0.51188560321875687</v>
      </c>
      <c r="C3">
        <f>0.01</f>
        <v>0.01</v>
      </c>
      <c r="D3">
        <f>D1*0.01</f>
        <v>0.05</v>
      </c>
      <c r="E3">
        <f t="shared" ref="E3:F3" si="1">E1*0.01</f>
        <v>0.1</v>
      </c>
      <c r="F3">
        <f t="shared" si="1"/>
        <v>0.04</v>
      </c>
    </row>
    <row r="4" spans="1:6" x14ac:dyDescent="0.3">
      <c r="A4">
        <f t="shared" ca="1" si="0"/>
        <v>0.74696663753283754</v>
      </c>
      <c r="C4">
        <f ca="1">C2+C3</f>
        <v>0.50585211430511912</v>
      </c>
      <c r="D4">
        <f ca="1">D2+D3</f>
        <v>0.52642999826224979</v>
      </c>
      <c r="E4">
        <f ca="1">E2+E3</f>
        <v>0.16388503004936042</v>
      </c>
      <c r="F4">
        <f ca="1">F2+F3</f>
        <v>0.53585211430511914</v>
      </c>
    </row>
    <row r="5" spans="1:6" x14ac:dyDescent="0.3">
      <c r="A5">
        <f t="shared" ca="1" si="0"/>
        <v>0.79181940840071607</v>
      </c>
    </row>
    <row r="6" spans="1:6" x14ac:dyDescent="0.3">
      <c r="A6">
        <f t="shared" ca="1" si="0"/>
        <v>0.47642999826224974</v>
      </c>
    </row>
    <row r="7" spans="1:6" x14ac:dyDescent="0.3">
      <c r="A7">
        <f t="shared" ca="1" si="0"/>
        <v>0.38928630040632817</v>
      </c>
    </row>
    <row r="8" spans="1:6" x14ac:dyDescent="0.3">
      <c r="A8">
        <f t="shared" ca="1" si="0"/>
        <v>6.3885030049360414E-2</v>
      </c>
    </row>
    <row r="9" spans="1:6" x14ac:dyDescent="0.3">
      <c r="A9">
        <f t="shared" ca="1" si="0"/>
        <v>0.71632840759594008</v>
      </c>
    </row>
    <row r="10" spans="1:6" x14ac:dyDescent="0.3">
      <c r="A10">
        <f t="shared" ca="1" si="0"/>
        <v>0.75943970399833571</v>
      </c>
    </row>
    <row r="11" spans="1:6" x14ac:dyDescent="0.3">
      <c r="A11">
        <f t="shared" ca="1" si="0"/>
        <v>0.51262791938785379</v>
      </c>
    </row>
    <row r="12" spans="1:6" x14ac:dyDescent="0.3">
      <c r="A12">
        <f t="shared" ca="1" si="0"/>
        <v>0.47983091817661794</v>
      </c>
    </row>
    <row r="13" spans="1:6" x14ac:dyDescent="0.3">
      <c r="A13">
        <f t="shared" ca="1" si="0"/>
        <v>1.5057662345944856E-2</v>
      </c>
    </row>
    <row r="14" spans="1:6" x14ac:dyDescent="0.3">
      <c r="A14">
        <f t="shared" ca="1" si="0"/>
        <v>0.89634216097476249</v>
      </c>
    </row>
    <row r="15" spans="1:6" x14ac:dyDescent="0.3">
      <c r="A15">
        <f t="shared" ca="1" si="0"/>
        <v>0.94083573172718982</v>
      </c>
    </row>
    <row r="16" spans="1:6" x14ac:dyDescent="0.3">
      <c r="A16">
        <f t="shared" ca="1" si="0"/>
        <v>0.75191122814228983</v>
      </c>
    </row>
    <row r="17" spans="1:1" x14ac:dyDescent="0.3">
      <c r="A17">
        <f t="shared" ca="1" si="0"/>
        <v>0.52976806706783797</v>
      </c>
    </row>
    <row r="18" spans="1:1" x14ac:dyDescent="0.3">
      <c r="A18">
        <f t="shared" ca="1" si="0"/>
        <v>0.12215700826792963</v>
      </c>
    </row>
    <row r="19" spans="1:1" x14ac:dyDescent="0.3">
      <c r="A19">
        <f t="shared" ca="1" si="0"/>
        <v>0.50906528166525333</v>
      </c>
    </row>
    <row r="20" spans="1:1" x14ac:dyDescent="0.3">
      <c r="A20">
        <f t="shared" ca="1" si="0"/>
        <v>0.69625303211633305</v>
      </c>
    </row>
    <row r="21" spans="1:1" x14ac:dyDescent="0.3">
      <c r="A21">
        <f t="shared" ca="1" si="0"/>
        <v>0.11277562898555826</v>
      </c>
    </row>
    <row r="22" spans="1:1" x14ac:dyDescent="0.3">
      <c r="A22">
        <f t="shared" ca="1" si="0"/>
        <v>0.63726271608170781</v>
      </c>
    </row>
    <row r="23" spans="1:1" x14ac:dyDescent="0.3">
      <c r="A23">
        <f t="shared" ca="1" si="0"/>
        <v>6.0470600500735605E-2</v>
      </c>
    </row>
    <row r="24" spans="1:1" x14ac:dyDescent="0.3">
      <c r="A24">
        <f t="shared" ca="1" si="0"/>
        <v>0.45652492705875569</v>
      </c>
    </row>
    <row r="25" spans="1:1" x14ac:dyDescent="0.3">
      <c r="A25">
        <f t="shared" ca="1" si="0"/>
        <v>0.16492190215659441</v>
      </c>
    </row>
    <row r="26" spans="1:1" x14ac:dyDescent="0.3">
      <c r="A26">
        <f t="shared" ca="1" si="0"/>
        <v>0.2867156576830534</v>
      </c>
    </row>
    <row r="27" spans="1:1" x14ac:dyDescent="0.3">
      <c r="A27">
        <f t="shared" ca="1" si="0"/>
        <v>0.88146113777220025</v>
      </c>
    </row>
    <row r="28" spans="1:1" x14ac:dyDescent="0.3">
      <c r="A28">
        <f t="shared" ca="1" si="0"/>
        <v>0.39182360584608023</v>
      </c>
    </row>
    <row r="29" spans="1:1" x14ac:dyDescent="0.3">
      <c r="A29">
        <f t="shared" ca="1" si="0"/>
        <v>0.28688658094126673</v>
      </c>
    </row>
    <row r="30" spans="1:1" x14ac:dyDescent="0.3">
      <c r="A30">
        <f t="shared" ca="1" si="0"/>
        <v>0.78337639361225919</v>
      </c>
    </row>
    <row r="31" spans="1:1" x14ac:dyDescent="0.3">
      <c r="A31">
        <f t="shared" ca="1" si="0"/>
        <v>0.88733019462926244</v>
      </c>
    </row>
    <row r="32" spans="1:1" x14ac:dyDescent="0.3">
      <c r="A32">
        <f t="shared" ca="1" si="0"/>
        <v>0.44779473743034937</v>
      </c>
    </row>
    <row r="33" spans="1:1" x14ac:dyDescent="0.3">
      <c r="A33">
        <f t="shared" ca="1" si="0"/>
        <v>0.59174975207926062</v>
      </c>
    </row>
    <row r="34" spans="1:1" x14ac:dyDescent="0.3">
      <c r="A34">
        <f t="shared" ref="A34:A65" ca="1" si="2">RAND()</f>
        <v>3.2675231882608902E-2</v>
      </c>
    </row>
    <row r="35" spans="1:1" x14ac:dyDescent="0.3">
      <c r="A35">
        <f t="shared" ca="1" si="2"/>
        <v>0.45614669804216845</v>
      </c>
    </row>
    <row r="36" spans="1:1" x14ac:dyDescent="0.3">
      <c r="A36">
        <f t="shared" ca="1" si="2"/>
        <v>0.84200385374524722</v>
      </c>
    </row>
    <row r="37" spans="1:1" x14ac:dyDescent="0.3">
      <c r="A37">
        <f t="shared" ca="1" si="2"/>
        <v>0.40520094636603621</v>
      </c>
    </row>
    <row r="38" spans="1:1" x14ac:dyDescent="0.3">
      <c r="A38">
        <f t="shared" ca="1" si="2"/>
        <v>0.62217228001790459</v>
      </c>
    </row>
    <row r="39" spans="1:1" x14ac:dyDescent="0.3">
      <c r="A39">
        <f t="shared" ca="1" si="2"/>
        <v>0.53326617612466354</v>
      </c>
    </row>
    <row r="40" spans="1:1" x14ac:dyDescent="0.3">
      <c r="A40">
        <f t="shared" ca="1" si="2"/>
        <v>0.44350028520470353</v>
      </c>
    </row>
    <row r="41" spans="1:1" x14ac:dyDescent="0.3">
      <c r="A41">
        <f t="shared" ca="1" si="2"/>
        <v>0.35653741822498664</v>
      </c>
    </row>
    <row r="42" spans="1:1" x14ac:dyDescent="0.3">
      <c r="A42">
        <f t="shared" ca="1" si="2"/>
        <v>0.53139426344405272</v>
      </c>
    </row>
    <row r="43" spans="1:1" x14ac:dyDescent="0.3">
      <c r="A43">
        <f t="shared" ca="1" si="2"/>
        <v>9.7888015038091969E-2</v>
      </c>
    </row>
    <row r="44" spans="1:1" x14ac:dyDescent="0.3">
      <c r="A44">
        <f t="shared" ca="1" si="2"/>
        <v>0.53052848886490045</v>
      </c>
    </row>
    <row r="45" spans="1:1" x14ac:dyDescent="0.3">
      <c r="A45">
        <f t="shared" ca="1" si="2"/>
        <v>0.16954539360441745</v>
      </c>
    </row>
    <row r="46" spans="1:1" x14ac:dyDescent="0.3">
      <c r="A46">
        <f t="shared" ca="1" si="2"/>
        <v>0.86059930719842537</v>
      </c>
    </row>
    <row r="47" spans="1:1" x14ac:dyDescent="0.3">
      <c r="A47">
        <f t="shared" ca="1" si="2"/>
        <v>0.90998654142755364</v>
      </c>
    </row>
    <row r="48" spans="1:1" x14ac:dyDescent="0.3">
      <c r="A48">
        <f t="shared" ca="1" si="2"/>
        <v>0.87692706633268935</v>
      </c>
    </row>
    <row r="49" spans="1:1" x14ac:dyDescent="0.3">
      <c r="A49">
        <f t="shared" ca="1" si="2"/>
        <v>0.39521451830665344</v>
      </c>
    </row>
    <row r="50" spans="1:1" x14ac:dyDescent="0.3">
      <c r="A50">
        <f t="shared" ca="1" si="2"/>
        <v>0.3545829574812871</v>
      </c>
    </row>
    <row r="51" spans="1:1" x14ac:dyDescent="0.3">
      <c r="A51">
        <f t="shared" ca="1" si="2"/>
        <v>0.42164493354221144</v>
      </c>
    </row>
    <row r="52" spans="1:1" x14ac:dyDescent="0.3">
      <c r="A52">
        <f t="shared" ca="1" si="2"/>
        <v>0.9504706423534377</v>
      </c>
    </row>
    <row r="53" spans="1:1" x14ac:dyDescent="0.3">
      <c r="A53">
        <f t="shared" ca="1" si="2"/>
        <v>0.39981361379348435</v>
      </c>
    </row>
    <row r="54" spans="1:1" x14ac:dyDescent="0.3">
      <c r="A54">
        <f t="shared" ca="1" si="2"/>
        <v>0.89800261561922012</v>
      </c>
    </row>
    <row r="55" spans="1:1" x14ac:dyDescent="0.3">
      <c r="A55">
        <f t="shared" ca="1" si="2"/>
        <v>0.59732724127385672</v>
      </c>
    </row>
    <row r="56" spans="1:1" x14ac:dyDescent="0.3">
      <c r="A56">
        <f t="shared" ca="1" si="2"/>
        <v>9.8981532747814072E-2</v>
      </c>
    </row>
    <row r="57" spans="1:1" x14ac:dyDescent="0.3">
      <c r="A57">
        <f t="shared" ca="1" si="2"/>
        <v>0.43355968167330161</v>
      </c>
    </row>
    <row r="58" spans="1:1" x14ac:dyDescent="0.3">
      <c r="A58">
        <f t="shared" ca="1" si="2"/>
        <v>0.88644918707096665</v>
      </c>
    </row>
    <row r="59" spans="1:1" x14ac:dyDescent="0.3">
      <c r="A59">
        <f t="shared" ca="1" si="2"/>
        <v>0.46369083060172878</v>
      </c>
    </row>
    <row r="60" spans="1:1" x14ac:dyDescent="0.3">
      <c r="A60">
        <f t="shared" ca="1" si="2"/>
        <v>0.89990010627324724</v>
      </c>
    </row>
    <row r="61" spans="1:1" x14ac:dyDescent="0.3">
      <c r="A61">
        <f t="shared" ca="1" si="2"/>
        <v>0.68697353031152686</v>
      </c>
    </row>
    <row r="62" spans="1:1" x14ac:dyDescent="0.3">
      <c r="A62">
        <f t="shared" ca="1" si="2"/>
        <v>0.3249340030197454</v>
      </c>
    </row>
    <row r="63" spans="1:1" x14ac:dyDescent="0.3">
      <c r="A63">
        <f t="shared" ca="1" si="2"/>
        <v>0.81573156518237833</v>
      </c>
    </row>
    <row r="64" spans="1:1" x14ac:dyDescent="0.3">
      <c r="A64">
        <f t="shared" ca="1" si="2"/>
        <v>0.7405443928372043</v>
      </c>
    </row>
    <row r="65" spans="1:1" x14ac:dyDescent="0.3">
      <c r="A65">
        <f t="shared" ca="1" si="2"/>
        <v>0.97277318734952911</v>
      </c>
    </row>
    <row r="66" spans="1:1" x14ac:dyDescent="0.3">
      <c r="A66">
        <f t="shared" ref="A66:A101" ca="1" si="3">RAND()</f>
        <v>0.69137123039887327</v>
      </c>
    </row>
    <row r="67" spans="1:1" x14ac:dyDescent="0.3">
      <c r="A67">
        <f t="shared" ca="1" si="3"/>
        <v>0.39627881707926627</v>
      </c>
    </row>
    <row r="68" spans="1:1" x14ac:dyDescent="0.3">
      <c r="A68">
        <f t="shared" ca="1" si="3"/>
        <v>0.44869122245820836</v>
      </c>
    </row>
    <row r="69" spans="1:1" x14ac:dyDescent="0.3">
      <c r="A69">
        <f t="shared" ca="1" si="3"/>
        <v>8.7261694785783606E-2</v>
      </c>
    </row>
    <row r="70" spans="1:1" x14ac:dyDescent="0.3">
      <c r="A70">
        <f t="shared" ca="1" si="3"/>
        <v>3.9124456284091114E-2</v>
      </c>
    </row>
    <row r="71" spans="1:1" x14ac:dyDescent="0.3">
      <c r="A71">
        <f t="shared" ca="1" si="3"/>
        <v>0.49813365734483084</v>
      </c>
    </row>
    <row r="72" spans="1:1" x14ac:dyDescent="0.3">
      <c r="A72">
        <f t="shared" ca="1" si="3"/>
        <v>0.66640104358206431</v>
      </c>
    </row>
    <row r="73" spans="1:1" x14ac:dyDescent="0.3">
      <c r="A73">
        <f t="shared" ca="1" si="3"/>
        <v>0.13390513425337958</v>
      </c>
    </row>
    <row r="74" spans="1:1" x14ac:dyDescent="0.3">
      <c r="A74">
        <f t="shared" ca="1" si="3"/>
        <v>0.6980399871351961</v>
      </c>
    </row>
    <row r="75" spans="1:1" x14ac:dyDescent="0.3">
      <c r="A75">
        <f t="shared" ca="1" si="3"/>
        <v>0.89576974199162251</v>
      </c>
    </row>
    <row r="76" spans="1:1" x14ac:dyDescent="0.3">
      <c r="A76">
        <f t="shared" ca="1" si="3"/>
        <v>9.8749790756151978E-2</v>
      </c>
    </row>
    <row r="77" spans="1:1" x14ac:dyDescent="0.3">
      <c r="A77">
        <f t="shared" ca="1" si="3"/>
        <v>0.10724153659914237</v>
      </c>
    </row>
    <row r="78" spans="1:1" x14ac:dyDescent="0.3">
      <c r="A78">
        <f t="shared" ca="1" si="3"/>
        <v>0.89144541868364569</v>
      </c>
    </row>
    <row r="79" spans="1:1" x14ac:dyDescent="0.3">
      <c r="A79">
        <f t="shared" ca="1" si="3"/>
        <v>0.93997118707449234</v>
      </c>
    </row>
    <row r="80" spans="1:1" x14ac:dyDescent="0.3">
      <c r="A80">
        <f t="shared" ca="1" si="3"/>
        <v>0.83873833840634926</v>
      </c>
    </row>
    <row r="81" spans="1:1" x14ac:dyDescent="0.3">
      <c r="A81">
        <f t="shared" ca="1" si="3"/>
        <v>0.14845811917966434</v>
      </c>
    </row>
    <row r="82" spans="1:1" x14ac:dyDescent="0.3">
      <c r="A82">
        <f t="shared" ca="1" si="3"/>
        <v>0.92886225077399942</v>
      </c>
    </row>
    <row r="83" spans="1:1" x14ac:dyDescent="0.3">
      <c r="A83">
        <f t="shared" ca="1" si="3"/>
        <v>0.91429516961767821</v>
      </c>
    </row>
    <row r="84" spans="1:1" x14ac:dyDescent="0.3">
      <c r="A84">
        <f t="shared" ca="1" si="3"/>
        <v>0.2014199972802172</v>
      </c>
    </row>
    <row r="85" spans="1:1" x14ac:dyDescent="0.3">
      <c r="A85">
        <f t="shared" ca="1" si="3"/>
        <v>0.79075815686765916</v>
      </c>
    </row>
    <row r="86" spans="1:1" x14ac:dyDescent="0.3">
      <c r="A86">
        <f t="shared" ca="1" si="3"/>
        <v>2.7204750476293116E-2</v>
      </c>
    </row>
    <row r="87" spans="1:1" x14ac:dyDescent="0.3">
      <c r="A87">
        <f t="shared" ca="1" si="3"/>
        <v>0.87676316911931929</v>
      </c>
    </row>
    <row r="88" spans="1:1" x14ac:dyDescent="0.3">
      <c r="A88">
        <f t="shared" ca="1" si="3"/>
        <v>0.92826908551414755</v>
      </c>
    </row>
    <row r="89" spans="1:1" x14ac:dyDescent="0.3">
      <c r="A89">
        <f t="shared" ca="1" si="3"/>
        <v>0.53090971241578977</v>
      </c>
    </row>
    <row r="90" spans="1:1" x14ac:dyDescent="0.3">
      <c r="A90">
        <f t="shared" ca="1" si="3"/>
        <v>0.17660468883093272</v>
      </c>
    </row>
    <row r="91" spans="1:1" x14ac:dyDescent="0.3">
      <c r="A91">
        <f t="shared" ca="1" si="3"/>
        <v>0.24057563449976083</v>
      </c>
    </row>
    <row r="92" spans="1:1" x14ac:dyDescent="0.3">
      <c r="A92">
        <f t="shared" ca="1" si="3"/>
        <v>0.6517042701194159</v>
      </c>
    </row>
    <row r="93" spans="1:1" x14ac:dyDescent="0.3">
      <c r="A93">
        <f t="shared" ca="1" si="3"/>
        <v>0.98293979288954791</v>
      </c>
    </row>
    <row r="94" spans="1:1" x14ac:dyDescent="0.3">
      <c r="A94">
        <f t="shared" ca="1" si="3"/>
        <v>0.84090969862129528</v>
      </c>
    </row>
    <row r="95" spans="1:1" x14ac:dyDescent="0.3">
      <c r="A95">
        <f t="shared" ca="1" si="3"/>
        <v>0.38472042355349378</v>
      </c>
    </row>
    <row r="96" spans="1:1" x14ac:dyDescent="0.3">
      <c r="A96">
        <f t="shared" ca="1" si="3"/>
        <v>0.89893989456613721</v>
      </c>
    </row>
    <row r="97" spans="1:1" x14ac:dyDescent="0.3">
      <c r="A97">
        <f t="shared" ca="1" si="3"/>
        <v>0.41691460801917746</v>
      </c>
    </row>
    <row r="98" spans="1:1" x14ac:dyDescent="0.3">
      <c r="A98">
        <f t="shared" ca="1" si="3"/>
        <v>0.13692334114210225</v>
      </c>
    </row>
    <row r="99" spans="1:1" x14ac:dyDescent="0.3">
      <c r="A99">
        <f t="shared" ca="1" si="3"/>
        <v>0.65034241433155371</v>
      </c>
    </row>
    <row r="100" spans="1:1" x14ac:dyDescent="0.3">
      <c r="A100">
        <f t="shared" ca="1" si="3"/>
        <v>0.76233160646544074</v>
      </c>
    </row>
    <row r="101" spans="1:1" x14ac:dyDescent="0.3">
      <c r="A101">
        <f t="shared" ca="1" si="3"/>
        <v>0.60110933514445519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3397-A6CA-40C8-975E-C96AAF58408F}">
  <sheetPr codeName="Sheet10"/>
  <dimension ref="A1:P77"/>
  <sheetViews>
    <sheetView showGridLines="0" workbookViewId="0">
      <selection activeCell="K1" sqref="K1"/>
    </sheetView>
  </sheetViews>
  <sheetFormatPr defaultRowHeight="14.4" x14ac:dyDescent="0.3"/>
  <cols>
    <col min="5" max="5" width="10" bestFit="1" customWidth="1"/>
    <col min="12" max="12" width="10.21875" customWidth="1"/>
    <col min="13" max="13" width="13.77734375" customWidth="1"/>
    <col min="15" max="15" width="13.77734375" customWidth="1"/>
  </cols>
  <sheetData>
    <row r="1" spans="1:15" x14ac:dyDescent="0.3">
      <c r="A1" t="s">
        <v>29</v>
      </c>
    </row>
    <row r="2" spans="1:15" x14ac:dyDescent="0.3">
      <c r="A2" s="71" t="s">
        <v>28</v>
      </c>
      <c r="B2" s="71"/>
      <c r="C2" s="71"/>
      <c r="D2" s="71"/>
    </row>
    <row r="10" spans="1:15" x14ac:dyDescent="0.3">
      <c r="L10" t="s">
        <v>39</v>
      </c>
    </row>
    <row r="12" spans="1:15" x14ac:dyDescent="0.3">
      <c r="L12" t="s">
        <v>30</v>
      </c>
    </row>
    <row r="13" spans="1:15" x14ac:dyDescent="0.3">
      <c r="L13" t="s">
        <v>31</v>
      </c>
    </row>
    <row r="14" spans="1:15" ht="29.4" thickBot="1" x14ac:dyDescent="0.35">
      <c r="L14" s="72" t="s">
        <v>33</v>
      </c>
      <c r="M14" s="72" t="s">
        <v>34</v>
      </c>
      <c r="N14" s="72" t="s">
        <v>35</v>
      </c>
      <c r="O14" s="72" t="s">
        <v>32</v>
      </c>
    </row>
    <row r="15" spans="1:15" x14ac:dyDescent="0.3">
      <c r="L15" s="70">
        <v>1</v>
      </c>
      <c r="M15" s="73">
        <f>1/(L15+1)</f>
        <v>0.5</v>
      </c>
      <c r="N15" s="70">
        <f>0.04*L15</f>
        <v>0.04</v>
      </c>
      <c r="O15" s="73">
        <f t="shared" ref="O15:O24" si="0">(1/(L15+1))*1+0.04*L15</f>
        <v>0.54</v>
      </c>
    </row>
    <row r="16" spans="1:15" x14ac:dyDescent="0.3">
      <c r="L16" s="70">
        <v>2</v>
      </c>
      <c r="M16" s="73">
        <f t="shared" ref="M16:M24" si="1">1/(L16+1)</f>
        <v>0.33333333333333331</v>
      </c>
      <c r="N16" s="70">
        <f t="shared" ref="N16:N24" si="2">0.04*L16</f>
        <v>0.08</v>
      </c>
      <c r="O16" s="73">
        <f t="shared" si="0"/>
        <v>0.41333333333333333</v>
      </c>
    </row>
    <row r="17" spans="12:16" x14ac:dyDescent="0.3">
      <c r="L17" s="70">
        <v>3</v>
      </c>
      <c r="M17" s="73">
        <f t="shared" si="1"/>
        <v>0.25</v>
      </c>
      <c r="N17" s="70">
        <f t="shared" si="2"/>
        <v>0.12</v>
      </c>
      <c r="O17" s="73">
        <f t="shared" si="0"/>
        <v>0.37</v>
      </c>
    </row>
    <row r="18" spans="12:16" x14ac:dyDescent="0.3">
      <c r="L18" s="76">
        <v>4</v>
      </c>
      <c r="M18" s="77">
        <f t="shared" si="1"/>
        <v>0.2</v>
      </c>
      <c r="N18" s="76">
        <f t="shared" si="2"/>
        <v>0.16</v>
      </c>
      <c r="O18" s="77">
        <f t="shared" si="0"/>
        <v>0.36</v>
      </c>
    </row>
    <row r="19" spans="12:16" x14ac:dyDescent="0.3">
      <c r="L19" s="70">
        <v>5</v>
      </c>
      <c r="M19" s="73">
        <f t="shared" si="1"/>
        <v>0.16666666666666666</v>
      </c>
      <c r="N19" s="70">
        <f t="shared" si="2"/>
        <v>0.2</v>
      </c>
      <c r="O19" s="73">
        <f t="shared" si="0"/>
        <v>0.3666666666666667</v>
      </c>
    </row>
    <row r="20" spans="12:16" x14ac:dyDescent="0.3">
      <c r="L20" s="70">
        <v>6</v>
      </c>
      <c r="M20" s="73">
        <f t="shared" si="1"/>
        <v>0.14285714285714285</v>
      </c>
      <c r="N20" s="70">
        <f t="shared" si="2"/>
        <v>0.24</v>
      </c>
      <c r="O20" s="73">
        <f t="shared" si="0"/>
        <v>0.38285714285714284</v>
      </c>
    </row>
    <row r="21" spans="12:16" x14ac:dyDescent="0.3">
      <c r="L21" s="70">
        <v>7</v>
      </c>
      <c r="M21" s="73">
        <f t="shared" si="1"/>
        <v>0.125</v>
      </c>
      <c r="N21" s="70">
        <f t="shared" si="2"/>
        <v>0.28000000000000003</v>
      </c>
      <c r="O21" s="73">
        <f t="shared" si="0"/>
        <v>0.40500000000000003</v>
      </c>
    </row>
    <row r="22" spans="12:16" x14ac:dyDescent="0.3">
      <c r="L22" s="70">
        <v>8</v>
      </c>
      <c r="M22" s="73">
        <f t="shared" si="1"/>
        <v>0.1111111111111111</v>
      </c>
      <c r="N22" s="70">
        <f t="shared" si="2"/>
        <v>0.32</v>
      </c>
      <c r="O22" s="73">
        <f t="shared" si="0"/>
        <v>0.43111111111111111</v>
      </c>
    </row>
    <row r="23" spans="12:16" x14ac:dyDescent="0.3">
      <c r="L23" s="70">
        <v>9</v>
      </c>
      <c r="M23" s="73">
        <f t="shared" si="1"/>
        <v>0.1</v>
      </c>
      <c r="N23" s="70">
        <f t="shared" si="2"/>
        <v>0.36</v>
      </c>
      <c r="O23" s="73">
        <f t="shared" si="0"/>
        <v>0.45999999999999996</v>
      </c>
    </row>
    <row r="24" spans="12:16" x14ac:dyDescent="0.3">
      <c r="L24" s="70">
        <v>10</v>
      </c>
      <c r="M24" s="73">
        <f t="shared" si="1"/>
        <v>9.0909090909090912E-2</v>
      </c>
      <c r="N24" s="70">
        <f t="shared" si="2"/>
        <v>0.4</v>
      </c>
      <c r="O24" s="73">
        <f t="shared" si="0"/>
        <v>0.49090909090909096</v>
      </c>
    </row>
    <row r="31" spans="12:16" x14ac:dyDescent="0.3">
      <c r="M31" t="s">
        <v>36</v>
      </c>
    </row>
    <row r="32" spans="12:16" x14ac:dyDescent="0.3">
      <c r="M32" s="70" t="s">
        <v>16</v>
      </c>
      <c r="N32" s="70" t="s">
        <v>15</v>
      </c>
      <c r="O32" s="70" t="s">
        <v>18</v>
      </c>
      <c r="P32" s="70" t="s">
        <v>17</v>
      </c>
    </row>
    <row r="33" spans="1:16" x14ac:dyDescent="0.3">
      <c r="M33" s="70">
        <v>1</v>
      </c>
      <c r="N33" s="70">
        <v>1E-4</v>
      </c>
      <c r="O33" s="70">
        <f t="shared" ref="O33:O34" si="3">M33/N33</f>
        <v>10000</v>
      </c>
      <c r="P33" s="70">
        <f t="shared" ref="P33:P40" si="4">SQRT(O33)-1</f>
        <v>99</v>
      </c>
    </row>
    <row r="34" spans="1:16" x14ac:dyDescent="0.3">
      <c r="M34" s="70">
        <v>1</v>
      </c>
      <c r="N34" s="70">
        <v>6.2500000000000001E-4</v>
      </c>
      <c r="O34" s="70">
        <f t="shared" si="3"/>
        <v>1600</v>
      </c>
      <c r="P34" s="70">
        <f t="shared" si="4"/>
        <v>39</v>
      </c>
    </row>
    <row r="35" spans="1:16" x14ac:dyDescent="0.3">
      <c r="M35" s="70">
        <v>1</v>
      </c>
      <c r="N35" s="70">
        <v>2.5000000000000001E-3</v>
      </c>
      <c r="O35" s="70">
        <f t="shared" ref="O35:O39" si="5">M35/N35</f>
        <v>400</v>
      </c>
      <c r="P35" s="70">
        <f t="shared" si="4"/>
        <v>19</v>
      </c>
    </row>
    <row r="36" spans="1:16" x14ac:dyDescent="0.3">
      <c r="M36" s="70">
        <v>1</v>
      </c>
      <c r="N36" s="70">
        <v>0.01</v>
      </c>
      <c r="O36" s="70">
        <f t="shared" si="5"/>
        <v>100</v>
      </c>
      <c r="P36" s="70">
        <f t="shared" si="4"/>
        <v>9</v>
      </c>
    </row>
    <row r="37" spans="1:16" x14ac:dyDescent="0.3">
      <c r="M37" s="70">
        <v>1</v>
      </c>
      <c r="N37" s="70">
        <v>0.04</v>
      </c>
      <c r="O37" s="70">
        <f t="shared" si="5"/>
        <v>25</v>
      </c>
      <c r="P37" s="70">
        <f t="shared" si="4"/>
        <v>4</v>
      </c>
    </row>
    <row r="38" spans="1:16" x14ac:dyDescent="0.3">
      <c r="M38" s="70">
        <v>1</v>
      </c>
      <c r="N38" s="70">
        <v>6.25E-2</v>
      </c>
      <c r="O38" s="70">
        <f t="shared" si="5"/>
        <v>16</v>
      </c>
      <c r="P38" s="70">
        <f t="shared" si="4"/>
        <v>3</v>
      </c>
    </row>
    <row r="39" spans="1:16" x14ac:dyDescent="0.3">
      <c r="M39" s="70">
        <v>1</v>
      </c>
      <c r="N39" s="70">
        <f>1/9</f>
        <v>0.1111111111111111</v>
      </c>
      <c r="O39" s="70">
        <f t="shared" si="5"/>
        <v>9</v>
      </c>
      <c r="P39" s="70">
        <f t="shared" si="4"/>
        <v>2</v>
      </c>
    </row>
    <row r="40" spans="1:16" x14ac:dyDescent="0.3">
      <c r="M40" s="70">
        <v>1</v>
      </c>
      <c r="N40" s="70">
        <v>0.25</v>
      </c>
      <c r="O40" s="70">
        <f t="shared" ref="O40" si="6">M40/N40</f>
        <v>4</v>
      </c>
      <c r="P40" s="70">
        <f t="shared" si="4"/>
        <v>1</v>
      </c>
    </row>
    <row r="42" spans="1:16" x14ac:dyDescent="0.3">
      <c r="N42">
        <v>99</v>
      </c>
      <c r="O42">
        <f>1/(N42+1)^2</f>
        <v>1E-4</v>
      </c>
    </row>
    <row r="44" spans="1:16" x14ac:dyDescent="0.3">
      <c r="M44" t="s">
        <v>37</v>
      </c>
    </row>
    <row r="45" spans="1:16" x14ac:dyDescent="0.3">
      <c r="A45" t="s">
        <v>41</v>
      </c>
      <c r="M45" s="70" t="s">
        <v>15</v>
      </c>
      <c r="N45" s="70" t="s">
        <v>17</v>
      </c>
    </row>
    <row r="46" spans="1:16" x14ac:dyDescent="0.3">
      <c r="M46" s="70">
        <v>5.0000000000000001E-3</v>
      </c>
      <c r="N46" s="70">
        <f>SQRT(1/M46)-1</f>
        <v>13.142135623730951</v>
      </c>
    </row>
    <row r="47" spans="1:16" x14ac:dyDescent="0.3">
      <c r="M47" s="70">
        <v>0.01</v>
      </c>
      <c r="N47" s="70">
        <f t="shared" ref="N47:N55" si="7">SQRT(1/M47)-1</f>
        <v>9</v>
      </c>
    </row>
    <row r="48" spans="1:16" x14ac:dyDescent="0.3">
      <c r="M48" s="70">
        <v>1.4999999999999999E-2</v>
      </c>
      <c r="N48" s="70">
        <f t="shared" si="7"/>
        <v>7.1649658092772608</v>
      </c>
    </row>
    <row r="49" spans="12:15" x14ac:dyDescent="0.3">
      <c r="M49" s="70">
        <v>0.02</v>
      </c>
      <c r="N49" s="70">
        <f t="shared" si="7"/>
        <v>6.0710678118654755</v>
      </c>
    </row>
    <row r="50" spans="12:15" x14ac:dyDescent="0.3">
      <c r="M50" s="70">
        <v>2.5000000000000001E-2</v>
      </c>
      <c r="N50" s="70">
        <f t="shared" si="7"/>
        <v>5.324555320336759</v>
      </c>
    </row>
    <row r="51" spans="12:15" x14ac:dyDescent="0.3">
      <c r="M51" s="70">
        <v>0.03</v>
      </c>
      <c r="N51" s="70">
        <f t="shared" si="7"/>
        <v>4.7735026918962582</v>
      </c>
    </row>
    <row r="52" spans="12:15" x14ac:dyDescent="0.3">
      <c r="M52" s="70">
        <v>3.5000000000000003E-2</v>
      </c>
      <c r="N52" s="70">
        <f t="shared" si="7"/>
        <v>4.3452248382484875</v>
      </c>
    </row>
    <row r="53" spans="12:15" x14ac:dyDescent="0.3">
      <c r="M53" s="70">
        <v>0.04</v>
      </c>
      <c r="N53" s="70">
        <f t="shared" si="7"/>
        <v>4</v>
      </c>
    </row>
    <row r="54" spans="12:15" x14ac:dyDescent="0.3">
      <c r="M54" s="70">
        <v>4.4999999999999998E-2</v>
      </c>
      <c r="N54" s="70">
        <f t="shared" si="7"/>
        <v>3.714045207910317</v>
      </c>
    </row>
    <row r="55" spans="12:15" x14ac:dyDescent="0.3">
      <c r="M55" s="70">
        <v>0.05</v>
      </c>
      <c r="N55" s="70">
        <f t="shared" si="7"/>
        <v>3.4721359549995796</v>
      </c>
    </row>
    <row r="58" spans="12:15" x14ac:dyDescent="0.3">
      <c r="L58" t="s">
        <v>40</v>
      </c>
    </row>
    <row r="60" spans="12:15" x14ac:dyDescent="0.3">
      <c r="L60" t="s">
        <v>30</v>
      </c>
    </row>
    <row r="61" spans="12:15" x14ac:dyDescent="0.3">
      <c r="L61" t="s">
        <v>31</v>
      </c>
    </row>
    <row r="62" spans="12:15" ht="29.4" thickBot="1" x14ac:dyDescent="0.35">
      <c r="L62" s="72" t="s">
        <v>33</v>
      </c>
      <c r="M62" s="72" t="s">
        <v>34</v>
      </c>
      <c r="N62" s="72" t="s">
        <v>35</v>
      </c>
      <c r="O62" s="72" t="s">
        <v>32</v>
      </c>
    </row>
    <row r="63" spans="12:15" x14ac:dyDescent="0.3">
      <c r="L63" s="70">
        <v>1</v>
      </c>
      <c r="M63" s="73">
        <f>1/(L63+1)</f>
        <v>0.5</v>
      </c>
      <c r="N63" s="70">
        <f>0.01*L63</f>
        <v>0.01</v>
      </c>
      <c r="O63" s="73">
        <f>(1/(L63+1))*1+0.01*L63</f>
        <v>0.51</v>
      </c>
    </row>
    <row r="64" spans="12:15" x14ac:dyDescent="0.3">
      <c r="L64" s="70">
        <v>2</v>
      </c>
      <c r="M64" s="73">
        <f t="shared" ref="M64:M77" si="8">1/(L64+1)</f>
        <v>0.33333333333333331</v>
      </c>
      <c r="N64" s="70">
        <f t="shared" ref="N64:N72" si="9">0.01*L64</f>
        <v>0.02</v>
      </c>
      <c r="O64" s="73">
        <f t="shared" ref="O64:O72" si="10">(1/(L64+1))*1+0.01*L64</f>
        <v>0.35333333333333333</v>
      </c>
    </row>
    <row r="65" spans="12:15" x14ac:dyDescent="0.3">
      <c r="L65" s="70">
        <v>3</v>
      </c>
      <c r="M65" s="73">
        <f t="shared" si="8"/>
        <v>0.25</v>
      </c>
      <c r="N65" s="70">
        <f t="shared" si="9"/>
        <v>0.03</v>
      </c>
      <c r="O65" s="73">
        <f t="shared" si="10"/>
        <v>0.28000000000000003</v>
      </c>
    </row>
    <row r="66" spans="12:15" x14ac:dyDescent="0.3">
      <c r="L66" s="70">
        <v>4</v>
      </c>
      <c r="M66" s="73">
        <f t="shared" si="8"/>
        <v>0.2</v>
      </c>
      <c r="N66" s="70">
        <f t="shared" si="9"/>
        <v>0.04</v>
      </c>
      <c r="O66" s="73">
        <f t="shared" si="10"/>
        <v>0.24000000000000002</v>
      </c>
    </row>
    <row r="67" spans="12:15" x14ac:dyDescent="0.3">
      <c r="L67" s="70">
        <v>5</v>
      </c>
      <c r="M67" s="73">
        <f t="shared" si="8"/>
        <v>0.16666666666666666</v>
      </c>
      <c r="N67" s="70">
        <f t="shared" si="9"/>
        <v>0.05</v>
      </c>
      <c r="O67" s="73">
        <f t="shared" si="10"/>
        <v>0.21666666666666667</v>
      </c>
    </row>
    <row r="68" spans="12:15" x14ac:dyDescent="0.3">
      <c r="L68" s="70">
        <v>6</v>
      </c>
      <c r="M68" s="73">
        <f t="shared" si="8"/>
        <v>0.14285714285714285</v>
      </c>
      <c r="N68" s="70">
        <f t="shared" si="9"/>
        <v>0.06</v>
      </c>
      <c r="O68" s="73">
        <f t="shared" si="10"/>
        <v>0.20285714285714285</v>
      </c>
    </row>
    <row r="69" spans="12:15" x14ac:dyDescent="0.3">
      <c r="L69" s="70">
        <v>7</v>
      </c>
      <c r="M69" s="73">
        <f t="shared" si="8"/>
        <v>0.125</v>
      </c>
      <c r="N69" s="70">
        <f t="shared" si="9"/>
        <v>7.0000000000000007E-2</v>
      </c>
      <c r="O69" s="73">
        <f t="shared" si="10"/>
        <v>0.19500000000000001</v>
      </c>
    </row>
    <row r="70" spans="12:15" x14ac:dyDescent="0.3">
      <c r="L70" s="70">
        <v>8</v>
      </c>
      <c r="M70" s="73">
        <f t="shared" si="8"/>
        <v>0.1111111111111111</v>
      </c>
      <c r="N70" s="70">
        <f t="shared" si="9"/>
        <v>0.08</v>
      </c>
      <c r="O70" s="73">
        <f t="shared" si="10"/>
        <v>0.19111111111111112</v>
      </c>
    </row>
    <row r="71" spans="12:15" x14ac:dyDescent="0.3">
      <c r="L71" s="74">
        <v>9</v>
      </c>
      <c r="M71" s="75">
        <f t="shared" si="8"/>
        <v>0.1</v>
      </c>
      <c r="N71" s="74">
        <f t="shared" si="9"/>
        <v>0.09</v>
      </c>
      <c r="O71" s="75">
        <f t="shared" si="10"/>
        <v>0.19</v>
      </c>
    </row>
    <row r="72" spans="12:15" x14ac:dyDescent="0.3">
      <c r="L72" s="70">
        <v>10</v>
      </c>
      <c r="M72" s="73">
        <f t="shared" si="8"/>
        <v>9.0909090909090912E-2</v>
      </c>
      <c r="N72" s="70">
        <f t="shared" si="9"/>
        <v>0.1</v>
      </c>
      <c r="O72" s="73">
        <f t="shared" si="10"/>
        <v>0.19090909090909092</v>
      </c>
    </row>
    <row r="73" spans="12:15" x14ac:dyDescent="0.3">
      <c r="L73" s="70">
        <v>11</v>
      </c>
      <c r="M73" s="73">
        <f t="shared" si="8"/>
        <v>8.3333333333333329E-2</v>
      </c>
      <c r="N73" s="70">
        <f t="shared" ref="N73:N74" si="11">0.01*L73</f>
        <v>0.11</v>
      </c>
      <c r="O73" s="73">
        <f t="shared" ref="O73:O74" si="12">(1/(L73+1))*1+0.01*L73</f>
        <v>0.19333333333333333</v>
      </c>
    </row>
    <row r="74" spans="12:15" x14ac:dyDescent="0.3">
      <c r="L74" s="70">
        <v>12</v>
      </c>
      <c r="M74" s="73">
        <f t="shared" si="8"/>
        <v>7.6923076923076927E-2</v>
      </c>
      <c r="N74" s="70">
        <f t="shared" si="11"/>
        <v>0.12</v>
      </c>
      <c r="O74" s="73">
        <f t="shared" si="12"/>
        <v>0.19692307692307692</v>
      </c>
    </row>
    <row r="75" spans="12:15" x14ac:dyDescent="0.3">
      <c r="L75" s="70">
        <v>13</v>
      </c>
      <c r="M75" s="73">
        <f t="shared" si="8"/>
        <v>7.1428571428571425E-2</v>
      </c>
      <c r="N75" s="70">
        <f t="shared" ref="N75:N77" si="13">0.01*L75</f>
        <v>0.13</v>
      </c>
      <c r="O75" s="73">
        <f t="shared" ref="O75:O77" si="14">(1/(L75+1))*1+0.01*L75</f>
        <v>0.20142857142857143</v>
      </c>
    </row>
    <row r="76" spans="12:15" x14ac:dyDescent="0.3">
      <c r="L76" s="70">
        <v>14</v>
      </c>
      <c r="M76" s="73">
        <f t="shared" si="8"/>
        <v>6.6666666666666666E-2</v>
      </c>
      <c r="N76" s="70">
        <f t="shared" si="13"/>
        <v>0.14000000000000001</v>
      </c>
      <c r="O76" s="73">
        <f t="shared" si="14"/>
        <v>0.20666666666666667</v>
      </c>
    </row>
    <row r="77" spans="12:15" x14ac:dyDescent="0.3">
      <c r="L77" s="70">
        <v>15</v>
      </c>
      <c r="M77" s="73">
        <f t="shared" si="8"/>
        <v>6.25E-2</v>
      </c>
      <c r="N77" s="70">
        <f t="shared" si="13"/>
        <v>0.15</v>
      </c>
      <c r="O77" s="73">
        <f t="shared" si="14"/>
        <v>0.21249999999999999</v>
      </c>
    </row>
  </sheetData>
  <hyperlinks>
    <hyperlink ref="A2:D2" r:id="rId1" display="https://www.depauw.edu/learn/microexcel/" xr:uid="{CF924381-DDE4-4180-8AAF-20FC3449DFC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MCSim3</vt:lpstr>
      <vt:lpstr>MCSim4</vt:lpstr>
      <vt:lpstr>MCSim5</vt:lpstr>
      <vt:lpstr>MCSim6</vt:lpstr>
      <vt:lpstr>MCSim7</vt:lpstr>
      <vt:lpstr>DGP</vt:lpstr>
      <vt:lpstr>DGPLowerCost</vt:lpstr>
      <vt:lpstr>Analytical</vt:lpstr>
    </vt:vector>
  </TitlesOfParts>
  <Company>DePauw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Barreto</dc:creator>
  <cp:lastModifiedBy>Humberto Barreto</cp:lastModifiedBy>
  <dcterms:created xsi:type="dcterms:W3CDTF">2025-01-01T00:27:02Z</dcterms:created>
  <dcterms:modified xsi:type="dcterms:W3CDTF">2025-01-10T23:26:07Z</dcterms:modified>
</cp:coreProperties>
</file>