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barr\OneDrive\Escritorio\"/>
    </mc:Choice>
  </mc:AlternateContent>
  <xr:revisionPtr revIDLastSave="0" documentId="13_ncr:1_{71FD6942-4405-4D0A-A0A4-D1062FA81F63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2" l="1"/>
  <c r="I1" i="2"/>
  <c r="I2" i="2" s="1"/>
  <c r="J2" i="2" s="1"/>
  <c r="J14" i="2"/>
  <c r="I20" i="2"/>
  <c r="F27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D5" i="1"/>
  <c r="D17" i="1"/>
  <c r="D27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K2" i="2" l="1"/>
  <c r="I21" i="2"/>
</calcChain>
</file>

<file path=xl/sharedStrings.xml><?xml version="1.0" encoding="utf-8"?>
<sst xmlns="http://schemas.openxmlformats.org/spreadsheetml/2006/main" count="32" uniqueCount="32">
  <si>
    <t>AÑO</t>
  </si>
  <si>
    <t>BIMESTRE</t>
  </si>
  <si>
    <t>DEMANDA</t>
  </si>
  <si>
    <t>pm_n_2</t>
  </si>
  <si>
    <t>error_abs_n_2</t>
  </si>
  <si>
    <t>abs_error_n_2</t>
  </si>
  <si>
    <t>At</t>
  </si>
  <si>
    <t>Ft2</t>
  </si>
  <si>
    <t>Actividad</t>
  </si>
  <si>
    <t>Monto</t>
  </si>
  <si>
    <t>Disponible</t>
  </si>
  <si>
    <t>Utilizado</t>
  </si>
  <si>
    <t>Alquiler</t>
  </si>
  <si>
    <t>Teléfono</t>
  </si>
  <si>
    <t>Fundación</t>
  </si>
  <si>
    <t>Amar ASY</t>
  </si>
  <si>
    <t>Comida</t>
  </si>
  <si>
    <t>Uber</t>
  </si>
  <si>
    <t>Ahorro</t>
  </si>
  <si>
    <t>Casa Mami</t>
  </si>
  <si>
    <t>Lightroom</t>
  </si>
  <si>
    <t>Carro</t>
  </si>
  <si>
    <t>Coopecar</t>
  </si>
  <si>
    <t>Medismart</t>
  </si>
  <si>
    <t>Netfilx</t>
  </si>
  <si>
    <t>Gasolina</t>
  </si>
  <si>
    <t>Quincenal</t>
  </si>
  <si>
    <t>Salario Bruto Mensual</t>
  </si>
  <si>
    <t>Salario Neto Mensual</t>
  </si>
  <si>
    <t>Salario Bruto Mensual Dólares</t>
  </si>
  <si>
    <t>TIPO_CAMBIO</t>
  </si>
  <si>
    <t>CCSS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</si>
</sst>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/>
    <xf numFmtId="43" fontId="3" fillId="0" borderId="1" xfId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4" fillId="2" borderId="0" xfId="0" applyFont="1" applyFill="1"/>
    <xf numFmtId="43" fontId="4" fillId="2" borderId="0" xfId="1" applyFont="1" applyFill="1"/>
    <xf numFmtId="0" fontId="0" fillId="0" borderId="2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3" fontId="0" fillId="3" borderId="5" xfId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3" fontId="0" fillId="3" borderId="8" xfId="1" applyFont="1" applyFill="1" applyBorder="1" applyAlignment="1">
      <alignment horizontal="center" vertical="center"/>
    </xf>
    <xf numFmtId="0" fontId="0" fillId="3" borderId="6" xfId="0" applyFill="1" applyBorder="1"/>
    <xf numFmtId="43" fontId="1" fillId="3" borderId="9" xfId="0" applyNumberFormat="1" applyFont="1" applyFill="1" applyBorder="1"/>
    <xf numFmtId="43" fontId="1" fillId="0" borderId="0" xfId="1" applyFont="1"/>
    <xf numFmtId="0" fontId="3" fillId="2" borderId="0" xfId="0" applyFont="1" applyFill="1"/>
    <xf numFmtId="43" fontId="0" fillId="0" borderId="0" xfId="0" applyNumberFormat="1"/>
    <xf numFmtId="2" fontId="3" fillId="4" borderId="0" xfId="0" applyNumberFormat="1" applyFont="1" applyFill="1"/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2" workbookViewId="0">
      <selection activeCell="F2" sqref="F2"/>
    </sheetView>
  </sheetViews>
  <sheetFormatPr defaultRowHeight="14.4" x14ac:dyDescent="0.3"/>
  <cols>
    <col min="1" max="1" width="5" style="1" bestFit="1" customWidth="1"/>
    <col min="2" max="2" width="9.5546875" style="1" bestFit="1" customWidth="1"/>
    <col min="3" max="3" width="10" style="1" bestFit="1" customWidth="1"/>
    <col min="4" max="4" width="8.5546875" style="1" bestFit="1" customWidth="1"/>
    <col min="5" max="6" width="13.21875" style="1" bestFit="1" customWidth="1"/>
    <col min="7" max="16384" width="8.88671875" style="1"/>
  </cols>
  <sheetData>
    <row r="1" spans="1:6" x14ac:dyDescent="0.3">
      <c r="C1" s="1" t="s">
        <v>6</v>
      </c>
      <c r="D1" s="1" t="s">
        <v>7</v>
      </c>
    </row>
    <row r="2" spans="1:6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25">
        <v>2015</v>
      </c>
      <c r="B3" s="2">
        <v>1</v>
      </c>
      <c r="C3" s="2">
        <v>12545</v>
      </c>
    </row>
    <row r="4" spans="1:6" x14ac:dyDescent="0.3">
      <c r="A4" s="25"/>
      <c r="B4" s="2">
        <v>2</v>
      </c>
      <c r="C4" s="2">
        <v>10256</v>
      </c>
    </row>
    <row r="5" spans="1:6" x14ac:dyDescent="0.3">
      <c r="A5" s="25"/>
      <c r="B5" s="2">
        <v>3</v>
      </c>
      <c r="C5" s="2">
        <v>13487</v>
      </c>
      <c r="D5" s="3">
        <f>+AVERAGE(C3:C4)</f>
        <v>11400.5</v>
      </c>
      <c r="E5" s="1">
        <f>+C5-D5</f>
        <v>2086.5</v>
      </c>
      <c r="F5" s="1">
        <f>+ABS(E5)</f>
        <v>2086.5</v>
      </c>
    </row>
    <row r="6" spans="1:6" x14ac:dyDescent="0.3">
      <c r="A6" s="25"/>
      <c r="B6" s="2">
        <v>4</v>
      </c>
      <c r="C6" s="2">
        <v>15982</v>
      </c>
      <c r="D6" s="3">
        <f t="shared" ref="D6:D26" si="0">+AVERAGE(C4:C5)</f>
        <v>11871.5</v>
      </c>
      <c r="E6" s="1">
        <f t="shared" ref="E6:E26" si="1">+C6-D6</f>
        <v>4110.5</v>
      </c>
      <c r="F6" s="1">
        <f t="shared" ref="F6:F26" si="2">+ABS(E6)</f>
        <v>4110.5</v>
      </c>
    </row>
    <row r="7" spans="1:6" x14ac:dyDescent="0.3">
      <c r="A7" s="25"/>
      <c r="B7" s="2">
        <v>5</v>
      </c>
      <c r="C7" s="2">
        <v>16547</v>
      </c>
      <c r="D7" s="3">
        <f t="shared" si="0"/>
        <v>14734.5</v>
      </c>
      <c r="E7" s="1">
        <f t="shared" si="1"/>
        <v>1812.5</v>
      </c>
      <c r="F7" s="1">
        <f t="shared" si="2"/>
        <v>1812.5</v>
      </c>
    </row>
    <row r="8" spans="1:6" x14ac:dyDescent="0.3">
      <c r="A8" s="25"/>
      <c r="B8" s="2">
        <v>6</v>
      </c>
      <c r="C8" s="2">
        <v>20354</v>
      </c>
      <c r="D8" s="3">
        <f t="shared" si="0"/>
        <v>16264.5</v>
      </c>
      <c r="E8" s="1">
        <f t="shared" si="1"/>
        <v>4089.5</v>
      </c>
      <c r="F8" s="1">
        <f t="shared" si="2"/>
        <v>4089.5</v>
      </c>
    </row>
    <row r="9" spans="1:6" x14ac:dyDescent="0.3">
      <c r="A9" s="25">
        <v>2016</v>
      </c>
      <c r="B9" s="2">
        <v>1</v>
      </c>
      <c r="C9" s="2">
        <v>21500</v>
      </c>
      <c r="D9" s="3">
        <f t="shared" si="0"/>
        <v>18450.5</v>
      </c>
      <c r="E9" s="1">
        <f t="shared" si="1"/>
        <v>3049.5</v>
      </c>
      <c r="F9" s="1">
        <f t="shared" si="2"/>
        <v>3049.5</v>
      </c>
    </row>
    <row r="10" spans="1:6" x14ac:dyDescent="0.3">
      <c r="A10" s="25"/>
      <c r="B10" s="2">
        <v>2</v>
      </c>
      <c r="C10" s="2">
        <v>18546</v>
      </c>
      <c r="D10" s="3">
        <f t="shared" si="0"/>
        <v>20927</v>
      </c>
      <c r="E10" s="1">
        <f t="shared" si="1"/>
        <v>-2381</v>
      </c>
      <c r="F10" s="1">
        <f t="shared" si="2"/>
        <v>2381</v>
      </c>
    </row>
    <row r="11" spans="1:6" x14ac:dyDescent="0.3">
      <c r="A11" s="25"/>
      <c r="B11" s="2">
        <v>3</v>
      </c>
      <c r="C11" s="2">
        <v>25648</v>
      </c>
      <c r="D11" s="3">
        <f t="shared" si="0"/>
        <v>20023</v>
      </c>
      <c r="E11" s="1">
        <f t="shared" si="1"/>
        <v>5625</v>
      </c>
      <c r="F11" s="1">
        <f t="shared" si="2"/>
        <v>5625</v>
      </c>
    </row>
    <row r="12" spans="1:6" x14ac:dyDescent="0.3">
      <c r="A12" s="25"/>
      <c r="B12" s="2">
        <v>4</v>
      </c>
      <c r="C12" s="2">
        <v>22530</v>
      </c>
      <c r="D12" s="3">
        <f t="shared" si="0"/>
        <v>22097</v>
      </c>
      <c r="E12" s="1">
        <f t="shared" si="1"/>
        <v>433</v>
      </c>
      <c r="F12" s="1">
        <f t="shared" si="2"/>
        <v>433</v>
      </c>
    </row>
    <row r="13" spans="1:6" x14ac:dyDescent="0.3">
      <c r="A13" s="25"/>
      <c r="B13" s="2">
        <v>5</v>
      </c>
      <c r="C13" s="2">
        <v>26540</v>
      </c>
      <c r="D13" s="3">
        <f t="shared" si="0"/>
        <v>24089</v>
      </c>
      <c r="E13" s="1">
        <f t="shared" si="1"/>
        <v>2451</v>
      </c>
      <c r="F13" s="1">
        <f t="shared" si="2"/>
        <v>2451</v>
      </c>
    </row>
    <row r="14" spans="1:6" x14ac:dyDescent="0.3">
      <c r="A14" s="25"/>
      <c r="B14" s="2">
        <v>6</v>
      </c>
      <c r="C14" s="2">
        <v>32458</v>
      </c>
      <c r="D14" s="3">
        <f t="shared" si="0"/>
        <v>24535</v>
      </c>
      <c r="E14" s="1">
        <f t="shared" si="1"/>
        <v>7923</v>
      </c>
      <c r="F14" s="1">
        <f t="shared" si="2"/>
        <v>7923</v>
      </c>
    </row>
    <row r="15" spans="1:6" x14ac:dyDescent="0.3">
      <c r="A15" s="25">
        <v>2017</v>
      </c>
      <c r="B15" s="2">
        <v>1</v>
      </c>
      <c r="C15" s="2">
        <v>30485</v>
      </c>
      <c r="D15" s="3">
        <f t="shared" si="0"/>
        <v>29499</v>
      </c>
      <c r="E15" s="1">
        <f t="shared" si="1"/>
        <v>986</v>
      </c>
      <c r="F15" s="1">
        <f t="shared" si="2"/>
        <v>986</v>
      </c>
    </row>
    <row r="16" spans="1:6" x14ac:dyDescent="0.3">
      <c r="A16" s="25"/>
      <c r="B16" s="2">
        <v>2</v>
      </c>
      <c r="C16" s="2">
        <v>31789</v>
      </c>
      <c r="D16" s="3">
        <f t="shared" si="0"/>
        <v>31471.5</v>
      </c>
      <c r="E16" s="1">
        <f t="shared" si="1"/>
        <v>317.5</v>
      </c>
      <c r="F16" s="1">
        <f t="shared" si="2"/>
        <v>317.5</v>
      </c>
    </row>
    <row r="17" spans="1:6" x14ac:dyDescent="0.3">
      <c r="A17" s="25"/>
      <c r="B17" s="2">
        <v>3</v>
      </c>
      <c r="C17" s="2">
        <v>45000</v>
      </c>
      <c r="D17" s="3">
        <f>+AVERAGE(C15:C16)</f>
        <v>31137</v>
      </c>
      <c r="E17" s="1">
        <f t="shared" si="1"/>
        <v>13863</v>
      </c>
      <c r="F17" s="1">
        <f t="shared" si="2"/>
        <v>13863</v>
      </c>
    </row>
    <row r="18" spans="1:6" x14ac:dyDescent="0.3">
      <c r="A18" s="25"/>
      <c r="B18" s="2">
        <v>4</v>
      </c>
      <c r="C18" s="2">
        <v>35450</v>
      </c>
      <c r="D18" s="3">
        <f t="shared" si="0"/>
        <v>38394.5</v>
      </c>
      <c r="E18" s="1">
        <f t="shared" si="1"/>
        <v>-2944.5</v>
      </c>
      <c r="F18" s="1">
        <f t="shared" si="2"/>
        <v>2944.5</v>
      </c>
    </row>
    <row r="19" spans="1:6" x14ac:dyDescent="0.3">
      <c r="A19" s="25"/>
      <c r="B19" s="2">
        <v>5</v>
      </c>
      <c r="C19" s="2">
        <v>38745</v>
      </c>
      <c r="D19" s="3">
        <f t="shared" si="0"/>
        <v>40225</v>
      </c>
      <c r="E19" s="1">
        <f t="shared" si="1"/>
        <v>-1480</v>
      </c>
      <c r="F19" s="1">
        <f t="shared" si="2"/>
        <v>1480</v>
      </c>
    </row>
    <row r="20" spans="1:6" x14ac:dyDescent="0.3">
      <c r="A20" s="25"/>
      <c r="B20" s="2">
        <v>6</v>
      </c>
      <c r="C20" s="2">
        <v>32000</v>
      </c>
      <c r="D20" s="3">
        <f t="shared" si="0"/>
        <v>37097.5</v>
      </c>
      <c r="E20" s="1">
        <f t="shared" si="1"/>
        <v>-5097.5</v>
      </c>
      <c r="F20" s="1">
        <f t="shared" si="2"/>
        <v>5097.5</v>
      </c>
    </row>
    <row r="21" spans="1:6" x14ac:dyDescent="0.3">
      <c r="A21" s="25">
        <v>2018</v>
      </c>
      <c r="B21" s="2">
        <v>1</v>
      </c>
      <c r="C21" s="2">
        <v>42564</v>
      </c>
      <c r="D21" s="3">
        <f t="shared" si="0"/>
        <v>35372.5</v>
      </c>
      <c r="E21" s="1">
        <f t="shared" si="1"/>
        <v>7191.5</v>
      </c>
      <c r="F21" s="1">
        <f t="shared" si="2"/>
        <v>7191.5</v>
      </c>
    </row>
    <row r="22" spans="1:6" x14ac:dyDescent="0.3">
      <c r="A22" s="25"/>
      <c r="B22" s="2">
        <v>2</v>
      </c>
      <c r="C22" s="2">
        <v>41530</v>
      </c>
      <c r="D22" s="3">
        <f t="shared" si="0"/>
        <v>37282</v>
      </c>
      <c r="E22" s="1">
        <f t="shared" si="1"/>
        <v>4248</v>
      </c>
      <c r="F22" s="1">
        <f t="shared" si="2"/>
        <v>4248</v>
      </c>
    </row>
    <row r="23" spans="1:6" x14ac:dyDescent="0.3">
      <c r="A23" s="25"/>
      <c r="B23" s="2">
        <v>3</v>
      </c>
      <c r="C23" s="2">
        <v>51685</v>
      </c>
      <c r="D23" s="3">
        <f t="shared" si="0"/>
        <v>42047</v>
      </c>
      <c r="E23" s="1">
        <f t="shared" si="1"/>
        <v>9638</v>
      </c>
      <c r="F23" s="1">
        <f t="shared" si="2"/>
        <v>9638</v>
      </c>
    </row>
    <row r="24" spans="1:6" x14ac:dyDescent="0.3">
      <c r="A24" s="25"/>
      <c r="B24" s="2">
        <v>4</v>
      </c>
      <c r="C24" s="2">
        <v>47201</v>
      </c>
      <c r="D24" s="3">
        <f t="shared" si="0"/>
        <v>46607.5</v>
      </c>
      <c r="E24" s="1">
        <f t="shared" si="1"/>
        <v>593.5</v>
      </c>
      <c r="F24" s="1">
        <f t="shared" si="2"/>
        <v>593.5</v>
      </c>
    </row>
    <row r="25" spans="1:6" x14ac:dyDescent="0.3">
      <c r="A25" s="25"/>
      <c r="B25" s="2">
        <v>5</v>
      </c>
      <c r="C25" s="2">
        <v>46302</v>
      </c>
      <c r="D25" s="3">
        <f t="shared" si="0"/>
        <v>49443</v>
      </c>
      <c r="E25" s="1">
        <f t="shared" si="1"/>
        <v>-3141</v>
      </c>
      <c r="F25" s="1">
        <f t="shared" si="2"/>
        <v>3141</v>
      </c>
    </row>
    <row r="26" spans="1:6" x14ac:dyDescent="0.3">
      <c r="A26" s="25"/>
      <c r="B26" s="2">
        <v>6</v>
      </c>
      <c r="C26" s="2">
        <v>53162</v>
      </c>
      <c r="D26" s="3">
        <f t="shared" si="0"/>
        <v>46751.5</v>
      </c>
      <c r="E26" s="1">
        <f t="shared" si="1"/>
        <v>6410.5</v>
      </c>
      <c r="F26" s="1">
        <f t="shared" si="2"/>
        <v>6410.5</v>
      </c>
    </row>
    <row r="27" spans="1:6" x14ac:dyDescent="0.3">
      <c r="A27" s="2"/>
      <c r="B27" s="2"/>
      <c r="C27" s="2"/>
      <c r="D27" s="3">
        <f>+AVERAGE(C25:C26)</f>
        <v>49732</v>
      </c>
      <c r="F27" s="2">
        <f>+AVERAGE(F5:F26)</f>
        <v>4085.1136363636365</v>
      </c>
    </row>
  </sheetData>
  <mergeCells count="4">
    <mergeCell ref="A3:A8"/>
    <mergeCell ref="A9:A14"/>
    <mergeCell ref="A15:A20"/>
    <mergeCell ref="A21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6B61-9F5C-4DB9-9226-CBB42B0D54CF}">
  <dimension ref="E1:M22"/>
  <sheetViews>
    <sheetView tabSelected="1" workbookViewId="0">
      <selection activeCell="M23" sqref="M23"/>
    </sheetView>
  </sheetViews>
  <sheetFormatPr defaultRowHeight="14.4" x14ac:dyDescent="0.3"/>
  <cols>
    <col min="5" max="5" width="14.44140625" bestFit="1" customWidth="1"/>
    <col min="6" max="6" width="7.109375" bestFit="1" customWidth="1"/>
    <col min="8" max="8" width="24.6640625" bestFit="1" customWidth="1"/>
    <col min="9" max="9" width="16.6640625" bestFit="1" customWidth="1"/>
    <col min="10" max="10" width="11.44140625" bestFit="1" customWidth="1"/>
    <col min="11" max="11" width="11.33203125" bestFit="1" customWidth="1"/>
    <col min="12" max="12" width="33.6640625" bestFit="1" customWidth="1"/>
    <col min="13" max="13" width="12.77734375" bestFit="1" customWidth="1"/>
  </cols>
  <sheetData>
    <row r="1" spans="5:13" ht="18" x14ac:dyDescent="0.35">
      <c r="E1" s="22" t="s">
        <v>30</v>
      </c>
      <c r="F1" s="24">
        <v>579.95000000000005</v>
      </c>
      <c r="H1" s="9" t="s">
        <v>27</v>
      </c>
      <c r="I1" s="10">
        <f>+M1*F1</f>
        <v>1339017.5575000001</v>
      </c>
      <c r="J1" s="21" t="s">
        <v>26</v>
      </c>
      <c r="K1" s="21" t="s">
        <v>31</v>
      </c>
      <c r="L1" s="9" t="s">
        <v>29</v>
      </c>
      <c r="M1">
        <v>2308.85</v>
      </c>
    </row>
    <row r="2" spans="5:13" ht="18" x14ac:dyDescent="0.35">
      <c r="H2" s="9" t="s">
        <v>28</v>
      </c>
      <c r="I2" s="10">
        <f>+I1-I1*0.15</f>
        <v>1138164.9238750001</v>
      </c>
      <c r="J2" s="21">
        <f>+I2/2</f>
        <v>569082.46193750005</v>
      </c>
      <c r="K2" s="23">
        <f>+I1-I2</f>
        <v>200852.63362500002</v>
      </c>
    </row>
    <row r="3" spans="5:13" x14ac:dyDescent="0.3">
      <c r="H3" s="6" t="s">
        <v>8</v>
      </c>
      <c r="I3" s="6" t="s">
        <v>9</v>
      </c>
    </row>
    <row r="4" spans="5:13" x14ac:dyDescent="0.3">
      <c r="H4" s="7" t="s">
        <v>12</v>
      </c>
      <c r="I4" s="8">
        <v>330000</v>
      </c>
    </row>
    <row r="5" spans="5:13" x14ac:dyDescent="0.3">
      <c r="H5" s="7" t="s">
        <v>13</v>
      </c>
      <c r="I5" s="8">
        <v>10000</v>
      </c>
    </row>
    <row r="6" spans="5:13" x14ac:dyDescent="0.3">
      <c r="H6" s="7" t="s">
        <v>14</v>
      </c>
      <c r="I6" s="8">
        <v>10000</v>
      </c>
    </row>
    <row r="7" spans="5:13" x14ac:dyDescent="0.3">
      <c r="H7" s="7" t="s">
        <v>15</v>
      </c>
      <c r="I7" s="8">
        <v>8500</v>
      </c>
    </row>
    <row r="8" spans="5:13" x14ac:dyDescent="0.3">
      <c r="H8" s="7" t="s">
        <v>16</v>
      </c>
      <c r="I8" s="8">
        <v>250000</v>
      </c>
    </row>
    <row r="9" spans="5:13" x14ac:dyDescent="0.3">
      <c r="H9" s="7" t="s">
        <v>17</v>
      </c>
      <c r="I9" s="8">
        <v>20000</v>
      </c>
    </row>
    <row r="10" spans="5:13" x14ac:dyDescent="0.3">
      <c r="H10" s="7" t="s">
        <v>18</v>
      </c>
      <c r="I10" s="8">
        <v>130000</v>
      </c>
    </row>
    <row r="11" spans="5:13" x14ac:dyDescent="0.3">
      <c r="H11" s="7" t="s">
        <v>19</v>
      </c>
      <c r="I11" s="8"/>
    </row>
    <row r="12" spans="5:13" ht="15" thickBot="1" x14ac:dyDescent="0.35">
      <c r="H12" s="13" t="s">
        <v>20</v>
      </c>
      <c r="I12" s="14">
        <v>8500</v>
      </c>
    </row>
    <row r="13" spans="5:13" x14ac:dyDescent="0.3">
      <c r="H13" s="15" t="s">
        <v>21</v>
      </c>
      <c r="I13" s="16">
        <v>280000</v>
      </c>
      <c r="J13" s="19"/>
    </row>
    <row r="14" spans="5:13" ht="15" thickBot="1" x14ac:dyDescent="0.35">
      <c r="H14" s="17" t="s">
        <v>22</v>
      </c>
      <c r="I14" s="18">
        <v>89000</v>
      </c>
      <c r="J14" s="20">
        <f>+I13+I14</f>
        <v>369000</v>
      </c>
    </row>
    <row r="15" spans="5:13" x14ac:dyDescent="0.3">
      <c r="H15" s="11" t="s">
        <v>23</v>
      </c>
      <c r="I15" s="12">
        <v>5000</v>
      </c>
    </row>
    <row r="16" spans="5:13" x14ac:dyDescent="0.3">
      <c r="H16" s="7" t="s">
        <v>24</v>
      </c>
      <c r="I16" s="8">
        <v>5000</v>
      </c>
    </row>
    <row r="17" spans="8:13" x14ac:dyDescent="0.3">
      <c r="H17" s="7" t="s">
        <v>25</v>
      </c>
      <c r="I17" s="8">
        <v>50000</v>
      </c>
    </row>
    <row r="20" spans="8:13" ht="15.6" x14ac:dyDescent="0.3">
      <c r="H20" s="4" t="s">
        <v>11</v>
      </c>
      <c r="I20" s="5">
        <f>+SUM(I4:I17)</f>
        <v>1196000</v>
      </c>
    </row>
    <row r="21" spans="8:13" ht="15.6" x14ac:dyDescent="0.3">
      <c r="H21" s="4" t="s">
        <v>10</v>
      </c>
      <c r="I21" s="5">
        <f>+I2-I20</f>
        <v>-57835.076124999905</v>
      </c>
    </row>
    <row r="22" spans="8:13" x14ac:dyDescent="0.3">
      <c r="L22">
        <v>99</v>
      </c>
      <c r="M22">
        <f>+F1*L22</f>
        <v>57415.05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</dc:creator>
  <cp:lastModifiedBy>Gabriel Barrios</cp:lastModifiedBy>
  <dcterms:created xsi:type="dcterms:W3CDTF">2015-06-05T18:17:20Z</dcterms:created>
  <dcterms:modified xsi:type="dcterms:W3CDTF">2023-02-11T07:09:44Z</dcterms:modified>
</cp:coreProperties>
</file>