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o\Desktop\自动生成报告宏\"/>
    </mc:Choice>
  </mc:AlternateContent>
  <xr:revisionPtr revIDLastSave="0" documentId="13_ncr:1_{B7486765-0548-4055-9CF3-D9533EF8CAF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" i="1" l="1"/>
  <c r="R30" i="1" s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P24" i="1"/>
  <c r="R24" i="1" s="1"/>
  <c r="P25" i="1"/>
  <c r="R25" i="1" s="1"/>
  <c r="P26" i="1"/>
  <c r="R26" i="1" s="1"/>
  <c r="P27" i="1"/>
  <c r="R27" i="1" s="1"/>
  <c r="P28" i="1"/>
  <c r="R28" i="1" s="1"/>
  <c r="P29" i="1"/>
  <c r="R29" i="1" s="1"/>
  <c r="P2" i="1"/>
  <c r="Q2" i="1" s="1"/>
  <c r="H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H3" i="1"/>
  <c r="I3" i="1"/>
  <c r="J3" i="1"/>
  <c r="K3" i="1"/>
  <c r="M3" i="1"/>
  <c r="H4" i="1"/>
  <c r="I4" i="1"/>
  <c r="J4" i="1"/>
  <c r="K4" i="1"/>
  <c r="M4" i="1"/>
  <c r="H5" i="1"/>
  <c r="I5" i="1"/>
  <c r="J5" i="1"/>
  <c r="K5" i="1"/>
  <c r="M5" i="1"/>
  <c r="H6" i="1"/>
  <c r="I6" i="1"/>
  <c r="J6" i="1"/>
  <c r="K6" i="1"/>
  <c r="M6" i="1"/>
  <c r="H7" i="1"/>
  <c r="I7" i="1"/>
  <c r="J7" i="1"/>
  <c r="K7" i="1"/>
  <c r="M7" i="1"/>
  <c r="H8" i="1"/>
  <c r="I8" i="1"/>
  <c r="J8" i="1"/>
  <c r="K8" i="1"/>
  <c r="M8" i="1"/>
  <c r="H9" i="1"/>
  <c r="I9" i="1"/>
  <c r="J9" i="1"/>
  <c r="K9" i="1"/>
  <c r="M9" i="1"/>
  <c r="H10" i="1"/>
  <c r="I10" i="1"/>
  <c r="J10" i="1"/>
  <c r="K10" i="1"/>
  <c r="M10" i="1"/>
  <c r="H11" i="1"/>
  <c r="I11" i="1"/>
  <c r="J11" i="1"/>
  <c r="K11" i="1"/>
  <c r="M11" i="1"/>
  <c r="H12" i="1"/>
  <c r="I12" i="1"/>
  <c r="J12" i="1"/>
  <c r="K12" i="1"/>
  <c r="M12" i="1"/>
  <c r="H13" i="1"/>
  <c r="I13" i="1"/>
  <c r="J13" i="1"/>
  <c r="K13" i="1"/>
  <c r="M13" i="1"/>
  <c r="H14" i="1"/>
  <c r="I14" i="1"/>
  <c r="J14" i="1"/>
  <c r="K14" i="1"/>
  <c r="M14" i="1"/>
  <c r="H15" i="1"/>
  <c r="I15" i="1"/>
  <c r="J15" i="1"/>
  <c r="K15" i="1"/>
  <c r="M15" i="1"/>
  <c r="H16" i="1"/>
  <c r="I16" i="1"/>
  <c r="J16" i="1"/>
  <c r="K16" i="1"/>
  <c r="M16" i="1"/>
  <c r="H17" i="1"/>
  <c r="I17" i="1"/>
  <c r="J17" i="1"/>
  <c r="K17" i="1"/>
  <c r="M17" i="1"/>
  <c r="H18" i="1"/>
  <c r="I18" i="1"/>
  <c r="J18" i="1"/>
  <c r="K18" i="1"/>
  <c r="M18" i="1"/>
  <c r="H19" i="1"/>
  <c r="I19" i="1"/>
  <c r="J19" i="1"/>
  <c r="K19" i="1"/>
  <c r="M19" i="1"/>
  <c r="H20" i="1"/>
  <c r="I20" i="1"/>
  <c r="J20" i="1"/>
  <c r="K20" i="1"/>
  <c r="M20" i="1"/>
  <c r="H21" i="1"/>
  <c r="I21" i="1"/>
  <c r="J21" i="1"/>
  <c r="K21" i="1"/>
  <c r="M21" i="1"/>
  <c r="H22" i="1"/>
  <c r="I22" i="1"/>
  <c r="J22" i="1"/>
  <c r="K22" i="1"/>
  <c r="M22" i="1"/>
  <c r="H23" i="1"/>
  <c r="I23" i="1"/>
  <c r="J23" i="1"/>
  <c r="K23" i="1"/>
  <c r="M23" i="1"/>
  <c r="H24" i="1"/>
  <c r="I24" i="1"/>
  <c r="J24" i="1"/>
  <c r="K24" i="1"/>
  <c r="M24" i="1"/>
  <c r="H25" i="1"/>
  <c r="I25" i="1"/>
  <c r="J25" i="1"/>
  <c r="K25" i="1"/>
  <c r="M25" i="1"/>
  <c r="H26" i="1"/>
  <c r="I26" i="1"/>
  <c r="J26" i="1"/>
  <c r="K26" i="1"/>
  <c r="M26" i="1"/>
  <c r="H27" i="1"/>
  <c r="I27" i="1"/>
  <c r="J27" i="1"/>
  <c r="K27" i="1"/>
  <c r="M27" i="1"/>
  <c r="H28" i="1"/>
  <c r="I28" i="1"/>
  <c r="J28" i="1"/>
  <c r="K28" i="1"/>
  <c r="M28" i="1"/>
  <c r="H29" i="1"/>
  <c r="I29" i="1"/>
  <c r="J29" i="1"/>
  <c r="K29" i="1"/>
  <c r="M29" i="1"/>
  <c r="H30" i="1"/>
  <c r="I30" i="1"/>
  <c r="J30" i="1"/>
  <c r="K30" i="1"/>
  <c r="M30" i="1"/>
  <c r="M2" i="1"/>
  <c r="K2" i="1"/>
  <c r="J2" i="1"/>
  <c r="I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D2" i="1"/>
  <c r="R2" i="1" l="1"/>
  <c r="E2" i="1" s="1"/>
  <c r="Q30" i="1"/>
  <c r="E30" i="1" s="1"/>
  <c r="Q29" i="1"/>
  <c r="E29" i="1" s="1"/>
  <c r="Q28" i="1"/>
  <c r="E28" i="1" s="1"/>
  <c r="Q27" i="1"/>
  <c r="E27" i="1" s="1"/>
  <c r="Q26" i="1"/>
  <c r="E26" i="1" s="1"/>
  <c r="Q25" i="1"/>
  <c r="E25" i="1" s="1"/>
  <c r="Q24" i="1"/>
  <c r="E24" i="1" s="1"/>
  <c r="Q23" i="1"/>
  <c r="E23" i="1" s="1"/>
  <c r="Q22" i="1"/>
  <c r="E22" i="1" s="1"/>
  <c r="Q21" i="1"/>
  <c r="E21" i="1" s="1"/>
  <c r="Q20" i="1"/>
  <c r="E20" i="1" s="1"/>
  <c r="Q19" i="1"/>
  <c r="E19" i="1" s="1"/>
  <c r="Q18" i="1"/>
  <c r="E18" i="1" s="1"/>
  <c r="Q17" i="1"/>
  <c r="E17" i="1" s="1"/>
  <c r="Q16" i="1"/>
  <c r="E16" i="1" s="1"/>
  <c r="Q15" i="1"/>
  <c r="E15" i="1" s="1"/>
  <c r="Q14" i="1"/>
  <c r="E14" i="1" s="1"/>
  <c r="Q13" i="1"/>
  <c r="E13" i="1" s="1"/>
  <c r="Q12" i="1"/>
  <c r="E12" i="1" s="1"/>
  <c r="Q11" i="1"/>
  <c r="E11" i="1" s="1"/>
  <c r="Q10" i="1"/>
  <c r="E10" i="1" s="1"/>
  <c r="Q9" i="1"/>
  <c r="E9" i="1" s="1"/>
  <c r="Q8" i="1"/>
  <c r="E8" i="1" s="1"/>
  <c r="Q7" i="1"/>
  <c r="E7" i="1" s="1"/>
  <c r="Q6" i="1"/>
  <c r="E6" i="1" s="1"/>
  <c r="Q5" i="1"/>
  <c r="E5" i="1" s="1"/>
  <c r="Q4" i="1"/>
  <c r="E4" i="1" s="1"/>
  <c r="Q3" i="1"/>
  <c r="E3" i="1" s="1"/>
</calcChain>
</file>

<file path=xl/sharedStrings.xml><?xml version="1.0" encoding="utf-8"?>
<sst xmlns="http://schemas.openxmlformats.org/spreadsheetml/2006/main" count="288" uniqueCount="52">
  <si>
    <t>本周新增0个，关闭0个。</t>
    <phoneticPr fontId="1" type="noConversion"/>
  </si>
  <si>
    <t>PROBLEMHANDLING</t>
    <phoneticPr fontId="1" type="noConversion"/>
  </si>
  <si>
    <t>TECHNICALADVISORYSERVICE</t>
    <phoneticPr fontId="1" type="noConversion"/>
  </si>
  <si>
    <t>WORKTHISWEEK</t>
    <phoneticPr fontId="1" type="noConversion"/>
  </si>
  <si>
    <t>SYSTEMRUNNINGSTATUSMONITORINGRESULT</t>
    <phoneticPr fontId="1" type="noConversion"/>
  </si>
  <si>
    <t>ACTIVESYSTEMMAINTENANCE</t>
    <phoneticPr fontId="1" type="noConversion"/>
  </si>
  <si>
    <t>PROBLEMSUMMARY</t>
    <phoneticPr fontId="1" type="noConversion"/>
  </si>
  <si>
    <t>REPORTDATE</t>
    <phoneticPr fontId="1" type="noConversion"/>
  </si>
  <si>
    <t>2023年10月11日</t>
    <phoneticPr fontId="1" type="noConversion"/>
  </si>
  <si>
    <t>有1人次</t>
    <phoneticPr fontId="1" type="noConversion"/>
  </si>
  <si>
    <t xml:space="preserve">系统巡检：对系统共主动巡检7次，巡检发现问题0个，解决0个；^p
系统优化：对系统优化0次；^p
系统升级：完成系统升级0次；
</t>
    <phoneticPr fontId="1" type="noConversion"/>
  </si>
  <si>
    <t xml:space="preserve">本周内共收集问题0条，其中高风险问题0条、中风险问题0条、低风险问题0条；^p
本周内问题已关闭0条、关闭率0%；处理中问题0条、待处理问题0条；^p
截止到本周共计收集问题0条、其中高风险问题0条、中风险问题0条、低风险问题0条；^p
截止到本周已关闭0条、关闭率0%；处理中问题0条、待处理问题0条；
</t>
    <phoneticPr fontId="1" type="noConversion"/>
  </si>
  <si>
    <t/>
  </si>
  <si>
    <t>2023年10月18日</t>
  </si>
  <si>
    <t>2023年10月25日</t>
  </si>
  <si>
    <t>2023年11月1日</t>
  </si>
  <si>
    <t>2023年11月8日</t>
  </si>
  <si>
    <t>2023年11月15日</t>
  </si>
  <si>
    <t>2023年11月22日</t>
  </si>
  <si>
    <t>2023年11月29日</t>
  </si>
  <si>
    <t>2023年12月6日</t>
  </si>
  <si>
    <t>2023年12月13日</t>
  </si>
  <si>
    <t>2023年12月20日</t>
  </si>
  <si>
    <t>2023年12月27日</t>
  </si>
  <si>
    <t>2024年1月3日</t>
  </si>
  <si>
    <t>2024年1月10日</t>
  </si>
  <si>
    <t>2024年1月17日</t>
  </si>
  <si>
    <t>2024年1月24日</t>
  </si>
  <si>
    <t>2024年1月31日</t>
  </si>
  <si>
    <t>2024年2月7日</t>
  </si>
  <si>
    <t>2024年2月14日</t>
  </si>
  <si>
    <t>2024年2月21日</t>
  </si>
  <si>
    <t>2024年2月28日</t>
  </si>
  <si>
    <t>2024年3月6日</t>
  </si>
  <si>
    <t>2024年3月13日</t>
  </si>
  <si>
    <t>2024年3月20日</t>
  </si>
  <si>
    <t>2024年3月27日</t>
  </si>
  <si>
    <t>2024年4月3日</t>
  </si>
  <si>
    <t>2024年4月10日</t>
  </si>
  <si>
    <t>2024年4月17日</t>
  </si>
  <si>
    <t>2024年4月24日</t>
  </si>
  <si>
    <t>cpu-max</t>
    <phoneticPr fontId="1" type="noConversion"/>
  </si>
  <si>
    <t>mem-max</t>
    <phoneticPr fontId="1" type="noConversion"/>
  </si>
  <si>
    <t>cpu-avg</t>
    <phoneticPr fontId="1" type="noConversion"/>
  </si>
  <si>
    <t>mem-avg</t>
    <phoneticPr fontId="1" type="noConversion"/>
  </si>
  <si>
    <t>net-max</t>
    <phoneticPr fontId="1" type="noConversion"/>
  </si>
  <si>
    <t>net-min</t>
    <phoneticPr fontId="1" type="noConversion"/>
  </si>
  <si>
    <t>net-avg</t>
    <phoneticPr fontId="1" type="noConversion"/>
  </si>
  <si>
    <t>Concurrent</t>
    <phoneticPr fontId="1" type="noConversion"/>
  </si>
  <si>
    <t>data</t>
    <phoneticPr fontId="1" type="noConversion"/>
  </si>
  <si>
    <t>datause</t>
    <phoneticPr fontId="1" type="noConversion"/>
  </si>
  <si>
    <t>datarise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</si>
</sst>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topLeftCell="E19" zoomScale="70" zoomScaleNormal="70" workbookViewId="0">
      <selection activeCell="R2" sqref="R2"/>
    </sheetView>
  </sheetViews>
  <sheetFormatPr defaultRowHeight="13.8" x14ac:dyDescent="0.25"/>
  <cols>
    <col min="1" max="1" width="26.5546875" customWidth="1"/>
    <col min="2" max="2" width="24.88671875" bestFit="1" customWidth="1"/>
    <col min="3" max="3" width="29" bestFit="1" customWidth="1"/>
    <col min="4" max="4" width="45.109375" customWidth="1"/>
    <col min="5" max="5" width="93" customWidth="1"/>
    <col min="6" max="6" width="63.21875" bestFit="1" customWidth="1"/>
    <col min="7" max="7" width="80.6640625" customWidth="1"/>
    <col min="15" max="15" width="12.21875" bestFit="1" customWidth="1"/>
    <col min="17" max="17" width="9.5546875" bestFit="1" customWidth="1"/>
  </cols>
  <sheetData>
    <row r="1" spans="1:18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43</v>
      </c>
      <c r="J1" t="s">
        <v>42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ht="110.4" x14ac:dyDescent="0.25">
      <c r="A2" s="4" t="s">
        <v>8</v>
      </c>
      <c r="B2" s="1" t="s">
        <v>0</v>
      </c>
      <c r="C2" s="1" t="s">
        <v>9</v>
      </c>
      <c r="D2" s="2" t="str">
        <f>"本周自2023年10月5日到"&amp;A2&amp;"止，总计7天，其中工作日5天,系统每天使用时间08时30分-18时00分。"</f>
        <v>本周自2023年10月5日到2023年10月11日止，总计7天，其中工作日5天,系统每天使用时间08时30分-18时00分。</v>
      </c>
      <c r="E2" s="3" t="str">
        <f ca="1">"CPU状态：使用率最大值"&amp;H2&amp;"%、平均值"&amp;I2&amp;"%、正常；^p
内存状态：使用率最大值"&amp;J2&amp;"%、平均值"&amp;K2&amp;"%、正常；^p
存储状态：本周新增数据量"&amp;P2&amp;" MB、增长率"&amp;R2&amp;" %、当前存储使用率"&amp;Q2&amp;"%、正常；^p
网络状态：吞吐量最大值"&amp;L2&amp;"KB/s、最小值"&amp;M2&amp;"KB/s、平均值"&amp;N2&amp;"KB/s、正常；^p
虚机资源：虚机数量15、在线量15、在线率100%、正常；^p
用户状态：监控周期内总访问量32673次、最大并发量"&amp;O2&amp;"；^p
告警状态：紧急告警0条，关闭0条；主要告警0条，关闭0条；一般告警0条，关闭0条。^p
新增数据：监控周期内新增加数据0条、增长率0%"</f>
        <v>CPU状态：使用率最大值60.81%、平均值31.66%、正常；^p
内存状态：使用率最大值66.07%、平均值49.66%、正常；^p
存储状态：本周新增数据量1930 MB、增长率0.39 %、当前存储使用率50.39%、正常；^p
网络状态：吞吐量最大值14672.87KB/s、最小值64.09KB/s、平均值897.39KB/s、正常；^p
虚机资源：虚机数量15、在线量15、在线率100%、正常；^p
用户状态：监控周期内总访问量32673次、最大并发量107；^p
告警状态：紧急告警0条，关闭0条；主要告警0条，关闭0条；一般告警0条，关闭0条。^p
新增数据：监控周期内新增加数据0条、增长率0%</v>
      </c>
      <c r="F2" s="2" t="s">
        <v>10</v>
      </c>
      <c r="G2" s="2" t="s">
        <v>11</v>
      </c>
      <c r="H2">
        <f ca="1">ROUND(RAND()*20+60,2)</f>
        <v>60.81</v>
      </c>
      <c r="I2">
        <f ca="1">ROUND(RAND()*10+30,2)</f>
        <v>31.66</v>
      </c>
      <c r="J2">
        <f ca="1">ROUND(RAND()*20+60,2)</f>
        <v>66.069999999999993</v>
      </c>
      <c r="K2">
        <f ca="1">ROUND(RAND()*10+40,2)</f>
        <v>49.66</v>
      </c>
      <c r="L2">
        <f ca="1">ROUND(RAND()*5000+10000,2)</f>
        <v>14672.87</v>
      </c>
      <c r="M2">
        <f ca="1">ROUND(RAND()*20+50,2)</f>
        <v>64.09</v>
      </c>
      <c r="N2">
        <f ca="1">ROUND(RAND()*550+800,2)</f>
        <v>897.39</v>
      </c>
      <c r="O2">
        <f ca="1">ROUND(RAND()*50+100,0)</f>
        <v>107</v>
      </c>
      <c r="P2">
        <f ca="1">ROUND(RAND()*1000+1500,0)</f>
        <v>1930</v>
      </c>
      <c r="Q2">
        <f ca="1">ROUND((250+SUM(P1:P2)/1000)/5,2)</f>
        <v>50.39</v>
      </c>
      <c r="R2">
        <f ca="1">ROUND(P2/(500*10),2)</f>
        <v>0.39</v>
      </c>
    </row>
    <row r="3" spans="1:18" ht="110.4" x14ac:dyDescent="0.25">
      <c r="A3" s="4" t="s">
        <v>13</v>
      </c>
      <c r="B3" s="1" t="s">
        <v>0</v>
      </c>
      <c r="C3" s="1" t="s">
        <v>9</v>
      </c>
      <c r="D3" s="2" t="str">
        <f>"本周自"&amp;A2&amp;"到"&amp;A3&amp;"止，总计7天，其中工作日5天,系统每天使用时间08时30分-18时00分。"</f>
        <v>本周自2023年10月11日到2023年10月18日止，总计7天，其中工作日5天,系统每天使用时间08时30分-18时00分。</v>
      </c>
      <c r="E3" s="3" t="str">
        <f t="shared" ref="E3:E30" ca="1" si="0">"CPU状态：使用率最大值"&amp;H3&amp;"%、平均值"&amp;I3&amp;"%、正常；^p
内存状态：使用率最大值"&amp;J3&amp;"%、平均值"&amp;K3&amp;"%、正常；^p
存储状态：本周新增数据量"&amp;P3&amp;" MB、增长率"&amp;R3&amp;" %、当前存储使用率"&amp;Q3&amp;"%、正常；^p
网络状态：吞吐量最大值"&amp;L3&amp;"KB/s、最小值"&amp;M3&amp;"KB/s、平均值"&amp;N3&amp;"KB/s、正常；^p
虚机资源：虚机数量15、在线量15、在线率100%、正常；^p
用户状态：监控周期内总访问量32673次、最大并发量"&amp;O3&amp;"；^p
告警状态：紧急告警0条，关闭0条；主要告警0条，关闭0条；一般告警0条，关闭0条。^p
新增数据：监控周期内新增加数据0条、增长率0%"</f>
        <v>CPU状态：使用率最大值50.21%、平均值38.51%、正常；^p
内存状态：使用率最大值74.58%、平均值47.16%、正常；^p
存储状态：本周新增数据量2246 MB、增长率0.45 %、当前存储使用率50.84%、正常；^p
网络状态：吞吐量最大值10955.75KB/s、最小值55.25KB/s、平均值1223.53KB/s、正常；^p
虚机资源：虚机数量15、在线量15、在线率100%、正常；^p
用户状态：监控周期内总访问量32673次、最大并发量108；^p
告警状态：紧急告警0条，关闭0条；主要告警0条，关闭0条；一般告警0条，关闭0条。^p
新增数据：监控周期内新增加数据0条、增长率0%</v>
      </c>
      <c r="F3" s="2" t="s">
        <v>10</v>
      </c>
      <c r="G3" s="2" t="s">
        <v>11</v>
      </c>
      <c r="H3">
        <f t="shared" ref="H3:H30" ca="1" si="1">ROUND(RAND()*20+50,2)</f>
        <v>50.21</v>
      </c>
      <c r="I3">
        <f t="shared" ref="I3:I30" ca="1" si="2">ROUND(RAND()*10+30,2)</f>
        <v>38.51</v>
      </c>
      <c r="J3">
        <f t="shared" ref="J3:J30" ca="1" si="3">ROUND(RAND()*20+60,2)</f>
        <v>74.58</v>
      </c>
      <c r="K3">
        <f t="shared" ref="K3:K30" ca="1" si="4">ROUND(RAND()*10+40,2)</f>
        <v>47.16</v>
      </c>
      <c r="L3">
        <f t="shared" ref="L3:L30" ca="1" si="5">ROUND(RAND()*5000+10000,2)</f>
        <v>10955.75</v>
      </c>
      <c r="M3">
        <f t="shared" ref="M3:M30" ca="1" si="6">ROUND(RAND()*20+50,2)</f>
        <v>55.25</v>
      </c>
      <c r="N3">
        <f t="shared" ref="N3:N30" ca="1" si="7">ROUND(RAND()*550+1000,2)</f>
        <v>1223.53</v>
      </c>
      <c r="O3">
        <f t="shared" ref="O3:O30" ca="1" si="8">ROUND(RAND()*50+100,0)</f>
        <v>108</v>
      </c>
      <c r="P3">
        <f t="shared" ref="P3:P29" ca="1" si="9">ROUND(RAND()*1000+1500,0)</f>
        <v>2246</v>
      </c>
      <c r="Q3">
        <f t="shared" ref="Q3" ca="1" si="10">ROUND((250+SUM(P2:P3)/1000)/5,2)</f>
        <v>50.84</v>
      </c>
      <c r="R3">
        <f t="shared" ref="R3:R30" ca="1" si="11">ROUND(P3/(500*10),2)</f>
        <v>0.45</v>
      </c>
    </row>
    <row r="4" spans="1:18" ht="110.4" x14ac:dyDescent="0.25">
      <c r="A4" s="4" t="s">
        <v>14</v>
      </c>
      <c r="B4" s="1" t="s">
        <v>0</v>
      </c>
      <c r="C4" s="1" t="s">
        <v>9</v>
      </c>
      <c r="D4" s="2" t="str">
        <f t="shared" ref="D4:D30" si="12">"本周自"&amp;A3&amp;"到"&amp;A4&amp;"止，总计7天，其中工作日5天,系统每天使用时间08时30分-18时00分。"</f>
        <v>本周自2023年10月18日到2023年10月25日止，总计7天，其中工作日5天,系统每天使用时间08时30分-18时00分。</v>
      </c>
      <c r="E4" s="3" t="str">
        <f t="shared" ca="1" si="0"/>
        <v>CPU状态：使用率最大值55.66%、平均值37.35%、正常；^p
内存状态：使用率最大值61.79%、平均值46.06%、正常；^p
存储状态：本周新增数据量2317 MB、增长率0.46 %、当前存储使用率51.3%、正常；^p
网络状态：吞吐量最大值14986.11KB/s、最小值52.93KB/s、平均值1133.06KB/s、正常；^p
虚机资源：虚机数量15、在线量15、在线率100%、正常；^p
用户状态：监控周期内总访问量32673次、最大并发量117；^p
告警状态：紧急告警0条，关闭0条；主要告警0条，关闭0条；一般告警0条，关闭0条。^p
新增数据：监控周期内新增加数据0条、增长率0%</v>
      </c>
      <c r="F4" s="2" t="s">
        <v>10</v>
      </c>
      <c r="G4" s="2" t="s">
        <v>11</v>
      </c>
      <c r="H4">
        <f t="shared" ca="1" si="1"/>
        <v>55.66</v>
      </c>
      <c r="I4">
        <f t="shared" ca="1" si="2"/>
        <v>37.35</v>
      </c>
      <c r="J4">
        <f t="shared" ca="1" si="3"/>
        <v>61.79</v>
      </c>
      <c r="K4">
        <f t="shared" ca="1" si="4"/>
        <v>46.06</v>
      </c>
      <c r="L4">
        <f t="shared" ca="1" si="5"/>
        <v>14986.11</v>
      </c>
      <c r="M4">
        <f t="shared" ca="1" si="6"/>
        <v>52.93</v>
      </c>
      <c r="N4">
        <f t="shared" ca="1" si="7"/>
        <v>1133.06</v>
      </c>
      <c r="O4">
        <f t="shared" ca="1" si="8"/>
        <v>117</v>
      </c>
      <c r="P4">
        <f t="shared" ca="1" si="9"/>
        <v>2317</v>
      </c>
      <c r="Q4">
        <f ca="1">ROUND((250+SUM(P2:P4)/1000)/5,2)</f>
        <v>51.3</v>
      </c>
      <c r="R4">
        <f t="shared" ca="1" si="11"/>
        <v>0.46</v>
      </c>
    </row>
    <row r="5" spans="1:18" ht="110.4" x14ac:dyDescent="0.25">
      <c r="A5" s="4" t="s">
        <v>15</v>
      </c>
      <c r="B5" s="1" t="s">
        <v>0</v>
      </c>
      <c r="C5" s="1" t="s">
        <v>9</v>
      </c>
      <c r="D5" s="2" t="str">
        <f t="shared" si="12"/>
        <v>本周自2023年10月25日到2023年11月1日止，总计7天，其中工作日5天,系统每天使用时间08时30分-18时00分。</v>
      </c>
      <c r="E5" s="3" t="str">
        <f t="shared" ca="1" si="0"/>
        <v>CPU状态：使用率最大值65.54%、平均值38.05%、正常；^p
内存状态：使用率最大值70.32%、平均值49.03%、正常；^p
存储状态：本周新增数据量1543 MB、增长率0.31 %、当前存储使用率51.61%、正常；^p
网络状态：吞吐量最大值11341.08KB/s、最小值55.93KB/s、平均值1133.59KB/s、正常；^p
虚机资源：虚机数量15、在线量15、在线率100%、正常；^p
用户状态：监控周期内总访问量32673次、最大并发量122；^p
告警状态：紧急告警0条，关闭0条；主要告警0条，关闭0条；一般告警0条，关闭0条。^p
新增数据：监控周期内新增加数据0条、增长率0%</v>
      </c>
      <c r="F5" s="2" t="s">
        <v>10</v>
      </c>
      <c r="G5" s="2" t="s">
        <v>11</v>
      </c>
      <c r="H5">
        <f t="shared" ca="1" si="1"/>
        <v>65.540000000000006</v>
      </c>
      <c r="I5">
        <f t="shared" ca="1" si="2"/>
        <v>38.049999999999997</v>
      </c>
      <c r="J5">
        <f t="shared" ca="1" si="3"/>
        <v>70.319999999999993</v>
      </c>
      <c r="K5">
        <f t="shared" ca="1" si="4"/>
        <v>49.03</v>
      </c>
      <c r="L5">
        <f t="shared" ca="1" si="5"/>
        <v>11341.08</v>
      </c>
      <c r="M5">
        <f t="shared" ca="1" si="6"/>
        <v>55.93</v>
      </c>
      <c r="N5">
        <f t="shared" ca="1" si="7"/>
        <v>1133.5899999999999</v>
      </c>
      <c r="O5">
        <f t="shared" ca="1" si="8"/>
        <v>122</v>
      </c>
      <c r="P5">
        <f t="shared" ca="1" si="9"/>
        <v>1543</v>
      </c>
      <c r="Q5">
        <f ca="1">ROUND((250+SUM(P2:P5)/1000)/5,2)</f>
        <v>51.61</v>
      </c>
      <c r="R5">
        <f t="shared" ca="1" si="11"/>
        <v>0.31</v>
      </c>
    </row>
    <row r="6" spans="1:18" ht="110.4" x14ac:dyDescent="0.25">
      <c r="A6" s="4" t="s">
        <v>16</v>
      </c>
      <c r="B6" s="1" t="s">
        <v>0</v>
      </c>
      <c r="C6" s="1" t="s">
        <v>9</v>
      </c>
      <c r="D6" s="2" t="str">
        <f t="shared" si="12"/>
        <v>本周自2023年11月1日到2023年11月8日止，总计7天，其中工作日5天,系统每天使用时间08时30分-18时00分。</v>
      </c>
      <c r="E6" s="3" t="str">
        <f t="shared" ca="1" si="0"/>
        <v>CPU状态：使用率最大值67.67%、平均值39.15%、正常；^p
内存状态：使用率最大值61.91%、平均值47.8%、正常；^p
存储状态：本周新增数据量2019 MB、增长率0.4 %、当前存储使用率52.01%、正常；^p
网络状态：吞吐量最大值13051.51KB/s、最小值57.88KB/s、平均值1101.19KB/s、正常；^p
虚机资源：虚机数量15、在线量15、在线率100%、正常；^p
用户状态：监控周期内总访问量32673次、最大并发量146；^p
告警状态：紧急告警0条，关闭0条；主要告警0条，关闭0条；一般告警0条，关闭0条。^p
新增数据：监控周期内新增加数据0条、增长率0%</v>
      </c>
      <c r="F6" s="2" t="s">
        <v>10</v>
      </c>
      <c r="G6" s="2" t="s">
        <v>11</v>
      </c>
      <c r="H6">
        <f t="shared" ca="1" si="1"/>
        <v>67.67</v>
      </c>
      <c r="I6">
        <f t="shared" ca="1" si="2"/>
        <v>39.15</v>
      </c>
      <c r="J6">
        <f t="shared" ca="1" si="3"/>
        <v>61.91</v>
      </c>
      <c r="K6">
        <f t="shared" ca="1" si="4"/>
        <v>47.8</v>
      </c>
      <c r="L6">
        <f t="shared" ca="1" si="5"/>
        <v>13051.51</v>
      </c>
      <c r="M6">
        <f t="shared" ca="1" si="6"/>
        <v>57.88</v>
      </c>
      <c r="N6">
        <f t="shared" ca="1" si="7"/>
        <v>1101.19</v>
      </c>
      <c r="O6">
        <f t="shared" ca="1" si="8"/>
        <v>146</v>
      </c>
      <c r="P6">
        <f t="shared" ca="1" si="9"/>
        <v>2019</v>
      </c>
      <c r="Q6">
        <f ca="1">ROUND((250+SUM(P2:P6)/1000)/5,2)</f>
        <v>52.01</v>
      </c>
      <c r="R6">
        <f t="shared" ca="1" si="11"/>
        <v>0.4</v>
      </c>
    </row>
    <row r="7" spans="1:18" ht="110.4" x14ac:dyDescent="0.25">
      <c r="A7" s="4" t="s">
        <v>17</v>
      </c>
      <c r="B7" s="1" t="s">
        <v>0</v>
      </c>
      <c r="C7" s="1" t="s">
        <v>9</v>
      </c>
      <c r="D7" s="2" t="str">
        <f t="shared" si="12"/>
        <v>本周自2023年11月8日到2023年11月15日止，总计7天，其中工作日5天,系统每天使用时间08时30分-18时00分。</v>
      </c>
      <c r="E7" s="3" t="str">
        <f t="shared" ca="1" si="0"/>
        <v>CPU状态：使用率最大值55.75%、平均值36.26%、正常；^p
内存状态：使用率最大值76.02%、平均值48.08%、正常；^p
存储状态：本周新增数据量2045 MB、增长率0.41 %、当前存储使用率52.42%、正常；^p
网络状态：吞吐量最大值14801.48KB/s、最小值58.52KB/s、平均值1267.24KB/s、正常；^p
虚机资源：虚机数量15、在线量15、在线率100%、正常；^p
用户状态：监控周期内总访问量32673次、最大并发量131；^p
告警状态：紧急告警0条，关闭0条；主要告警0条，关闭0条；一般告警0条，关闭0条。^p
新增数据：监控周期内新增加数据0条、增长率0%</v>
      </c>
      <c r="F7" s="2" t="s">
        <v>10</v>
      </c>
      <c r="G7" s="2" t="s">
        <v>11</v>
      </c>
      <c r="H7">
        <f t="shared" ca="1" si="1"/>
        <v>55.75</v>
      </c>
      <c r="I7">
        <f t="shared" ca="1" si="2"/>
        <v>36.26</v>
      </c>
      <c r="J7">
        <f t="shared" ca="1" si="3"/>
        <v>76.02</v>
      </c>
      <c r="K7">
        <f t="shared" ca="1" si="4"/>
        <v>48.08</v>
      </c>
      <c r="L7">
        <f t="shared" ca="1" si="5"/>
        <v>14801.48</v>
      </c>
      <c r="M7">
        <f t="shared" ca="1" si="6"/>
        <v>58.52</v>
      </c>
      <c r="N7">
        <f t="shared" ca="1" si="7"/>
        <v>1267.24</v>
      </c>
      <c r="O7">
        <f t="shared" ca="1" si="8"/>
        <v>131</v>
      </c>
      <c r="P7">
        <f t="shared" ca="1" si="9"/>
        <v>2045</v>
      </c>
      <c r="Q7">
        <f ca="1">ROUND((250+SUM(P2:P7)/1000)/5,2)</f>
        <v>52.42</v>
      </c>
      <c r="R7">
        <f t="shared" ca="1" si="11"/>
        <v>0.41</v>
      </c>
    </row>
    <row r="8" spans="1:18" ht="110.4" x14ac:dyDescent="0.25">
      <c r="A8" s="4" t="s">
        <v>18</v>
      </c>
      <c r="B8" s="1" t="s">
        <v>0</v>
      </c>
      <c r="C8" s="1" t="s">
        <v>9</v>
      </c>
      <c r="D8" s="2" t="str">
        <f t="shared" si="12"/>
        <v>本周自2023年11月15日到2023年11月22日止，总计7天，其中工作日5天,系统每天使用时间08时30分-18时00分。</v>
      </c>
      <c r="E8" s="3" t="str">
        <f t="shared" ca="1" si="0"/>
        <v>CPU状态：使用率最大值59.96%、平均值32.57%、正常；^p
内存状态：使用率最大值64.76%、平均值42.52%、正常；^p
存储状态：本周新增数据量1949 MB、增长率0.39 %、当前存储使用率52.81%、正常；^p
网络状态：吞吐量最大值13483.57KB/s、最小值60.75KB/s、平均值1382.72KB/s、正常；^p
虚机资源：虚机数量15、在线量15、在线率100%、正常；^p
用户状态：监控周期内总访问量32673次、最大并发量126；^p
告警状态：紧急告警0条，关闭0条；主要告警0条，关闭0条；一般告警0条，关闭0条。^p
新增数据：监控周期内新增加数据0条、增长率0%</v>
      </c>
      <c r="F8" s="2" t="s">
        <v>10</v>
      </c>
      <c r="G8" s="2" t="s">
        <v>11</v>
      </c>
      <c r="H8">
        <f t="shared" ca="1" si="1"/>
        <v>59.96</v>
      </c>
      <c r="I8">
        <f t="shared" ca="1" si="2"/>
        <v>32.57</v>
      </c>
      <c r="J8">
        <f t="shared" ca="1" si="3"/>
        <v>64.760000000000005</v>
      </c>
      <c r="K8">
        <f t="shared" ca="1" si="4"/>
        <v>42.52</v>
      </c>
      <c r="L8">
        <f t="shared" ca="1" si="5"/>
        <v>13483.57</v>
      </c>
      <c r="M8">
        <f t="shared" ca="1" si="6"/>
        <v>60.75</v>
      </c>
      <c r="N8">
        <f t="shared" ca="1" si="7"/>
        <v>1382.72</v>
      </c>
      <c r="O8">
        <f t="shared" ca="1" si="8"/>
        <v>126</v>
      </c>
      <c r="P8">
        <f t="shared" ca="1" si="9"/>
        <v>1949</v>
      </c>
      <c r="Q8">
        <f ca="1">ROUND((250+SUM(P2:P8)/1000)/5,2)</f>
        <v>52.81</v>
      </c>
      <c r="R8">
        <f t="shared" ca="1" si="11"/>
        <v>0.39</v>
      </c>
    </row>
    <row r="9" spans="1:18" ht="110.4" x14ac:dyDescent="0.25">
      <c r="A9" s="4" t="s">
        <v>19</v>
      </c>
      <c r="B9" s="1" t="s">
        <v>0</v>
      </c>
      <c r="C9" s="1" t="s">
        <v>9</v>
      </c>
      <c r="D9" s="2" t="str">
        <f t="shared" si="12"/>
        <v>本周自2023年11月22日到2023年11月29日止，总计7天，其中工作日5天,系统每天使用时间08时30分-18时00分。</v>
      </c>
      <c r="E9" s="3" t="str">
        <f t="shared" ca="1" si="0"/>
        <v>CPU状态：使用率最大值56.67%、平均值38.98%、正常；^p
内存状态：使用率最大值69.37%、平均值40.94%、正常；^p
存储状态：本周新增数据量1925 MB、增长率0.39 %、当前存储使用率53.19%、正常；^p
网络状态：吞吐量最大值12580.17KB/s、最小值68.31KB/s、平均值1345.69KB/s、正常；^p
虚机资源：虚机数量15、在线量15、在线率100%、正常；^p
用户状态：监控周期内总访问量32673次、最大并发量145；^p
告警状态：紧急告警0条，关闭0条；主要告警0条，关闭0条；一般告警0条，关闭0条。^p
新增数据：监控周期内新增加数据0条、增长率0%</v>
      </c>
      <c r="F9" s="2" t="s">
        <v>10</v>
      </c>
      <c r="G9" s="2" t="s">
        <v>11</v>
      </c>
      <c r="H9">
        <f t="shared" ca="1" si="1"/>
        <v>56.67</v>
      </c>
      <c r="I9">
        <f t="shared" ca="1" si="2"/>
        <v>38.979999999999997</v>
      </c>
      <c r="J9">
        <f t="shared" ca="1" si="3"/>
        <v>69.37</v>
      </c>
      <c r="K9">
        <f t="shared" ca="1" si="4"/>
        <v>40.94</v>
      </c>
      <c r="L9">
        <f t="shared" ca="1" si="5"/>
        <v>12580.17</v>
      </c>
      <c r="M9">
        <f t="shared" ca="1" si="6"/>
        <v>68.31</v>
      </c>
      <c r="N9">
        <f t="shared" ca="1" si="7"/>
        <v>1345.69</v>
      </c>
      <c r="O9">
        <f t="shared" ca="1" si="8"/>
        <v>145</v>
      </c>
      <c r="P9">
        <f t="shared" ca="1" si="9"/>
        <v>1925</v>
      </c>
      <c r="Q9">
        <f ca="1">ROUND((250+SUM(P2:P9)/1000)/5,2)</f>
        <v>53.19</v>
      </c>
      <c r="R9">
        <f t="shared" ca="1" si="11"/>
        <v>0.39</v>
      </c>
    </row>
    <row r="10" spans="1:18" ht="110.4" x14ac:dyDescent="0.25">
      <c r="A10" s="4" t="s">
        <v>20</v>
      </c>
      <c r="B10" s="1" t="s">
        <v>0</v>
      </c>
      <c r="C10" s="1" t="s">
        <v>9</v>
      </c>
      <c r="D10" s="2" t="str">
        <f t="shared" si="12"/>
        <v>本周自2023年11月29日到2023年12月6日止，总计7天，其中工作日5天,系统每天使用时间08时30分-18时00分。</v>
      </c>
      <c r="E10" s="3" t="str">
        <f t="shared" ca="1" si="0"/>
        <v>CPU状态：使用率最大值50.79%、平均值38.71%、正常；^p
内存状态：使用率最大值73.55%、平均值42.59%、正常；^p
存储状态：本周新增数据量2150 MB、增长率0.43 %、当前存储使用率53.62%、正常；^p
网络状态：吞吐量最大值10808.11KB/s、最小值64.73KB/s、平均值1093.95KB/s、正常；^p
虚机资源：虚机数量15、在线量15、在线率100%、正常；^p
用户状态：监控周期内总访问量32673次、最大并发量120；^p
告警状态：紧急告警0条，关闭0条；主要告警0条，关闭0条；一般告警0条，关闭0条。^p
新增数据：监控周期内新增加数据0条、增长率0%</v>
      </c>
      <c r="F10" s="2" t="s">
        <v>10</v>
      </c>
      <c r="G10" s="2" t="s">
        <v>11</v>
      </c>
      <c r="H10">
        <f t="shared" ca="1" si="1"/>
        <v>50.79</v>
      </c>
      <c r="I10">
        <f t="shared" ca="1" si="2"/>
        <v>38.71</v>
      </c>
      <c r="J10">
        <f t="shared" ca="1" si="3"/>
        <v>73.55</v>
      </c>
      <c r="K10">
        <f t="shared" ca="1" si="4"/>
        <v>42.59</v>
      </c>
      <c r="L10">
        <f t="shared" ca="1" si="5"/>
        <v>10808.11</v>
      </c>
      <c r="M10">
        <f t="shared" ca="1" si="6"/>
        <v>64.73</v>
      </c>
      <c r="N10">
        <f t="shared" ca="1" si="7"/>
        <v>1093.95</v>
      </c>
      <c r="O10">
        <f t="shared" ca="1" si="8"/>
        <v>120</v>
      </c>
      <c r="P10">
        <f t="shared" ca="1" si="9"/>
        <v>2150</v>
      </c>
      <c r="Q10">
        <f ca="1">ROUND((250+SUM(P2:P10)/1000)/5,2)</f>
        <v>53.62</v>
      </c>
      <c r="R10">
        <f t="shared" ca="1" si="11"/>
        <v>0.43</v>
      </c>
    </row>
    <row r="11" spans="1:18" ht="110.4" x14ac:dyDescent="0.25">
      <c r="A11" s="4" t="s">
        <v>21</v>
      </c>
      <c r="B11" s="1" t="s">
        <v>0</v>
      </c>
      <c r="C11" s="1" t="s">
        <v>9</v>
      </c>
      <c r="D11" s="2" t="str">
        <f t="shared" si="12"/>
        <v>本周自2023年12月6日到2023年12月13日止，总计7天，其中工作日5天,系统每天使用时间08时30分-18时00分。</v>
      </c>
      <c r="E11" s="3" t="str">
        <f t="shared" ca="1" si="0"/>
        <v>CPU状态：使用率最大值50.59%、平均值38.6%、正常；^p
内存状态：使用率最大值61.04%、平均值48.85%、正常；^p
存储状态：本周新增数据量2163 MB、增长率0.43 %、当前存储使用率54.06%、正常；^p
网络状态：吞吐量最大值11738.54KB/s、最小值67.73KB/s、平均值1308.43KB/s、正常；^p
虚机资源：虚机数量15、在线量15、在线率100%、正常；^p
用户状态：监控周期内总访问量32673次、最大并发量140；^p
告警状态：紧急告警0条，关闭0条；主要告警0条，关闭0条；一般告警0条，关闭0条。^p
新增数据：监控周期内新增加数据0条、增长率0%</v>
      </c>
      <c r="F11" s="2" t="s">
        <v>10</v>
      </c>
      <c r="G11" s="2" t="s">
        <v>11</v>
      </c>
      <c r="H11">
        <f t="shared" ca="1" si="1"/>
        <v>50.59</v>
      </c>
      <c r="I11">
        <f t="shared" ca="1" si="2"/>
        <v>38.6</v>
      </c>
      <c r="J11">
        <f t="shared" ca="1" si="3"/>
        <v>61.04</v>
      </c>
      <c r="K11">
        <f t="shared" ca="1" si="4"/>
        <v>48.85</v>
      </c>
      <c r="L11">
        <f t="shared" ca="1" si="5"/>
        <v>11738.54</v>
      </c>
      <c r="M11">
        <f t="shared" ca="1" si="6"/>
        <v>67.73</v>
      </c>
      <c r="N11">
        <f t="shared" ca="1" si="7"/>
        <v>1308.43</v>
      </c>
      <c r="O11">
        <f t="shared" ca="1" si="8"/>
        <v>140</v>
      </c>
      <c r="P11">
        <f t="shared" ca="1" si="9"/>
        <v>2163</v>
      </c>
      <c r="Q11">
        <f ca="1">ROUND((250+SUM(P2:P11)/1000)/5,2)</f>
        <v>54.06</v>
      </c>
      <c r="R11">
        <f t="shared" ca="1" si="11"/>
        <v>0.43</v>
      </c>
    </row>
    <row r="12" spans="1:18" ht="110.4" x14ac:dyDescent="0.25">
      <c r="A12" s="4" t="s">
        <v>22</v>
      </c>
      <c r="B12" s="1" t="s">
        <v>0</v>
      </c>
      <c r="C12" s="1" t="s">
        <v>9</v>
      </c>
      <c r="D12" s="2" t="str">
        <f t="shared" si="12"/>
        <v>本周自2023年12月13日到2023年12月20日止，总计7天，其中工作日5天,系统每天使用时间08时30分-18时00分。</v>
      </c>
      <c r="E12" s="3" t="str">
        <f t="shared" ca="1" si="0"/>
        <v>CPU状态：使用率最大值63.5%、平均值31.59%、正常；^p
内存状态：使用率最大值76.87%、平均值45.37%、正常；^p
存储状态：本周新增数据量2028 MB、增长率0.41 %、当前存储使用率54.46%、正常；^p
网络状态：吞吐量最大值10859.6KB/s、最小值53.13KB/s、平均值1175.65KB/s、正常；^p
虚机资源：虚机数量15、在线量15、在线率100%、正常；^p
用户状态：监控周期内总访问量32673次、最大并发量147；^p
告警状态：紧急告警0条，关闭0条；主要告警0条，关闭0条；一般告警0条，关闭0条。^p
新增数据：监控周期内新增加数据0条、增长率0%</v>
      </c>
      <c r="F12" s="2" t="s">
        <v>10</v>
      </c>
      <c r="G12" s="2" t="s">
        <v>11</v>
      </c>
      <c r="H12">
        <f t="shared" ca="1" si="1"/>
        <v>63.5</v>
      </c>
      <c r="I12">
        <f t="shared" ca="1" si="2"/>
        <v>31.59</v>
      </c>
      <c r="J12">
        <f t="shared" ca="1" si="3"/>
        <v>76.87</v>
      </c>
      <c r="K12">
        <f t="shared" ca="1" si="4"/>
        <v>45.37</v>
      </c>
      <c r="L12">
        <f t="shared" ca="1" si="5"/>
        <v>10859.6</v>
      </c>
      <c r="M12">
        <f t="shared" ca="1" si="6"/>
        <v>53.13</v>
      </c>
      <c r="N12">
        <f t="shared" ca="1" si="7"/>
        <v>1175.6500000000001</v>
      </c>
      <c r="O12">
        <f t="shared" ca="1" si="8"/>
        <v>147</v>
      </c>
      <c r="P12">
        <f t="shared" ca="1" si="9"/>
        <v>2028</v>
      </c>
      <c r="Q12">
        <f ca="1">ROUND((250+SUM(P2:P12)/1000)/5,2)</f>
        <v>54.46</v>
      </c>
      <c r="R12">
        <f t="shared" ca="1" si="11"/>
        <v>0.41</v>
      </c>
    </row>
    <row r="13" spans="1:18" ht="110.4" x14ac:dyDescent="0.25">
      <c r="A13" s="4" t="s">
        <v>23</v>
      </c>
      <c r="B13" s="1" t="s">
        <v>0</v>
      </c>
      <c r="C13" s="1" t="s">
        <v>9</v>
      </c>
      <c r="D13" s="2" t="str">
        <f t="shared" si="12"/>
        <v>本周自2023年12月20日到2023年12月27日止，总计7天，其中工作日5天,系统每天使用时间08时30分-18时00分。</v>
      </c>
      <c r="E13" s="3" t="str">
        <f t="shared" ca="1" si="0"/>
        <v>CPU状态：使用率最大值59.21%、平均值31.01%、正常；^p
内存状态：使用率最大值64.21%、平均值48.29%、正常；^p
存储状态：本周新增数据量2179 MB、增长率0.44 %、当前存储使用率54.9%、正常；^p
网络状态：吞吐量最大值14229.8KB/s、最小值58.97KB/s、平均值1302.83KB/s、正常；^p
虚机资源：虚机数量15、在线量15、在线率100%、正常；^p
用户状态：监控周期内总访问量32673次、最大并发量145；^p
告警状态：紧急告警0条，关闭0条；主要告警0条，关闭0条；一般告警0条，关闭0条。^p
新增数据：监控周期内新增加数据0条、增长率0%</v>
      </c>
      <c r="F13" s="2" t="s">
        <v>10</v>
      </c>
      <c r="G13" s="2" t="s">
        <v>11</v>
      </c>
      <c r="H13">
        <f t="shared" ca="1" si="1"/>
        <v>59.21</v>
      </c>
      <c r="I13">
        <f t="shared" ca="1" si="2"/>
        <v>31.01</v>
      </c>
      <c r="J13">
        <f t="shared" ca="1" si="3"/>
        <v>64.209999999999994</v>
      </c>
      <c r="K13">
        <f t="shared" ca="1" si="4"/>
        <v>48.29</v>
      </c>
      <c r="L13">
        <f t="shared" ca="1" si="5"/>
        <v>14229.8</v>
      </c>
      <c r="M13">
        <f t="shared" ca="1" si="6"/>
        <v>58.97</v>
      </c>
      <c r="N13">
        <f t="shared" ca="1" si="7"/>
        <v>1302.83</v>
      </c>
      <c r="O13">
        <f t="shared" ca="1" si="8"/>
        <v>145</v>
      </c>
      <c r="P13">
        <f t="shared" ca="1" si="9"/>
        <v>2179</v>
      </c>
      <c r="Q13">
        <f ca="1">ROUND((250+SUM(P2:P13)/1000)/5,2)</f>
        <v>54.9</v>
      </c>
      <c r="R13">
        <f t="shared" ca="1" si="11"/>
        <v>0.44</v>
      </c>
    </row>
    <row r="14" spans="1:18" ht="110.4" x14ac:dyDescent="0.25">
      <c r="A14" s="4" t="s">
        <v>24</v>
      </c>
      <c r="B14" s="1" t="s">
        <v>0</v>
      </c>
      <c r="C14" s="1" t="s">
        <v>9</v>
      </c>
      <c r="D14" s="2" t="str">
        <f t="shared" si="12"/>
        <v>本周自2023年12月27日到2024年1月3日止，总计7天，其中工作日5天,系统每天使用时间08时30分-18时00分。</v>
      </c>
      <c r="E14" s="3" t="str">
        <f t="shared" ca="1" si="0"/>
        <v>CPU状态：使用率最大值59.98%、平均值33.45%、正常；^p
内存状态：使用率最大值70.72%、平均值41.41%、正常；^p
存储状态：本周新增数据量1624 MB、增长率0.32 %、当前存储使用率55.22%、正常；^p
网络状态：吞吐量最大值10179.29KB/s、最小值64.51KB/s、平均值1393.23KB/s、正常；^p
虚机资源：虚机数量15、在线量15、在线率100%、正常；^p
用户状态：监控周期内总访问量32673次、最大并发量113；^p
告警状态：紧急告警0条，关闭0条；主要告警0条，关闭0条；一般告警0条，关闭0条。^p
新增数据：监控周期内新增加数据0条、增长率0%</v>
      </c>
      <c r="F14" s="2" t="s">
        <v>10</v>
      </c>
      <c r="G14" s="2" t="s">
        <v>11</v>
      </c>
      <c r="H14">
        <f t="shared" ca="1" si="1"/>
        <v>59.98</v>
      </c>
      <c r="I14">
        <f t="shared" ca="1" si="2"/>
        <v>33.450000000000003</v>
      </c>
      <c r="J14">
        <f t="shared" ca="1" si="3"/>
        <v>70.72</v>
      </c>
      <c r="K14">
        <f t="shared" ca="1" si="4"/>
        <v>41.41</v>
      </c>
      <c r="L14">
        <f t="shared" ca="1" si="5"/>
        <v>10179.290000000001</v>
      </c>
      <c r="M14">
        <f t="shared" ca="1" si="6"/>
        <v>64.510000000000005</v>
      </c>
      <c r="N14">
        <f t="shared" ca="1" si="7"/>
        <v>1393.23</v>
      </c>
      <c r="O14">
        <f t="shared" ca="1" si="8"/>
        <v>113</v>
      </c>
      <c r="P14">
        <f t="shared" ca="1" si="9"/>
        <v>1624</v>
      </c>
      <c r="Q14">
        <f ca="1">ROUND((250+SUM(P2:P14)/1000)/5,2)</f>
        <v>55.22</v>
      </c>
      <c r="R14">
        <f t="shared" ca="1" si="11"/>
        <v>0.32</v>
      </c>
    </row>
    <row r="15" spans="1:18" ht="110.4" x14ac:dyDescent="0.25">
      <c r="A15" s="4" t="s">
        <v>25</v>
      </c>
      <c r="B15" s="1" t="s">
        <v>0</v>
      </c>
      <c r="C15" s="1" t="s">
        <v>9</v>
      </c>
      <c r="D15" s="2" t="str">
        <f t="shared" si="12"/>
        <v>本周自2024年1月3日到2024年1月10日止，总计7天，其中工作日5天,系统每天使用时间08时30分-18时00分。</v>
      </c>
      <c r="E15" s="3" t="str">
        <f t="shared" ca="1" si="0"/>
        <v>CPU状态：使用率最大值62.12%、平均值32.23%、正常；^p
内存状态：使用率最大值79.96%、平均值42.62%、正常；^p
存储状态：本周新增数据量1902 MB、增长率0.38 %、当前存储使用率55.6%、正常；^p
网络状态：吞吐量最大值14225.41KB/s、最小值58.31KB/s、平均值1455.7KB/s、正常；^p
虚机资源：虚机数量15、在线量15、在线率100%、正常；^p
用户状态：监控周期内总访问量32673次、最大并发量140；^p
告警状态：紧急告警0条，关闭0条；主要告警0条，关闭0条；一般告警0条，关闭0条。^p
新增数据：监控周期内新增加数据0条、增长率0%</v>
      </c>
      <c r="F15" s="2" t="s">
        <v>10</v>
      </c>
      <c r="G15" s="2" t="s">
        <v>11</v>
      </c>
      <c r="H15">
        <f t="shared" ca="1" si="1"/>
        <v>62.12</v>
      </c>
      <c r="I15">
        <f t="shared" ca="1" si="2"/>
        <v>32.229999999999997</v>
      </c>
      <c r="J15">
        <f t="shared" ca="1" si="3"/>
        <v>79.959999999999994</v>
      </c>
      <c r="K15">
        <f t="shared" ca="1" si="4"/>
        <v>42.62</v>
      </c>
      <c r="L15">
        <f t="shared" ca="1" si="5"/>
        <v>14225.41</v>
      </c>
      <c r="M15">
        <f t="shared" ca="1" si="6"/>
        <v>58.31</v>
      </c>
      <c r="N15">
        <f t="shared" ca="1" si="7"/>
        <v>1455.7</v>
      </c>
      <c r="O15">
        <f t="shared" ca="1" si="8"/>
        <v>140</v>
      </c>
      <c r="P15">
        <f t="shared" ca="1" si="9"/>
        <v>1902</v>
      </c>
      <c r="Q15">
        <f ca="1">ROUND((250+SUM(P2:P15)/1000)/5,2)</f>
        <v>55.6</v>
      </c>
      <c r="R15">
        <f t="shared" ca="1" si="11"/>
        <v>0.38</v>
      </c>
    </row>
    <row r="16" spans="1:18" ht="110.4" x14ac:dyDescent="0.25">
      <c r="A16" s="4" t="s">
        <v>26</v>
      </c>
      <c r="B16" s="1" t="s">
        <v>0</v>
      </c>
      <c r="C16" s="1" t="s">
        <v>9</v>
      </c>
      <c r="D16" s="2" t="str">
        <f t="shared" si="12"/>
        <v>本周自2024年1月10日到2024年1月17日止，总计7天，其中工作日5天,系统每天使用时间08时30分-18时00分。</v>
      </c>
      <c r="E16" s="3" t="str">
        <f t="shared" ca="1" si="0"/>
        <v>CPU状态：使用率最大值68.59%、平均值30.89%、正常；^p
内存状态：使用率最大值73.09%、平均值48.79%、正常；^p
存储状态：本周新增数据量1559 MB、增长率0.31 %、当前存储使用率55.92%、正常；^p
网络状态：吞吐量最大值11485.4KB/s、最小值69.35KB/s、平均值1038.29KB/s、正常；^p
虚机资源：虚机数量15、在线量15、在线率100%、正常；^p
用户状态：监控周期内总访问量32673次、最大并发量130；^p
告警状态：紧急告警0条，关闭0条；主要告警0条，关闭0条；一般告警0条，关闭0条。^p
新增数据：监控周期内新增加数据0条、增长率0%</v>
      </c>
      <c r="F16" s="2" t="s">
        <v>10</v>
      </c>
      <c r="G16" s="2" t="s">
        <v>11</v>
      </c>
      <c r="H16">
        <f t="shared" ca="1" si="1"/>
        <v>68.59</v>
      </c>
      <c r="I16">
        <f t="shared" ca="1" si="2"/>
        <v>30.89</v>
      </c>
      <c r="J16">
        <f t="shared" ca="1" si="3"/>
        <v>73.09</v>
      </c>
      <c r="K16">
        <f t="shared" ca="1" si="4"/>
        <v>48.79</v>
      </c>
      <c r="L16">
        <f t="shared" ca="1" si="5"/>
        <v>11485.4</v>
      </c>
      <c r="M16">
        <f t="shared" ca="1" si="6"/>
        <v>69.349999999999994</v>
      </c>
      <c r="N16">
        <f t="shared" ca="1" si="7"/>
        <v>1038.29</v>
      </c>
      <c r="O16">
        <f t="shared" ca="1" si="8"/>
        <v>130</v>
      </c>
      <c r="P16">
        <f t="shared" ca="1" si="9"/>
        <v>1559</v>
      </c>
      <c r="Q16">
        <f ca="1">ROUND((250+SUM(P2:P16)/1000)/5,2)</f>
        <v>55.92</v>
      </c>
      <c r="R16">
        <f t="shared" ca="1" si="11"/>
        <v>0.31</v>
      </c>
    </row>
    <row r="17" spans="1:18" ht="110.4" x14ac:dyDescent="0.25">
      <c r="A17" s="4" t="s">
        <v>27</v>
      </c>
      <c r="B17" s="1" t="s">
        <v>0</v>
      </c>
      <c r="C17" s="1" t="s">
        <v>9</v>
      </c>
      <c r="D17" s="2" t="str">
        <f t="shared" si="12"/>
        <v>本周自2024年1月17日到2024年1月24日止，总计7天，其中工作日5天,系统每天使用时间08时30分-18时00分。</v>
      </c>
      <c r="E17" s="3" t="str">
        <f t="shared" ca="1" si="0"/>
        <v>CPU状态：使用率最大值62.65%、平均值30.84%、正常；^p
内存状态：使用率最大值70.46%、平均值45.01%、正常；^p
存储状态：本周新增数据量1695 MB、增长率0.34 %、当前存储使用率56.25%、正常；^p
网络状态：吞吐量最大值11622.21KB/s、最小值59.19KB/s、平均值1330.56KB/s、正常；^p
虚机资源：虚机数量15、在线量15、在线率100%、正常；^p
用户状态：监控周期内总访问量32673次、最大并发量144；^p
告警状态：紧急告警0条，关闭0条；主要告警0条，关闭0条；一般告警0条，关闭0条。^p
新增数据：监控周期内新增加数据0条、增长率0%</v>
      </c>
      <c r="F17" s="2" t="s">
        <v>10</v>
      </c>
      <c r="G17" s="2" t="s">
        <v>11</v>
      </c>
      <c r="H17">
        <f t="shared" ca="1" si="1"/>
        <v>62.65</v>
      </c>
      <c r="I17">
        <f t="shared" ca="1" si="2"/>
        <v>30.84</v>
      </c>
      <c r="J17">
        <f t="shared" ca="1" si="3"/>
        <v>70.459999999999994</v>
      </c>
      <c r="K17">
        <f t="shared" ca="1" si="4"/>
        <v>45.01</v>
      </c>
      <c r="L17">
        <f t="shared" ca="1" si="5"/>
        <v>11622.21</v>
      </c>
      <c r="M17">
        <f t="shared" ca="1" si="6"/>
        <v>59.19</v>
      </c>
      <c r="N17">
        <f t="shared" ca="1" si="7"/>
        <v>1330.56</v>
      </c>
      <c r="O17">
        <f t="shared" ca="1" si="8"/>
        <v>144</v>
      </c>
      <c r="P17">
        <f t="shared" ca="1" si="9"/>
        <v>1695</v>
      </c>
      <c r="Q17">
        <f ca="1">ROUND((250+SUM(P2:P17)/1000)/5,2)</f>
        <v>56.25</v>
      </c>
      <c r="R17">
        <f t="shared" ca="1" si="11"/>
        <v>0.34</v>
      </c>
    </row>
    <row r="18" spans="1:18" ht="110.4" x14ac:dyDescent="0.25">
      <c r="A18" s="4" t="s">
        <v>28</v>
      </c>
      <c r="B18" s="1" t="s">
        <v>0</v>
      </c>
      <c r="C18" s="1" t="s">
        <v>9</v>
      </c>
      <c r="D18" s="2" t="str">
        <f t="shared" si="12"/>
        <v>本周自2024年1月24日到2024年1月31日止，总计7天，其中工作日5天,系统每天使用时间08时30分-18时00分。</v>
      </c>
      <c r="E18" s="3" t="str">
        <f t="shared" ca="1" si="0"/>
        <v>CPU状态：使用率最大值69.6%、平均值31.56%、正常；^p
内存状态：使用率最大值60.52%、平均值45%、正常；^p
存储状态：本周新增数据量1574 MB、增长率0.31 %、当前存储使用率56.57%、正常；^p
网络状态：吞吐量最大值13484.88KB/s、最小值51.25KB/s、平均值1042.7KB/s、正常；^p
虚机资源：虚机数量15、在线量15、在线率100%、正常；^p
用户状态：监控周期内总访问量32673次、最大并发量138；^p
告警状态：紧急告警0条，关闭0条；主要告警0条，关闭0条；一般告警0条，关闭0条。^p
新增数据：监控周期内新增加数据0条、增长率0%</v>
      </c>
      <c r="F18" s="2" t="s">
        <v>10</v>
      </c>
      <c r="G18" s="2" t="s">
        <v>11</v>
      </c>
      <c r="H18">
        <f t="shared" ca="1" si="1"/>
        <v>69.599999999999994</v>
      </c>
      <c r="I18">
        <f t="shared" ca="1" si="2"/>
        <v>31.56</v>
      </c>
      <c r="J18">
        <f t="shared" ca="1" si="3"/>
        <v>60.52</v>
      </c>
      <c r="K18">
        <f t="shared" ca="1" si="4"/>
        <v>45</v>
      </c>
      <c r="L18">
        <f t="shared" ca="1" si="5"/>
        <v>13484.88</v>
      </c>
      <c r="M18">
        <f t="shared" ca="1" si="6"/>
        <v>51.25</v>
      </c>
      <c r="N18">
        <f t="shared" ca="1" si="7"/>
        <v>1042.7</v>
      </c>
      <c r="O18">
        <f t="shared" ca="1" si="8"/>
        <v>138</v>
      </c>
      <c r="P18">
        <f t="shared" ca="1" si="9"/>
        <v>1574</v>
      </c>
      <c r="Q18">
        <f ca="1">ROUND((250+SUM(P2:P18)/1000)/5,2)</f>
        <v>56.57</v>
      </c>
      <c r="R18">
        <f t="shared" ca="1" si="11"/>
        <v>0.31</v>
      </c>
    </row>
    <row r="19" spans="1:18" ht="110.4" x14ac:dyDescent="0.25">
      <c r="A19" s="4" t="s">
        <v>29</v>
      </c>
      <c r="B19" s="1" t="s">
        <v>0</v>
      </c>
      <c r="C19" s="1" t="s">
        <v>9</v>
      </c>
      <c r="D19" s="2" t="str">
        <f t="shared" si="12"/>
        <v>本周自2024年1月31日到2024年2月7日止，总计7天，其中工作日5天,系统每天使用时间08时30分-18时00分。</v>
      </c>
      <c r="E19" s="3" t="str">
        <f t="shared" ca="1" si="0"/>
        <v>CPU状态：使用率最大值66.6%、平均值33.24%、正常；^p
内存状态：使用率最大值60.28%、平均值49.94%、正常；^p
存储状态：本周新增数据量2170 MB、增长率0.43 %、当前存储使用率57%、正常；^p
网络状态：吞吐量最大值11653.2KB/s、最小值62.79KB/s、平均值1369.11KB/s、正常；^p
虚机资源：虚机数量15、在线量15、在线率100%、正常；^p
用户状态：监控周期内总访问量32673次、最大并发量106；^p
告警状态：紧急告警0条，关闭0条；主要告警0条，关闭0条；一般告警0条，关闭0条。^p
新增数据：监控周期内新增加数据0条、增长率0%</v>
      </c>
      <c r="F19" s="2" t="s">
        <v>10</v>
      </c>
      <c r="G19" s="2" t="s">
        <v>11</v>
      </c>
      <c r="H19">
        <f t="shared" ca="1" si="1"/>
        <v>66.599999999999994</v>
      </c>
      <c r="I19">
        <f t="shared" ca="1" si="2"/>
        <v>33.24</v>
      </c>
      <c r="J19">
        <f t="shared" ca="1" si="3"/>
        <v>60.28</v>
      </c>
      <c r="K19">
        <f t="shared" ca="1" si="4"/>
        <v>49.94</v>
      </c>
      <c r="L19">
        <f t="shared" ca="1" si="5"/>
        <v>11653.2</v>
      </c>
      <c r="M19">
        <f t="shared" ca="1" si="6"/>
        <v>62.79</v>
      </c>
      <c r="N19">
        <f t="shared" ca="1" si="7"/>
        <v>1369.11</v>
      </c>
      <c r="O19">
        <f t="shared" ca="1" si="8"/>
        <v>106</v>
      </c>
      <c r="P19">
        <f t="shared" ca="1" si="9"/>
        <v>2170</v>
      </c>
      <c r="Q19">
        <f ca="1">ROUND((250+SUM(P2:P19)/1000)/5,2)</f>
        <v>57</v>
      </c>
      <c r="R19">
        <f t="shared" ca="1" si="11"/>
        <v>0.43</v>
      </c>
    </row>
    <row r="20" spans="1:18" ht="110.4" x14ac:dyDescent="0.25">
      <c r="A20" s="4" t="s">
        <v>30</v>
      </c>
      <c r="B20" s="1" t="s">
        <v>0</v>
      </c>
      <c r="C20" s="1" t="s">
        <v>9</v>
      </c>
      <c r="D20" s="2" t="str">
        <f t="shared" si="12"/>
        <v>本周自2024年2月7日到2024年2月14日止，总计7天，其中工作日5天,系统每天使用时间08时30分-18时00分。</v>
      </c>
      <c r="E20" s="3" t="str">
        <f t="shared" ca="1" si="0"/>
        <v>CPU状态：使用率最大值60.47%、平均值39.02%、正常；^p
内存状态：使用率最大值66.53%、平均值47.8%、正常；^p
存储状态：本周新增数据量1933 MB、增长率0.39 %、当前存储使用率57.39%、正常；^p
网络状态：吞吐量最大值10224.16KB/s、最小值55.26KB/s、平均值1527.34KB/s、正常；^p
虚机资源：虚机数量15、在线量15、在线率100%、正常；^p
用户状态：监控周期内总访问量32673次、最大并发量104；^p
告警状态：紧急告警0条，关闭0条；主要告警0条，关闭0条；一般告警0条，关闭0条。^p
新增数据：监控周期内新增加数据0条、增长率0%</v>
      </c>
      <c r="F20" s="2" t="s">
        <v>10</v>
      </c>
      <c r="G20" s="2" t="s">
        <v>11</v>
      </c>
      <c r="H20">
        <f t="shared" ca="1" si="1"/>
        <v>60.47</v>
      </c>
      <c r="I20">
        <f t="shared" ca="1" si="2"/>
        <v>39.020000000000003</v>
      </c>
      <c r="J20">
        <f t="shared" ca="1" si="3"/>
        <v>66.53</v>
      </c>
      <c r="K20">
        <f t="shared" ca="1" si="4"/>
        <v>47.8</v>
      </c>
      <c r="L20">
        <f t="shared" ca="1" si="5"/>
        <v>10224.16</v>
      </c>
      <c r="M20">
        <f t="shared" ca="1" si="6"/>
        <v>55.26</v>
      </c>
      <c r="N20">
        <f t="shared" ca="1" si="7"/>
        <v>1527.34</v>
      </c>
      <c r="O20">
        <f t="shared" ca="1" si="8"/>
        <v>104</v>
      </c>
      <c r="P20">
        <f t="shared" ca="1" si="9"/>
        <v>1933</v>
      </c>
      <c r="Q20">
        <f ca="1">ROUND((250+SUM(P2:P20)/1000)/5,2)</f>
        <v>57.39</v>
      </c>
      <c r="R20">
        <f t="shared" ca="1" si="11"/>
        <v>0.39</v>
      </c>
    </row>
    <row r="21" spans="1:18" ht="110.4" x14ac:dyDescent="0.25">
      <c r="A21" s="4" t="s">
        <v>31</v>
      </c>
      <c r="B21" s="1" t="s">
        <v>0</v>
      </c>
      <c r="C21" s="1" t="s">
        <v>9</v>
      </c>
      <c r="D21" s="2" t="str">
        <f t="shared" si="12"/>
        <v>本周自2024年2月14日到2024年2月21日止，总计7天，其中工作日5天,系统每天使用时间08时30分-18时00分。</v>
      </c>
      <c r="E21" s="3" t="str">
        <f t="shared" ca="1" si="0"/>
        <v>CPU状态：使用率最大值69.01%、平均值36.02%、正常；^p
内存状态：使用率最大值64.97%、平均值45.91%、正常；^p
存储状态：本周新增数据量1755 MB、增长率0.35 %、当前存储使用率57.74%、正常；^p
网络状态：吞吐量最大值12960.65KB/s、最小值64.77KB/s、平均值1319.36KB/s、正常；^p
虚机资源：虚机数量15、在线量15、在线率100%、正常；^p
用户状态：监控周期内总访问量32673次、最大并发量138；^p
告警状态：紧急告警0条，关闭0条；主要告警0条，关闭0条；一般告警0条，关闭0条。^p
新增数据：监控周期内新增加数据0条、增长率0%</v>
      </c>
      <c r="F21" s="2" t="s">
        <v>10</v>
      </c>
      <c r="G21" s="2" t="s">
        <v>11</v>
      </c>
      <c r="H21">
        <f t="shared" ca="1" si="1"/>
        <v>69.010000000000005</v>
      </c>
      <c r="I21">
        <f t="shared" ca="1" si="2"/>
        <v>36.020000000000003</v>
      </c>
      <c r="J21">
        <f t="shared" ca="1" si="3"/>
        <v>64.97</v>
      </c>
      <c r="K21">
        <f t="shared" ca="1" si="4"/>
        <v>45.91</v>
      </c>
      <c r="L21">
        <f t="shared" ca="1" si="5"/>
        <v>12960.65</v>
      </c>
      <c r="M21">
        <f t="shared" ca="1" si="6"/>
        <v>64.77</v>
      </c>
      <c r="N21">
        <f t="shared" ca="1" si="7"/>
        <v>1319.36</v>
      </c>
      <c r="O21">
        <f t="shared" ca="1" si="8"/>
        <v>138</v>
      </c>
      <c r="P21">
        <f t="shared" ca="1" si="9"/>
        <v>1755</v>
      </c>
      <c r="Q21">
        <f ca="1">ROUND((250+SUM(P2:P21)/1000)/5,2)</f>
        <v>57.74</v>
      </c>
      <c r="R21">
        <f t="shared" ca="1" si="11"/>
        <v>0.35</v>
      </c>
    </row>
    <row r="22" spans="1:18" ht="110.4" x14ac:dyDescent="0.25">
      <c r="A22" s="4" t="s">
        <v>32</v>
      </c>
      <c r="B22" s="1" t="s">
        <v>0</v>
      </c>
      <c r="C22" s="1" t="s">
        <v>9</v>
      </c>
      <c r="D22" s="2" t="str">
        <f t="shared" si="12"/>
        <v>本周自2024年2月21日到2024年2月28日止，总计7天，其中工作日5天,系统每天使用时间08时30分-18时00分。</v>
      </c>
      <c r="E22" s="3" t="str">
        <f t="shared" ca="1" si="0"/>
        <v>CPU状态：使用率最大值62.14%、平均值33.5%、正常；^p
内存状态：使用率最大值62.03%、平均值42.27%、正常；^p
存储状态：本周新增数据量1616 MB、增长率0.32 %、当前存储使用率58.06%、正常；^p
网络状态：吞吐量最大值10210.65KB/s、最小值60.57KB/s、平均值1405.64KB/s、正常；^p
虚机资源：虚机数量15、在线量15、在线率100%、正常；^p
用户状态：监控周期内总访问量32673次、最大并发量125；^p
告警状态：紧急告警0条，关闭0条；主要告警0条，关闭0条；一般告警0条，关闭0条。^p
新增数据：监控周期内新增加数据0条、增长率0%</v>
      </c>
      <c r="F22" s="2" t="s">
        <v>10</v>
      </c>
      <c r="G22" s="2" t="s">
        <v>11</v>
      </c>
      <c r="H22">
        <f t="shared" ca="1" si="1"/>
        <v>62.14</v>
      </c>
      <c r="I22">
        <f t="shared" ca="1" si="2"/>
        <v>33.5</v>
      </c>
      <c r="J22">
        <f t="shared" ca="1" si="3"/>
        <v>62.03</v>
      </c>
      <c r="K22">
        <f t="shared" ca="1" si="4"/>
        <v>42.27</v>
      </c>
      <c r="L22">
        <f t="shared" ca="1" si="5"/>
        <v>10210.65</v>
      </c>
      <c r="M22">
        <f t="shared" ca="1" si="6"/>
        <v>60.57</v>
      </c>
      <c r="N22">
        <f t="shared" ca="1" si="7"/>
        <v>1405.64</v>
      </c>
      <c r="O22">
        <f t="shared" ca="1" si="8"/>
        <v>125</v>
      </c>
      <c r="P22">
        <f t="shared" ca="1" si="9"/>
        <v>1616</v>
      </c>
      <c r="Q22">
        <f ca="1">ROUND((250+SUM(P2:P22)/1000)/5,2)</f>
        <v>58.06</v>
      </c>
      <c r="R22">
        <f t="shared" ca="1" si="11"/>
        <v>0.32</v>
      </c>
    </row>
    <row r="23" spans="1:18" ht="110.4" x14ac:dyDescent="0.25">
      <c r="A23" s="4" t="s">
        <v>33</v>
      </c>
      <c r="B23" s="1" t="s">
        <v>0</v>
      </c>
      <c r="C23" s="1" t="s">
        <v>9</v>
      </c>
      <c r="D23" s="2" t="str">
        <f t="shared" si="12"/>
        <v>本周自2024年2月28日到2024年3月6日止，总计7天，其中工作日5天,系统每天使用时间08时30分-18时00分。</v>
      </c>
      <c r="E23" s="3" t="str">
        <f t="shared" ca="1" si="0"/>
        <v>CPU状态：使用率最大值55.52%、平均值32.73%、正常；^p
内存状态：使用率最大值62.96%、平均值40.08%、正常；^p
存储状态：本周新增数据量2177 MB、增长率0.44 %、当前存储使用率58.5%、正常；^p
网络状态：吞吐量最大值13835.33KB/s、最小值69.31KB/s、平均值1037.3KB/s、正常；^p
虚机资源：虚机数量15、在线量15、在线率100%、正常；^p
用户状态：监控周期内总访问量32673次、最大并发量139；^p
告警状态：紧急告警0条，关闭0条；主要告警0条，关闭0条；一般告警0条，关闭0条。^p
新增数据：监控周期内新增加数据0条、增长率0%</v>
      </c>
      <c r="F23" s="2" t="s">
        <v>10</v>
      </c>
      <c r="G23" s="2" t="s">
        <v>11</v>
      </c>
      <c r="H23">
        <f t="shared" ca="1" si="1"/>
        <v>55.52</v>
      </c>
      <c r="I23">
        <f t="shared" ca="1" si="2"/>
        <v>32.729999999999997</v>
      </c>
      <c r="J23">
        <f t="shared" ca="1" si="3"/>
        <v>62.96</v>
      </c>
      <c r="K23">
        <f t="shared" ca="1" si="4"/>
        <v>40.08</v>
      </c>
      <c r="L23">
        <f t="shared" ca="1" si="5"/>
        <v>13835.33</v>
      </c>
      <c r="M23">
        <f t="shared" ca="1" si="6"/>
        <v>69.31</v>
      </c>
      <c r="N23">
        <f t="shared" ca="1" si="7"/>
        <v>1037.3</v>
      </c>
      <c r="O23">
        <f t="shared" ca="1" si="8"/>
        <v>139</v>
      </c>
      <c r="P23">
        <f t="shared" ca="1" si="9"/>
        <v>2177</v>
      </c>
      <c r="Q23">
        <f ca="1">ROUND((250+SUM(P2:P23)/1000)/5,2)</f>
        <v>58.5</v>
      </c>
      <c r="R23">
        <f t="shared" ca="1" si="11"/>
        <v>0.44</v>
      </c>
    </row>
    <row r="24" spans="1:18" ht="110.4" x14ac:dyDescent="0.25">
      <c r="A24" s="4" t="s">
        <v>34</v>
      </c>
      <c r="B24" s="1" t="s">
        <v>0</v>
      </c>
      <c r="C24" s="1" t="s">
        <v>9</v>
      </c>
      <c r="D24" s="2" t="str">
        <f t="shared" si="12"/>
        <v>本周自2024年3月6日到2024年3月13日止，总计7天，其中工作日5天,系统每天使用时间08时30分-18时00分。</v>
      </c>
      <c r="E24" s="3" t="str">
        <f t="shared" ca="1" si="0"/>
        <v>CPU状态：使用率最大值69.43%、平均值34.3%、正常；^p
内存状态：使用率最大值63.15%、平均值48.19%、正常；^p
存储状态：本周新增数据量2266 MB、增长率0.45 %、当前存储使用率58.95%、正常；^p
网络状态：吞吐量最大值10950.47KB/s、最小值59.01KB/s、平均值1287.88KB/s、正常；^p
虚机资源：虚机数量15、在线量15、在线率100%、正常；^p
用户状态：监控周期内总访问量32673次、最大并发量144；^p
告警状态：紧急告警0条，关闭0条；主要告警0条，关闭0条；一般告警0条，关闭0条。^p
新增数据：监控周期内新增加数据0条、增长率0%</v>
      </c>
      <c r="F24" s="2" t="s">
        <v>10</v>
      </c>
      <c r="G24" s="2" t="s">
        <v>11</v>
      </c>
      <c r="H24">
        <f t="shared" ca="1" si="1"/>
        <v>69.430000000000007</v>
      </c>
      <c r="I24">
        <f t="shared" ca="1" si="2"/>
        <v>34.299999999999997</v>
      </c>
      <c r="J24">
        <f t="shared" ca="1" si="3"/>
        <v>63.15</v>
      </c>
      <c r="K24">
        <f t="shared" ca="1" si="4"/>
        <v>48.19</v>
      </c>
      <c r="L24">
        <f t="shared" ca="1" si="5"/>
        <v>10950.47</v>
      </c>
      <c r="M24">
        <f t="shared" ca="1" si="6"/>
        <v>59.01</v>
      </c>
      <c r="N24">
        <f t="shared" ca="1" si="7"/>
        <v>1287.8800000000001</v>
      </c>
      <c r="O24">
        <f t="shared" ca="1" si="8"/>
        <v>144</v>
      </c>
      <c r="P24">
        <f t="shared" ca="1" si="9"/>
        <v>2266</v>
      </c>
      <c r="Q24">
        <f ca="1">ROUND((250+SUM(P2:P24)/1000)/5,2)</f>
        <v>58.95</v>
      </c>
      <c r="R24">
        <f t="shared" ca="1" si="11"/>
        <v>0.45</v>
      </c>
    </row>
    <row r="25" spans="1:18" ht="110.4" x14ac:dyDescent="0.25">
      <c r="A25" s="4" t="s">
        <v>35</v>
      </c>
      <c r="B25" s="1" t="s">
        <v>0</v>
      </c>
      <c r="C25" s="1" t="s">
        <v>9</v>
      </c>
      <c r="D25" s="2" t="str">
        <f t="shared" si="12"/>
        <v>本周自2024年3月13日到2024年3月20日止，总计7天，其中工作日5天,系统每天使用时间08时30分-18时00分。</v>
      </c>
      <c r="E25" s="3" t="str">
        <f t="shared" ca="1" si="0"/>
        <v>CPU状态：使用率最大值52.63%、平均值30.7%、正常；^p
内存状态：使用率最大值65.61%、平均值43.54%、正常；^p
存储状态：本周新增数据量2260 MB、增长率0.45 %、当前存储使用率59.41%、正常；^p
网络状态：吞吐量最大值10643.78KB/s、最小值52.81KB/s、平均值1211.37KB/s、正常；^p
虚机资源：虚机数量15、在线量15、在线率100%、正常；^p
用户状态：监控周期内总访问量32673次、最大并发量107；^p
告警状态：紧急告警0条，关闭0条；主要告警0条，关闭0条；一般告警0条，关闭0条。^p
新增数据：监控周期内新增加数据0条、增长率0%</v>
      </c>
      <c r="F25" s="2" t="s">
        <v>10</v>
      </c>
      <c r="G25" s="2" t="s">
        <v>11</v>
      </c>
      <c r="H25">
        <f t="shared" ca="1" si="1"/>
        <v>52.63</v>
      </c>
      <c r="I25">
        <f t="shared" ca="1" si="2"/>
        <v>30.7</v>
      </c>
      <c r="J25">
        <f t="shared" ca="1" si="3"/>
        <v>65.61</v>
      </c>
      <c r="K25">
        <f t="shared" ca="1" si="4"/>
        <v>43.54</v>
      </c>
      <c r="L25">
        <f t="shared" ca="1" si="5"/>
        <v>10643.78</v>
      </c>
      <c r="M25">
        <f t="shared" ca="1" si="6"/>
        <v>52.81</v>
      </c>
      <c r="N25">
        <f t="shared" ca="1" si="7"/>
        <v>1211.3699999999999</v>
      </c>
      <c r="O25">
        <f t="shared" ca="1" si="8"/>
        <v>107</v>
      </c>
      <c r="P25">
        <f t="shared" ca="1" si="9"/>
        <v>2260</v>
      </c>
      <c r="Q25">
        <f ca="1">ROUND((250+SUM(P2:P25)/1000)/5,2)</f>
        <v>59.41</v>
      </c>
      <c r="R25">
        <f t="shared" ca="1" si="11"/>
        <v>0.45</v>
      </c>
    </row>
    <row r="26" spans="1:18" ht="110.4" x14ac:dyDescent="0.25">
      <c r="A26" s="4" t="s">
        <v>36</v>
      </c>
      <c r="B26" s="1" t="s">
        <v>0</v>
      </c>
      <c r="C26" s="1" t="s">
        <v>9</v>
      </c>
      <c r="D26" s="2" t="str">
        <f t="shared" si="12"/>
        <v>本周自2024年3月20日到2024年3月27日止，总计7天，其中工作日5天,系统每天使用时间08时30分-18时00分。</v>
      </c>
      <c r="E26" s="3" t="str">
        <f t="shared" ca="1" si="0"/>
        <v>CPU状态：使用率最大值58.3%、平均值31.54%、正常；^p
内存状态：使用率最大值62.98%、平均值41.6%、正常；^p
存储状态：本周新增数据量1776 MB、增长率0.36 %、当前存储使用率59.76%、正常；^p
网络状态：吞吐量最大值10703.59KB/s、最小值57.3KB/s、平均值1122.39KB/s、正常；^p
虚机资源：虚机数量15、在线量15、在线率100%、正常；^p
用户状态：监控周期内总访问量32673次、最大并发量142；^p
告警状态：紧急告警0条，关闭0条；主要告警0条，关闭0条；一般告警0条，关闭0条。^p
新增数据：监控周期内新增加数据0条、增长率0%</v>
      </c>
      <c r="F26" s="2" t="s">
        <v>10</v>
      </c>
      <c r="G26" s="2" t="s">
        <v>11</v>
      </c>
      <c r="H26">
        <f t="shared" ca="1" si="1"/>
        <v>58.3</v>
      </c>
      <c r="I26">
        <f t="shared" ca="1" si="2"/>
        <v>31.54</v>
      </c>
      <c r="J26">
        <f t="shared" ca="1" si="3"/>
        <v>62.98</v>
      </c>
      <c r="K26">
        <f t="shared" ca="1" si="4"/>
        <v>41.6</v>
      </c>
      <c r="L26">
        <f t="shared" ca="1" si="5"/>
        <v>10703.59</v>
      </c>
      <c r="M26">
        <f t="shared" ca="1" si="6"/>
        <v>57.3</v>
      </c>
      <c r="N26">
        <f t="shared" ca="1" si="7"/>
        <v>1122.3900000000001</v>
      </c>
      <c r="O26">
        <f t="shared" ca="1" si="8"/>
        <v>142</v>
      </c>
      <c r="P26">
        <f t="shared" ca="1" si="9"/>
        <v>1776</v>
      </c>
      <c r="Q26">
        <f ca="1">ROUND((250+SUM(P2:P26)/1000)/5,2)</f>
        <v>59.76</v>
      </c>
      <c r="R26">
        <f t="shared" ca="1" si="11"/>
        <v>0.36</v>
      </c>
    </row>
    <row r="27" spans="1:18" ht="110.4" x14ac:dyDescent="0.25">
      <c r="A27" s="4" t="s">
        <v>37</v>
      </c>
      <c r="B27" s="1" t="s">
        <v>0</v>
      </c>
      <c r="C27" s="1" t="s">
        <v>9</v>
      </c>
      <c r="D27" s="2" t="str">
        <f t="shared" si="12"/>
        <v>本周自2024年3月27日到2024年4月3日止，总计7天，其中工作日5天,系统每天使用时间08时30分-18时00分。</v>
      </c>
      <c r="E27" s="3" t="str">
        <f t="shared" ca="1" si="0"/>
        <v>CPU状态：使用率最大值50.82%、平均值36.81%、正常；^p
内存状态：使用率最大值79.81%、平均值41.66%、正常；^p
存储状态：本周新增数据量2110 MB、增长率0.42 %、当前存储使用率60.18%、正常；^p
网络状态：吞吐量最大值10427.54KB/s、最小值69.06KB/s、平均值1538.86KB/s、正常；^p
虚机资源：虚机数量15、在线量15、在线率100%、正常；^p
用户状态：监控周期内总访问量32673次、最大并发量124；^p
告警状态：紧急告警0条，关闭0条；主要告警0条，关闭0条；一般告警0条，关闭0条。^p
新增数据：监控周期内新增加数据0条、增长率0%</v>
      </c>
      <c r="F27" s="2" t="s">
        <v>10</v>
      </c>
      <c r="G27" s="2" t="s">
        <v>11</v>
      </c>
      <c r="H27">
        <f t="shared" ca="1" si="1"/>
        <v>50.82</v>
      </c>
      <c r="I27">
        <f t="shared" ca="1" si="2"/>
        <v>36.81</v>
      </c>
      <c r="J27">
        <f t="shared" ca="1" si="3"/>
        <v>79.81</v>
      </c>
      <c r="K27">
        <f t="shared" ca="1" si="4"/>
        <v>41.66</v>
      </c>
      <c r="L27">
        <f t="shared" ca="1" si="5"/>
        <v>10427.540000000001</v>
      </c>
      <c r="M27">
        <f t="shared" ca="1" si="6"/>
        <v>69.06</v>
      </c>
      <c r="N27">
        <f t="shared" ca="1" si="7"/>
        <v>1538.86</v>
      </c>
      <c r="O27">
        <f t="shared" ca="1" si="8"/>
        <v>124</v>
      </c>
      <c r="P27">
        <f t="shared" ca="1" si="9"/>
        <v>2110</v>
      </c>
      <c r="Q27">
        <f ca="1">ROUND((250+SUM(P2:P27)/1000)/5,2)</f>
        <v>60.18</v>
      </c>
      <c r="R27">
        <f t="shared" ca="1" si="11"/>
        <v>0.42</v>
      </c>
    </row>
    <row r="28" spans="1:18" ht="110.4" x14ac:dyDescent="0.25">
      <c r="A28" s="4" t="s">
        <v>38</v>
      </c>
      <c r="B28" s="1" t="s">
        <v>0</v>
      </c>
      <c r="C28" s="1" t="s">
        <v>9</v>
      </c>
      <c r="D28" s="2" t="str">
        <f t="shared" si="12"/>
        <v>本周自2024年4月3日到2024年4月10日止，总计7天，其中工作日5天,系统每天使用时间08时30分-18时00分。</v>
      </c>
      <c r="E28" s="3" t="str">
        <f t="shared" ca="1" si="0"/>
        <v>CPU状态：使用率最大值61.79%、平均值37.89%、正常；^p
内存状态：使用率最大值71.41%、平均值46.3%、正常；^p
存储状态：本周新增数据量1695 MB、增长率0.34 %、当前存储使用率60.52%、正常；^p
网络状态：吞吐量最大值13242.54KB/s、最小值60.02KB/s、平均值1389.55KB/s、正常；^p
虚机资源：虚机数量15、在线量15、在线率100%、正常；^p
用户状态：监控周期内总访问量32673次、最大并发量115；^p
告警状态：紧急告警0条，关闭0条；主要告警0条，关闭0条；一般告警0条，关闭0条。^p
新增数据：监控周期内新增加数据0条、增长率0%</v>
      </c>
      <c r="F28" s="2" t="s">
        <v>10</v>
      </c>
      <c r="G28" s="2" t="s">
        <v>11</v>
      </c>
      <c r="H28">
        <f t="shared" ca="1" si="1"/>
        <v>61.79</v>
      </c>
      <c r="I28">
        <f t="shared" ca="1" si="2"/>
        <v>37.89</v>
      </c>
      <c r="J28">
        <f t="shared" ca="1" si="3"/>
        <v>71.41</v>
      </c>
      <c r="K28">
        <f t="shared" ca="1" si="4"/>
        <v>46.3</v>
      </c>
      <c r="L28">
        <f t="shared" ca="1" si="5"/>
        <v>13242.54</v>
      </c>
      <c r="M28">
        <f t="shared" ca="1" si="6"/>
        <v>60.02</v>
      </c>
      <c r="N28">
        <f t="shared" ca="1" si="7"/>
        <v>1389.55</v>
      </c>
      <c r="O28">
        <f t="shared" ca="1" si="8"/>
        <v>115</v>
      </c>
      <c r="P28">
        <f t="shared" ca="1" si="9"/>
        <v>1695</v>
      </c>
      <c r="Q28">
        <f ca="1">ROUND((250+SUM(P2:P28)/1000)/5,2)</f>
        <v>60.52</v>
      </c>
      <c r="R28">
        <f t="shared" ca="1" si="11"/>
        <v>0.34</v>
      </c>
    </row>
    <row r="29" spans="1:18" ht="110.4" x14ac:dyDescent="0.25">
      <c r="A29" s="4" t="s">
        <v>39</v>
      </c>
      <c r="B29" s="1" t="s">
        <v>0</v>
      </c>
      <c r="C29" s="1" t="s">
        <v>9</v>
      </c>
      <c r="D29" s="2" t="str">
        <f t="shared" si="12"/>
        <v>本周自2024年4月10日到2024年4月17日止，总计7天，其中工作日5天,系统每天使用时间08时30分-18时00分。</v>
      </c>
      <c r="E29" s="3" t="str">
        <f t="shared" ca="1" si="0"/>
        <v>CPU状态：使用率最大值51.33%、平均值33.98%、正常；^p
内存状态：使用率最大值75.92%、平均值45.24%、正常；^p
存储状态：本周新增数据量1842 MB、增长率0.37 %、当前存储使用率60.89%、正常；^p
网络状态：吞吐量最大值10738.42KB/s、最小值67.71KB/s、平均值1195.16KB/s、正常；^p
虚机资源：虚机数量15、在线量15、在线率100%、正常；^p
用户状态：监控周期内总访问量32673次、最大并发量127；^p
告警状态：紧急告警0条，关闭0条；主要告警0条，关闭0条；一般告警0条，关闭0条。^p
新增数据：监控周期内新增加数据0条、增长率0%</v>
      </c>
      <c r="F29" s="2" t="s">
        <v>10</v>
      </c>
      <c r="G29" s="2" t="s">
        <v>11</v>
      </c>
      <c r="H29">
        <f t="shared" ca="1" si="1"/>
        <v>51.33</v>
      </c>
      <c r="I29">
        <f t="shared" ca="1" si="2"/>
        <v>33.979999999999997</v>
      </c>
      <c r="J29">
        <f t="shared" ca="1" si="3"/>
        <v>75.92</v>
      </c>
      <c r="K29">
        <f t="shared" ca="1" si="4"/>
        <v>45.24</v>
      </c>
      <c r="L29">
        <f t="shared" ca="1" si="5"/>
        <v>10738.42</v>
      </c>
      <c r="M29">
        <f t="shared" ca="1" si="6"/>
        <v>67.709999999999994</v>
      </c>
      <c r="N29">
        <f t="shared" ca="1" si="7"/>
        <v>1195.1600000000001</v>
      </c>
      <c r="O29">
        <f t="shared" ca="1" si="8"/>
        <v>127</v>
      </c>
      <c r="P29">
        <f t="shared" ca="1" si="9"/>
        <v>1842</v>
      </c>
      <c r="Q29">
        <f ca="1">ROUND((250+SUM(P2:P29)/1000)/5,2)</f>
        <v>60.89</v>
      </c>
      <c r="R29">
        <f t="shared" ca="1" si="11"/>
        <v>0.37</v>
      </c>
    </row>
    <row r="30" spans="1:18" ht="110.4" x14ac:dyDescent="0.25">
      <c r="A30" s="4" t="s">
        <v>40</v>
      </c>
      <c r="B30" s="1" t="s">
        <v>0</v>
      </c>
      <c r="C30" s="1" t="s">
        <v>9</v>
      </c>
      <c r="D30" s="2" t="str">
        <f t="shared" si="12"/>
        <v>本周自2024年4月17日到2024年4月24日止，总计7天，其中工作日5天,系统每天使用时间08时30分-18时00分。</v>
      </c>
      <c r="E30" s="3" t="str">
        <f t="shared" ca="1" si="0"/>
        <v>CPU状态：使用率最大值52.47%、平均值33.24%、正常；^p
内存状态：使用率最大值69.7%、平均值47.88%、正常；^p
存储状态：本周新增数据量1966 MB、增长率0.39 %、当前存储使用率61.28%、正常；^p
网络状态：吞吐量最大值12860.79KB/s、最小值67.44KB/s、平均值1092.27KB/s、正常；^p
虚机资源：虚机数量15、在线量15、在线率100%、正常；^p
用户状态：监控周期内总访问量32673次、最大并发量138；^p
告警状态：紧急告警0条，关闭0条；主要告警0条，关闭0条；一般告警0条，关闭0条。^p
新增数据：监控周期内新增加数据0条、增长率0%</v>
      </c>
      <c r="F30" s="2" t="s">
        <v>10</v>
      </c>
      <c r="G30" s="2" t="s">
        <v>11</v>
      </c>
      <c r="H30">
        <f t="shared" ca="1" si="1"/>
        <v>52.47</v>
      </c>
      <c r="I30">
        <f t="shared" ca="1" si="2"/>
        <v>33.24</v>
      </c>
      <c r="J30">
        <f t="shared" ca="1" si="3"/>
        <v>69.7</v>
      </c>
      <c r="K30">
        <f t="shared" ca="1" si="4"/>
        <v>47.88</v>
      </c>
      <c r="L30">
        <f t="shared" ca="1" si="5"/>
        <v>12860.79</v>
      </c>
      <c r="M30">
        <f t="shared" ca="1" si="6"/>
        <v>67.44</v>
      </c>
      <c r="N30">
        <f t="shared" ca="1" si="7"/>
        <v>1092.27</v>
      </c>
      <c r="O30">
        <f t="shared" ca="1" si="8"/>
        <v>138</v>
      </c>
      <c r="P30">
        <f ca="1">ROUND(RAND()*1000+1500,0)</f>
        <v>1966</v>
      </c>
      <c r="Q30">
        <f ca="1">ROUND((250+SUM(P2:P30)/1000)/5,2)</f>
        <v>61.28</v>
      </c>
      <c r="R30">
        <f t="shared" ca="1" si="11"/>
        <v>0.39</v>
      </c>
    </row>
    <row r="31" spans="1:18" x14ac:dyDescent="0.25">
      <c r="A31" s="5" t="s">
        <v>12</v>
      </c>
    </row>
    <row r="32" spans="1:18" x14ac:dyDescent="0.25">
      <c r="A32" s="5" t="s">
        <v>12</v>
      </c>
    </row>
    <row r="33" spans="1:1" x14ac:dyDescent="0.25">
      <c r="A33" s="5" t="s">
        <v>12</v>
      </c>
    </row>
    <row r="34" spans="1:1" x14ac:dyDescent="0.25">
      <c r="A34" s="5" t="s">
        <v>12</v>
      </c>
    </row>
    <row r="35" spans="1:1" x14ac:dyDescent="0.25">
      <c r="A35" s="5" t="s">
        <v>12</v>
      </c>
    </row>
    <row r="36" spans="1:1" x14ac:dyDescent="0.25">
      <c r="A36" s="5" t="s">
        <v>12</v>
      </c>
    </row>
    <row r="37" spans="1:1" x14ac:dyDescent="0.25">
      <c r="A37" s="5" t="s">
        <v>12</v>
      </c>
    </row>
    <row r="38" spans="1:1" x14ac:dyDescent="0.25">
      <c r="A38" s="5" t="s">
        <v>12</v>
      </c>
    </row>
    <row r="39" spans="1:1" x14ac:dyDescent="0.25">
      <c r="A39" s="5" t="s">
        <v>12</v>
      </c>
    </row>
    <row r="40" spans="1:1" x14ac:dyDescent="0.25">
      <c r="A40" s="5" t="s">
        <v>12</v>
      </c>
    </row>
    <row r="41" spans="1:1" x14ac:dyDescent="0.25">
      <c r="A41" s="5" t="s">
        <v>12</v>
      </c>
    </row>
    <row r="42" spans="1:1" x14ac:dyDescent="0.25">
      <c r="A42" s="5" t="s">
        <v>12</v>
      </c>
    </row>
    <row r="43" spans="1:1" x14ac:dyDescent="0.25">
      <c r="A43" s="5" t="s">
        <v>12</v>
      </c>
    </row>
    <row r="44" spans="1:1" x14ac:dyDescent="0.25">
      <c r="A44" s="5" t="s">
        <v>12</v>
      </c>
    </row>
    <row r="45" spans="1:1" x14ac:dyDescent="0.25">
      <c r="A45" s="5" t="s">
        <v>12</v>
      </c>
    </row>
    <row r="46" spans="1:1" x14ac:dyDescent="0.25">
      <c r="A46" s="5" t="s">
        <v>12</v>
      </c>
    </row>
    <row r="47" spans="1:1" x14ac:dyDescent="0.25">
      <c r="A47" s="5" t="s">
        <v>12</v>
      </c>
    </row>
    <row r="48" spans="1:1" x14ac:dyDescent="0.25">
      <c r="A48" s="5" t="s">
        <v>12</v>
      </c>
    </row>
    <row r="49" spans="1:1" x14ac:dyDescent="0.25">
      <c r="A49" s="5" t="s">
        <v>12</v>
      </c>
    </row>
    <row r="50" spans="1:1" x14ac:dyDescent="0.25">
      <c r="A50" s="5" t="s">
        <v>12</v>
      </c>
    </row>
    <row r="51" spans="1:1" x14ac:dyDescent="0.25">
      <c r="A51" s="5" t="s">
        <v>12</v>
      </c>
    </row>
    <row r="52" spans="1:1" x14ac:dyDescent="0.25">
      <c r="A52" s="5" t="s">
        <v>12</v>
      </c>
    </row>
    <row r="53" spans="1:1" x14ac:dyDescent="0.25">
      <c r="A53" s="5" t="s">
        <v>12</v>
      </c>
    </row>
    <row r="54" spans="1:1" x14ac:dyDescent="0.25">
      <c r="A54" s="5" t="s">
        <v>12</v>
      </c>
    </row>
    <row r="55" spans="1:1" x14ac:dyDescent="0.25">
      <c r="A55" s="5" t="s">
        <v>12</v>
      </c>
    </row>
    <row r="56" spans="1:1" x14ac:dyDescent="0.25">
      <c r="A56" s="5" t="s">
        <v>12</v>
      </c>
    </row>
    <row r="57" spans="1:1" x14ac:dyDescent="0.25">
      <c r="A57" s="5" t="s">
        <v>12</v>
      </c>
    </row>
    <row r="58" spans="1:1" x14ac:dyDescent="0.25">
      <c r="A58" s="5" t="s">
        <v>12</v>
      </c>
    </row>
    <row r="59" spans="1:1" x14ac:dyDescent="0.25">
      <c r="A59" s="5" t="s">
        <v>12</v>
      </c>
    </row>
    <row r="60" spans="1:1" x14ac:dyDescent="0.25">
      <c r="A60" s="5" t="s">
        <v>12</v>
      </c>
    </row>
    <row r="61" spans="1:1" x14ac:dyDescent="0.25">
      <c r="A61" s="5" t="s">
        <v>12</v>
      </c>
    </row>
    <row r="62" spans="1:1" x14ac:dyDescent="0.25">
      <c r="A62" s="5" t="s">
        <v>12</v>
      </c>
    </row>
    <row r="63" spans="1:1" x14ac:dyDescent="0.25">
      <c r="A63" s="5" t="s">
        <v>12</v>
      </c>
    </row>
    <row r="64" spans="1:1" x14ac:dyDescent="0.25">
      <c r="A64" s="5" t="s">
        <v>12</v>
      </c>
    </row>
    <row r="65" spans="1:1" x14ac:dyDescent="0.25">
      <c r="A65" s="5" t="s">
        <v>12</v>
      </c>
    </row>
    <row r="66" spans="1:1" x14ac:dyDescent="0.25">
      <c r="A66" s="5" t="s">
        <v>12</v>
      </c>
    </row>
    <row r="67" spans="1:1" x14ac:dyDescent="0.25">
      <c r="A67" s="5" t="s">
        <v>12</v>
      </c>
    </row>
    <row r="68" spans="1:1" x14ac:dyDescent="0.25">
      <c r="A68" s="5" t="s">
        <v>12</v>
      </c>
    </row>
    <row r="69" spans="1:1" x14ac:dyDescent="0.25">
      <c r="A69" s="5" t="s">
        <v>12</v>
      </c>
    </row>
    <row r="70" spans="1:1" x14ac:dyDescent="0.25">
      <c r="A70" s="5" t="s">
        <v>12</v>
      </c>
    </row>
    <row r="71" spans="1:1" x14ac:dyDescent="0.25">
      <c r="A71" s="5" t="s">
        <v>12</v>
      </c>
    </row>
    <row r="72" spans="1:1" x14ac:dyDescent="0.25">
      <c r="A72" s="5" t="s">
        <v>12</v>
      </c>
    </row>
    <row r="73" spans="1:1" x14ac:dyDescent="0.25">
      <c r="A73" s="5" t="s">
        <v>12</v>
      </c>
    </row>
    <row r="74" spans="1:1" x14ac:dyDescent="0.25">
      <c r="A74" s="5" t="s">
        <v>12</v>
      </c>
    </row>
    <row r="75" spans="1:1" x14ac:dyDescent="0.25">
      <c r="A75" s="5" t="s">
        <v>12</v>
      </c>
    </row>
    <row r="76" spans="1:1" x14ac:dyDescent="0.25">
      <c r="A76" s="5" t="s">
        <v>12</v>
      </c>
    </row>
    <row r="77" spans="1:1" x14ac:dyDescent="0.25">
      <c r="A77" s="5" t="s">
        <v>12</v>
      </c>
    </row>
    <row r="78" spans="1:1" x14ac:dyDescent="0.25">
      <c r="A78" s="5" t="s">
        <v>12</v>
      </c>
    </row>
    <row r="79" spans="1:1" x14ac:dyDescent="0.25">
      <c r="A79" s="5" t="s">
        <v>12</v>
      </c>
    </row>
    <row r="80" spans="1:1" x14ac:dyDescent="0.25">
      <c r="A80" s="5" t="s">
        <v>12</v>
      </c>
    </row>
    <row r="81" spans="1:1" x14ac:dyDescent="0.25">
      <c r="A81" s="5" t="s">
        <v>12</v>
      </c>
    </row>
    <row r="82" spans="1:1" x14ac:dyDescent="0.25">
      <c r="A82" s="5" t="s">
        <v>12</v>
      </c>
    </row>
    <row r="83" spans="1:1" x14ac:dyDescent="0.25">
      <c r="A83" s="5" t="s">
        <v>12</v>
      </c>
    </row>
    <row r="84" spans="1:1" x14ac:dyDescent="0.25">
      <c r="A84" s="5" t="s">
        <v>12</v>
      </c>
    </row>
    <row r="85" spans="1:1" x14ac:dyDescent="0.25">
      <c r="A85" s="5" t="s">
        <v>12</v>
      </c>
    </row>
    <row r="86" spans="1:1" x14ac:dyDescent="0.25">
      <c r="A86" s="5" t="s">
        <v>12</v>
      </c>
    </row>
    <row r="87" spans="1:1" x14ac:dyDescent="0.25">
      <c r="A87" s="5" t="s">
        <v>12</v>
      </c>
    </row>
    <row r="88" spans="1:1" x14ac:dyDescent="0.25">
      <c r="A88" s="5" t="s">
        <v>12</v>
      </c>
    </row>
    <row r="89" spans="1:1" x14ac:dyDescent="0.25">
      <c r="A89" s="5" t="s">
        <v>12</v>
      </c>
    </row>
    <row r="90" spans="1:1" x14ac:dyDescent="0.25">
      <c r="A90" s="5" t="s">
        <v>12</v>
      </c>
    </row>
    <row r="91" spans="1:1" x14ac:dyDescent="0.25">
      <c r="A91" s="5" t="s">
        <v>12</v>
      </c>
    </row>
    <row r="92" spans="1:1" x14ac:dyDescent="0.25">
      <c r="A92" s="5" t="s">
        <v>12</v>
      </c>
    </row>
    <row r="93" spans="1:1" x14ac:dyDescent="0.25">
      <c r="A93" s="5" t="s">
        <v>12</v>
      </c>
    </row>
    <row r="94" spans="1:1" x14ac:dyDescent="0.25">
      <c r="A94" s="5" t="s">
        <v>12</v>
      </c>
    </row>
    <row r="95" spans="1:1" x14ac:dyDescent="0.25">
      <c r="A95" s="5" t="s">
        <v>12</v>
      </c>
    </row>
    <row r="96" spans="1:1" x14ac:dyDescent="0.25">
      <c r="A96" s="5" t="s">
        <v>12</v>
      </c>
    </row>
    <row r="97" spans="1:1" x14ac:dyDescent="0.25">
      <c r="A97" s="5" t="s">
        <v>12</v>
      </c>
    </row>
    <row r="98" spans="1:1" x14ac:dyDescent="0.25">
      <c r="A98" s="5" t="s">
        <v>12</v>
      </c>
    </row>
    <row r="99" spans="1:1" x14ac:dyDescent="0.25">
      <c r="A99" s="5" t="s">
        <v>12</v>
      </c>
    </row>
    <row r="100" spans="1:1" x14ac:dyDescent="0.25">
      <c r="A100" s="5" t="s">
        <v>12</v>
      </c>
    </row>
    <row r="101" spans="1:1" x14ac:dyDescent="0.25">
      <c r="A101" s="5" t="s">
        <v>12</v>
      </c>
    </row>
    <row r="102" spans="1:1" x14ac:dyDescent="0.25">
      <c r="A102" s="5" t="s">
        <v>12</v>
      </c>
    </row>
    <row r="103" spans="1:1" x14ac:dyDescent="0.25">
      <c r="A103" s="5" t="s">
        <v>12</v>
      </c>
    </row>
    <row r="104" spans="1:1" x14ac:dyDescent="0.25">
      <c r="A104" s="5" t="s">
        <v>12</v>
      </c>
    </row>
    <row r="105" spans="1:1" x14ac:dyDescent="0.25">
      <c r="A105" s="5" t="s">
        <v>12</v>
      </c>
    </row>
    <row r="106" spans="1:1" x14ac:dyDescent="0.25">
      <c r="A106" s="5" t="s">
        <v>12</v>
      </c>
    </row>
    <row r="107" spans="1:1" x14ac:dyDescent="0.25">
      <c r="A107" s="5" t="s">
        <v>12</v>
      </c>
    </row>
    <row r="108" spans="1:1" x14ac:dyDescent="0.25">
      <c r="A108" s="5" t="s">
        <v>12</v>
      </c>
    </row>
    <row r="109" spans="1:1" x14ac:dyDescent="0.25">
      <c r="A109" s="5" t="s">
        <v>12</v>
      </c>
    </row>
    <row r="110" spans="1:1" x14ac:dyDescent="0.25">
      <c r="A110" s="5" t="s">
        <v>12</v>
      </c>
    </row>
    <row r="111" spans="1:1" x14ac:dyDescent="0.25">
      <c r="A111" s="5" t="s">
        <v>12</v>
      </c>
    </row>
    <row r="112" spans="1:1" x14ac:dyDescent="0.25">
      <c r="A112" s="5" t="s">
        <v>12</v>
      </c>
    </row>
    <row r="113" spans="1:1" x14ac:dyDescent="0.25">
      <c r="A113" s="5" t="s">
        <v>12</v>
      </c>
    </row>
    <row r="114" spans="1:1" x14ac:dyDescent="0.25">
      <c r="A114" s="5" t="s">
        <v>12</v>
      </c>
    </row>
    <row r="115" spans="1:1" x14ac:dyDescent="0.25">
      <c r="A115" s="5" t="s">
        <v>12</v>
      </c>
    </row>
    <row r="116" spans="1:1" x14ac:dyDescent="0.25">
      <c r="A116" s="5" t="s">
        <v>12</v>
      </c>
    </row>
    <row r="117" spans="1:1" x14ac:dyDescent="0.25">
      <c r="A117" s="5" t="s">
        <v>12</v>
      </c>
    </row>
    <row r="118" spans="1:1" x14ac:dyDescent="0.25">
      <c r="A118" s="5" t="s">
        <v>12</v>
      </c>
    </row>
    <row r="119" spans="1:1" x14ac:dyDescent="0.25">
      <c r="A119" s="5" t="s">
        <v>12</v>
      </c>
    </row>
    <row r="120" spans="1:1" x14ac:dyDescent="0.25">
      <c r="A120" s="5" t="s">
        <v>12</v>
      </c>
    </row>
    <row r="121" spans="1:1" x14ac:dyDescent="0.25">
      <c r="A121" s="5" t="s">
        <v>12</v>
      </c>
    </row>
    <row r="122" spans="1:1" x14ac:dyDescent="0.25">
      <c r="A122" s="5" t="s">
        <v>12</v>
      </c>
    </row>
    <row r="123" spans="1:1" x14ac:dyDescent="0.25">
      <c r="A123" s="5" t="s">
        <v>12</v>
      </c>
    </row>
    <row r="124" spans="1:1" x14ac:dyDescent="0.25">
      <c r="A124" s="5" t="s">
        <v>12</v>
      </c>
    </row>
    <row r="125" spans="1:1" x14ac:dyDescent="0.25">
      <c r="A125" s="5" t="s">
        <v>12</v>
      </c>
    </row>
    <row r="126" spans="1:1" x14ac:dyDescent="0.25">
      <c r="A126" s="5" t="s">
        <v>12</v>
      </c>
    </row>
    <row r="127" spans="1:1" x14ac:dyDescent="0.25">
      <c r="A127" s="5" t="s">
        <v>12</v>
      </c>
    </row>
    <row r="128" spans="1:1" x14ac:dyDescent="0.25">
      <c r="A128" s="5" t="s">
        <v>12</v>
      </c>
    </row>
    <row r="129" spans="1:1" x14ac:dyDescent="0.25">
      <c r="A129" s="5" t="s">
        <v>12</v>
      </c>
    </row>
    <row r="130" spans="1:1" x14ac:dyDescent="0.25">
      <c r="A130" s="5" t="s">
        <v>12</v>
      </c>
    </row>
    <row r="131" spans="1:1" x14ac:dyDescent="0.25">
      <c r="A131" s="5" t="s">
        <v>12</v>
      </c>
    </row>
    <row r="132" spans="1:1" x14ac:dyDescent="0.25">
      <c r="A132" s="5" t="s">
        <v>12</v>
      </c>
    </row>
    <row r="133" spans="1:1" x14ac:dyDescent="0.25">
      <c r="A133" s="5" t="s">
        <v>12</v>
      </c>
    </row>
    <row r="134" spans="1:1" x14ac:dyDescent="0.25">
      <c r="A134" s="5" t="s">
        <v>12</v>
      </c>
    </row>
    <row r="135" spans="1:1" x14ac:dyDescent="0.25">
      <c r="A135" s="5" t="s">
        <v>12</v>
      </c>
    </row>
    <row r="136" spans="1:1" x14ac:dyDescent="0.25">
      <c r="A136" s="5" t="s">
        <v>12</v>
      </c>
    </row>
    <row r="137" spans="1:1" x14ac:dyDescent="0.25">
      <c r="A137" s="5" t="s">
        <v>12</v>
      </c>
    </row>
    <row r="138" spans="1:1" x14ac:dyDescent="0.25">
      <c r="A138" s="5" t="s">
        <v>12</v>
      </c>
    </row>
    <row r="139" spans="1:1" x14ac:dyDescent="0.25">
      <c r="A139" s="5" t="s">
        <v>12</v>
      </c>
    </row>
    <row r="140" spans="1:1" x14ac:dyDescent="0.25">
      <c r="A140" s="5" t="s">
        <v>12</v>
      </c>
    </row>
    <row r="141" spans="1:1" x14ac:dyDescent="0.25">
      <c r="A141" s="5" t="s">
        <v>12</v>
      </c>
    </row>
    <row r="142" spans="1:1" x14ac:dyDescent="0.25">
      <c r="A142" s="5" t="s">
        <v>12</v>
      </c>
    </row>
    <row r="143" spans="1:1" x14ac:dyDescent="0.25">
      <c r="A143" s="5" t="s">
        <v>12</v>
      </c>
    </row>
    <row r="144" spans="1:1" x14ac:dyDescent="0.25">
      <c r="A144" s="5" t="s">
        <v>12</v>
      </c>
    </row>
    <row r="145" spans="1:1" x14ac:dyDescent="0.25">
      <c r="A145" s="5" t="s">
        <v>12</v>
      </c>
    </row>
    <row r="146" spans="1:1" x14ac:dyDescent="0.25">
      <c r="A146" s="5" t="s">
        <v>12</v>
      </c>
    </row>
    <row r="147" spans="1:1" x14ac:dyDescent="0.25">
      <c r="A147" s="5" t="s">
        <v>12</v>
      </c>
    </row>
    <row r="148" spans="1:1" x14ac:dyDescent="0.25">
      <c r="A148" s="5" t="s">
        <v>12</v>
      </c>
    </row>
    <row r="149" spans="1:1" x14ac:dyDescent="0.25">
      <c r="A149" s="5" t="s">
        <v>12</v>
      </c>
    </row>
    <row r="150" spans="1:1" x14ac:dyDescent="0.25">
      <c r="A150" s="5" t="s">
        <v>12</v>
      </c>
    </row>
    <row r="151" spans="1:1" x14ac:dyDescent="0.25">
      <c r="A151" s="5" t="s">
        <v>12</v>
      </c>
    </row>
    <row r="152" spans="1:1" x14ac:dyDescent="0.25">
      <c r="A152" s="5" t="s">
        <v>12</v>
      </c>
    </row>
    <row r="153" spans="1:1" x14ac:dyDescent="0.25">
      <c r="A153" s="5" t="s">
        <v>12</v>
      </c>
    </row>
    <row r="154" spans="1:1" x14ac:dyDescent="0.25">
      <c r="A154" s="5" t="s">
        <v>12</v>
      </c>
    </row>
    <row r="155" spans="1:1" x14ac:dyDescent="0.25">
      <c r="A155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Acho</cp:lastModifiedBy>
  <dcterms:created xsi:type="dcterms:W3CDTF">2015-06-05T18:19:34Z</dcterms:created>
  <dcterms:modified xsi:type="dcterms:W3CDTF">2024-04-16T01:52:04Z</dcterms:modified>
</cp:coreProperties>
</file>