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defaultThemeVersion="166925"/>
  <mc:AlternateContent xmlns:mc="http://schemas.openxmlformats.org/markup-compatibility/2006">
    <mc:Choice Requires="x15">
      <x15ac:absPath xmlns:x15ac="http://schemas.microsoft.com/office/spreadsheetml/2010/11/ac" url="C:\Users\Brook\Documents\Practice Dashboard data\"/>
    </mc:Choice>
  </mc:AlternateContent>
  <xr:revisionPtr revIDLastSave="0" documentId="13_ncr:1_{F8C47C30-3548-4614-989C-957212670B8A}" xr6:coauthVersionLast="47" xr6:coauthVersionMax="47" xr10:uidLastSave="{00000000-0000-0000-0000-000000000000}"/>
  <bookViews>
    <workbookView xWindow="-110" yWindow="-110" windowWidth="19420" windowHeight="10420" firstSheet="3" activeTab="5" xr2:uid="{F7C21C35-5D44-4D50-9F7E-052222FAF5C0}"/>
  </bookViews>
  <sheets>
    <sheet name="raw data" sheetId="2" r:id="rId1"/>
    <sheet name="pe pivot" sheetId="4" r:id="rId2"/>
    <sheet name="Industry pivot" sheetId="5" r:id="rId3"/>
    <sheet name="name pct pie" sheetId="6" r:id="rId4"/>
    <sheet name="values bar" sheetId="7" r:id="rId5"/>
    <sheet name="Dashboard" sheetId="3" r:id="rId6"/>
    <sheet name="Chart tab" sheetId="8" r:id="rId7"/>
    <sheet name="table" sheetId="9" r:id="rId8"/>
  </sheets>
  <definedNames>
    <definedName name="Slicer_Industry">#N/A</definedName>
    <definedName name="Slicer_Symbol">#N/A</definedName>
  </definedNames>
  <calcPr calcId="191029"/>
  <pivotCaches>
    <pivotCache cacheId="70"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9" l="1" a="1"/>
  <c r="D13" i="9" s="1"/>
  <c r="C13" i="9" a="1"/>
  <c r="C13" i="9" s="1"/>
  <c r="B13" i="9" a="1"/>
  <c r="B13" i="9" s="1"/>
  <c r="D12" i="9" a="1"/>
  <c r="D12" i="9" s="1"/>
  <c r="C12" i="9" a="1"/>
  <c r="C12" i="9" s="1"/>
  <c r="B12" i="9" a="1"/>
  <c r="B12" i="9" s="1"/>
  <c r="D11" i="9" a="1"/>
  <c r="D11" i="9" s="1"/>
  <c r="C11" i="9" a="1"/>
  <c r="C11" i="9" s="1"/>
  <c r="B11" i="9" a="1"/>
  <c r="B11" i="9" s="1"/>
  <c r="D10" i="9" a="1"/>
  <c r="D10" i="9" s="1"/>
  <c r="C10" i="9" a="1"/>
  <c r="C10" i="9" s="1"/>
  <c r="B10" i="9" a="1"/>
  <c r="B10" i="9" s="1"/>
  <c r="D9" i="9" a="1"/>
  <c r="D9" i="9" s="1"/>
  <c r="C9" i="9" a="1"/>
  <c r="C9" i="9" s="1"/>
  <c r="B9" i="9" a="1"/>
  <c r="B9" i="9" s="1"/>
  <c r="D8" i="9" a="1"/>
  <c r="D8" i="9" s="1"/>
  <c r="C8" i="9" a="1"/>
  <c r="C8" i="9" s="1"/>
  <c r="B8" i="9" a="1"/>
  <c r="B8" i="9" s="1"/>
  <c r="D7" i="9" a="1"/>
  <c r="D7" i="9" s="1"/>
  <c r="C7" i="9" a="1"/>
  <c r="C7" i="9" s="1"/>
  <c r="B7" i="9" a="1"/>
  <c r="B7" i="9" s="1"/>
  <c r="D6" i="9" a="1"/>
  <c r="D6" i="9" s="1"/>
  <c r="C6" i="9" a="1"/>
  <c r="C6" i="9" s="1"/>
  <c r="B6" i="9" a="1"/>
  <c r="B6" i="9" s="1"/>
  <c r="D5" i="9" a="1"/>
  <c r="D5" i="9" s="1"/>
  <c r="C5" i="9" a="1"/>
  <c r="C5" i="9" s="1"/>
  <c r="B5" i="9" a="1"/>
  <c r="B5" i="9" s="1"/>
  <c r="D4" i="9" a="1"/>
  <c r="D4" i="9" s="1"/>
  <c r="C4" i="9" a="1"/>
  <c r="C4" i="9" s="1"/>
  <c r="B4" i="9" a="1"/>
  <c r="B4" i="9" s="1"/>
  <c r="D3" i="9" a="1"/>
  <c r="D3" i="9" s="1"/>
  <c r="C3" i="9" a="1"/>
  <c r="C3" i="9" s="1"/>
  <c r="B3" i="9" a="1"/>
  <c r="B3" i="9" s="1"/>
  <c r="C3" i="8"/>
  <c r="C2" i="8"/>
  <c r="J4" i="2" a="1"/>
  <c r="J4" i="2" s="1"/>
  <c r="B5" i="8" a="1"/>
  <c r="B5" i="8"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78">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2"/>
        </ext>
      </extLst>
    </bk>
    <bk>
      <extLst>
        <ext uri="{3e2802c4-a4d2-4d8b-9148-e3be6c30e623}">
          <xlrd:rvb i="275"/>
        </ext>
      </extLst>
    </bk>
    <bk>
      <extLst>
        <ext uri="{3e2802c4-a4d2-4d8b-9148-e3be6c30e623}">
          <xlrd:rvb i="278"/>
        </ext>
      </extLst>
    </bk>
    <bk>
      <extLst>
        <ext uri="{3e2802c4-a4d2-4d8b-9148-e3be6c30e623}">
          <xlrd:rvb i="281"/>
        </ext>
      </extLst>
    </bk>
    <bk>
      <extLst>
        <ext uri="{3e2802c4-a4d2-4d8b-9148-e3be6c30e623}">
          <xlrd:rvb i="284"/>
        </ext>
      </extLst>
    </bk>
    <bk>
      <extLst>
        <ext uri="{3e2802c4-a4d2-4d8b-9148-e3be6c30e623}">
          <xlrd:rvb i="287"/>
        </ext>
      </extLst>
    </bk>
    <bk>
      <extLst>
        <ext uri="{3e2802c4-a4d2-4d8b-9148-e3be6c30e623}">
          <xlrd:rvb i="290"/>
        </ext>
      </extLst>
    </bk>
    <bk>
      <extLst>
        <ext uri="{3e2802c4-a4d2-4d8b-9148-e3be6c30e623}">
          <xlrd:rvb i="293"/>
        </ext>
      </extLst>
    </bk>
    <bk>
      <extLst>
        <ext uri="{3e2802c4-a4d2-4d8b-9148-e3be6c30e623}">
          <xlrd:rvb i="296"/>
        </ext>
      </extLst>
    </bk>
    <bk>
      <extLst>
        <ext uri="{3e2802c4-a4d2-4d8b-9148-e3be6c30e623}">
          <xlrd:rvb i="299"/>
        </ext>
      </extLst>
    </bk>
  </futureMetadata>
  <cellMetadata count="1">
    <bk>
      <rc t="1" v="0"/>
    </bk>
  </cellMetadata>
  <valueMetadata count="27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valueMetadata>
</metadata>
</file>

<file path=xl/sharedStrings.xml><?xml version="1.0" encoding="utf-8"?>
<sst xmlns="http://schemas.openxmlformats.org/spreadsheetml/2006/main" count="193" uniqueCount="145">
  <si>
    <t>Symbol</t>
  </si>
  <si>
    <t>Holdings</t>
  </si>
  <si>
    <t>Stake</t>
  </si>
  <si>
    <t>Mkt. price</t>
  </si>
  <si>
    <t>Value</t>
  </si>
  <si>
    <t>Pct of portfolio</t>
  </si>
  <si>
    <t>Visa Inc</t>
  </si>
  <si>
    <t>V</t>
  </si>
  <si>
    <t>Verisign, Inc.</t>
  </si>
  <si>
    <t>VRSN</t>
  </si>
  <si>
    <t>Vanguard 500 Index Fund ETF</t>
  </si>
  <si>
    <t>VOO</t>
  </si>
  <si>
    <t>United Parcel Service, Inc.</t>
  </si>
  <si>
    <t>UPS</t>
  </si>
  <si>
    <t>US Bancorp</t>
  </si>
  <si>
    <t>USB</t>
  </si>
  <si>
    <t>Taiwan Semiconductor Mfg. Co. Ltd.</t>
  </si>
  <si>
    <t>TSM</t>
  </si>
  <si>
    <t>TOTAL</t>
  </si>
  <si>
    <t>T-Mobile Us Inc</t>
  </si>
  <si>
    <t>TMUS</t>
  </si>
  <si>
    <t>StoneCo Ltd</t>
  </si>
  <si>
    <t>STNE</t>
  </si>
  <si>
    <t>Snowflake Inc</t>
  </si>
  <si>
    <t>SNOW</t>
  </si>
  <si>
    <t>SPDR S&amp;P 500 ETF Trust</t>
  </si>
  <si>
    <t>SPY</t>
  </si>
  <si>
    <t>RH</t>
  </si>
  <si>
    <t>Procter &amp; Gamble Co</t>
  </si>
  <si>
    <t>PG</t>
  </si>
  <si>
    <t>Paramount Global Class B</t>
  </si>
  <si>
    <t>PARA</t>
  </si>
  <si>
    <t>Occidental Petroleum Corporation</t>
  </si>
  <si>
    <t>OXY</t>
  </si>
  <si>
    <t>Nu Holdings Ltd</t>
  </si>
  <si>
    <t>NU</t>
  </si>
  <si>
    <t>Moody’s Corp</t>
  </si>
  <si>
    <t>MCO</t>
  </si>
  <si>
    <t>McKesson Corp</t>
  </si>
  <si>
    <t>MCK</t>
  </si>
  <si>
    <t>Mastercard Inc</t>
  </si>
  <si>
    <t>MA</t>
  </si>
  <si>
    <t>Marsh &amp; McLennan Companies Inc</t>
  </si>
  <si>
    <t>MMC</t>
  </si>
  <si>
    <t>Markel Corp</t>
  </si>
  <si>
    <t>MKL</t>
  </si>
  <si>
    <t>MONDELEZ INTERNATIONAL INC Common Stock</t>
  </si>
  <si>
    <t>MDLZ</t>
  </si>
  <si>
    <t>Louisiana-Pacific Corp</t>
  </si>
  <si>
    <t>LPX</t>
  </si>
  <si>
    <t>Liberty Media Corp Series C</t>
  </si>
  <si>
    <t>FWONK</t>
  </si>
  <si>
    <t>LSXMK</t>
  </si>
  <si>
    <t>Liberty Media Corp Series A</t>
  </si>
  <si>
    <t>LSXMA</t>
  </si>
  <si>
    <t>Liberty Latin America Ltd Class C</t>
  </si>
  <si>
    <t>LILAK</t>
  </si>
  <si>
    <t>Liberty Latin America Ltd Class A</t>
  </si>
  <si>
    <t>LILA</t>
  </si>
  <si>
    <t>Kroger Co</t>
  </si>
  <si>
    <t>KR</t>
  </si>
  <si>
    <t>Kraft Heinz Co</t>
  </si>
  <si>
    <t>KHC</t>
  </si>
  <si>
    <t>Johnson &amp; Johnson</t>
  </si>
  <si>
    <t>JNJ</t>
  </si>
  <si>
    <t>Jefferies Financial Group Inc</t>
  </si>
  <si>
    <t>JEF</t>
  </si>
  <si>
    <t>Itochu Corporation</t>
  </si>
  <si>
    <t>ITOCF</t>
  </si>
  <si>
    <t>HP Inc</t>
  </si>
  <si>
    <t>HPQ</t>
  </si>
  <si>
    <t>Globe Life Inc</t>
  </si>
  <si>
    <t>GL</t>
  </si>
  <si>
    <t>General Motors Company</t>
  </si>
  <si>
    <t>GM</t>
  </si>
  <si>
    <t>Floor &amp; Decor Holdings Inc</t>
  </si>
  <si>
    <t>FND</t>
  </si>
  <si>
    <t>Diageo plc</t>
  </si>
  <si>
    <t>DEO</t>
  </si>
  <si>
    <t>Davita Inc</t>
  </si>
  <si>
    <t>DVA</t>
  </si>
  <si>
    <t>Coca-Cola Co</t>
  </si>
  <si>
    <t>KO</t>
  </si>
  <si>
    <t>Citigroup Inc</t>
  </si>
  <si>
    <t>C</t>
  </si>
  <si>
    <t>Chevron Corporation</t>
  </si>
  <si>
    <t>CVX</t>
  </si>
  <si>
    <t>Charter Communications Inc</t>
  </si>
  <si>
    <t>CHTR</t>
  </si>
  <si>
    <t>Celanese Corporation</t>
  </si>
  <si>
    <t>CE</t>
  </si>
  <si>
    <t>Bank of New York Mellon Corp</t>
  </si>
  <si>
    <t>BK</t>
  </si>
  <si>
    <t>Bank of America Corp</t>
  </si>
  <si>
    <t>BAC</t>
  </si>
  <si>
    <t>BYD Co. Ltd</t>
  </si>
  <si>
    <t>BYDDF</t>
  </si>
  <si>
    <t>Apple Inc</t>
  </si>
  <si>
    <t>AAPL</t>
  </si>
  <si>
    <t>Aon PLC</t>
  </si>
  <si>
    <t>AON</t>
  </si>
  <si>
    <t>American Express Company</t>
  </si>
  <si>
    <t>AXP</t>
  </si>
  <si>
    <t>Amazon.com, Inc.</t>
  </si>
  <si>
    <t>AMZN</t>
  </si>
  <si>
    <t>Ally Financial Inc</t>
  </si>
  <si>
    <t>ALLY</t>
  </si>
  <si>
    <t>Activision Blizzard Inc</t>
  </si>
  <si>
    <t>ATVI</t>
  </si>
  <si>
    <t>Name</t>
  </si>
  <si>
    <t>BYD COMPANY LIMITED (XSHE:002594)</t>
  </si>
  <si>
    <t>Industry</t>
  </si>
  <si>
    <t>P/E</t>
  </si>
  <si>
    <t>ACTIVISION BLIZZARD, INC. (XNAS:ATVI)</t>
  </si>
  <si>
    <t>Row Labels</t>
  </si>
  <si>
    <t>AMERICAN EXPRESS COMPANY (XNYS:AXP)</t>
  </si>
  <si>
    <t>APPLE INC. (XNAS:AAPL)</t>
  </si>
  <si>
    <t>BANK OF AMERICA CORPORATION (XNYS:BAC)</t>
  </si>
  <si>
    <t>CHEVRON CORPORATION (XNYS:CVX)</t>
  </si>
  <si>
    <t>MOODY'S CORPORATION (XNYS:MCO)</t>
  </si>
  <si>
    <t>OCCIDENTAL PETROLEUM CORPORATION (XNYS:OXY)</t>
  </si>
  <si>
    <t>Taiwan Semiconductor Manufacturing Co., Ltd. (XNYS:TSM)</t>
  </si>
  <si>
    <t>THE COCA-COLA COMPANY (XNYS:KO)</t>
  </si>
  <si>
    <t>THE KRAFT HEINZ COMPANY (XNAS:KHC)</t>
  </si>
  <si>
    <t>Grand Total</t>
  </si>
  <si>
    <t>Sum of P/E</t>
  </si>
  <si>
    <t>Automobiles &amp; Auto Parts</t>
  </si>
  <si>
    <t>Banking Services</t>
  </si>
  <si>
    <t>Beverages</t>
  </si>
  <si>
    <t>Computers, Phones &amp; Household Electronics</t>
  </si>
  <si>
    <t>Food &amp; Tobacco</t>
  </si>
  <si>
    <t>Oil &amp; Gas</t>
  </si>
  <si>
    <t>Professional &amp; Commercial Services</t>
  </si>
  <si>
    <t>Semiconductors &amp; Semiconductor Equipment</t>
  </si>
  <si>
    <t>Software &amp; IT Services</t>
  </si>
  <si>
    <t>Sum of Pct of portfolio</t>
  </si>
  <si>
    <t>Sum of Value</t>
  </si>
  <si>
    <t>Other</t>
  </si>
  <si>
    <t>N/a</t>
  </si>
  <si>
    <t>Total Value</t>
  </si>
  <si>
    <t>Stock Lookup</t>
  </si>
  <si>
    <t>Time period (months)</t>
  </si>
  <si>
    <t>Ticker</t>
  </si>
  <si>
    <t>Time</t>
  </si>
  <si>
    <t>Berkshire Hathaway Portfolio as of 30Sep2022 (min 1% of portfolio)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</si>
</sst>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6" formatCode="&quot;$&quot;#,##0_);[Red]\(&quot;$&quot;#,##0\)"/>
    <numFmt numFmtId="8" formatCode="&quot;$&quot;#,##0.00_);[Red]\(&quot;$&quot;#,##0.00\)"/>
    <numFmt numFmtId="44" formatCode="_(&quot;$&quot;* #,##0.00_);_(&quot;$&quot;* \(#,##0.00\);_(&quot;$&quot;* &quot;-&quot;??_);_(@_)"/>
    <numFmt numFmtId="43" formatCode="_(* #,##0.00_);_(* \(#,##0.00\);_(* &quot;-&quot;??_);_(@_)"/>
  </numFmts>
  <fonts count="7" x14ac:knownFonts="1">
    <font>
      <sz val="11"/>
      <color theme="1"/>
      <name val="Calibri"/>
      <family val="2"/>
      <scheme val="minor"/>
    </font>
    <font>
      <sz val="11"/>
      <color theme="1"/>
      <name val="Calibri"/>
      <family val="2"/>
      <scheme val="minor"/>
    </font>
    <font>
      <b/>
      <sz val="11"/>
      <color theme="0"/>
      <name val="Calibri"/>
      <family val="2"/>
      <scheme val="minor"/>
    </font>
    <font>
      <sz val="48"/>
      <color theme="0"/>
      <name val="Calibri"/>
      <family val="2"/>
      <scheme val="minor"/>
    </font>
    <font>
      <sz val="24"/>
      <color theme="0"/>
      <name val="Calibri"/>
      <family val="2"/>
      <scheme val="minor"/>
    </font>
    <font>
      <b/>
      <sz val="26"/>
      <color theme="0"/>
      <name val="Calibri"/>
      <family val="2"/>
      <scheme val="minor"/>
    </font>
    <font>
      <b/>
      <sz val="24"/>
      <color theme="0"/>
      <name val="Calibri"/>
      <family val="2"/>
      <scheme val="minor"/>
    </font>
  </fonts>
  <fills count="8">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0"/>
        <bgColor theme="4" tint="0.79998168889431442"/>
      </patternFill>
    </fill>
    <fill>
      <patternFill patternType="solid">
        <fgColor theme="4" tint="-0.499984740745262"/>
        <bgColor indexed="64"/>
      </patternFill>
    </fill>
    <fill>
      <patternFill patternType="solid">
        <fgColor theme="4" tint="0.79998168889431442"/>
        <bgColor indexed="64"/>
      </patternFill>
    </fill>
    <fill>
      <patternFill patternType="solid">
        <fgColor theme="4"/>
        <bgColor indexed="64"/>
      </patternFill>
    </fill>
  </fills>
  <borders count="3">
    <border>
      <left/>
      <right/>
      <top/>
      <bottom/>
      <diagonal/>
    </border>
    <border>
      <left/>
      <right/>
      <top style="thin">
        <color theme="4" tint="0.39997558519241921"/>
      </top>
      <bottom style="thin">
        <color theme="4" tint="0.39997558519241921"/>
      </bottom>
      <diagonal/>
    </border>
    <border>
      <left/>
      <right/>
      <top style="thin">
        <color theme="4" tint="0.39997558519241921"/>
      </top>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30">
    <xf numFmtId="0" fontId="0" fillId="0" borderId="0" xfId="0"/>
    <xf numFmtId="3" fontId="0" fillId="0" borderId="0" xfId="0" applyNumberFormat="1"/>
    <xf numFmtId="10" fontId="0" fillId="0" borderId="0" xfId="0" applyNumberFormat="1"/>
    <xf numFmtId="8" fontId="0" fillId="0" borderId="0" xfId="0" applyNumberFormat="1"/>
    <xf numFmtId="6" fontId="0" fillId="0" borderId="0" xfId="0" applyNumberFormat="1"/>
    <xf numFmtId="0" fontId="2" fillId="2" borderId="1" xfId="0" applyFont="1" applyFill="1" applyBorder="1"/>
    <xf numFmtId="9" fontId="0" fillId="0" borderId="0" xfId="3" applyFont="1"/>
    <xf numFmtId="10" fontId="0" fillId="0" borderId="0" xfId="3" applyNumberFormat="1" applyFont="1"/>
    <xf numFmtId="44" fontId="0" fillId="0" borderId="0" xfId="2" applyFont="1"/>
    <xf numFmtId="43" fontId="0" fillId="0" borderId="0" xfId="1" applyFont="1"/>
    <xf numFmtId="4" fontId="0" fillId="0" borderId="0" xfId="0" applyNumberFormat="1"/>
    <xf numFmtId="43" fontId="0" fillId="3" borderId="1" xfId="1" applyFont="1" applyFill="1" applyBorder="1"/>
    <xf numFmtId="10" fontId="0" fillId="3" borderId="1" xfId="3" applyNumberFormat="1" applyFont="1" applyFill="1" applyBorder="1"/>
    <xf numFmtId="44" fontId="0" fillId="3" borderId="1" xfId="2" applyFont="1" applyFill="1" applyBorder="1"/>
    <xf numFmtId="43" fontId="0" fillId="0" borderId="1" xfId="1" applyFont="1" applyBorder="1"/>
    <xf numFmtId="10" fontId="0" fillId="0" borderId="1" xfId="3" applyNumberFormat="1" applyFont="1" applyBorder="1"/>
    <xf numFmtId="44" fontId="0" fillId="0" borderId="1" xfId="2" applyFont="1" applyBorder="1"/>
    <xf numFmtId="0" fontId="0" fillId="0" borderId="0" xfId="0" pivotButton="1"/>
    <xf numFmtId="0" fontId="0" fillId="0" borderId="0" xfId="0" applyAlignment="1">
      <alignment horizontal="left"/>
    </xf>
    <xf numFmtId="10" fontId="0" fillId="4" borderId="2" xfId="3" applyNumberFormat="1" applyFont="1" applyFill="1" applyBorder="1"/>
    <xf numFmtId="44" fontId="0" fillId="0" borderId="0" xfId="0" applyNumberFormat="1"/>
    <xf numFmtId="9" fontId="0" fillId="0" borderId="0" xfId="0" applyNumberFormat="1"/>
    <xf numFmtId="0" fontId="0" fillId="5" borderId="0" xfId="0" applyFill="1"/>
    <xf numFmtId="0" fontId="3" fillId="5" borderId="0" xfId="0" applyFont="1" applyFill="1"/>
    <xf numFmtId="44" fontId="4" fillId="5" borderId="0" xfId="2" applyFont="1" applyFill="1"/>
    <xf numFmtId="0" fontId="0" fillId="6" borderId="0" xfId="0" applyFill="1"/>
    <xf numFmtId="0" fontId="2" fillId="7" borderId="0" xfId="0" applyFont="1" applyFill="1"/>
    <xf numFmtId="0" fontId="0" fillId="0" borderId="0" xfId="0" applyNumberFormat="1"/>
    <xf numFmtId="0" fontId="5" fillId="5" borderId="0" xfId="0" applyFont="1" applyFill="1"/>
    <xf numFmtId="0" fontId="6" fillId="5" borderId="0" xfId="0" applyFont="1" applyFill="1"/>
  </cellXfs>
  <cellStyles count="4">
    <cellStyle name="Comma" xfId="1" builtinId="3"/>
    <cellStyle name="Currency" xfId="2" builtinId="4"/>
    <cellStyle name="Normal" xfId="0" builtinId="0"/>
    <cellStyle name="Percent" xfId="3" builtinId="5"/>
  </cellStyles>
  <dxfs count="18">
    <dxf>
      <fill>
        <patternFill>
          <bgColor theme="1" tint="0.24994659260841701"/>
        </patternFill>
      </fill>
    </dxf>
    <dxf>
      <numFmt numFmtId="34" formatCode="_(&quot;$&quot;* #,##0.00_);_(&quot;$&quot;* \(#,##0.00\);_(&quot;$&quot;* &quot;-&quot;??_);_(@_)"/>
    </dxf>
    <dxf>
      <numFmt numFmtId="13" formatCode="0%"/>
    </dxf>
    <dxf>
      <numFmt numFmtId="13" formatCode="0%"/>
    </dxf>
    <dxf>
      <font>
        <b val="0"/>
        <i val="0"/>
        <strike val="0"/>
        <condense val="0"/>
        <extend val="0"/>
        <outline val="0"/>
        <shadow val="0"/>
        <u val="none"/>
        <vertAlign val="baseline"/>
        <sz val="11"/>
        <color theme="1"/>
        <name val="Calibri"/>
        <family val="2"/>
        <scheme val="minor"/>
      </font>
      <numFmt numFmtId="14" formatCode="0.00%"/>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34" formatCode="_(&quot;$&quot;* #,##0.00_);_(&quot;$&quot;* \(#,##0.00\);_(&quot;$&quot;* &quot;-&quot;??_);_(@_)"/>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34" formatCode="_(&quot;$&quot;* #,##0.00_);_(&quot;$&quot;* \(#,##0.00\);_(&quot;$&quot;* &quot;-&quot;??_);_(@_)"/>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14" formatCode="0.00%"/>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35" formatCode="_(* #,##0.00_);_(* \(#,##0.00\);_(* &quot;-&quot;??_);_(@_)"/>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numFmt numFmtId="4" formatCode="#,##0.00"/>
    </dxf>
    <dxf>
      <numFmt numFmtId="34" formatCode="_(&quot;$&quot;* #,##0.00_);_(&quot;$&quot;* \(#,##0.00\);_(&quot;$&quot;* &quot;-&quot;??_);_(@_)"/>
    </dxf>
    <dxf>
      <numFmt numFmtId="13" formatCode="0%"/>
    </dxf>
    <dxf>
      <numFmt numFmtId="13" formatCode="0%"/>
    </dxf>
    <dxf>
      <numFmt numFmtId="14" formatCode="0.00%"/>
    </dxf>
    <dxf>
      <numFmt numFmtId="10" formatCode="&quot;$&quot;#,##0_);[Red]\(&quot;$&quot;#,##0\)"/>
    </dxf>
    <dxf>
      <numFmt numFmtId="12" formatCode="&quot;$&quot;#,##0.00_);[Red]\(&quot;$&quot;#,##0.00\)"/>
    </dxf>
    <dxf>
      <numFmt numFmtId="14" formatCode="0.00%"/>
    </dxf>
    <dxf>
      <numFmt numFmtId="3" formatCode="#,##0"/>
    </dxf>
  </dxfs>
  <tableStyles count="1" defaultTableStyle="TableStyleMedium2" defaultPivotStyle="PivotStyleLight16">
    <tableStyle name="Slicer Style 1" pivot="0" table="0" count="1" xr9:uid="{27F191E5-E5B6-4D9C-BDB1-14914F4552B6}">
      <tableStyleElement type="headerRow" dxfId="0"/>
    </tableStyle>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microsoft.com/office/2017/06/relationships/rdArray" Target="richData/rdarray.xml"/><Relationship Id="rId3" Type="http://schemas.openxmlformats.org/officeDocument/2006/relationships/worksheet" Target="worksheets/sheet3.xml"/><Relationship Id="rId21" Type="http://schemas.microsoft.com/office/2017/06/relationships/rdSupportingPropertyBag" Target="richData/rdsupportingpropertybag.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06/relationships/rdRichValueStructure" Target="richData/rdrichvaluestructure.xml"/><Relationship Id="rId2" Type="http://schemas.openxmlformats.org/officeDocument/2006/relationships/worksheet" Target="worksheets/sheet2.xml"/><Relationship Id="rId16" Type="http://schemas.microsoft.com/office/2017/06/relationships/rdRichValue" Target="richData/rdrichvalue.xml"/><Relationship Id="rId20"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sheetMetadata" Target="metadata.xml"/><Relationship Id="rId23" Type="http://schemas.openxmlformats.org/officeDocument/2006/relationships/calcChain" Target="calcChain.xml"/><Relationship Id="rId10" Type="http://schemas.microsoft.com/office/2007/relationships/slicerCache" Target="slicerCaches/slicerCache1.xml"/><Relationship Id="rId19" Type="http://schemas.microsoft.com/office/2017/06/relationships/richStyles" Target="richData/richStyle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 Id="rId22"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[berkshire hathaway portfolio 22Jan2023 final.xlsx]pe pivot!PivotTable8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'pe pivot'!$B$3</c:f>
              <c:strCache>
                <c:ptCount val="1"/>
                <c:pt idx="0">
                  <c:v>Total</c:v>
                </c:pt>
              </c:strCache>
            </c:strRef>
          </c:tx>
          <c:spPr>
            <a:solidFill>
              <a:schemeClr val="accent1"/>
            </a:solidFill>
            <a:ln>
              <a:noFill/>
            </a:ln>
            <a:effectLst/>
          </c:spPr>
          <c:invertIfNegative val="0"/>
          <c:cat>
            <c:strRef>
              <c:f>'pe pivot'!$A$4:$A$16</c:f>
              <c:strCache>
                <c:ptCount val="12"/>
                <c:pt idx="0">
                  <c:v>ACTIVISION BLIZZARD, INC. (XNAS:ATVI)</c:v>
                </c:pt>
                <c:pt idx="1">
                  <c:v>AMERICAN EXPRESS COMPANY (XNYS:AXP)</c:v>
                </c:pt>
                <c:pt idx="2">
                  <c:v>APPLE INC. (XNAS:AAPL)</c:v>
                </c:pt>
                <c:pt idx="3">
                  <c:v>BANK OF AMERICA CORPORATION (XNYS:BAC)</c:v>
                </c:pt>
                <c:pt idx="4">
                  <c:v>BYD COMPANY LIMITED (XSHE:002594)</c:v>
                </c:pt>
                <c:pt idx="5">
                  <c:v>CHEVRON CORPORATION (XNYS:CVX)</c:v>
                </c:pt>
                <c:pt idx="6">
                  <c:v>MOODY'S CORPORATION (XNYS:MCO)</c:v>
                </c:pt>
                <c:pt idx="7">
                  <c:v>OCCIDENTAL PETROLEUM CORPORATION (XNYS:OXY)</c:v>
                </c:pt>
                <c:pt idx="8">
                  <c:v>Taiwan Semiconductor Manufacturing Co., Ltd. (XNYS:TSM)</c:v>
                </c:pt>
                <c:pt idx="9">
                  <c:v>THE COCA-COLA COMPANY (XNYS:KO)</c:v>
                </c:pt>
                <c:pt idx="10">
                  <c:v>THE KRAFT HEINZ COMPANY (XNAS:KHC)</c:v>
                </c:pt>
                <c:pt idx="11">
                  <c:v>Other</c:v>
                </c:pt>
              </c:strCache>
            </c:strRef>
          </c:cat>
          <c:val>
            <c:numRef>
              <c:f>'pe pivot'!$B$4:$B$16</c:f>
              <c:numCache>
                <c:formatCode>General</c:formatCode>
                <c:ptCount val="12"/>
                <c:pt idx="0">
                  <c:v>35.0655</c:v>
                </c:pt>
                <c:pt idx="1">
                  <c:v>15.750999999999999</c:v>
                </c:pt>
                <c:pt idx="2">
                  <c:v>23.247699999999998</c:v>
                </c:pt>
                <c:pt idx="3">
                  <c:v>10.967599999999999</c:v>
                </c:pt>
                <c:pt idx="4">
                  <c:v>79.304000000000002</c:v>
                </c:pt>
                <c:pt idx="5">
                  <c:v>10.187900000000001</c:v>
                </c:pt>
                <c:pt idx="6">
                  <c:v>37.729500000000002</c:v>
                </c:pt>
                <c:pt idx="7">
                  <c:v>5.3410000000000002</c:v>
                </c:pt>
                <c:pt idx="8">
                  <c:v>14.414999999999999</c:v>
                </c:pt>
                <c:pt idx="9">
                  <c:v>26.712</c:v>
                </c:pt>
                <c:pt idx="10">
                  <c:v>50.489100000000001</c:v>
                </c:pt>
                <c:pt idx="11">
                  <c:v>0</c:v>
                </c:pt>
              </c:numCache>
            </c:numRef>
          </c:val>
          <c:extLst>
            <c:ext xmlns:c16="http://schemas.microsoft.com/office/drawing/2014/chart" uri="{C3380CC4-5D6E-409C-BE32-E72D297353CC}">
              <c16:uniqueId val="{00000000-116D-4BB7-AEDB-0C94D825D40F}"/>
            </c:ext>
          </c:extLst>
        </c:ser>
        <c:dLbls>
          <c:showLegendKey val="0"/>
          <c:showVal val="0"/>
          <c:showCatName val="0"/>
          <c:showSerName val="0"/>
          <c:showPercent val="0"/>
          <c:showBubbleSize val="0"/>
        </c:dLbls>
        <c:gapWidth val="219"/>
        <c:axId val="786416264"/>
        <c:axId val="786424136"/>
      </c:barChart>
      <c:catAx>
        <c:axId val="7864162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6424136"/>
        <c:crosses val="autoZero"/>
        <c:auto val="1"/>
        <c:lblAlgn val="ctr"/>
        <c:lblOffset val="100"/>
        <c:noMultiLvlLbl val="0"/>
      </c:catAx>
      <c:valAx>
        <c:axId val="7864241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6416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[berkshire hathaway portfolio 22Jan2023 final.xlsx]Industry pivot!PivotTable9</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doughnutChart>
        <c:varyColors val="1"/>
        <c:ser>
          <c:idx val="0"/>
          <c:order val="0"/>
          <c:tx>
            <c:strRef>
              <c:f>'Industry pivot'!$B$3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74B-4BC3-BD20-DD092763C63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74B-4BC3-BD20-DD092763C63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74B-4BC3-BD20-DD092763C63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74B-4BC3-BD20-DD092763C63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74B-4BC3-BD20-DD092763C63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974B-4BC3-BD20-DD092763C63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974B-4BC3-BD20-DD092763C63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974B-4BC3-BD20-DD092763C63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974B-4BC3-BD20-DD092763C63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974B-4BC3-BD20-DD092763C631}"/>
              </c:ext>
            </c:extLst>
          </c:dPt>
          <c:cat>
            <c:strRef>
              <c:f>'Industry pivot'!$A$4:$A$14</c:f>
              <c:strCache>
                <c:ptCount val="10"/>
                <c:pt idx="0">
                  <c:v>Automobiles &amp; Auto Parts</c:v>
                </c:pt>
                <c:pt idx="1">
                  <c:v>Banking Services</c:v>
                </c:pt>
                <c:pt idx="2">
                  <c:v>Beverages</c:v>
                </c:pt>
                <c:pt idx="3">
                  <c:v>Computers, Phones &amp; Household Electronics</c:v>
                </c:pt>
                <c:pt idx="4">
                  <c:v>Food &amp; Tobacco</c:v>
                </c:pt>
                <c:pt idx="5">
                  <c:v>Oil &amp; Gas</c:v>
                </c:pt>
                <c:pt idx="6">
                  <c:v>Professional &amp; Commercial Services</c:v>
                </c:pt>
                <c:pt idx="7">
                  <c:v>Semiconductors &amp; Semiconductor Equipment</c:v>
                </c:pt>
                <c:pt idx="8">
                  <c:v>Software &amp; IT Services</c:v>
                </c:pt>
                <c:pt idx="9">
                  <c:v>Other</c:v>
                </c:pt>
              </c:strCache>
            </c:strRef>
          </c:cat>
          <c:val>
            <c:numRef>
              <c:f>'Industry pivot'!$B$4:$B$14</c:f>
              <c:numCache>
                <c:formatCode>0%</c:formatCode>
                <c:ptCount val="10"/>
                <c:pt idx="0">
                  <c:v>1.2999999999999999E-2</c:v>
                </c:pt>
                <c:pt idx="1">
                  <c:v>0.17399999999999999</c:v>
                </c:pt>
                <c:pt idx="2">
                  <c:v>7.1999999999999995E-2</c:v>
                </c:pt>
                <c:pt idx="3">
                  <c:v>0.379</c:v>
                </c:pt>
                <c:pt idx="4">
                  <c:v>3.9E-2</c:v>
                </c:pt>
                <c:pt idx="5">
                  <c:v>0.13100000000000001</c:v>
                </c:pt>
                <c:pt idx="6">
                  <c:v>2.4E-2</c:v>
                </c:pt>
                <c:pt idx="7">
                  <c:v>1.6E-2</c:v>
                </c:pt>
                <c:pt idx="8">
                  <c:v>1.2999999999999999E-2</c:v>
                </c:pt>
                <c:pt idx="9">
                  <c:v>0.13900000000000001</c:v>
                </c:pt>
              </c:numCache>
            </c:numRef>
          </c:val>
          <c:extLst>
            <c:ext xmlns:c16="http://schemas.microsoft.com/office/drawing/2014/chart" uri="{C3380CC4-5D6E-409C-BE32-E72D297353CC}">
              <c16:uniqueId val="{00000000-CB5B-4003-8BE0-CAA0D958124F}"/>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[berkshire hathaway portfolio 22Jan2023 final.xlsx]name pct pie!PivotTable10</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'name pct pie'!$B$3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7DF-4956-9EF5-42EBB16EE9D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7DF-4956-9EF5-42EBB16EE9D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7DF-4956-9EF5-42EBB16EE9D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7DF-4956-9EF5-42EBB16EE9D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7DF-4956-9EF5-42EBB16EE9D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7DF-4956-9EF5-42EBB16EE9D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7DF-4956-9EF5-42EBB16EE9D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47DF-4956-9EF5-42EBB16EE9D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47DF-4956-9EF5-42EBB16EE9D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47DF-4956-9EF5-42EBB16EE9D5}"/>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47DF-4956-9EF5-42EBB16EE9D5}"/>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47DF-4956-9EF5-42EBB16EE9D5}"/>
              </c:ext>
            </c:extLst>
          </c:dPt>
          <c:cat>
            <c:strRef>
              <c:f>'name pct pie'!$A$4:$A$16</c:f>
              <c:strCache>
                <c:ptCount val="12"/>
                <c:pt idx="0">
                  <c:v>ACTIVISION BLIZZARD, INC. (XNAS:ATVI)</c:v>
                </c:pt>
                <c:pt idx="1">
                  <c:v>AMERICAN EXPRESS COMPANY (XNYS:AXP)</c:v>
                </c:pt>
                <c:pt idx="2">
                  <c:v>APPLE INC. (XNAS:AAPL)</c:v>
                </c:pt>
                <c:pt idx="3">
                  <c:v>BANK OF AMERICA CORPORATION (XNYS:BAC)</c:v>
                </c:pt>
                <c:pt idx="4">
                  <c:v>BYD COMPANY LIMITED (XSHE:002594)</c:v>
                </c:pt>
                <c:pt idx="5">
                  <c:v>CHEVRON CORPORATION (XNYS:CVX)</c:v>
                </c:pt>
                <c:pt idx="6">
                  <c:v>MOODY'S CORPORATION (XNYS:MCO)</c:v>
                </c:pt>
                <c:pt idx="7">
                  <c:v>OCCIDENTAL PETROLEUM CORPORATION (XNYS:OXY)</c:v>
                </c:pt>
                <c:pt idx="8">
                  <c:v>Taiwan Semiconductor Manufacturing Co., Ltd. (XNYS:TSM)</c:v>
                </c:pt>
                <c:pt idx="9">
                  <c:v>THE COCA-COLA COMPANY (XNYS:KO)</c:v>
                </c:pt>
                <c:pt idx="10">
                  <c:v>THE KRAFT HEINZ COMPANY (XNAS:KHC)</c:v>
                </c:pt>
                <c:pt idx="11">
                  <c:v>Other</c:v>
                </c:pt>
              </c:strCache>
            </c:strRef>
          </c:cat>
          <c:val>
            <c:numRef>
              <c:f>'name pct pie'!$B$4:$B$16</c:f>
              <c:numCache>
                <c:formatCode>0%</c:formatCode>
                <c:ptCount val="12"/>
                <c:pt idx="0">
                  <c:v>1.2999999999999999E-2</c:v>
                </c:pt>
                <c:pt idx="1">
                  <c:v>6.9000000000000006E-2</c:v>
                </c:pt>
                <c:pt idx="2">
                  <c:v>0.379</c:v>
                </c:pt>
                <c:pt idx="3">
                  <c:v>0.105</c:v>
                </c:pt>
                <c:pt idx="4">
                  <c:v>1.2999999999999999E-2</c:v>
                </c:pt>
                <c:pt idx="5">
                  <c:v>9.1999999999999998E-2</c:v>
                </c:pt>
                <c:pt idx="6">
                  <c:v>2.4E-2</c:v>
                </c:pt>
                <c:pt idx="7">
                  <c:v>3.9E-2</c:v>
                </c:pt>
                <c:pt idx="8">
                  <c:v>1.6E-2</c:v>
                </c:pt>
                <c:pt idx="9">
                  <c:v>7.1999999999999995E-2</c:v>
                </c:pt>
                <c:pt idx="10">
                  <c:v>3.9E-2</c:v>
                </c:pt>
                <c:pt idx="11">
                  <c:v>0.13900000000000001</c:v>
                </c:pt>
              </c:numCache>
            </c:numRef>
          </c:val>
          <c:extLst>
            <c:ext xmlns:c16="http://schemas.microsoft.com/office/drawing/2014/chart" uri="{C3380CC4-5D6E-409C-BE32-E72D297353CC}">
              <c16:uniqueId val="{00000000-73F7-4C11-825B-AD04D9A2A597}"/>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5"/>
          <c:y val="4.0425780110819494E-2"/>
          <c:w val="0.33333333333333331"/>
          <c:h val="0.9555814377369495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[berkshire hathaway portfolio 22Jan2023 final.xlsx]values bar!PivotTable11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Value</a:t>
            </a:r>
            <a:r>
              <a:rPr lang="en-US" baseline="0"/>
              <a:t> of each company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'values bar'!$B$3</c:f>
              <c:strCache>
                <c:ptCount val="1"/>
                <c:pt idx="0">
                  <c:v>Total</c:v>
                </c:pt>
              </c:strCache>
            </c:strRef>
          </c:tx>
          <c:spPr>
            <a:solidFill>
              <a:schemeClr val="accent1"/>
            </a:solidFill>
            <a:ln>
              <a:noFill/>
            </a:ln>
            <a:effectLst/>
          </c:spPr>
          <c:invertIfNegative val="0"/>
          <c:cat>
            <c:strRef>
              <c:f>'values bar'!$A$4:$A$16</c:f>
              <c:strCache>
                <c:ptCount val="12"/>
                <c:pt idx="0">
                  <c:v>ACTIVISION BLIZZARD, INC. (XNAS:ATVI)</c:v>
                </c:pt>
                <c:pt idx="1">
                  <c:v>AMERICAN EXPRESS COMPANY (XNYS:AXP)</c:v>
                </c:pt>
                <c:pt idx="2">
                  <c:v>APPLE INC. (XNAS:AAPL)</c:v>
                </c:pt>
                <c:pt idx="3">
                  <c:v>BANK OF AMERICA CORPORATION (XNYS:BAC)</c:v>
                </c:pt>
                <c:pt idx="4">
                  <c:v>BYD COMPANY LIMITED (XSHE:002594)</c:v>
                </c:pt>
                <c:pt idx="5">
                  <c:v>CHEVRON CORPORATION (XNYS:CVX)</c:v>
                </c:pt>
                <c:pt idx="6">
                  <c:v>MOODY'S CORPORATION (XNYS:MCO)</c:v>
                </c:pt>
                <c:pt idx="7">
                  <c:v>OCCIDENTAL PETROLEUM CORPORATION (XNYS:OXY)</c:v>
                </c:pt>
                <c:pt idx="8">
                  <c:v>Taiwan Semiconductor Manufacturing Co., Ltd. (XNYS:TSM)</c:v>
                </c:pt>
                <c:pt idx="9">
                  <c:v>THE COCA-COLA COMPANY (XNYS:KO)</c:v>
                </c:pt>
                <c:pt idx="10">
                  <c:v>THE KRAFT HEINZ COMPANY (XNAS:KHC)</c:v>
                </c:pt>
                <c:pt idx="11">
                  <c:v>Other</c:v>
                </c:pt>
              </c:strCache>
            </c:strRef>
          </c:cat>
          <c:val>
            <c:numRef>
              <c:f>'values bar'!$B$4:$B$16</c:f>
              <c:numCache>
                <c:formatCode>_("$"* #,##0.00_);_("$"* \(#,##0.00\);_("$"* "-"??_);_(@_)</c:formatCode>
                <c:ptCount val="12"/>
                <c:pt idx="0">
                  <c:v>4440875385</c:v>
                </c:pt>
                <c:pt idx="1">
                  <c:v>22984182120</c:v>
                </c:pt>
                <c:pt idx="2">
                  <c:v>126182281140</c:v>
                </c:pt>
                <c:pt idx="3">
                  <c:v>34962040403</c:v>
                </c:pt>
                <c:pt idx="4">
                  <c:v>4484975625</c:v>
                </c:pt>
                <c:pt idx="5">
                  <c:v>30705480826</c:v>
                </c:pt>
                <c:pt idx="6">
                  <c:v>7905923756</c:v>
                </c:pt>
                <c:pt idx="7">
                  <c:v>13004068902</c:v>
                </c:pt>
                <c:pt idx="8">
                  <c:v>5467341906</c:v>
                </c:pt>
                <c:pt idx="9">
                  <c:v>24032000000</c:v>
                </c:pt>
                <c:pt idx="10">
                  <c:v>12986316542</c:v>
                </c:pt>
                <c:pt idx="11">
                  <c:v>0</c:v>
                </c:pt>
              </c:numCache>
            </c:numRef>
          </c:val>
          <c:extLst>
            <c:ext xmlns:c16="http://schemas.microsoft.com/office/drawing/2014/chart" uri="{C3380CC4-5D6E-409C-BE32-E72D297353CC}">
              <c16:uniqueId val="{00000000-D7B8-403D-AE88-1B78FF22A728}"/>
            </c:ext>
          </c:extLst>
        </c:ser>
        <c:dLbls>
          <c:showLegendKey val="0"/>
          <c:showVal val="0"/>
          <c:showCatName val="0"/>
          <c:showSerName val="0"/>
          <c:showPercent val="0"/>
          <c:showBubbleSize val="0"/>
        </c:dLbls>
        <c:gapWidth val="219"/>
        <c:overlap val="-27"/>
        <c:axId val="348597648"/>
        <c:axId val="348589776"/>
      </c:barChart>
      <c:catAx>
        <c:axId val="348597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8589776"/>
        <c:crosses val="autoZero"/>
        <c:auto val="1"/>
        <c:lblAlgn val="ctr"/>
        <c:lblOffset val="100"/>
        <c:noMultiLvlLbl val="0"/>
      </c:catAx>
      <c:valAx>
        <c:axId val="348589776"/>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8597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[berkshire hathaway portfolio 22Jan2023 final.xlsx]pe pivot!PivotTable8</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'pe pivot'!$B$3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'pe pivot'!$A$4:$A$16</c:f>
              <c:strCache>
                <c:ptCount val="12"/>
                <c:pt idx="0">
                  <c:v>ACTIVISION BLIZZARD, INC. (XNAS:ATVI)</c:v>
                </c:pt>
                <c:pt idx="1">
                  <c:v>AMERICAN EXPRESS COMPANY (XNYS:AXP)</c:v>
                </c:pt>
                <c:pt idx="2">
                  <c:v>APPLE INC. (XNAS:AAPL)</c:v>
                </c:pt>
                <c:pt idx="3">
                  <c:v>BANK OF AMERICA CORPORATION (XNYS:BAC)</c:v>
                </c:pt>
                <c:pt idx="4">
                  <c:v>BYD COMPANY LIMITED (XSHE:002594)</c:v>
                </c:pt>
                <c:pt idx="5">
                  <c:v>CHEVRON CORPORATION (XNYS:CVX)</c:v>
                </c:pt>
                <c:pt idx="6">
                  <c:v>MOODY'S CORPORATION (XNYS:MCO)</c:v>
                </c:pt>
                <c:pt idx="7">
                  <c:v>OCCIDENTAL PETROLEUM CORPORATION (XNYS:OXY)</c:v>
                </c:pt>
                <c:pt idx="8">
                  <c:v>Taiwan Semiconductor Manufacturing Co., Ltd. (XNYS:TSM)</c:v>
                </c:pt>
                <c:pt idx="9">
                  <c:v>THE COCA-COLA COMPANY (XNYS:KO)</c:v>
                </c:pt>
                <c:pt idx="10">
                  <c:v>THE KRAFT HEINZ COMPANY (XNAS:KHC)</c:v>
                </c:pt>
                <c:pt idx="11">
                  <c:v>Other</c:v>
                </c:pt>
              </c:strCache>
            </c:strRef>
          </c:cat>
          <c:val>
            <c:numRef>
              <c:f>'pe pivot'!$B$4:$B$16</c:f>
              <c:numCache>
                <c:formatCode>General</c:formatCode>
                <c:ptCount val="12"/>
                <c:pt idx="0">
                  <c:v>35.0655</c:v>
                </c:pt>
                <c:pt idx="1">
                  <c:v>15.750999999999999</c:v>
                </c:pt>
                <c:pt idx="2">
                  <c:v>23.247699999999998</c:v>
                </c:pt>
                <c:pt idx="3">
                  <c:v>10.967599999999999</c:v>
                </c:pt>
                <c:pt idx="4">
                  <c:v>79.304000000000002</c:v>
                </c:pt>
                <c:pt idx="5">
                  <c:v>10.187900000000001</c:v>
                </c:pt>
                <c:pt idx="6">
                  <c:v>37.729500000000002</c:v>
                </c:pt>
                <c:pt idx="7">
                  <c:v>5.3410000000000002</c:v>
                </c:pt>
                <c:pt idx="8">
                  <c:v>14.414999999999999</c:v>
                </c:pt>
                <c:pt idx="9">
                  <c:v>26.712</c:v>
                </c:pt>
                <c:pt idx="10">
                  <c:v>50.489100000000001</c:v>
                </c:pt>
                <c:pt idx="11">
                  <c:v>0</c:v>
                </c:pt>
              </c:numCache>
            </c:numRef>
          </c:val>
          <c:extLst>
            <c:ext xmlns:c16="http://schemas.microsoft.com/office/drawing/2014/chart" uri="{C3380CC4-5D6E-409C-BE32-E72D297353CC}">
              <c16:uniqueId val="{00000000-4AC5-420F-A113-997C40534199}"/>
            </c:ext>
          </c:extLst>
        </c:ser>
        <c:dLbls>
          <c:showLegendKey val="0"/>
          <c:showVal val="0"/>
          <c:showCatName val="0"/>
          <c:showSerName val="0"/>
          <c:showPercent val="0"/>
          <c:showBubbleSize val="0"/>
        </c:dLbls>
        <c:gapWidth val="115"/>
        <c:overlap val="-20"/>
        <c:axId val="786416264"/>
        <c:axId val="786424136"/>
      </c:barChart>
      <c:catAx>
        <c:axId val="78641626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86424136"/>
        <c:crosses val="autoZero"/>
        <c:auto val="1"/>
        <c:lblAlgn val="ctr"/>
        <c:lblOffset val="100"/>
        <c:noMultiLvlLbl val="0"/>
      </c:catAx>
      <c:valAx>
        <c:axId val="786424136"/>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86416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[berkshire hathaway portfolio 22Jan2023 final.xlsx]Industry pivot!PivotTable9</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Percent of holdings by Industry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pivotFmt>
    </c:pivotFmts>
    <c:plotArea>
      <c:layout/>
      <c:doughnutChart>
        <c:varyColors val="1"/>
        <c:ser>
          <c:idx val="0"/>
          <c:order val="0"/>
          <c:tx>
            <c:strRef>
              <c:f>'Industry pivot'!$B$3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0A5-4875-8166-6296F75B4784}"/>
              </c:ext>
            </c:extLst>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0A5-4875-8166-6296F75B4784}"/>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C0A5-4875-8166-6296F75B4784}"/>
              </c:ext>
            </c:extLst>
          </c:dPt>
          <c:dPt>
            <c:idx val="3"/>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C0A5-4875-8166-6296F75B4784}"/>
              </c:ext>
            </c:extLst>
          </c:dPt>
          <c:dPt>
            <c:idx val="4"/>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C0A5-4875-8166-6296F75B4784}"/>
              </c:ext>
            </c:extLst>
          </c:dPt>
          <c:dPt>
            <c:idx val="5"/>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C0A5-4875-8166-6296F75B4784}"/>
              </c:ext>
            </c:extLst>
          </c:dPt>
          <c:dPt>
            <c:idx val="6"/>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C0A5-4875-8166-6296F75B4784}"/>
              </c:ext>
            </c:extLst>
          </c:dPt>
          <c:dPt>
            <c:idx val="7"/>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C0A5-4875-8166-6296F75B4784}"/>
              </c:ext>
            </c:extLst>
          </c:dPt>
          <c:dPt>
            <c:idx val="8"/>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C0A5-4875-8166-6296F75B4784}"/>
              </c:ext>
            </c:extLst>
          </c:dPt>
          <c:dPt>
            <c:idx val="9"/>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C0A5-4875-8166-6296F75B478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'Industry pivot'!$A$4:$A$14</c:f>
              <c:strCache>
                <c:ptCount val="10"/>
                <c:pt idx="0">
                  <c:v>Automobiles &amp; Auto Parts</c:v>
                </c:pt>
                <c:pt idx="1">
                  <c:v>Banking Services</c:v>
                </c:pt>
                <c:pt idx="2">
                  <c:v>Beverages</c:v>
                </c:pt>
                <c:pt idx="3">
                  <c:v>Computers, Phones &amp; Household Electronics</c:v>
                </c:pt>
                <c:pt idx="4">
                  <c:v>Food &amp; Tobacco</c:v>
                </c:pt>
                <c:pt idx="5">
                  <c:v>Oil &amp; Gas</c:v>
                </c:pt>
                <c:pt idx="6">
                  <c:v>Professional &amp; Commercial Services</c:v>
                </c:pt>
                <c:pt idx="7">
                  <c:v>Semiconductors &amp; Semiconductor Equipment</c:v>
                </c:pt>
                <c:pt idx="8">
                  <c:v>Software &amp; IT Services</c:v>
                </c:pt>
                <c:pt idx="9">
                  <c:v>Other</c:v>
                </c:pt>
              </c:strCache>
            </c:strRef>
          </c:cat>
          <c:val>
            <c:numRef>
              <c:f>'Industry pivot'!$B$4:$B$14</c:f>
              <c:numCache>
                <c:formatCode>0%</c:formatCode>
                <c:ptCount val="10"/>
                <c:pt idx="0">
                  <c:v>1.2999999999999999E-2</c:v>
                </c:pt>
                <c:pt idx="1">
                  <c:v>0.17399999999999999</c:v>
                </c:pt>
                <c:pt idx="2">
                  <c:v>7.1999999999999995E-2</c:v>
                </c:pt>
                <c:pt idx="3">
                  <c:v>0.379</c:v>
                </c:pt>
                <c:pt idx="4">
                  <c:v>3.9E-2</c:v>
                </c:pt>
                <c:pt idx="5">
                  <c:v>0.13100000000000001</c:v>
                </c:pt>
                <c:pt idx="6">
                  <c:v>2.4E-2</c:v>
                </c:pt>
                <c:pt idx="7">
                  <c:v>1.6E-2</c:v>
                </c:pt>
                <c:pt idx="8">
                  <c:v>1.2999999999999999E-2</c:v>
                </c:pt>
                <c:pt idx="9">
                  <c:v>0.13900000000000001</c:v>
                </c:pt>
              </c:numCache>
            </c:numRef>
          </c:val>
          <c:extLst>
            <c:ext xmlns:c16="http://schemas.microsoft.com/office/drawing/2014/chart" uri="{C3380CC4-5D6E-409C-BE32-E72D297353CC}">
              <c16:uniqueId val="{00000014-C0A5-4875-8166-6296F75B478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[berkshire hathaway portfolio 22Jan2023 final.xlsx]name pct pie!PivotTable10</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Percent of holdings by company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'name pct pie'!$B$3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9BB-4C62-AEA9-9031367EB6F6}"/>
              </c:ext>
            </c:extLst>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9BB-4C62-AEA9-9031367EB6F6}"/>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9BB-4C62-AEA9-9031367EB6F6}"/>
              </c:ext>
            </c:extLst>
          </c:dPt>
          <c:dPt>
            <c:idx val="3"/>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79BB-4C62-AEA9-9031367EB6F6}"/>
              </c:ext>
            </c:extLst>
          </c:dPt>
          <c:dPt>
            <c:idx val="4"/>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79BB-4C62-AEA9-9031367EB6F6}"/>
              </c:ext>
            </c:extLst>
          </c:dPt>
          <c:dPt>
            <c:idx val="5"/>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79BB-4C62-AEA9-9031367EB6F6}"/>
              </c:ext>
            </c:extLst>
          </c:dPt>
          <c:dPt>
            <c:idx val="6"/>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79BB-4C62-AEA9-9031367EB6F6}"/>
              </c:ext>
            </c:extLst>
          </c:dPt>
          <c:dPt>
            <c:idx val="7"/>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79BB-4C62-AEA9-9031367EB6F6}"/>
              </c:ext>
            </c:extLst>
          </c:dPt>
          <c:dPt>
            <c:idx val="8"/>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79BB-4C62-AEA9-9031367EB6F6}"/>
              </c:ext>
            </c:extLst>
          </c:dPt>
          <c:dPt>
            <c:idx val="9"/>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79BB-4C62-AEA9-9031367EB6F6}"/>
              </c:ext>
            </c:extLst>
          </c:dPt>
          <c:dPt>
            <c:idx val="1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79BB-4C62-AEA9-9031367EB6F6}"/>
              </c:ext>
            </c:extLst>
          </c:dPt>
          <c:dPt>
            <c:idx val="11"/>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79BB-4C62-AEA9-9031367EB6F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'name pct pie'!$A$4:$A$16</c:f>
              <c:strCache>
                <c:ptCount val="12"/>
                <c:pt idx="0">
                  <c:v>ACTIVISION BLIZZARD, INC. (XNAS:ATVI)</c:v>
                </c:pt>
                <c:pt idx="1">
                  <c:v>AMERICAN EXPRESS COMPANY (XNYS:AXP)</c:v>
                </c:pt>
                <c:pt idx="2">
                  <c:v>APPLE INC. (XNAS:AAPL)</c:v>
                </c:pt>
                <c:pt idx="3">
                  <c:v>BANK OF AMERICA CORPORATION (XNYS:BAC)</c:v>
                </c:pt>
                <c:pt idx="4">
                  <c:v>BYD COMPANY LIMITED (XSHE:002594)</c:v>
                </c:pt>
                <c:pt idx="5">
                  <c:v>CHEVRON CORPORATION (XNYS:CVX)</c:v>
                </c:pt>
                <c:pt idx="6">
                  <c:v>MOODY'S CORPORATION (XNYS:MCO)</c:v>
                </c:pt>
                <c:pt idx="7">
                  <c:v>OCCIDENTAL PETROLEUM CORPORATION (XNYS:OXY)</c:v>
                </c:pt>
                <c:pt idx="8">
                  <c:v>Taiwan Semiconductor Manufacturing Co., Ltd. (XNYS:TSM)</c:v>
                </c:pt>
                <c:pt idx="9">
                  <c:v>THE COCA-COLA COMPANY (XNYS:KO)</c:v>
                </c:pt>
                <c:pt idx="10">
                  <c:v>THE KRAFT HEINZ COMPANY (XNAS:KHC)</c:v>
                </c:pt>
                <c:pt idx="11">
                  <c:v>Other</c:v>
                </c:pt>
              </c:strCache>
            </c:strRef>
          </c:cat>
          <c:val>
            <c:numRef>
              <c:f>'name pct pie'!$B$4:$B$16</c:f>
              <c:numCache>
                <c:formatCode>0%</c:formatCode>
                <c:ptCount val="12"/>
                <c:pt idx="0">
                  <c:v>1.2999999999999999E-2</c:v>
                </c:pt>
                <c:pt idx="1">
                  <c:v>6.9000000000000006E-2</c:v>
                </c:pt>
                <c:pt idx="2">
                  <c:v>0.379</c:v>
                </c:pt>
                <c:pt idx="3">
                  <c:v>0.105</c:v>
                </c:pt>
                <c:pt idx="4">
                  <c:v>1.2999999999999999E-2</c:v>
                </c:pt>
                <c:pt idx="5">
                  <c:v>9.1999999999999998E-2</c:v>
                </c:pt>
                <c:pt idx="6">
                  <c:v>2.4E-2</c:v>
                </c:pt>
                <c:pt idx="7">
                  <c:v>3.9E-2</c:v>
                </c:pt>
                <c:pt idx="8">
                  <c:v>1.6E-2</c:v>
                </c:pt>
                <c:pt idx="9">
                  <c:v>7.1999999999999995E-2</c:v>
                </c:pt>
                <c:pt idx="10">
                  <c:v>3.9E-2</c:v>
                </c:pt>
                <c:pt idx="11">
                  <c:v>0.13900000000000001</c:v>
                </c:pt>
              </c:numCache>
            </c:numRef>
          </c:val>
          <c:extLst>
            <c:ext xmlns:c16="http://schemas.microsoft.com/office/drawing/2014/chart" uri="{C3380CC4-5D6E-409C-BE32-E72D297353CC}">
              <c16:uniqueId val="{00000018-79BB-4C62-AEA9-9031367EB6F6}"/>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[berkshire hathaway portfolio 22Jan2023 final.xlsx]values bar!PivotTable11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Value of each company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'values bar'!$B$3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'values bar'!$A$4:$A$16</c:f>
              <c:strCache>
                <c:ptCount val="12"/>
                <c:pt idx="0">
                  <c:v>ACTIVISION BLIZZARD, INC. (XNAS:ATVI)</c:v>
                </c:pt>
                <c:pt idx="1">
                  <c:v>AMERICAN EXPRESS COMPANY (XNYS:AXP)</c:v>
                </c:pt>
                <c:pt idx="2">
                  <c:v>APPLE INC. (XNAS:AAPL)</c:v>
                </c:pt>
                <c:pt idx="3">
                  <c:v>BANK OF AMERICA CORPORATION (XNYS:BAC)</c:v>
                </c:pt>
                <c:pt idx="4">
                  <c:v>BYD COMPANY LIMITED (XSHE:002594)</c:v>
                </c:pt>
                <c:pt idx="5">
                  <c:v>CHEVRON CORPORATION (XNYS:CVX)</c:v>
                </c:pt>
                <c:pt idx="6">
                  <c:v>MOODY'S CORPORATION (XNYS:MCO)</c:v>
                </c:pt>
                <c:pt idx="7">
                  <c:v>OCCIDENTAL PETROLEUM CORPORATION (XNYS:OXY)</c:v>
                </c:pt>
                <c:pt idx="8">
                  <c:v>Taiwan Semiconductor Manufacturing Co., Ltd. (XNYS:TSM)</c:v>
                </c:pt>
                <c:pt idx="9">
                  <c:v>THE COCA-COLA COMPANY (XNYS:KO)</c:v>
                </c:pt>
                <c:pt idx="10">
                  <c:v>THE KRAFT HEINZ COMPANY (XNAS:KHC)</c:v>
                </c:pt>
                <c:pt idx="11">
                  <c:v>Other</c:v>
                </c:pt>
              </c:strCache>
            </c:strRef>
          </c:cat>
          <c:val>
            <c:numRef>
              <c:f>'values bar'!$B$4:$B$16</c:f>
              <c:numCache>
                <c:formatCode>_("$"* #,##0.00_);_("$"* \(#,##0.00\);_("$"* "-"??_);_(@_)</c:formatCode>
                <c:ptCount val="12"/>
                <c:pt idx="0">
                  <c:v>4440875385</c:v>
                </c:pt>
                <c:pt idx="1">
                  <c:v>22984182120</c:v>
                </c:pt>
                <c:pt idx="2">
                  <c:v>126182281140</c:v>
                </c:pt>
                <c:pt idx="3">
                  <c:v>34962040403</c:v>
                </c:pt>
                <c:pt idx="4">
                  <c:v>4484975625</c:v>
                </c:pt>
                <c:pt idx="5">
                  <c:v>30705480826</c:v>
                </c:pt>
                <c:pt idx="6">
                  <c:v>7905923756</c:v>
                </c:pt>
                <c:pt idx="7">
                  <c:v>13004068902</c:v>
                </c:pt>
                <c:pt idx="8">
                  <c:v>5467341906</c:v>
                </c:pt>
                <c:pt idx="9">
                  <c:v>24032000000</c:v>
                </c:pt>
                <c:pt idx="10">
                  <c:v>12986316542</c:v>
                </c:pt>
                <c:pt idx="11">
                  <c:v>0</c:v>
                </c:pt>
              </c:numCache>
            </c:numRef>
          </c:val>
          <c:extLst>
            <c:ext xmlns:c16="http://schemas.microsoft.com/office/drawing/2014/chart" uri="{C3380CC4-5D6E-409C-BE32-E72D297353CC}">
              <c16:uniqueId val="{00000000-E181-452E-9BC2-43EA6CAD2A9F}"/>
            </c:ext>
          </c:extLst>
        </c:ser>
        <c:dLbls>
          <c:showLegendKey val="0"/>
          <c:showVal val="0"/>
          <c:showCatName val="0"/>
          <c:showSerName val="0"/>
          <c:showPercent val="0"/>
          <c:showBubbleSize val="0"/>
        </c:dLbls>
        <c:gapWidth val="100"/>
        <c:overlap val="-24"/>
        <c:axId val="348597648"/>
        <c:axId val="348589776"/>
      </c:barChart>
      <c:catAx>
        <c:axId val="34859764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48589776"/>
        <c:crosses val="autoZero"/>
        <c:auto val="1"/>
        <c:lblAlgn val="ctr"/>
        <c:lblOffset val="100"/>
        <c:noMultiLvlLbl val="0"/>
      </c:catAx>
      <c:valAx>
        <c:axId val="348589776"/>
        <c:scaling>
          <c:orientation val="minMax"/>
        </c:scaling>
        <c:delete val="0"/>
        <c:axPos val="l"/>
        <c:majorGridlines>
          <c:spPr>
            <a:ln w="9525" cap="flat" cmpd="sng" algn="ctr">
              <a:solidFill>
                <a:schemeClr val="lt1">
                  <a:lumMod val="95000"/>
                  <a:alpha val="10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48597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Volume-Open-High-Low-Close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'Chart tab'!$B$5</c:f>
              <c:strCache>
                <c:ptCount val="1"/>
                <c:pt idx="0">
                  <c:v>Volume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'Chart tab'!$B$6:$B$66</c:f>
              <c:numCache>
                <c:formatCode>#,##0</c:formatCode>
                <c:ptCount val="61"/>
                <c:pt idx="0">
                  <c:v>6086165</c:v>
                </c:pt>
                <c:pt idx="1">
                  <c:v>4538219</c:v>
                </c:pt>
                <c:pt idx="2">
                  <c:v>7212368</c:v>
                </c:pt>
                <c:pt idx="3">
                  <c:v>6632388</c:v>
                </c:pt>
                <c:pt idx="4">
                  <c:v>5806721</c:v>
                </c:pt>
                <c:pt idx="5">
                  <c:v>5528906</c:v>
                </c:pt>
                <c:pt idx="6">
                  <c:v>4454579</c:v>
                </c:pt>
                <c:pt idx="7">
                  <c:v>4333117</c:v>
                </c:pt>
                <c:pt idx="8">
                  <c:v>8740925</c:v>
                </c:pt>
                <c:pt idx="9">
                  <c:v>8805018</c:v>
                </c:pt>
                <c:pt idx="10">
                  <c:v>4422071</c:v>
                </c:pt>
                <c:pt idx="11">
                  <c:v>9191741</c:v>
                </c:pt>
                <c:pt idx="12">
                  <c:v>4453935</c:v>
                </c:pt>
                <c:pt idx="13">
                  <c:v>5485654</c:v>
                </c:pt>
                <c:pt idx="14">
                  <c:v>6767631</c:v>
                </c:pt>
                <c:pt idx="15">
                  <c:v>5514581</c:v>
                </c:pt>
                <c:pt idx="16">
                  <c:v>7084948</c:v>
                </c:pt>
                <c:pt idx="17">
                  <c:v>7745389</c:v>
                </c:pt>
                <c:pt idx="18">
                  <c:v>6223621</c:v>
                </c:pt>
                <c:pt idx="19">
                  <c:v>5302738</c:v>
                </c:pt>
                <c:pt idx="20">
                  <c:v>3936093</c:v>
                </c:pt>
                <c:pt idx="21">
                  <c:v>9179830</c:v>
                </c:pt>
                <c:pt idx="22">
                  <c:v>10883206</c:v>
                </c:pt>
                <c:pt idx="23">
                  <c:v>6277550</c:v>
                </c:pt>
                <c:pt idx="24">
                  <c:v>9736677</c:v>
                </c:pt>
                <c:pt idx="25">
                  <c:v>7389927</c:v>
                </c:pt>
                <c:pt idx="26">
                  <c:v>6146920</c:v>
                </c:pt>
                <c:pt idx="27">
                  <c:v>7570782</c:v>
                </c:pt>
                <c:pt idx="28">
                  <c:v>8052483</c:v>
                </c:pt>
                <c:pt idx="29">
                  <c:v>11772972</c:v>
                </c:pt>
                <c:pt idx="30">
                  <c:v>19336090</c:v>
                </c:pt>
                <c:pt idx="31">
                  <c:v>8249900</c:v>
                </c:pt>
                <c:pt idx="32">
                  <c:v>11321222</c:v>
                </c:pt>
                <c:pt idx="33">
                  <c:v>8246138</c:v>
                </c:pt>
                <c:pt idx="34">
                  <c:v>4889562</c:v>
                </c:pt>
                <c:pt idx="35">
                  <c:v>6994576</c:v>
                </c:pt>
                <c:pt idx="36">
                  <c:v>8680361</c:v>
                </c:pt>
                <c:pt idx="37">
                  <c:v>3109599</c:v>
                </c:pt>
                <c:pt idx="38">
                  <c:v>3189541</c:v>
                </c:pt>
                <c:pt idx="39">
                  <c:v>4922074</c:v>
                </c:pt>
                <c:pt idx="40">
                  <c:v>3140048</c:v>
                </c:pt>
                <c:pt idx="41">
                  <c:v>2069294</c:v>
                </c:pt>
                <c:pt idx="42">
                  <c:v>1728948</c:v>
                </c:pt>
                <c:pt idx="43">
                  <c:v>3049986</c:v>
                </c:pt>
                <c:pt idx="44">
                  <c:v>3150296</c:v>
                </c:pt>
                <c:pt idx="45">
                  <c:v>2710649</c:v>
                </c:pt>
                <c:pt idx="46">
                  <c:v>3990366</c:v>
                </c:pt>
                <c:pt idx="47">
                  <c:v>4825277</c:v>
                </c:pt>
                <c:pt idx="48">
                  <c:v>3719575</c:v>
                </c:pt>
                <c:pt idx="49">
                  <c:v>5443966</c:v>
                </c:pt>
                <c:pt idx="50">
                  <c:v>8414609</c:v>
                </c:pt>
                <c:pt idx="51">
                  <c:v>5134348</c:v>
                </c:pt>
                <c:pt idx="52">
                  <c:v>5070211</c:v>
                </c:pt>
                <c:pt idx="53">
                  <c:v>4894252</c:v>
                </c:pt>
                <c:pt idx="54">
                  <c:v>4329486</c:v>
                </c:pt>
                <c:pt idx="55">
                  <c:v>10044362</c:v>
                </c:pt>
                <c:pt idx="56">
                  <c:v>7906069</c:v>
                </c:pt>
                <c:pt idx="57">
                  <c:v>5331129</c:v>
                </c:pt>
                <c:pt idx="58">
                  <c:v>7349366</c:v>
                </c:pt>
                <c:pt idx="59">
                  <c:v>6319069</c:v>
                </c:pt>
                <c:pt idx="60">
                  <c:v>5069559</c:v>
                </c:pt>
              </c:numCache>
            </c:numRef>
          </c:val>
          <c:extLst>
            <c:ext xmlns:c16="http://schemas.microsoft.com/office/drawing/2014/chart" uri="{C3380CC4-5D6E-409C-BE32-E72D297353CC}">
              <c16:uniqueId val="{00000000-E96F-40A1-BC5F-96E6E5F5BB2E}"/>
            </c:ext>
          </c:extLst>
        </c:ser>
        <c:dLbls>
          <c:showLegendKey val="0"/>
          <c:showVal val="0"/>
          <c:showCatName val="0"/>
          <c:showSerName val="0"/>
          <c:showPercent val="0"/>
          <c:showBubbleSize val="0"/>
        </c:dLbls>
        <c:gapWidth val="150"/>
        <c:axId val="791999728"/>
        <c:axId val="792000384"/>
      </c:barChart>
      <c:stockChart>
        <c:ser>
          <c:idx val="1"/>
          <c:order val="1"/>
          <c:tx>
            <c:strRef>
              <c:f>'Chart tab'!$C$5</c:f>
              <c:strCache>
                <c:ptCount val="1"/>
                <c:pt idx="0">
                  <c:v>Open</c:v>
                </c:pt>
              </c:strCache>
            </c:strRef>
          </c:tx>
          <c:spPr>
            <a:ln w="25400" cap="rnd">
              <a:noFill/>
              <a:round/>
            </a:ln>
            <a:effectLst>
              <a:outerShdw blurRad="57150" dist="19050" dir="5400000" algn="ctr" rotWithShape="0">
                <a:srgbClr val="000000">
                  <a:alpha val="63000"/>
                </a:srgbClr>
              </a:outerShdw>
            </a:effectLst>
          </c:spPr>
          <c:marker>
            <c:symbol val="none"/>
          </c:marker>
          <c:val>
            <c:numRef>
              <c:f>'Chart tab'!$C$6:$C$66</c:f>
              <c:numCache>
                <c:formatCode>_([$$-409]* #,##0.00_);_([$$-409]* \(#,##0.00\);_([$$-409]* "-"??_);_(@_)</c:formatCode>
                <c:ptCount val="61"/>
                <c:pt idx="0">
                  <c:v>72.84</c:v>
                </c:pt>
                <c:pt idx="1">
                  <c:v>72.36</c:v>
                </c:pt>
                <c:pt idx="2">
                  <c:v>72.53</c:v>
                </c:pt>
                <c:pt idx="3">
                  <c:v>72.930000000000007</c:v>
                </c:pt>
                <c:pt idx="4">
                  <c:v>73.260000000000005</c:v>
                </c:pt>
                <c:pt idx="5">
                  <c:v>73.86</c:v>
                </c:pt>
                <c:pt idx="6">
                  <c:v>72.5</c:v>
                </c:pt>
                <c:pt idx="7">
                  <c:v>72.08</c:v>
                </c:pt>
                <c:pt idx="8">
                  <c:v>71.515000000000001</c:v>
                </c:pt>
                <c:pt idx="9">
                  <c:v>71.75</c:v>
                </c:pt>
                <c:pt idx="10">
                  <c:v>71.86</c:v>
                </c:pt>
                <c:pt idx="11">
                  <c:v>72.599999999999994</c:v>
                </c:pt>
                <c:pt idx="12">
                  <c:v>73.75</c:v>
                </c:pt>
                <c:pt idx="13">
                  <c:v>74.36</c:v>
                </c:pt>
                <c:pt idx="14">
                  <c:v>74.599999999999994</c:v>
                </c:pt>
                <c:pt idx="15">
                  <c:v>74.11</c:v>
                </c:pt>
                <c:pt idx="16">
                  <c:v>73.400000000000006</c:v>
                </c:pt>
                <c:pt idx="17">
                  <c:v>74.16</c:v>
                </c:pt>
                <c:pt idx="18">
                  <c:v>74.099999999999994</c:v>
                </c:pt>
                <c:pt idx="19">
                  <c:v>75.290000000000006</c:v>
                </c:pt>
                <c:pt idx="20">
                  <c:v>75.900000000000006</c:v>
                </c:pt>
                <c:pt idx="21">
                  <c:v>73.885000000000005</c:v>
                </c:pt>
                <c:pt idx="22">
                  <c:v>74.569999999999993</c:v>
                </c:pt>
                <c:pt idx="23">
                  <c:v>74.25</c:v>
                </c:pt>
                <c:pt idx="24">
                  <c:v>73.78</c:v>
                </c:pt>
                <c:pt idx="25">
                  <c:v>74.430000000000007</c:v>
                </c:pt>
                <c:pt idx="26">
                  <c:v>74.7</c:v>
                </c:pt>
                <c:pt idx="27">
                  <c:v>76.989999999999995</c:v>
                </c:pt>
                <c:pt idx="28">
                  <c:v>76.59</c:v>
                </c:pt>
                <c:pt idx="29">
                  <c:v>76.760000000000005</c:v>
                </c:pt>
                <c:pt idx="30">
                  <c:v>75.44</c:v>
                </c:pt>
                <c:pt idx="31">
                  <c:v>74.510000000000005</c:v>
                </c:pt>
                <c:pt idx="32">
                  <c:v>75</c:v>
                </c:pt>
                <c:pt idx="33">
                  <c:v>77.349999999999994</c:v>
                </c:pt>
                <c:pt idx="34">
                  <c:v>76.66</c:v>
                </c:pt>
                <c:pt idx="35">
                  <c:v>76.709999999999994</c:v>
                </c:pt>
                <c:pt idx="36">
                  <c:v>76.05</c:v>
                </c:pt>
                <c:pt idx="37">
                  <c:v>76.150000000000006</c:v>
                </c:pt>
                <c:pt idx="38">
                  <c:v>75.7</c:v>
                </c:pt>
                <c:pt idx="39">
                  <c:v>75.97</c:v>
                </c:pt>
                <c:pt idx="40">
                  <c:v>75.62</c:v>
                </c:pt>
                <c:pt idx="41">
                  <c:v>75.7</c:v>
                </c:pt>
                <c:pt idx="42">
                  <c:v>75.900000000000006</c:v>
                </c:pt>
                <c:pt idx="43">
                  <c:v>75.64</c:v>
                </c:pt>
                <c:pt idx="44">
                  <c:v>76.040000000000006</c:v>
                </c:pt>
                <c:pt idx="45">
                  <c:v>76.5</c:v>
                </c:pt>
                <c:pt idx="46">
                  <c:v>76.594999999999999</c:v>
                </c:pt>
                <c:pt idx="47">
                  <c:v>77.37</c:v>
                </c:pt>
                <c:pt idx="48">
                  <c:v>76.599999999999994</c:v>
                </c:pt>
                <c:pt idx="49">
                  <c:v>77.150000000000006</c:v>
                </c:pt>
                <c:pt idx="50">
                  <c:v>77.5</c:v>
                </c:pt>
                <c:pt idx="51">
                  <c:v>77.040000000000006</c:v>
                </c:pt>
                <c:pt idx="52">
                  <c:v>77.69</c:v>
                </c:pt>
                <c:pt idx="53">
                  <c:v>76.89</c:v>
                </c:pt>
                <c:pt idx="54">
                  <c:v>76.89</c:v>
                </c:pt>
                <c:pt idx="55">
                  <c:v>75.894999999999996</c:v>
                </c:pt>
                <c:pt idx="56">
                  <c:v>74.62</c:v>
                </c:pt>
                <c:pt idx="57">
                  <c:v>74.48</c:v>
                </c:pt>
                <c:pt idx="58">
                  <c:v>73.52</c:v>
                </c:pt>
                <c:pt idx="59">
                  <c:v>73.814999999999998</c:v>
                </c:pt>
                <c:pt idx="60">
                  <c:v>74.995000000000005</c:v>
                </c:pt>
              </c:numCache>
            </c:numRef>
          </c:val>
          <c:smooth val="0"/>
          <c:extLst>
            <c:ext xmlns:c16="http://schemas.microsoft.com/office/drawing/2014/chart" uri="{C3380CC4-5D6E-409C-BE32-E72D297353CC}">
              <c16:uniqueId val="{00000001-E96F-40A1-BC5F-96E6E5F5BB2E}"/>
            </c:ext>
          </c:extLst>
        </c:ser>
        <c:ser>
          <c:idx val="2"/>
          <c:order val="2"/>
          <c:tx>
            <c:strRef>
              <c:f>'Chart tab'!$D$5</c:f>
              <c:strCache>
                <c:ptCount val="1"/>
                <c:pt idx="0">
                  <c:v>High</c:v>
                </c:pt>
              </c:strCache>
            </c:strRef>
          </c:tx>
          <c:spPr>
            <a:ln w="25400" cap="rnd">
              <a:noFill/>
              <a:round/>
            </a:ln>
            <a:effectLst>
              <a:outerShdw blurRad="57150" dist="19050" dir="5400000" algn="ctr" rotWithShape="0">
                <a:srgbClr val="000000">
                  <a:alpha val="63000"/>
                </a:srgbClr>
              </a:outerShdw>
            </a:effectLst>
          </c:spPr>
          <c:marker>
            <c:symbol val="none"/>
          </c:marker>
          <c:val>
            <c:numRef>
              <c:f>'Chart tab'!$D$6:$D$66</c:f>
              <c:numCache>
                <c:formatCode>_([$$-409]* #,##0.00_);_([$$-409]* \(#,##0.00\);_([$$-409]* "-"??_);_(@_)</c:formatCode>
                <c:ptCount val="61"/>
                <c:pt idx="0">
                  <c:v>73.034999999999997</c:v>
                </c:pt>
                <c:pt idx="1">
                  <c:v>72.825000000000003</c:v>
                </c:pt>
                <c:pt idx="2">
                  <c:v>73.05</c:v>
                </c:pt>
                <c:pt idx="3">
                  <c:v>73.25</c:v>
                </c:pt>
                <c:pt idx="4">
                  <c:v>74.010000000000005</c:v>
                </c:pt>
                <c:pt idx="5">
                  <c:v>73.959999999999994</c:v>
                </c:pt>
                <c:pt idx="6">
                  <c:v>72.900000000000006</c:v>
                </c:pt>
                <c:pt idx="7">
                  <c:v>72.34</c:v>
                </c:pt>
                <c:pt idx="8">
                  <c:v>71.680000000000007</c:v>
                </c:pt>
                <c:pt idx="9">
                  <c:v>72.56</c:v>
                </c:pt>
                <c:pt idx="10">
                  <c:v>72.207499999999996</c:v>
                </c:pt>
                <c:pt idx="11">
                  <c:v>73.739999999999995</c:v>
                </c:pt>
                <c:pt idx="12">
                  <c:v>74.47</c:v>
                </c:pt>
                <c:pt idx="13">
                  <c:v>74.44</c:v>
                </c:pt>
                <c:pt idx="14">
                  <c:v>74.67</c:v>
                </c:pt>
                <c:pt idx="15">
                  <c:v>74.64</c:v>
                </c:pt>
                <c:pt idx="16">
                  <c:v>74.11</c:v>
                </c:pt>
                <c:pt idx="17">
                  <c:v>74.290000000000006</c:v>
                </c:pt>
                <c:pt idx="18">
                  <c:v>74.91</c:v>
                </c:pt>
                <c:pt idx="19">
                  <c:v>76.055000000000007</c:v>
                </c:pt>
                <c:pt idx="20">
                  <c:v>76.599999999999994</c:v>
                </c:pt>
                <c:pt idx="21">
                  <c:v>74.27</c:v>
                </c:pt>
                <c:pt idx="22">
                  <c:v>75.67</c:v>
                </c:pt>
                <c:pt idx="23">
                  <c:v>74.540000000000006</c:v>
                </c:pt>
                <c:pt idx="24">
                  <c:v>74</c:v>
                </c:pt>
                <c:pt idx="25">
                  <c:v>75.44</c:v>
                </c:pt>
                <c:pt idx="26">
                  <c:v>75.97</c:v>
                </c:pt>
                <c:pt idx="27">
                  <c:v>77.010000000000005</c:v>
                </c:pt>
                <c:pt idx="28">
                  <c:v>76.930000000000007</c:v>
                </c:pt>
                <c:pt idx="29">
                  <c:v>77.078000000000003</c:v>
                </c:pt>
                <c:pt idx="30">
                  <c:v>75.52</c:v>
                </c:pt>
                <c:pt idx="31">
                  <c:v>75.47</c:v>
                </c:pt>
                <c:pt idx="32">
                  <c:v>77.55</c:v>
                </c:pt>
                <c:pt idx="33">
                  <c:v>77.349999999999994</c:v>
                </c:pt>
                <c:pt idx="34">
                  <c:v>77.41</c:v>
                </c:pt>
                <c:pt idx="35">
                  <c:v>76.81</c:v>
                </c:pt>
                <c:pt idx="36">
                  <c:v>76.59</c:v>
                </c:pt>
                <c:pt idx="37">
                  <c:v>76.474999999999994</c:v>
                </c:pt>
                <c:pt idx="38">
                  <c:v>76.325000000000003</c:v>
                </c:pt>
                <c:pt idx="39">
                  <c:v>76.209999999999994</c:v>
                </c:pt>
                <c:pt idx="40">
                  <c:v>75.94</c:v>
                </c:pt>
                <c:pt idx="41">
                  <c:v>76.069999999999993</c:v>
                </c:pt>
                <c:pt idx="42">
                  <c:v>76.045000000000002</c:v>
                </c:pt>
                <c:pt idx="43">
                  <c:v>76.48</c:v>
                </c:pt>
                <c:pt idx="44">
                  <c:v>76.87</c:v>
                </c:pt>
                <c:pt idx="45">
                  <c:v>76.66</c:v>
                </c:pt>
                <c:pt idx="46">
                  <c:v>76.930000000000007</c:v>
                </c:pt>
                <c:pt idx="47">
                  <c:v>77.400000000000006</c:v>
                </c:pt>
                <c:pt idx="48">
                  <c:v>77.290000000000006</c:v>
                </c:pt>
                <c:pt idx="49">
                  <c:v>77.709999999999994</c:v>
                </c:pt>
                <c:pt idx="50">
                  <c:v>78.180000000000007</c:v>
                </c:pt>
                <c:pt idx="51">
                  <c:v>77.95</c:v>
                </c:pt>
                <c:pt idx="52">
                  <c:v>77.765000000000001</c:v>
                </c:pt>
                <c:pt idx="53">
                  <c:v>77.28</c:v>
                </c:pt>
                <c:pt idx="54">
                  <c:v>76.900000000000006</c:v>
                </c:pt>
                <c:pt idx="55">
                  <c:v>75.954999999999998</c:v>
                </c:pt>
                <c:pt idx="56">
                  <c:v>74.739999999999995</c:v>
                </c:pt>
                <c:pt idx="57">
                  <c:v>74.5</c:v>
                </c:pt>
                <c:pt idx="58">
                  <c:v>74.010000000000005</c:v>
                </c:pt>
                <c:pt idx="59">
                  <c:v>75.41</c:v>
                </c:pt>
                <c:pt idx="60">
                  <c:v>75.430000000000007</c:v>
                </c:pt>
              </c:numCache>
            </c:numRef>
          </c:val>
          <c:smooth val="0"/>
          <c:extLst>
            <c:ext xmlns:c16="http://schemas.microsoft.com/office/drawing/2014/chart" uri="{C3380CC4-5D6E-409C-BE32-E72D297353CC}">
              <c16:uniqueId val="{00000002-E96F-40A1-BC5F-96E6E5F5BB2E}"/>
            </c:ext>
          </c:extLst>
        </c:ser>
        <c:ser>
          <c:idx val="3"/>
          <c:order val="3"/>
          <c:tx>
            <c:strRef>
              <c:f>'Chart tab'!$E$5</c:f>
              <c:strCache>
                <c:ptCount val="1"/>
                <c:pt idx="0">
                  <c:v>Low</c:v>
                </c:pt>
              </c:strCache>
            </c:strRef>
          </c:tx>
          <c:spPr>
            <a:ln w="25400" cap="rnd">
              <a:noFill/>
              <a:round/>
            </a:ln>
            <a:effectLst>
              <a:outerShdw blurRad="57150" dist="19050" dir="5400000" algn="ctr" rotWithShape="0">
                <a:srgbClr val="000000">
                  <a:alpha val="63000"/>
                </a:srgbClr>
              </a:outerShdw>
            </a:effectLst>
          </c:spPr>
          <c:marker>
            <c:symbol val="none"/>
          </c:marker>
          <c:val>
            <c:numRef>
              <c:f>'Chart tab'!$E$6:$E$66</c:f>
              <c:numCache>
                <c:formatCode>_([$$-409]* #,##0.00_);_([$$-409]* \(#,##0.00\);_([$$-409]* "-"??_);_(@_)</c:formatCode>
                <c:ptCount val="61"/>
                <c:pt idx="0">
                  <c:v>72.36</c:v>
                </c:pt>
                <c:pt idx="1">
                  <c:v>72.05</c:v>
                </c:pt>
                <c:pt idx="2">
                  <c:v>72.319999999999993</c:v>
                </c:pt>
                <c:pt idx="3">
                  <c:v>72.400000000000006</c:v>
                </c:pt>
                <c:pt idx="4">
                  <c:v>73.22</c:v>
                </c:pt>
                <c:pt idx="5">
                  <c:v>72.614999999999995</c:v>
                </c:pt>
                <c:pt idx="6">
                  <c:v>71.72</c:v>
                </c:pt>
                <c:pt idx="7">
                  <c:v>71.45</c:v>
                </c:pt>
                <c:pt idx="8">
                  <c:v>70.94</c:v>
                </c:pt>
                <c:pt idx="9">
                  <c:v>71.349999999999994</c:v>
                </c:pt>
                <c:pt idx="10">
                  <c:v>71.64</c:v>
                </c:pt>
                <c:pt idx="11">
                  <c:v>72.03</c:v>
                </c:pt>
                <c:pt idx="12">
                  <c:v>73.569999999999993</c:v>
                </c:pt>
                <c:pt idx="13">
                  <c:v>73.92</c:v>
                </c:pt>
                <c:pt idx="14">
                  <c:v>73.28</c:v>
                </c:pt>
                <c:pt idx="15">
                  <c:v>73.989999999999995</c:v>
                </c:pt>
                <c:pt idx="16">
                  <c:v>73.38</c:v>
                </c:pt>
                <c:pt idx="17">
                  <c:v>73.84</c:v>
                </c:pt>
                <c:pt idx="18">
                  <c:v>73.75</c:v>
                </c:pt>
                <c:pt idx="19">
                  <c:v>74.959999999999994</c:v>
                </c:pt>
                <c:pt idx="20">
                  <c:v>75.734999999999999</c:v>
                </c:pt>
                <c:pt idx="21">
                  <c:v>73.05</c:v>
                </c:pt>
                <c:pt idx="22">
                  <c:v>73.650000000000006</c:v>
                </c:pt>
                <c:pt idx="23">
                  <c:v>73.8</c:v>
                </c:pt>
                <c:pt idx="24">
                  <c:v>73.450100000000006</c:v>
                </c:pt>
                <c:pt idx="25">
                  <c:v>73.920100000000005</c:v>
                </c:pt>
                <c:pt idx="26">
                  <c:v>74.569999999999993</c:v>
                </c:pt>
                <c:pt idx="27">
                  <c:v>76.034999999999997</c:v>
                </c:pt>
                <c:pt idx="28">
                  <c:v>76.099999999999994</c:v>
                </c:pt>
                <c:pt idx="29">
                  <c:v>74.75</c:v>
                </c:pt>
                <c:pt idx="30">
                  <c:v>73</c:v>
                </c:pt>
                <c:pt idx="31">
                  <c:v>74.05</c:v>
                </c:pt>
                <c:pt idx="32">
                  <c:v>74.38</c:v>
                </c:pt>
                <c:pt idx="33">
                  <c:v>76.45</c:v>
                </c:pt>
                <c:pt idx="34">
                  <c:v>76.66</c:v>
                </c:pt>
                <c:pt idx="35">
                  <c:v>76.260000000000005</c:v>
                </c:pt>
                <c:pt idx="36">
                  <c:v>75.92</c:v>
                </c:pt>
                <c:pt idx="37">
                  <c:v>75.94</c:v>
                </c:pt>
                <c:pt idx="38">
                  <c:v>75.680000000000007</c:v>
                </c:pt>
                <c:pt idx="39">
                  <c:v>75.47</c:v>
                </c:pt>
                <c:pt idx="40">
                  <c:v>75.545000000000002</c:v>
                </c:pt>
                <c:pt idx="41">
                  <c:v>75.5</c:v>
                </c:pt>
                <c:pt idx="42">
                  <c:v>75.540000000000006</c:v>
                </c:pt>
                <c:pt idx="43">
                  <c:v>75.5</c:v>
                </c:pt>
                <c:pt idx="44">
                  <c:v>76.031400000000005</c:v>
                </c:pt>
                <c:pt idx="45">
                  <c:v>76.22</c:v>
                </c:pt>
                <c:pt idx="46">
                  <c:v>76.400000000000006</c:v>
                </c:pt>
                <c:pt idx="47">
                  <c:v>76.489999999999995</c:v>
                </c:pt>
                <c:pt idx="48">
                  <c:v>76.599999999999994</c:v>
                </c:pt>
                <c:pt idx="49">
                  <c:v>77.084999999999994</c:v>
                </c:pt>
                <c:pt idx="50">
                  <c:v>77.180000000000007</c:v>
                </c:pt>
                <c:pt idx="51">
                  <c:v>77.040000000000006</c:v>
                </c:pt>
                <c:pt idx="52">
                  <c:v>76.930000000000007</c:v>
                </c:pt>
                <c:pt idx="53">
                  <c:v>76.5</c:v>
                </c:pt>
                <c:pt idx="54">
                  <c:v>76.180000000000007</c:v>
                </c:pt>
                <c:pt idx="55">
                  <c:v>74.42</c:v>
                </c:pt>
                <c:pt idx="56">
                  <c:v>73.38</c:v>
                </c:pt>
                <c:pt idx="57">
                  <c:v>73.7</c:v>
                </c:pt>
                <c:pt idx="58">
                  <c:v>73.39</c:v>
                </c:pt>
                <c:pt idx="59">
                  <c:v>73.81</c:v>
                </c:pt>
                <c:pt idx="60">
                  <c:v>74.5</c:v>
                </c:pt>
              </c:numCache>
            </c:numRef>
          </c:val>
          <c:smooth val="0"/>
          <c:extLst>
            <c:ext xmlns:c16="http://schemas.microsoft.com/office/drawing/2014/chart" uri="{C3380CC4-5D6E-409C-BE32-E72D297353CC}">
              <c16:uniqueId val="{00000003-E96F-40A1-BC5F-96E6E5F5BB2E}"/>
            </c:ext>
          </c:extLst>
        </c:ser>
        <c:ser>
          <c:idx val="4"/>
          <c:order val="4"/>
          <c:tx>
            <c:strRef>
              <c:f>'Chart tab'!$F$5</c:f>
              <c:strCache>
                <c:ptCount val="1"/>
                <c:pt idx="0">
                  <c:v>Close</c:v>
                </c:pt>
              </c:strCache>
            </c:strRef>
          </c:tx>
          <c:spPr>
            <a:ln w="25400" cap="rnd">
              <a:noFill/>
              <a:round/>
            </a:ln>
            <a:effectLst>
              <a:outerShdw blurRad="57150" dist="19050" dir="5400000" algn="ctr" rotWithShape="0">
                <a:srgbClr val="000000">
                  <a:alpha val="63000"/>
                </a:srgbClr>
              </a:outerShdw>
            </a:effectLst>
          </c:spPr>
          <c:marker>
            <c:symbol val="none"/>
          </c:marker>
          <c:val>
            <c:numRef>
              <c:f>'Chart tab'!$F$6:$F$66</c:f>
              <c:numCache>
                <c:formatCode>_([$$-409]* #,##0.00_);_([$$-409]* \(#,##0.00\);_([$$-409]* "-"??_);_(@_)</c:formatCode>
                <c:ptCount val="61"/>
                <c:pt idx="0">
                  <c:v>72.48</c:v>
                </c:pt>
                <c:pt idx="1">
                  <c:v>72.5</c:v>
                </c:pt>
                <c:pt idx="2">
                  <c:v>72.849999999999994</c:v>
                </c:pt>
                <c:pt idx="3">
                  <c:v>72.8</c:v>
                </c:pt>
                <c:pt idx="4">
                  <c:v>73.31</c:v>
                </c:pt>
                <c:pt idx="5">
                  <c:v>72.66</c:v>
                </c:pt>
                <c:pt idx="6">
                  <c:v>71.900000000000006</c:v>
                </c:pt>
                <c:pt idx="7">
                  <c:v>71.959999999999994</c:v>
                </c:pt>
                <c:pt idx="8">
                  <c:v>71.099999999999994</c:v>
                </c:pt>
                <c:pt idx="9">
                  <c:v>72</c:v>
                </c:pt>
                <c:pt idx="10">
                  <c:v>71.66</c:v>
                </c:pt>
                <c:pt idx="11">
                  <c:v>73.62</c:v>
                </c:pt>
                <c:pt idx="12">
                  <c:v>74.14</c:v>
                </c:pt>
                <c:pt idx="13">
                  <c:v>73.959999999999994</c:v>
                </c:pt>
                <c:pt idx="14">
                  <c:v>73.88</c:v>
                </c:pt>
                <c:pt idx="15">
                  <c:v>74.349999999999994</c:v>
                </c:pt>
                <c:pt idx="16">
                  <c:v>73.81</c:v>
                </c:pt>
                <c:pt idx="17">
                  <c:v>74.099999999999994</c:v>
                </c:pt>
                <c:pt idx="18">
                  <c:v>74.8</c:v>
                </c:pt>
                <c:pt idx="19">
                  <c:v>75.88</c:v>
                </c:pt>
                <c:pt idx="20">
                  <c:v>76.59</c:v>
                </c:pt>
                <c:pt idx="21">
                  <c:v>73.47</c:v>
                </c:pt>
                <c:pt idx="22">
                  <c:v>74.72</c:v>
                </c:pt>
                <c:pt idx="23">
                  <c:v>74.34</c:v>
                </c:pt>
                <c:pt idx="24">
                  <c:v>73.95</c:v>
                </c:pt>
                <c:pt idx="25">
                  <c:v>75.19</c:v>
                </c:pt>
                <c:pt idx="26">
                  <c:v>75.760000000000005</c:v>
                </c:pt>
                <c:pt idx="27">
                  <c:v>76.33</c:v>
                </c:pt>
                <c:pt idx="28">
                  <c:v>76.11</c:v>
                </c:pt>
                <c:pt idx="29">
                  <c:v>75.930000000000007</c:v>
                </c:pt>
                <c:pt idx="30">
                  <c:v>74.760000000000005</c:v>
                </c:pt>
                <c:pt idx="31">
                  <c:v>75.16</c:v>
                </c:pt>
                <c:pt idx="32">
                  <c:v>77.36</c:v>
                </c:pt>
                <c:pt idx="33">
                  <c:v>76.73</c:v>
                </c:pt>
                <c:pt idx="34">
                  <c:v>77.040000000000006</c:v>
                </c:pt>
                <c:pt idx="35">
                  <c:v>76.37</c:v>
                </c:pt>
                <c:pt idx="36">
                  <c:v>76.08</c:v>
                </c:pt>
                <c:pt idx="37">
                  <c:v>75.989999999999995</c:v>
                </c:pt>
                <c:pt idx="38">
                  <c:v>75.88</c:v>
                </c:pt>
                <c:pt idx="39">
                  <c:v>75.89</c:v>
                </c:pt>
                <c:pt idx="40">
                  <c:v>75.7</c:v>
                </c:pt>
                <c:pt idx="41">
                  <c:v>75.95</c:v>
                </c:pt>
                <c:pt idx="42">
                  <c:v>75.790000000000006</c:v>
                </c:pt>
                <c:pt idx="43">
                  <c:v>76.05</c:v>
                </c:pt>
                <c:pt idx="44">
                  <c:v>76.760000000000005</c:v>
                </c:pt>
                <c:pt idx="45">
                  <c:v>76.55</c:v>
                </c:pt>
                <c:pt idx="46">
                  <c:v>76.88</c:v>
                </c:pt>
                <c:pt idx="47">
                  <c:v>76.84</c:v>
                </c:pt>
                <c:pt idx="48">
                  <c:v>76.959999999999994</c:v>
                </c:pt>
                <c:pt idx="49">
                  <c:v>77.59</c:v>
                </c:pt>
                <c:pt idx="50">
                  <c:v>77.22</c:v>
                </c:pt>
                <c:pt idx="51">
                  <c:v>77.69</c:v>
                </c:pt>
                <c:pt idx="52">
                  <c:v>77</c:v>
                </c:pt>
                <c:pt idx="53">
                  <c:v>76.900000000000006</c:v>
                </c:pt>
                <c:pt idx="54">
                  <c:v>76.66</c:v>
                </c:pt>
                <c:pt idx="55">
                  <c:v>74.56</c:v>
                </c:pt>
                <c:pt idx="56">
                  <c:v>74.48</c:v>
                </c:pt>
                <c:pt idx="57">
                  <c:v>73.760000000000005</c:v>
                </c:pt>
                <c:pt idx="58">
                  <c:v>73.84</c:v>
                </c:pt>
                <c:pt idx="59">
                  <c:v>75.22</c:v>
                </c:pt>
                <c:pt idx="60">
                  <c:v>75.11</c:v>
                </c:pt>
              </c:numCache>
            </c:numRef>
          </c:val>
          <c:smooth val="0"/>
          <c:extLst>
            <c:ext xmlns:c16="http://schemas.microsoft.com/office/drawing/2014/chart" uri="{C3380CC4-5D6E-409C-BE32-E72D297353CC}">
              <c16:uniqueId val="{00000004-E96F-40A1-BC5F-96E6E5F5BB2E}"/>
            </c:ext>
          </c:extLst>
        </c:ser>
        <c:dLbls>
          <c:showLegendKey val="0"/>
          <c:showVal val="0"/>
          <c:showCatName val="0"/>
          <c:showSerName val="0"/>
          <c:showPercent val="0"/>
          <c:showBubbleSize val="0"/>
        </c:dLbls>
        <c:hiLowLines>
          <c:spPr>
            <a:ln w="9525" cap="flat" cmpd="sng" algn="ctr">
              <a:solidFill>
                <a:schemeClr val="lt1"/>
              </a:solidFill>
              <a:round/>
            </a:ln>
            <a:effectLst/>
          </c:spPr>
        </c:hiLowLines>
        <c:upDownBars>
          <c:gapWidth val="150"/>
          <c:upBars>
            <c: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a:effectLst/>
            </c:spPr>
          </c:upBars>
          <c:downBars>
            <c: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a:effectLst/>
            </c:spPr>
          </c:downBars>
        </c:upDownBars>
        <c:axId val="793734088"/>
        <c:axId val="407395128"/>
      </c:stockChart>
      <c:catAx>
        <c:axId val="79199972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92000384"/>
        <c:crosses val="autoZero"/>
        <c:auto val="1"/>
        <c:lblAlgn val="ctr"/>
        <c:lblOffset val="100"/>
        <c:noMultiLvlLbl val="0"/>
      </c:catAx>
      <c:valAx>
        <c:axId val="792000384"/>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91999728"/>
        <c:crosses val="autoZero"/>
        <c:crossBetween val="between"/>
      </c:valAx>
      <c:valAx>
        <c:axId val="407395128"/>
        <c:scaling>
          <c:orientation val="minMax"/>
        </c:scaling>
        <c:delete val="0"/>
        <c:axPos val="r"/>
        <c:majorGridlines>
          <c:spPr>
            <a:ln w="9525" cap="flat" cmpd="sng" algn="ctr">
              <a:solidFill>
                <a:schemeClr val="lt1">
                  <a:lumMod val="95000"/>
                  <a:alpha val="10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93734088"/>
        <c:crosses val="max"/>
        <c:crossBetween val="between"/>
      </c:valAx>
      <c:catAx>
        <c:axId val="793734088"/>
        <c:scaling>
          <c:orientation val="minMax"/>
        </c:scaling>
        <c:delete val="1"/>
        <c:axPos val="b"/>
        <c:numFmt formatCode="General" sourceLinked="1"/>
        <c:majorTickMark val="none"/>
        <c:minorTickMark val="none"/>
        <c:tickLblPos val="nextTo"/>
        <c:crossAx val="40739512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 tab'!$B$5</c:f>
              <c:strCache>
                <c:ptCount val="1"/>
                <c:pt idx="0">
                  <c:v>Volume</c:v>
                </c:pt>
              </c:strCache>
            </c:strRef>
          </c:tx>
          <c:spPr>
            <a:solidFill>
              <a:schemeClr val="accent1"/>
            </a:solidFill>
            <a:ln w="19050">
              <a:noFill/>
            </a:ln>
            <a:effectLst/>
          </c:spPr>
          <c:invertIfNegative val="0"/>
          <c:val>
            <c:numRef>
              <c:f>'Chart tab'!$B$6:$B$66</c:f>
              <c:numCache>
                <c:formatCode>#,##0</c:formatCode>
                <c:ptCount val="61"/>
                <c:pt idx="0">
                  <c:v>6086165</c:v>
                </c:pt>
                <c:pt idx="1">
                  <c:v>4538219</c:v>
                </c:pt>
                <c:pt idx="2">
                  <c:v>7212368</c:v>
                </c:pt>
                <c:pt idx="3">
                  <c:v>6632388</c:v>
                </c:pt>
                <c:pt idx="4">
                  <c:v>5806721</c:v>
                </c:pt>
                <c:pt idx="5">
                  <c:v>5528906</c:v>
                </c:pt>
                <c:pt idx="6">
                  <c:v>4454579</c:v>
                </c:pt>
                <c:pt idx="7">
                  <c:v>4333117</c:v>
                </c:pt>
                <c:pt idx="8">
                  <c:v>8740925</c:v>
                </c:pt>
                <c:pt idx="9">
                  <c:v>8805018</c:v>
                </c:pt>
                <c:pt idx="10">
                  <c:v>4422071</c:v>
                </c:pt>
                <c:pt idx="11">
                  <c:v>9191741</c:v>
                </c:pt>
                <c:pt idx="12">
                  <c:v>4453935</c:v>
                </c:pt>
                <c:pt idx="13">
                  <c:v>5485654</c:v>
                </c:pt>
                <c:pt idx="14">
                  <c:v>6767631</c:v>
                </c:pt>
                <c:pt idx="15">
                  <c:v>5514581</c:v>
                </c:pt>
                <c:pt idx="16">
                  <c:v>7084948</c:v>
                </c:pt>
                <c:pt idx="17">
                  <c:v>7745389</c:v>
                </c:pt>
                <c:pt idx="18">
                  <c:v>6223621</c:v>
                </c:pt>
                <c:pt idx="19">
                  <c:v>5302738</c:v>
                </c:pt>
                <c:pt idx="20">
                  <c:v>3936093</c:v>
                </c:pt>
                <c:pt idx="21">
                  <c:v>9179830</c:v>
                </c:pt>
                <c:pt idx="22">
                  <c:v>10883206</c:v>
                </c:pt>
                <c:pt idx="23">
                  <c:v>6277550</c:v>
                </c:pt>
                <c:pt idx="24">
                  <c:v>9736677</c:v>
                </c:pt>
                <c:pt idx="25">
                  <c:v>7389927</c:v>
                </c:pt>
                <c:pt idx="26">
                  <c:v>6146920</c:v>
                </c:pt>
                <c:pt idx="27">
                  <c:v>7570782</c:v>
                </c:pt>
                <c:pt idx="28">
                  <c:v>8052483</c:v>
                </c:pt>
                <c:pt idx="29">
                  <c:v>11772972</c:v>
                </c:pt>
                <c:pt idx="30">
                  <c:v>19336090</c:v>
                </c:pt>
                <c:pt idx="31">
                  <c:v>8249900</c:v>
                </c:pt>
                <c:pt idx="32">
                  <c:v>11321222</c:v>
                </c:pt>
                <c:pt idx="33">
                  <c:v>8246138</c:v>
                </c:pt>
                <c:pt idx="34">
                  <c:v>4889562</c:v>
                </c:pt>
                <c:pt idx="35">
                  <c:v>6994576</c:v>
                </c:pt>
                <c:pt idx="36">
                  <c:v>8680361</c:v>
                </c:pt>
                <c:pt idx="37">
                  <c:v>3109599</c:v>
                </c:pt>
                <c:pt idx="38">
                  <c:v>3189541</c:v>
                </c:pt>
                <c:pt idx="39">
                  <c:v>4922074</c:v>
                </c:pt>
                <c:pt idx="40">
                  <c:v>3140048</c:v>
                </c:pt>
                <c:pt idx="41">
                  <c:v>2069294</c:v>
                </c:pt>
                <c:pt idx="42">
                  <c:v>1728948</c:v>
                </c:pt>
                <c:pt idx="43">
                  <c:v>3049986</c:v>
                </c:pt>
                <c:pt idx="44">
                  <c:v>3150296</c:v>
                </c:pt>
                <c:pt idx="45">
                  <c:v>2710649</c:v>
                </c:pt>
                <c:pt idx="46">
                  <c:v>3990366</c:v>
                </c:pt>
                <c:pt idx="47">
                  <c:v>4825277</c:v>
                </c:pt>
                <c:pt idx="48">
                  <c:v>3719575</c:v>
                </c:pt>
                <c:pt idx="49">
                  <c:v>5443966</c:v>
                </c:pt>
                <c:pt idx="50">
                  <c:v>8414609</c:v>
                </c:pt>
                <c:pt idx="51">
                  <c:v>5134348</c:v>
                </c:pt>
                <c:pt idx="52">
                  <c:v>5070211</c:v>
                </c:pt>
                <c:pt idx="53">
                  <c:v>4894252</c:v>
                </c:pt>
                <c:pt idx="54">
                  <c:v>4329486</c:v>
                </c:pt>
                <c:pt idx="55">
                  <c:v>10044362</c:v>
                </c:pt>
                <c:pt idx="56">
                  <c:v>7906069</c:v>
                </c:pt>
                <c:pt idx="57">
                  <c:v>5331129</c:v>
                </c:pt>
                <c:pt idx="58">
                  <c:v>7349366</c:v>
                </c:pt>
                <c:pt idx="59">
                  <c:v>6319069</c:v>
                </c:pt>
                <c:pt idx="60">
                  <c:v>5069559</c:v>
                </c:pt>
              </c:numCache>
            </c:numRef>
          </c:val>
          <c:extLst>
            <c:ext xmlns:c16="http://schemas.microsoft.com/office/drawing/2014/chart" uri="{C3380CC4-5D6E-409C-BE32-E72D297353CC}">
              <c16:uniqueId val="{00000000-CF61-4B14-969C-D42F775ADA35}"/>
            </c:ext>
          </c:extLst>
        </c:ser>
        <c:dLbls>
          <c:showLegendKey val="0"/>
          <c:showVal val="0"/>
          <c:showCatName val="0"/>
          <c:showSerName val="0"/>
          <c:showPercent val="0"/>
          <c:showBubbleSize val="0"/>
        </c:dLbls>
        <c:gapWidth val="150"/>
        <c:axId val="791999728"/>
        <c:axId val="792000384"/>
      </c:barChart>
      <c:stockChart>
        <c:ser>
          <c:idx val="1"/>
          <c:order val="1"/>
          <c:tx>
            <c:strRef>
              <c:f>'Chart tab'!$C$5</c:f>
              <c:strCache>
                <c:ptCount val="1"/>
                <c:pt idx="0">
                  <c:v>Open</c:v>
                </c:pt>
              </c:strCache>
            </c:strRef>
          </c:tx>
          <c:spPr>
            <a:ln w="19050" cap="rnd">
              <a:noFill/>
              <a:round/>
            </a:ln>
            <a:effectLst/>
          </c:spPr>
          <c:marker>
            <c:symbol val="none"/>
          </c:marker>
          <c:val>
            <c:numRef>
              <c:f>'Chart tab'!$C$6:$C$66</c:f>
              <c:numCache>
                <c:formatCode>_([$$-409]* #,##0.00_);_([$$-409]* \(#,##0.00\);_([$$-409]* "-"??_);_(@_)</c:formatCode>
                <c:ptCount val="61"/>
                <c:pt idx="0">
                  <c:v>72.84</c:v>
                </c:pt>
                <c:pt idx="1">
                  <c:v>72.36</c:v>
                </c:pt>
                <c:pt idx="2">
                  <c:v>72.53</c:v>
                </c:pt>
                <c:pt idx="3">
                  <c:v>72.930000000000007</c:v>
                </c:pt>
                <c:pt idx="4">
                  <c:v>73.260000000000005</c:v>
                </c:pt>
                <c:pt idx="5">
                  <c:v>73.86</c:v>
                </c:pt>
                <c:pt idx="6">
                  <c:v>72.5</c:v>
                </c:pt>
                <c:pt idx="7">
                  <c:v>72.08</c:v>
                </c:pt>
                <c:pt idx="8">
                  <c:v>71.515000000000001</c:v>
                </c:pt>
                <c:pt idx="9">
                  <c:v>71.75</c:v>
                </c:pt>
                <c:pt idx="10">
                  <c:v>71.86</c:v>
                </c:pt>
                <c:pt idx="11">
                  <c:v>72.599999999999994</c:v>
                </c:pt>
                <c:pt idx="12">
                  <c:v>73.75</c:v>
                </c:pt>
                <c:pt idx="13">
                  <c:v>74.36</c:v>
                </c:pt>
                <c:pt idx="14">
                  <c:v>74.599999999999994</c:v>
                </c:pt>
                <c:pt idx="15">
                  <c:v>74.11</c:v>
                </c:pt>
                <c:pt idx="16">
                  <c:v>73.400000000000006</c:v>
                </c:pt>
                <c:pt idx="17">
                  <c:v>74.16</c:v>
                </c:pt>
                <c:pt idx="18">
                  <c:v>74.099999999999994</c:v>
                </c:pt>
                <c:pt idx="19">
                  <c:v>75.290000000000006</c:v>
                </c:pt>
                <c:pt idx="20">
                  <c:v>75.900000000000006</c:v>
                </c:pt>
                <c:pt idx="21">
                  <c:v>73.885000000000005</c:v>
                </c:pt>
                <c:pt idx="22">
                  <c:v>74.569999999999993</c:v>
                </c:pt>
                <c:pt idx="23">
                  <c:v>74.25</c:v>
                </c:pt>
                <c:pt idx="24">
                  <c:v>73.78</c:v>
                </c:pt>
                <c:pt idx="25">
                  <c:v>74.430000000000007</c:v>
                </c:pt>
                <c:pt idx="26">
                  <c:v>74.7</c:v>
                </c:pt>
                <c:pt idx="27">
                  <c:v>76.989999999999995</c:v>
                </c:pt>
                <c:pt idx="28">
                  <c:v>76.59</c:v>
                </c:pt>
                <c:pt idx="29">
                  <c:v>76.760000000000005</c:v>
                </c:pt>
                <c:pt idx="30">
                  <c:v>75.44</c:v>
                </c:pt>
                <c:pt idx="31">
                  <c:v>74.510000000000005</c:v>
                </c:pt>
                <c:pt idx="32">
                  <c:v>75</c:v>
                </c:pt>
                <c:pt idx="33">
                  <c:v>77.349999999999994</c:v>
                </c:pt>
                <c:pt idx="34">
                  <c:v>76.66</c:v>
                </c:pt>
                <c:pt idx="35">
                  <c:v>76.709999999999994</c:v>
                </c:pt>
                <c:pt idx="36">
                  <c:v>76.05</c:v>
                </c:pt>
                <c:pt idx="37">
                  <c:v>76.150000000000006</c:v>
                </c:pt>
                <c:pt idx="38">
                  <c:v>75.7</c:v>
                </c:pt>
                <c:pt idx="39">
                  <c:v>75.97</c:v>
                </c:pt>
                <c:pt idx="40">
                  <c:v>75.62</c:v>
                </c:pt>
                <c:pt idx="41">
                  <c:v>75.7</c:v>
                </c:pt>
                <c:pt idx="42">
                  <c:v>75.900000000000006</c:v>
                </c:pt>
                <c:pt idx="43">
                  <c:v>75.64</c:v>
                </c:pt>
                <c:pt idx="44">
                  <c:v>76.040000000000006</c:v>
                </c:pt>
                <c:pt idx="45">
                  <c:v>76.5</c:v>
                </c:pt>
                <c:pt idx="46">
                  <c:v>76.594999999999999</c:v>
                </c:pt>
                <c:pt idx="47">
                  <c:v>77.37</c:v>
                </c:pt>
                <c:pt idx="48">
                  <c:v>76.599999999999994</c:v>
                </c:pt>
                <c:pt idx="49">
                  <c:v>77.150000000000006</c:v>
                </c:pt>
                <c:pt idx="50">
                  <c:v>77.5</c:v>
                </c:pt>
                <c:pt idx="51">
                  <c:v>77.040000000000006</c:v>
                </c:pt>
                <c:pt idx="52">
                  <c:v>77.69</c:v>
                </c:pt>
                <c:pt idx="53">
                  <c:v>76.89</c:v>
                </c:pt>
                <c:pt idx="54">
                  <c:v>76.89</c:v>
                </c:pt>
                <c:pt idx="55">
                  <c:v>75.894999999999996</c:v>
                </c:pt>
                <c:pt idx="56">
                  <c:v>74.62</c:v>
                </c:pt>
                <c:pt idx="57">
                  <c:v>74.48</c:v>
                </c:pt>
                <c:pt idx="58">
                  <c:v>73.52</c:v>
                </c:pt>
                <c:pt idx="59">
                  <c:v>73.814999999999998</c:v>
                </c:pt>
                <c:pt idx="60">
                  <c:v>74.995000000000005</c:v>
                </c:pt>
              </c:numCache>
            </c:numRef>
          </c:val>
          <c:smooth val="0"/>
          <c:extLst>
            <c:ext xmlns:c16="http://schemas.microsoft.com/office/drawing/2014/chart" uri="{C3380CC4-5D6E-409C-BE32-E72D297353CC}">
              <c16:uniqueId val="{00000001-CF61-4B14-969C-D42F775ADA35}"/>
            </c:ext>
          </c:extLst>
        </c:ser>
        <c:ser>
          <c:idx val="2"/>
          <c:order val="2"/>
          <c:tx>
            <c:strRef>
              <c:f>'Chart tab'!$D$5</c:f>
              <c:strCache>
                <c:ptCount val="1"/>
                <c:pt idx="0">
                  <c:v>High</c:v>
                </c:pt>
              </c:strCache>
            </c:strRef>
          </c:tx>
          <c:spPr>
            <a:ln w="19050" cap="rnd">
              <a:noFill/>
              <a:round/>
            </a:ln>
            <a:effectLst/>
          </c:spPr>
          <c:marker>
            <c:symbol val="none"/>
          </c:marker>
          <c:val>
            <c:numRef>
              <c:f>'Chart tab'!$D$6:$D$66</c:f>
              <c:numCache>
                <c:formatCode>_([$$-409]* #,##0.00_);_([$$-409]* \(#,##0.00\);_([$$-409]* "-"??_);_(@_)</c:formatCode>
                <c:ptCount val="61"/>
                <c:pt idx="0">
                  <c:v>73.034999999999997</c:v>
                </c:pt>
                <c:pt idx="1">
                  <c:v>72.825000000000003</c:v>
                </c:pt>
                <c:pt idx="2">
                  <c:v>73.05</c:v>
                </c:pt>
                <c:pt idx="3">
                  <c:v>73.25</c:v>
                </c:pt>
                <c:pt idx="4">
                  <c:v>74.010000000000005</c:v>
                </c:pt>
                <c:pt idx="5">
                  <c:v>73.959999999999994</c:v>
                </c:pt>
                <c:pt idx="6">
                  <c:v>72.900000000000006</c:v>
                </c:pt>
                <c:pt idx="7">
                  <c:v>72.34</c:v>
                </c:pt>
                <c:pt idx="8">
                  <c:v>71.680000000000007</c:v>
                </c:pt>
                <c:pt idx="9">
                  <c:v>72.56</c:v>
                </c:pt>
                <c:pt idx="10">
                  <c:v>72.207499999999996</c:v>
                </c:pt>
                <c:pt idx="11">
                  <c:v>73.739999999999995</c:v>
                </c:pt>
                <c:pt idx="12">
                  <c:v>74.47</c:v>
                </c:pt>
                <c:pt idx="13">
                  <c:v>74.44</c:v>
                </c:pt>
                <c:pt idx="14">
                  <c:v>74.67</c:v>
                </c:pt>
                <c:pt idx="15">
                  <c:v>74.64</c:v>
                </c:pt>
                <c:pt idx="16">
                  <c:v>74.11</c:v>
                </c:pt>
                <c:pt idx="17">
                  <c:v>74.290000000000006</c:v>
                </c:pt>
                <c:pt idx="18">
                  <c:v>74.91</c:v>
                </c:pt>
                <c:pt idx="19">
                  <c:v>76.055000000000007</c:v>
                </c:pt>
                <c:pt idx="20">
                  <c:v>76.599999999999994</c:v>
                </c:pt>
                <c:pt idx="21">
                  <c:v>74.27</c:v>
                </c:pt>
                <c:pt idx="22">
                  <c:v>75.67</c:v>
                </c:pt>
                <c:pt idx="23">
                  <c:v>74.540000000000006</c:v>
                </c:pt>
                <c:pt idx="24">
                  <c:v>74</c:v>
                </c:pt>
                <c:pt idx="25">
                  <c:v>75.44</c:v>
                </c:pt>
                <c:pt idx="26">
                  <c:v>75.97</c:v>
                </c:pt>
                <c:pt idx="27">
                  <c:v>77.010000000000005</c:v>
                </c:pt>
                <c:pt idx="28">
                  <c:v>76.930000000000007</c:v>
                </c:pt>
                <c:pt idx="29">
                  <c:v>77.078000000000003</c:v>
                </c:pt>
                <c:pt idx="30">
                  <c:v>75.52</c:v>
                </c:pt>
                <c:pt idx="31">
                  <c:v>75.47</c:v>
                </c:pt>
                <c:pt idx="32">
                  <c:v>77.55</c:v>
                </c:pt>
                <c:pt idx="33">
                  <c:v>77.349999999999994</c:v>
                </c:pt>
                <c:pt idx="34">
                  <c:v>77.41</c:v>
                </c:pt>
                <c:pt idx="35">
                  <c:v>76.81</c:v>
                </c:pt>
                <c:pt idx="36">
                  <c:v>76.59</c:v>
                </c:pt>
                <c:pt idx="37">
                  <c:v>76.474999999999994</c:v>
                </c:pt>
                <c:pt idx="38">
                  <c:v>76.325000000000003</c:v>
                </c:pt>
                <c:pt idx="39">
                  <c:v>76.209999999999994</c:v>
                </c:pt>
                <c:pt idx="40">
                  <c:v>75.94</c:v>
                </c:pt>
                <c:pt idx="41">
                  <c:v>76.069999999999993</c:v>
                </c:pt>
                <c:pt idx="42">
                  <c:v>76.045000000000002</c:v>
                </c:pt>
                <c:pt idx="43">
                  <c:v>76.48</c:v>
                </c:pt>
                <c:pt idx="44">
                  <c:v>76.87</c:v>
                </c:pt>
                <c:pt idx="45">
                  <c:v>76.66</c:v>
                </c:pt>
                <c:pt idx="46">
                  <c:v>76.930000000000007</c:v>
                </c:pt>
                <c:pt idx="47">
                  <c:v>77.400000000000006</c:v>
                </c:pt>
                <c:pt idx="48">
                  <c:v>77.290000000000006</c:v>
                </c:pt>
                <c:pt idx="49">
                  <c:v>77.709999999999994</c:v>
                </c:pt>
                <c:pt idx="50">
                  <c:v>78.180000000000007</c:v>
                </c:pt>
                <c:pt idx="51">
                  <c:v>77.95</c:v>
                </c:pt>
                <c:pt idx="52">
                  <c:v>77.765000000000001</c:v>
                </c:pt>
                <c:pt idx="53">
                  <c:v>77.28</c:v>
                </c:pt>
                <c:pt idx="54">
                  <c:v>76.900000000000006</c:v>
                </c:pt>
                <c:pt idx="55">
                  <c:v>75.954999999999998</c:v>
                </c:pt>
                <c:pt idx="56">
                  <c:v>74.739999999999995</c:v>
                </c:pt>
                <c:pt idx="57">
                  <c:v>74.5</c:v>
                </c:pt>
                <c:pt idx="58">
                  <c:v>74.010000000000005</c:v>
                </c:pt>
                <c:pt idx="59">
                  <c:v>75.41</c:v>
                </c:pt>
                <c:pt idx="60">
                  <c:v>75.430000000000007</c:v>
                </c:pt>
              </c:numCache>
            </c:numRef>
          </c:val>
          <c:smooth val="0"/>
          <c:extLst>
            <c:ext xmlns:c16="http://schemas.microsoft.com/office/drawing/2014/chart" uri="{C3380CC4-5D6E-409C-BE32-E72D297353CC}">
              <c16:uniqueId val="{00000002-CF61-4B14-969C-D42F775ADA35}"/>
            </c:ext>
          </c:extLst>
        </c:ser>
        <c:ser>
          <c:idx val="3"/>
          <c:order val="3"/>
          <c:tx>
            <c:strRef>
              <c:f>'Chart tab'!$E$5</c:f>
              <c:strCache>
                <c:ptCount val="1"/>
                <c:pt idx="0">
                  <c:v>Low</c:v>
                </c:pt>
              </c:strCache>
            </c:strRef>
          </c:tx>
          <c:spPr>
            <a:ln w="19050" cap="rnd">
              <a:noFill/>
              <a:round/>
            </a:ln>
            <a:effectLst/>
          </c:spPr>
          <c:marker>
            <c:symbol val="none"/>
          </c:marker>
          <c:val>
            <c:numRef>
              <c:f>'Chart tab'!$E$6:$E$66</c:f>
              <c:numCache>
                <c:formatCode>_([$$-409]* #,##0.00_);_([$$-409]* \(#,##0.00\);_([$$-409]* "-"??_);_(@_)</c:formatCode>
                <c:ptCount val="61"/>
                <c:pt idx="0">
                  <c:v>72.36</c:v>
                </c:pt>
                <c:pt idx="1">
                  <c:v>72.05</c:v>
                </c:pt>
                <c:pt idx="2">
                  <c:v>72.319999999999993</c:v>
                </c:pt>
                <c:pt idx="3">
                  <c:v>72.400000000000006</c:v>
                </c:pt>
                <c:pt idx="4">
                  <c:v>73.22</c:v>
                </c:pt>
                <c:pt idx="5">
                  <c:v>72.614999999999995</c:v>
                </c:pt>
                <c:pt idx="6">
                  <c:v>71.72</c:v>
                </c:pt>
                <c:pt idx="7">
                  <c:v>71.45</c:v>
                </c:pt>
                <c:pt idx="8">
                  <c:v>70.94</c:v>
                </c:pt>
                <c:pt idx="9">
                  <c:v>71.349999999999994</c:v>
                </c:pt>
                <c:pt idx="10">
                  <c:v>71.64</c:v>
                </c:pt>
                <c:pt idx="11">
                  <c:v>72.03</c:v>
                </c:pt>
                <c:pt idx="12">
                  <c:v>73.569999999999993</c:v>
                </c:pt>
                <c:pt idx="13">
                  <c:v>73.92</c:v>
                </c:pt>
                <c:pt idx="14">
                  <c:v>73.28</c:v>
                </c:pt>
                <c:pt idx="15">
                  <c:v>73.989999999999995</c:v>
                </c:pt>
                <c:pt idx="16">
                  <c:v>73.38</c:v>
                </c:pt>
                <c:pt idx="17">
                  <c:v>73.84</c:v>
                </c:pt>
                <c:pt idx="18">
                  <c:v>73.75</c:v>
                </c:pt>
                <c:pt idx="19">
                  <c:v>74.959999999999994</c:v>
                </c:pt>
                <c:pt idx="20">
                  <c:v>75.734999999999999</c:v>
                </c:pt>
                <c:pt idx="21">
                  <c:v>73.05</c:v>
                </c:pt>
                <c:pt idx="22">
                  <c:v>73.650000000000006</c:v>
                </c:pt>
                <c:pt idx="23">
                  <c:v>73.8</c:v>
                </c:pt>
                <c:pt idx="24">
                  <c:v>73.450100000000006</c:v>
                </c:pt>
                <c:pt idx="25">
                  <c:v>73.920100000000005</c:v>
                </c:pt>
                <c:pt idx="26">
                  <c:v>74.569999999999993</c:v>
                </c:pt>
                <c:pt idx="27">
                  <c:v>76.034999999999997</c:v>
                </c:pt>
                <c:pt idx="28">
                  <c:v>76.099999999999994</c:v>
                </c:pt>
                <c:pt idx="29">
                  <c:v>74.75</c:v>
                </c:pt>
                <c:pt idx="30">
                  <c:v>73</c:v>
                </c:pt>
                <c:pt idx="31">
                  <c:v>74.05</c:v>
                </c:pt>
                <c:pt idx="32">
                  <c:v>74.38</c:v>
                </c:pt>
                <c:pt idx="33">
                  <c:v>76.45</c:v>
                </c:pt>
                <c:pt idx="34">
                  <c:v>76.66</c:v>
                </c:pt>
                <c:pt idx="35">
                  <c:v>76.260000000000005</c:v>
                </c:pt>
                <c:pt idx="36">
                  <c:v>75.92</c:v>
                </c:pt>
                <c:pt idx="37">
                  <c:v>75.94</c:v>
                </c:pt>
                <c:pt idx="38">
                  <c:v>75.680000000000007</c:v>
                </c:pt>
                <c:pt idx="39">
                  <c:v>75.47</c:v>
                </c:pt>
                <c:pt idx="40">
                  <c:v>75.545000000000002</c:v>
                </c:pt>
                <c:pt idx="41">
                  <c:v>75.5</c:v>
                </c:pt>
                <c:pt idx="42">
                  <c:v>75.540000000000006</c:v>
                </c:pt>
                <c:pt idx="43">
                  <c:v>75.5</c:v>
                </c:pt>
                <c:pt idx="44">
                  <c:v>76.031400000000005</c:v>
                </c:pt>
                <c:pt idx="45">
                  <c:v>76.22</c:v>
                </c:pt>
                <c:pt idx="46">
                  <c:v>76.400000000000006</c:v>
                </c:pt>
                <c:pt idx="47">
                  <c:v>76.489999999999995</c:v>
                </c:pt>
                <c:pt idx="48">
                  <c:v>76.599999999999994</c:v>
                </c:pt>
                <c:pt idx="49">
                  <c:v>77.084999999999994</c:v>
                </c:pt>
                <c:pt idx="50">
                  <c:v>77.180000000000007</c:v>
                </c:pt>
                <c:pt idx="51">
                  <c:v>77.040000000000006</c:v>
                </c:pt>
                <c:pt idx="52">
                  <c:v>76.930000000000007</c:v>
                </c:pt>
                <c:pt idx="53">
                  <c:v>76.5</c:v>
                </c:pt>
                <c:pt idx="54">
                  <c:v>76.180000000000007</c:v>
                </c:pt>
                <c:pt idx="55">
                  <c:v>74.42</c:v>
                </c:pt>
                <c:pt idx="56">
                  <c:v>73.38</c:v>
                </c:pt>
                <c:pt idx="57">
                  <c:v>73.7</c:v>
                </c:pt>
                <c:pt idx="58">
                  <c:v>73.39</c:v>
                </c:pt>
                <c:pt idx="59">
                  <c:v>73.81</c:v>
                </c:pt>
                <c:pt idx="60">
                  <c:v>74.5</c:v>
                </c:pt>
              </c:numCache>
            </c:numRef>
          </c:val>
          <c:smooth val="0"/>
          <c:extLst>
            <c:ext xmlns:c16="http://schemas.microsoft.com/office/drawing/2014/chart" uri="{C3380CC4-5D6E-409C-BE32-E72D297353CC}">
              <c16:uniqueId val="{00000003-CF61-4B14-969C-D42F775ADA35}"/>
            </c:ext>
          </c:extLst>
        </c:ser>
        <c:ser>
          <c:idx val="4"/>
          <c:order val="4"/>
          <c:tx>
            <c:strRef>
              <c:f>'Chart tab'!$F$5</c:f>
              <c:strCache>
                <c:ptCount val="1"/>
                <c:pt idx="0">
                  <c:v>Close</c:v>
                </c:pt>
              </c:strCache>
            </c:strRef>
          </c:tx>
          <c:spPr>
            <a:ln w="19050" cap="rnd">
              <a:noFill/>
              <a:round/>
            </a:ln>
            <a:effectLst/>
          </c:spPr>
          <c:marker>
            <c:symbol val="none"/>
          </c:marker>
          <c:val>
            <c:numRef>
              <c:f>'Chart tab'!$F$6:$F$66</c:f>
              <c:numCache>
                <c:formatCode>_([$$-409]* #,##0.00_);_([$$-409]* \(#,##0.00\);_([$$-409]* "-"??_);_(@_)</c:formatCode>
                <c:ptCount val="61"/>
                <c:pt idx="0">
                  <c:v>72.48</c:v>
                </c:pt>
                <c:pt idx="1">
                  <c:v>72.5</c:v>
                </c:pt>
                <c:pt idx="2">
                  <c:v>72.849999999999994</c:v>
                </c:pt>
                <c:pt idx="3">
                  <c:v>72.8</c:v>
                </c:pt>
                <c:pt idx="4">
                  <c:v>73.31</c:v>
                </c:pt>
                <c:pt idx="5">
                  <c:v>72.66</c:v>
                </c:pt>
                <c:pt idx="6">
                  <c:v>71.900000000000006</c:v>
                </c:pt>
                <c:pt idx="7">
                  <c:v>71.959999999999994</c:v>
                </c:pt>
                <c:pt idx="8">
                  <c:v>71.099999999999994</c:v>
                </c:pt>
                <c:pt idx="9">
                  <c:v>72</c:v>
                </c:pt>
                <c:pt idx="10">
                  <c:v>71.66</c:v>
                </c:pt>
                <c:pt idx="11">
                  <c:v>73.62</c:v>
                </c:pt>
                <c:pt idx="12">
                  <c:v>74.14</c:v>
                </c:pt>
                <c:pt idx="13">
                  <c:v>73.959999999999994</c:v>
                </c:pt>
                <c:pt idx="14">
                  <c:v>73.88</c:v>
                </c:pt>
                <c:pt idx="15">
                  <c:v>74.349999999999994</c:v>
                </c:pt>
                <c:pt idx="16">
                  <c:v>73.81</c:v>
                </c:pt>
                <c:pt idx="17">
                  <c:v>74.099999999999994</c:v>
                </c:pt>
                <c:pt idx="18">
                  <c:v>74.8</c:v>
                </c:pt>
                <c:pt idx="19">
                  <c:v>75.88</c:v>
                </c:pt>
                <c:pt idx="20">
                  <c:v>76.59</c:v>
                </c:pt>
                <c:pt idx="21">
                  <c:v>73.47</c:v>
                </c:pt>
                <c:pt idx="22">
                  <c:v>74.72</c:v>
                </c:pt>
                <c:pt idx="23">
                  <c:v>74.34</c:v>
                </c:pt>
                <c:pt idx="24">
                  <c:v>73.95</c:v>
                </c:pt>
                <c:pt idx="25">
                  <c:v>75.19</c:v>
                </c:pt>
                <c:pt idx="26">
                  <c:v>75.760000000000005</c:v>
                </c:pt>
                <c:pt idx="27">
                  <c:v>76.33</c:v>
                </c:pt>
                <c:pt idx="28">
                  <c:v>76.11</c:v>
                </c:pt>
                <c:pt idx="29">
                  <c:v>75.930000000000007</c:v>
                </c:pt>
                <c:pt idx="30">
                  <c:v>74.760000000000005</c:v>
                </c:pt>
                <c:pt idx="31">
                  <c:v>75.16</c:v>
                </c:pt>
                <c:pt idx="32">
                  <c:v>77.36</c:v>
                </c:pt>
                <c:pt idx="33">
                  <c:v>76.73</c:v>
                </c:pt>
                <c:pt idx="34">
                  <c:v>77.040000000000006</c:v>
                </c:pt>
                <c:pt idx="35">
                  <c:v>76.37</c:v>
                </c:pt>
                <c:pt idx="36">
                  <c:v>76.08</c:v>
                </c:pt>
                <c:pt idx="37">
                  <c:v>75.989999999999995</c:v>
                </c:pt>
                <c:pt idx="38">
                  <c:v>75.88</c:v>
                </c:pt>
                <c:pt idx="39">
                  <c:v>75.89</c:v>
                </c:pt>
                <c:pt idx="40">
                  <c:v>75.7</c:v>
                </c:pt>
                <c:pt idx="41">
                  <c:v>75.95</c:v>
                </c:pt>
                <c:pt idx="42">
                  <c:v>75.790000000000006</c:v>
                </c:pt>
                <c:pt idx="43">
                  <c:v>76.05</c:v>
                </c:pt>
                <c:pt idx="44">
                  <c:v>76.760000000000005</c:v>
                </c:pt>
                <c:pt idx="45">
                  <c:v>76.55</c:v>
                </c:pt>
                <c:pt idx="46">
                  <c:v>76.88</c:v>
                </c:pt>
                <c:pt idx="47">
                  <c:v>76.84</c:v>
                </c:pt>
                <c:pt idx="48">
                  <c:v>76.959999999999994</c:v>
                </c:pt>
                <c:pt idx="49">
                  <c:v>77.59</c:v>
                </c:pt>
                <c:pt idx="50">
                  <c:v>77.22</c:v>
                </c:pt>
                <c:pt idx="51">
                  <c:v>77.69</c:v>
                </c:pt>
                <c:pt idx="52">
                  <c:v>77</c:v>
                </c:pt>
                <c:pt idx="53">
                  <c:v>76.900000000000006</c:v>
                </c:pt>
                <c:pt idx="54">
                  <c:v>76.66</c:v>
                </c:pt>
                <c:pt idx="55">
                  <c:v>74.56</c:v>
                </c:pt>
                <c:pt idx="56">
                  <c:v>74.48</c:v>
                </c:pt>
                <c:pt idx="57">
                  <c:v>73.760000000000005</c:v>
                </c:pt>
                <c:pt idx="58">
                  <c:v>73.84</c:v>
                </c:pt>
                <c:pt idx="59">
                  <c:v>75.22</c:v>
                </c:pt>
                <c:pt idx="60">
                  <c:v>75.11</c:v>
                </c:pt>
              </c:numCache>
            </c:numRef>
          </c:val>
          <c:smooth val="0"/>
          <c:extLst>
            <c:ext xmlns:c16="http://schemas.microsoft.com/office/drawing/2014/chart" uri="{C3380CC4-5D6E-409C-BE32-E72D297353CC}">
              <c16:uniqueId val="{00000004-CF61-4B14-969C-D42F775ADA35}"/>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793734088"/>
        <c:axId val="407395128"/>
      </c:stockChart>
      <c:catAx>
        <c:axId val="79199972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2000384"/>
        <c:crosses val="autoZero"/>
        <c:auto val="1"/>
        <c:lblAlgn val="ctr"/>
        <c:lblOffset val="100"/>
        <c:noMultiLvlLbl val="0"/>
      </c:catAx>
      <c:valAx>
        <c:axId val="7920003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1999728"/>
        <c:crosses val="autoZero"/>
        <c:crossBetween val="between"/>
      </c:valAx>
      <c:valAx>
        <c:axId val="407395128"/>
        <c:scaling>
          <c:orientation val="minMax"/>
        </c:scaling>
        <c:delete val="0"/>
        <c:axPos val="r"/>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3734088"/>
        <c:crosses val="max"/>
        <c:crossBetween val="between"/>
      </c:valAx>
      <c:catAx>
        <c:axId val="793734088"/>
        <c:scaling>
          <c:orientation val="minMax"/>
        </c:scaling>
        <c:delete val="1"/>
        <c:axPos val="b"/>
        <c:majorTickMark val="none"/>
        <c:minorTickMark val="none"/>
        <c:tickLblPos val="nextTo"/>
        <c:crossAx val="40739512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9.xml"/><Relationship Id="rId4"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2</xdr:col>
      <xdr:colOff>590550</xdr:colOff>
      <xdr:row>1</xdr:row>
      <xdr:rowOff>136525</xdr:rowOff>
    </xdr:from>
    <xdr:to>
      <xdr:col>10</xdr:col>
      <xdr:colOff>285750</xdr:colOff>
      <xdr:row>16</xdr:row>
      <xdr:rowOff>117475</xdr:rowOff>
    </xdr:to>
    <xdr:graphicFrame macro="">
      <xdr:nvGraphicFramePr>
        <xdr:cNvPr id="2" name="pe column">
          <a:extLst>
            <a:ext uri="{FF2B5EF4-FFF2-40B4-BE49-F238E27FC236}">
              <a16:creationId xmlns:a16="http://schemas.microsoft.com/office/drawing/2014/main" id="{10AA2D7F-E38A-364E-CBEA-A66FB82F39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279400</xdr:colOff>
      <xdr:row>0</xdr:row>
      <xdr:rowOff>149225</xdr:rowOff>
    </xdr:from>
    <xdr:to>
      <xdr:col>8</xdr:col>
      <xdr:colOff>412750</xdr:colOff>
      <xdr:row>15</xdr:row>
      <xdr:rowOff>130175</xdr:rowOff>
    </xdr:to>
    <xdr:graphicFrame macro="">
      <xdr:nvGraphicFramePr>
        <xdr:cNvPr id="3" name="industry pie chart">
          <a:extLst>
            <a:ext uri="{FF2B5EF4-FFF2-40B4-BE49-F238E27FC236}">
              <a16:creationId xmlns:a16="http://schemas.microsoft.com/office/drawing/2014/main" id="{DDC639B0-6FF3-70D8-4A01-F592B04C39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114300</xdr:colOff>
      <xdr:row>1</xdr:row>
      <xdr:rowOff>60325</xdr:rowOff>
    </xdr:from>
    <xdr:to>
      <xdr:col>10</xdr:col>
      <xdr:colOff>419100</xdr:colOff>
      <xdr:row>16</xdr:row>
      <xdr:rowOff>41275</xdr:rowOff>
    </xdr:to>
    <xdr:graphicFrame macro="">
      <xdr:nvGraphicFramePr>
        <xdr:cNvPr id="2" name="name pct pie">
          <a:extLst>
            <a:ext uri="{FF2B5EF4-FFF2-40B4-BE49-F238E27FC236}">
              <a16:creationId xmlns:a16="http://schemas.microsoft.com/office/drawing/2014/main" id="{A3FA3A05-D806-80F9-6CD6-82ACC387DC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317500</xdr:colOff>
      <xdr:row>3</xdr:row>
      <xdr:rowOff>92075</xdr:rowOff>
    </xdr:from>
    <xdr:to>
      <xdr:col>11</xdr:col>
      <xdr:colOff>279400</xdr:colOff>
      <xdr:row>18</xdr:row>
      <xdr:rowOff>73025</xdr:rowOff>
    </xdr:to>
    <xdr:graphicFrame macro="">
      <xdr:nvGraphicFramePr>
        <xdr:cNvPr id="2" name="values bar">
          <a:extLst>
            <a:ext uri="{FF2B5EF4-FFF2-40B4-BE49-F238E27FC236}">
              <a16:creationId xmlns:a16="http://schemas.microsoft.com/office/drawing/2014/main" id="{235F1E0E-6CCA-6F3E-5131-29A9B8F592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150284</xdr:colOff>
      <xdr:row>2</xdr:row>
      <xdr:rowOff>605</xdr:rowOff>
    </xdr:from>
    <xdr:to>
      <xdr:col>14</xdr:col>
      <xdr:colOff>264160</xdr:colOff>
      <xdr:row>17</xdr:row>
      <xdr:rowOff>22376</xdr:rowOff>
    </xdr:to>
    <xdr:graphicFrame macro="">
      <xdr:nvGraphicFramePr>
        <xdr:cNvPr id="3" name="pe column">
          <a:extLst>
            <a:ext uri="{FF2B5EF4-FFF2-40B4-BE49-F238E27FC236}">
              <a16:creationId xmlns:a16="http://schemas.microsoft.com/office/drawing/2014/main" id="{2AD1EF64-6517-4039-9970-F981498116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730249</xdr:colOff>
      <xdr:row>2</xdr:row>
      <xdr:rowOff>0</xdr:rowOff>
    </xdr:from>
    <xdr:to>
      <xdr:col>8</xdr:col>
      <xdr:colOff>148167</xdr:colOff>
      <xdr:row>15</xdr:row>
      <xdr:rowOff>169333</xdr:rowOff>
    </xdr:to>
    <xdr:graphicFrame macro="">
      <xdr:nvGraphicFramePr>
        <xdr:cNvPr id="5" name="industry pie chart">
          <a:extLst>
            <a:ext uri="{FF2B5EF4-FFF2-40B4-BE49-F238E27FC236}">
              <a16:creationId xmlns:a16="http://schemas.microsoft.com/office/drawing/2014/main" id="{F8910A11-C5D1-4F64-AEF5-718C9706AE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772583</xdr:colOff>
      <xdr:row>15</xdr:row>
      <xdr:rowOff>148166</xdr:rowOff>
    </xdr:from>
    <xdr:to>
      <xdr:col>8</xdr:col>
      <xdr:colOff>179916</xdr:colOff>
      <xdr:row>32</xdr:row>
      <xdr:rowOff>116416</xdr:rowOff>
    </xdr:to>
    <xdr:graphicFrame macro="">
      <xdr:nvGraphicFramePr>
        <xdr:cNvPr id="7" name="name pct pie">
          <a:extLst>
            <a:ext uri="{FF2B5EF4-FFF2-40B4-BE49-F238E27FC236}">
              <a16:creationId xmlns:a16="http://schemas.microsoft.com/office/drawing/2014/main" id="{231BBD2A-FA70-4BF1-902B-278F5782B8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160867</xdr:colOff>
      <xdr:row>17</xdr:row>
      <xdr:rowOff>21167</xdr:rowOff>
    </xdr:from>
    <xdr:to>
      <xdr:col>14</xdr:col>
      <xdr:colOff>274743</xdr:colOff>
      <xdr:row>32</xdr:row>
      <xdr:rowOff>65617</xdr:rowOff>
    </xdr:to>
    <xdr:graphicFrame macro="">
      <xdr:nvGraphicFramePr>
        <xdr:cNvPr id="9" name="values bar">
          <a:extLst>
            <a:ext uri="{FF2B5EF4-FFF2-40B4-BE49-F238E27FC236}">
              <a16:creationId xmlns:a16="http://schemas.microsoft.com/office/drawing/2014/main" id="{B68EC485-4742-4667-B152-8C208EB1EC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5</xdr:col>
      <xdr:colOff>49289</xdr:colOff>
      <xdr:row>19</xdr:row>
      <xdr:rowOff>165706</xdr:rowOff>
    </xdr:from>
    <xdr:to>
      <xdr:col>6</xdr:col>
      <xdr:colOff>773189</xdr:colOff>
      <xdr:row>32</xdr:row>
      <xdr:rowOff>112789</xdr:rowOff>
    </xdr:to>
    <mc:AlternateContent xmlns:mc="http://schemas.openxmlformats.org/markup-compatibility/2006">
      <mc:Choice xmlns:a14="http://schemas.microsoft.com/office/drawing/2010/main" Requires="a14">
        <xdr:graphicFrame macro="">
          <xdr:nvGraphicFramePr>
            <xdr:cNvPr id="10" name="Symbol">
              <a:extLst>
                <a:ext uri="{FF2B5EF4-FFF2-40B4-BE49-F238E27FC236}">
                  <a16:creationId xmlns:a16="http://schemas.microsoft.com/office/drawing/2014/main" id="{40682EC3-D747-BB37-3322-7BA15F8CA444}"/>
                </a:ext>
              </a:extLst>
            </xdr:cNvPr>
            <xdr:cNvGraphicFramePr/>
          </xdr:nvGraphicFramePr>
          <xdr:xfrm>
            <a:off x="0" y="0"/>
            <a:ext cx="0" cy="0"/>
          </xdr:xfrm>
          <a:graphic>
            <a:graphicData uri="http://schemas.microsoft.com/office/drawing/2010/slicer">
              <sle:slicer xmlns:sle="http://schemas.microsoft.com/office/drawing/2010/slicer" name="Symbol"/>
            </a:graphicData>
          </a:graphic>
        </xdr:graphicFrame>
      </mc:Choice>
      <mc:Fallback>
        <xdr:sp macro="" textlink="">
          <xdr:nvSpPr>
            <xdr:cNvPr id="0" name=""/>
            <xdr:cNvSpPr>
              <a:spLocks noTextEdit="1"/>
            </xdr:cNvSpPr>
          </xdr:nvSpPr>
          <xdr:spPr>
            <a:xfrm>
              <a:off x="8367789" y="4018039"/>
              <a:ext cx="1824567" cy="2286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46567</xdr:colOff>
      <xdr:row>2</xdr:row>
      <xdr:rowOff>12096</xdr:rowOff>
    </xdr:from>
    <xdr:to>
      <xdr:col>6</xdr:col>
      <xdr:colOff>770467</xdr:colOff>
      <xdr:row>19</xdr:row>
      <xdr:rowOff>148167</xdr:rowOff>
    </xdr:to>
    <mc:AlternateContent xmlns:mc="http://schemas.openxmlformats.org/markup-compatibility/2006">
      <mc:Choice xmlns:a14="http://schemas.microsoft.com/office/drawing/2010/main" Requires="a14">
        <xdr:graphicFrame macro="">
          <xdr:nvGraphicFramePr>
            <xdr:cNvPr id="11" name="Industry">
              <a:extLst>
                <a:ext uri="{FF2B5EF4-FFF2-40B4-BE49-F238E27FC236}">
                  <a16:creationId xmlns:a16="http://schemas.microsoft.com/office/drawing/2014/main" id="{542C18EE-73CD-8A88-8C7B-7E72C8CBEC2E}"/>
                </a:ext>
              </a:extLst>
            </xdr:cNvPr>
            <xdr:cNvGraphicFramePr/>
          </xdr:nvGraphicFramePr>
          <xdr:xfrm>
            <a:off x="0" y="0"/>
            <a:ext cx="0" cy="0"/>
          </xdr:xfrm>
          <a:graphic>
            <a:graphicData uri="http://schemas.microsoft.com/office/drawing/2010/slicer">
              <sle:slicer xmlns:sle="http://schemas.microsoft.com/office/drawing/2010/slicer" name="Industry"/>
            </a:graphicData>
          </a:graphic>
        </xdr:graphicFrame>
      </mc:Choice>
      <mc:Fallback>
        <xdr:sp macro="" textlink="">
          <xdr:nvSpPr>
            <xdr:cNvPr id="0" name=""/>
            <xdr:cNvSpPr>
              <a:spLocks noTextEdit="1"/>
            </xdr:cNvSpPr>
          </xdr:nvSpPr>
          <xdr:spPr>
            <a:xfrm>
              <a:off x="8365067" y="805846"/>
              <a:ext cx="1824567" cy="31946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xdr:colOff>
      <xdr:row>3</xdr:row>
      <xdr:rowOff>10581</xdr:rowOff>
    </xdr:from>
    <xdr:to>
      <xdr:col>5</xdr:col>
      <xdr:colOff>10583</xdr:colOff>
      <xdr:row>32</xdr:row>
      <xdr:rowOff>63499</xdr:rowOff>
    </xdr:to>
    <xdr:graphicFrame macro="">
      <xdr:nvGraphicFramePr>
        <xdr:cNvPr id="4" name="Chart 3">
          <a:extLst>
            <a:ext uri="{FF2B5EF4-FFF2-40B4-BE49-F238E27FC236}">
              <a16:creationId xmlns:a16="http://schemas.microsoft.com/office/drawing/2014/main" id="{F667319B-BC72-4CB0-9B38-32FBE99995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555625</xdr:colOff>
      <xdr:row>48</xdr:row>
      <xdr:rowOff>85725</xdr:rowOff>
    </xdr:from>
    <xdr:to>
      <xdr:col>14</xdr:col>
      <xdr:colOff>250825</xdr:colOff>
      <xdr:row>63</xdr:row>
      <xdr:rowOff>66675</xdr:rowOff>
    </xdr:to>
    <xdr:graphicFrame macro="">
      <xdr:nvGraphicFramePr>
        <xdr:cNvPr id="3" name="Chart 2">
          <a:extLst>
            <a:ext uri="{FF2B5EF4-FFF2-40B4-BE49-F238E27FC236}">
              <a16:creationId xmlns:a16="http://schemas.microsoft.com/office/drawing/2014/main" id="{D5D8805F-5E23-5604-347B-818380D98D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ook" refreshedDate="44952.82137395833" createdVersion="8" refreshedVersion="8" minRefreshableVersion="3" recordCount="12" xr:uid="{E5D3D491-D02C-448D-90F4-D9C414CCE18F}">
  <cacheSource type="worksheet">
    <worksheetSource name="Table2"/>
  </cacheSource>
  <cacheFields count="9">
    <cacheField name="Name" numFmtId="0">
      <sharedItems count="12">
        <s v="ACTIVISION BLIZZARD, INC. (XNAS:ATVI)"/>
        <s v="AMERICAN EXPRESS COMPANY (XNYS:AXP)"/>
        <s v="APPLE INC. (XNAS:AAPL)"/>
        <s v="BANK OF AMERICA CORPORATION (XNYS:BAC)"/>
        <s v="BYD COMPANY LIMITED (XSHE:002594)"/>
        <s v="CHEVRON CORPORATION (XNYS:CVX)"/>
        <s v="THE COCA-COLA COMPANY (XNYS:KO)"/>
        <s v="THE KRAFT HEINZ COMPANY (XNAS:KHC)"/>
        <s v="MOODY'S CORPORATION (XNYS:MCO)"/>
        <s v="OCCIDENTAL PETROLEUM CORPORATION (XNYS:OXY)"/>
        <s v="Taiwan Semiconductor Manufacturing Co., Ltd. (XNYS:TSM)"/>
        <s v="Other"/>
      </sharedItems>
    </cacheField>
    <cacheField name="Symbol" numFmtId="0">
      <sharedItems count="13">
        <s v="ATVI"/>
        <s v="AXP"/>
        <s v="AAPL"/>
        <s v="BAC"/>
        <s v="002594"/>
        <s v="CVX"/>
        <s v="KO"/>
        <s v="KHC"/>
        <s v="MCO"/>
        <s v="OXY"/>
        <s v="TSM"/>
        <s v="Other"/>
        <s v="N/a" u="1"/>
      </sharedItems>
    </cacheField>
    <cacheField name="Industry" numFmtId="0">
      <sharedItems count="11">
        <s v="Software &amp; IT Services"/>
        <s v="Banking Services"/>
        <s v="Computers, Phones &amp; Household Electronics"/>
        <s v="Automobiles &amp; Auto Parts"/>
        <s v="Oil &amp; Gas"/>
        <s v="Beverages"/>
        <s v="Food &amp; Tobacco"/>
        <s v="Professional &amp; Commercial Services"/>
        <s v="Semiconductors &amp; Semiconductor Equipment"/>
        <s v="Other"/>
        <s v="N/a" u="1"/>
      </sharedItems>
    </cacheField>
    <cacheField name="P/E" numFmtId="0">
      <sharedItems containsMixedTypes="1" containsNumber="1" minValue="5.3410000000000002" maxValue="79.304000000000002"/>
    </cacheField>
    <cacheField name="Holdings" numFmtId="0">
      <sharedItems containsMixedTypes="1" containsNumber="1" containsInteger="1" minValue="24669778" maxValue="1032852006"/>
    </cacheField>
    <cacheField name="Stake" numFmtId="0">
      <sharedItems containsMixedTypes="1" containsNumber="1" minValue="1.2E-2" maxValue="0.26600000000000001"/>
    </cacheField>
    <cacheField name="Mkt. price" numFmtId="0">
      <sharedItems containsMixedTypes="1" containsNumber="1" minValue="29.25" maxValue="320.47000000000003"/>
    </cacheField>
    <cacheField name="Value" numFmtId="0">
      <sharedItems containsMixedTypes="1" containsNumber="1" containsInteger="1" minValue="4440875385" maxValue="126182281140"/>
    </cacheField>
    <cacheField name="Pct of portfolio" numFmtId="10">
      <sharedItems containsSemiMixedTypes="0" containsString="0" containsNumber="1" minValue="1.2999999999999999E-2" maxValue="0.379"/>
    </cacheField>
  </cacheFields>
  <extLst>
    <ext xmlns:x14="http://schemas.microsoft.com/office/spreadsheetml/2009/9/main" uri="{725AE2AE-9491-48be-B2B4-4EB974FC3084}">
      <x14:pivotCacheDefinition pivotCacheId="14140730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x v="0"/>
    <x v="0"/>
    <n v="35.0655"/>
    <n v="60141866"/>
    <n v="7.6999999999999999E-2"/>
    <n v="73.84"/>
    <n v="4440875385"/>
    <n v="1.2999999999999999E-2"/>
  </r>
  <r>
    <x v="1"/>
    <x v="1"/>
    <x v="1"/>
    <n v="15.750999999999999"/>
    <n v="151610700"/>
    <n v="0.20300000000000001"/>
    <n v="151.6"/>
    <n v="22984182120"/>
    <n v="6.9000000000000006E-2"/>
  </r>
  <r>
    <x v="2"/>
    <x v="2"/>
    <x v="2"/>
    <n v="23.247699999999998"/>
    <n v="915226526"/>
    <n v="5.8000000000000003E-2"/>
    <n v="137.87"/>
    <n v="126182281140"/>
    <n v="0.379"/>
  </r>
  <r>
    <x v="3"/>
    <x v="3"/>
    <x v="1"/>
    <n v="10.967599999999999"/>
    <n v="1032852006"/>
    <n v="0.129"/>
    <n v="33.85"/>
    <n v="34962040403"/>
    <n v="0.105"/>
  </r>
  <r>
    <x v="4"/>
    <x v="4"/>
    <x v="3"/>
    <n v="79.304000000000002"/>
    <n v="153332500"/>
    <n v="0.14000000000000001"/>
    <n v="29.25"/>
    <n v="4484975625"/>
    <n v="1.2999999999999999E-2"/>
  </r>
  <r>
    <x v="5"/>
    <x v="5"/>
    <x v="4"/>
    <n v="10.187900000000001"/>
    <n v="169737318"/>
    <n v="8.7999999999999995E-2"/>
    <n v="180.9"/>
    <n v="30705480826"/>
    <n v="9.1999999999999998E-2"/>
  </r>
  <r>
    <x v="6"/>
    <x v="6"/>
    <x v="5"/>
    <n v="26.712"/>
    <n v="400000000"/>
    <n v="9.1999999999999998E-2"/>
    <n v="60.08"/>
    <n v="24032000000"/>
    <n v="7.1999999999999995E-2"/>
  </r>
  <r>
    <x v="7"/>
    <x v="7"/>
    <x v="6"/>
    <n v="50.489100000000001"/>
    <n v="325634818"/>
    <n v="0.26600000000000001"/>
    <n v="39.880000000000003"/>
    <n v="12986316542"/>
    <n v="3.9E-2"/>
  </r>
  <r>
    <x v="8"/>
    <x v="8"/>
    <x v="7"/>
    <n v="37.729500000000002"/>
    <n v="24669778"/>
    <n v="0.13500000000000001"/>
    <n v="320.47000000000003"/>
    <n v="7905923756"/>
    <n v="2.4E-2"/>
  </r>
  <r>
    <x v="9"/>
    <x v="9"/>
    <x v="4"/>
    <n v="5.3410000000000002"/>
    <n v="194351650"/>
    <n v="0.214"/>
    <n v="66.91"/>
    <n v="13004068902"/>
    <n v="3.9E-2"/>
  </r>
  <r>
    <x v="10"/>
    <x v="10"/>
    <x v="8"/>
    <n v="14.414999999999999"/>
    <n v="60060880"/>
    <n v="1.2E-2"/>
    <n v="91.03"/>
    <n v="5467341906"/>
    <n v="1.6E-2"/>
  </r>
  <r>
    <x v="11"/>
    <x v="11"/>
    <x v="9"/>
    <s v="N/a"/>
    <s v="N/a"/>
    <s v="N/a"/>
    <s v="N/a"/>
    <s v="N/a"/>
    <n v="0.139000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D012320-0AB1-4015-85C3-444A8BA9B5B1}" name="PivotTable8" cacheId="7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6" firstHeaderRow="1" firstDataRow="1" firstDataCol="1"/>
  <pivotFields count="9">
    <pivotField axis="axisRow" showAll="0">
      <items count="13">
        <item x="0"/>
        <item x="1"/>
        <item x="2"/>
        <item x="3"/>
        <item x="4"/>
        <item x="5"/>
        <item x="8"/>
        <item x="9"/>
        <item x="10"/>
        <item x="6"/>
        <item x="7"/>
        <item x="11"/>
        <item t="default"/>
      </items>
    </pivotField>
    <pivotField showAll="0">
      <items count="14">
        <item x="4"/>
        <item x="2"/>
        <item x="0"/>
        <item x="1"/>
        <item x="3"/>
        <item x="5"/>
        <item x="7"/>
        <item x="6"/>
        <item x="8"/>
        <item m="1" x="12"/>
        <item x="11"/>
        <item x="9"/>
        <item x="10"/>
        <item t="default"/>
      </items>
    </pivotField>
    <pivotField showAll="0">
      <items count="12">
        <item x="3"/>
        <item x="1"/>
        <item x="5"/>
        <item x="2"/>
        <item x="6"/>
        <item m="1" x="10"/>
        <item x="4"/>
        <item x="9"/>
        <item x="7"/>
        <item x="8"/>
        <item x="0"/>
        <item t="default"/>
      </items>
    </pivotField>
    <pivotField dataField="1" numFmtId="4" showAll="0"/>
    <pivotField numFmtId="43" showAll="0"/>
    <pivotField numFmtId="10" showAll="0"/>
    <pivotField numFmtId="44" showAll="0"/>
    <pivotField numFmtId="44" showAll="0"/>
    <pivotField numFmtId="10" showAll="0"/>
  </pivotFields>
  <rowFields count="1">
    <field x="0"/>
  </rowFields>
  <rowItems count="13">
    <i>
      <x/>
    </i>
    <i>
      <x v="1"/>
    </i>
    <i>
      <x v="2"/>
    </i>
    <i>
      <x v="3"/>
    </i>
    <i>
      <x v="4"/>
    </i>
    <i>
      <x v="5"/>
    </i>
    <i>
      <x v="6"/>
    </i>
    <i>
      <x v="7"/>
    </i>
    <i>
      <x v="8"/>
    </i>
    <i>
      <x v="9"/>
    </i>
    <i>
      <x v="10"/>
    </i>
    <i>
      <x v="11"/>
    </i>
    <i t="grand">
      <x/>
    </i>
  </rowItems>
  <colItems count="1">
    <i/>
  </colItems>
  <dataFields count="1">
    <dataField name="Sum of P/E" fld="3"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82FAE6D-77D9-4141-A332-E49B02429D41}" name="PivotTable9" cacheId="7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4" firstHeaderRow="1" firstDataRow="1" firstDataCol="1"/>
  <pivotFields count="9">
    <pivotField showAll="0"/>
    <pivotField showAll="0">
      <items count="14">
        <item x="4"/>
        <item x="2"/>
        <item x="0"/>
        <item x="1"/>
        <item x="3"/>
        <item x="5"/>
        <item x="7"/>
        <item x="6"/>
        <item x="8"/>
        <item m="1" x="12"/>
        <item x="11"/>
        <item x="9"/>
        <item x="10"/>
        <item t="default"/>
      </items>
    </pivotField>
    <pivotField axis="axisRow" showAll="0">
      <items count="12">
        <item x="3"/>
        <item x="1"/>
        <item x="5"/>
        <item x="2"/>
        <item x="6"/>
        <item x="4"/>
        <item x="7"/>
        <item x="8"/>
        <item x="0"/>
        <item m="1" x="10"/>
        <item x="9"/>
        <item t="default"/>
      </items>
    </pivotField>
    <pivotField numFmtId="4" showAll="0"/>
    <pivotField numFmtId="43" showAll="0"/>
    <pivotField numFmtId="10" showAll="0"/>
    <pivotField numFmtId="44" showAll="0"/>
    <pivotField numFmtId="44" showAll="0"/>
    <pivotField dataField="1" numFmtId="10" showAll="0"/>
  </pivotFields>
  <rowFields count="1">
    <field x="2"/>
  </rowFields>
  <rowItems count="11">
    <i>
      <x/>
    </i>
    <i>
      <x v="1"/>
    </i>
    <i>
      <x v="2"/>
    </i>
    <i>
      <x v="3"/>
    </i>
    <i>
      <x v="4"/>
    </i>
    <i>
      <x v="5"/>
    </i>
    <i>
      <x v="6"/>
    </i>
    <i>
      <x v="7"/>
    </i>
    <i>
      <x v="8"/>
    </i>
    <i>
      <x v="10"/>
    </i>
    <i t="grand">
      <x/>
    </i>
  </rowItems>
  <colItems count="1">
    <i/>
  </colItems>
  <dataFields count="1">
    <dataField name="Sum of Pct of portfolio" fld="8" baseField="0" baseItem="0"/>
  </dataFields>
  <formats count="1">
    <format dxfId="12">
      <pivotArea collapsedLevelsAreSubtotals="1" fieldPosition="0">
        <references count="1">
          <reference field="2" count="0"/>
        </references>
      </pivotArea>
    </format>
  </formats>
  <chartFormats count="22">
    <chartFormat chart="1" format="1" series="1">
      <pivotArea type="data" outline="0" fieldPosition="0">
        <references count="1">
          <reference field="4294967294" count="1" selected="0">
            <x v="0"/>
          </reference>
        </references>
      </pivotArea>
    </chartFormat>
    <chartFormat chart="4" format="13" series="1">
      <pivotArea type="data" outline="0" fieldPosition="0">
        <references count="1">
          <reference field="4294967294" count="1" selected="0">
            <x v="0"/>
          </reference>
        </references>
      </pivotArea>
    </chartFormat>
    <chartFormat chart="4" format="14">
      <pivotArea type="data" outline="0" fieldPosition="0">
        <references count="2">
          <reference field="4294967294" count="1" selected="0">
            <x v="0"/>
          </reference>
          <reference field="2" count="1" selected="0">
            <x v="0"/>
          </reference>
        </references>
      </pivotArea>
    </chartFormat>
    <chartFormat chart="4" format="15">
      <pivotArea type="data" outline="0" fieldPosition="0">
        <references count="2">
          <reference field="4294967294" count="1" selected="0">
            <x v="0"/>
          </reference>
          <reference field="2" count="1" selected="0">
            <x v="1"/>
          </reference>
        </references>
      </pivotArea>
    </chartFormat>
    <chartFormat chart="4" format="16">
      <pivotArea type="data" outline="0" fieldPosition="0">
        <references count="2">
          <reference field="4294967294" count="1" selected="0">
            <x v="0"/>
          </reference>
          <reference field="2" count="1" selected="0">
            <x v="2"/>
          </reference>
        </references>
      </pivotArea>
    </chartFormat>
    <chartFormat chart="4" format="17">
      <pivotArea type="data" outline="0" fieldPosition="0">
        <references count="2">
          <reference field="4294967294" count="1" selected="0">
            <x v="0"/>
          </reference>
          <reference field="2" count="1" selected="0">
            <x v="3"/>
          </reference>
        </references>
      </pivotArea>
    </chartFormat>
    <chartFormat chart="4" format="18">
      <pivotArea type="data" outline="0" fieldPosition="0">
        <references count="2">
          <reference field="4294967294" count="1" selected="0">
            <x v="0"/>
          </reference>
          <reference field="2" count="1" selected="0">
            <x v="4"/>
          </reference>
        </references>
      </pivotArea>
    </chartFormat>
    <chartFormat chart="4" format="19">
      <pivotArea type="data" outline="0" fieldPosition="0">
        <references count="2">
          <reference field="4294967294" count="1" selected="0">
            <x v="0"/>
          </reference>
          <reference field="2" count="1" selected="0">
            <x v="5"/>
          </reference>
        </references>
      </pivotArea>
    </chartFormat>
    <chartFormat chart="4" format="20">
      <pivotArea type="data" outline="0" fieldPosition="0">
        <references count="2">
          <reference field="4294967294" count="1" selected="0">
            <x v="0"/>
          </reference>
          <reference field="2" count="1" selected="0">
            <x v="6"/>
          </reference>
        </references>
      </pivotArea>
    </chartFormat>
    <chartFormat chart="4" format="21">
      <pivotArea type="data" outline="0" fieldPosition="0">
        <references count="2">
          <reference field="4294967294" count="1" selected="0">
            <x v="0"/>
          </reference>
          <reference field="2" count="1" selected="0">
            <x v="7"/>
          </reference>
        </references>
      </pivotArea>
    </chartFormat>
    <chartFormat chart="4" format="22">
      <pivotArea type="data" outline="0" fieldPosition="0">
        <references count="2">
          <reference field="4294967294" count="1" selected="0">
            <x v="0"/>
          </reference>
          <reference field="2" count="1" selected="0">
            <x v="8"/>
          </reference>
        </references>
      </pivotArea>
    </chartFormat>
    <chartFormat chart="4" format="23">
      <pivotArea type="data" outline="0" fieldPosition="0">
        <references count="2">
          <reference field="4294967294" count="1" selected="0">
            <x v="0"/>
          </reference>
          <reference field="2" count="1" selected="0">
            <x v="9"/>
          </reference>
        </references>
      </pivotArea>
    </chartFormat>
    <chartFormat chart="1" format="2">
      <pivotArea type="data" outline="0" fieldPosition="0">
        <references count="2">
          <reference field="4294967294" count="1" selected="0">
            <x v="0"/>
          </reference>
          <reference field="2" count="1" selected="0">
            <x v="0"/>
          </reference>
        </references>
      </pivotArea>
    </chartFormat>
    <chartFormat chart="1" format="3">
      <pivotArea type="data" outline="0" fieldPosition="0">
        <references count="2">
          <reference field="4294967294" count="1" selected="0">
            <x v="0"/>
          </reference>
          <reference field="2" count="1" selected="0">
            <x v="1"/>
          </reference>
        </references>
      </pivotArea>
    </chartFormat>
    <chartFormat chart="1" format="4">
      <pivotArea type="data" outline="0" fieldPosition="0">
        <references count="2">
          <reference field="4294967294" count="1" selected="0">
            <x v="0"/>
          </reference>
          <reference field="2" count="1" selected="0">
            <x v="2"/>
          </reference>
        </references>
      </pivotArea>
    </chartFormat>
    <chartFormat chart="1" format="5">
      <pivotArea type="data" outline="0" fieldPosition="0">
        <references count="2">
          <reference field="4294967294" count="1" selected="0">
            <x v="0"/>
          </reference>
          <reference field="2" count="1" selected="0">
            <x v="3"/>
          </reference>
        </references>
      </pivotArea>
    </chartFormat>
    <chartFormat chart="1" format="6">
      <pivotArea type="data" outline="0" fieldPosition="0">
        <references count="2">
          <reference field="4294967294" count="1" selected="0">
            <x v="0"/>
          </reference>
          <reference field="2" count="1" selected="0">
            <x v="4"/>
          </reference>
        </references>
      </pivotArea>
    </chartFormat>
    <chartFormat chart="1" format="7">
      <pivotArea type="data" outline="0" fieldPosition="0">
        <references count="2">
          <reference field="4294967294" count="1" selected="0">
            <x v="0"/>
          </reference>
          <reference field="2" count="1" selected="0">
            <x v="5"/>
          </reference>
        </references>
      </pivotArea>
    </chartFormat>
    <chartFormat chart="1" format="8">
      <pivotArea type="data" outline="0" fieldPosition="0">
        <references count="2">
          <reference field="4294967294" count="1" selected="0">
            <x v="0"/>
          </reference>
          <reference field="2" count="1" selected="0">
            <x v="6"/>
          </reference>
        </references>
      </pivotArea>
    </chartFormat>
    <chartFormat chart="1" format="9">
      <pivotArea type="data" outline="0" fieldPosition="0">
        <references count="2">
          <reference field="4294967294" count="1" selected="0">
            <x v="0"/>
          </reference>
          <reference field="2" count="1" selected="0">
            <x v="7"/>
          </reference>
        </references>
      </pivotArea>
    </chartFormat>
    <chartFormat chart="1" format="10">
      <pivotArea type="data" outline="0" fieldPosition="0">
        <references count="2">
          <reference field="4294967294" count="1" selected="0">
            <x v="0"/>
          </reference>
          <reference field="2" count="1" selected="0">
            <x v="8"/>
          </reference>
        </references>
      </pivotArea>
    </chartFormat>
    <chartFormat chart="1" format="11">
      <pivotArea type="data" outline="0" fieldPosition="0">
        <references count="2">
          <reference field="4294967294" count="1" selected="0">
            <x v="0"/>
          </reference>
          <reference field="2"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41843E2-F43F-4C74-834E-BFAD46B423DA}" name="PivotTable10" cacheId="7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6" firstHeaderRow="1" firstDataRow="1" firstDataCol="1"/>
  <pivotFields count="9">
    <pivotField axis="axisRow" showAll="0">
      <items count="13">
        <item x="0"/>
        <item x="1"/>
        <item x="2"/>
        <item x="3"/>
        <item x="4"/>
        <item x="5"/>
        <item x="8"/>
        <item x="9"/>
        <item x="10"/>
        <item x="6"/>
        <item x="7"/>
        <item x="11"/>
        <item t="default"/>
      </items>
    </pivotField>
    <pivotField showAll="0">
      <items count="14">
        <item x="4"/>
        <item x="2"/>
        <item x="0"/>
        <item x="1"/>
        <item x="3"/>
        <item x="5"/>
        <item x="7"/>
        <item x="6"/>
        <item x="8"/>
        <item m="1" x="12"/>
        <item x="11"/>
        <item x="9"/>
        <item x="10"/>
        <item t="default"/>
      </items>
    </pivotField>
    <pivotField showAll="0">
      <items count="12">
        <item x="3"/>
        <item x="1"/>
        <item x="5"/>
        <item x="2"/>
        <item x="6"/>
        <item m="1" x="10"/>
        <item x="4"/>
        <item x="9"/>
        <item x="7"/>
        <item x="8"/>
        <item x="0"/>
        <item t="default"/>
      </items>
    </pivotField>
    <pivotField numFmtId="4" showAll="0"/>
    <pivotField numFmtId="43" showAll="0"/>
    <pivotField numFmtId="10" showAll="0"/>
    <pivotField numFmtId="44" showAll="0"/>
    <pivotField numFmtId="44" showAll="0"/>
    <pivotField dataField="1" numFmtId="10" showAll="0"/>
  </pivotFields>
  <rowFields count="1">
    <field x="0"/>
  </rowFields>
  <rowItems count="13">
    <i>
      <x/>
    </i>
    <i>
      <x v="1"/>
    </i>
    <i>
      <x v="2"/>
    </i>
    <i>
      <x v="3"/>
    </i>
    <i>
      <x v="4"/>
    </i>
    <i>
      <x v="5"/>
    </i>
    <i>
      <x v="6"/>
    </i>
    <i>
      <x v="7"/>
    </i>
    <i>
      <x v="8"/>
    </i>
    <i>
      <x v="9"/>
    </i>
    <i>
      <x v="10"/>
    </i>
    <i>
      <x v="11"/>
    </i>
    <i t="grand">
      <x/>
    </i>
  </rowItems>
  <colItems count="1">
    <i/>
  </colItems>
  <dataFields count="1">
    <dataField name="Sum of Pct of portfolio" fld="8" baseField="0" baseItem="0"/>
  </dataFields>
  <formats count="1">
    <format dxfId="11">
      <pivotArea collapsedLevelsAreSubtotals="1" fieldPosition="0">
        <references count="1">
          <reference field="0" count="0"/>
        </references>
      </pivotArea>
    </format>
  </formats>
  <chartFormats count="26">
    <chartFormat chart="0" format="0" series="1">
      <pivotArea type="data" outline="0" fieldPosition="0">
        <references count="1">
          <reference field="4294967294" count="1" selected="0">
            <x v="0"/>
          </reference>
        </references>
      </pivotArea>
    </chartFormat>
    <chartFormat chart="3" format="14" series="1">
      <pivotArea type="data" outline="0" fieldPosition="0">
        <references count="1">
          <reference field="4294967294" count="1" selected="0">
            <x v="0"/>
          </reference>
        </references>
      </pivotArea>
    </chartFormat>
    <chartFormat chart="3" format="15">
      <pivotArea type="data" outline="0" fieldPosition="0">
        <references count="2">
          <reference field="4294967294" count="1" selected="0">
            <x v="0"/>
          </reference>
          <reference field="0" count="1" selected="0">
            <x v="0"/>
          </reference>
        </references>
      </pivotArea>
    </chartFormat>
    <chartFormat chart="3" format="16">
      <pivotArea type="data" outline="0" fieldPosition="0">
        <references count="2">
          <reference field="4294967294" count="1" selected="0">
            <x v="0"/>
          </reference>
          <reference field="0" count="1" selected="0">
            <x v="1"/>
          </reference>
        </references>
      </pivotArea>
    </chartFormat>
    <chartFormat chart="3" format="17">
      <pivotArea type="data" outline="0" fieldPosition="0">
        <references count="2">
          <reference field="4294967294" count="1" selected="0">
            <x v="0"/>
          </reference>
          <reference field="0" count="1" selected="0">
            <x v="2"/>
          </reference>
        </references>
      </pivotArea>
    </chartFormat>
    <chartFormat chart="3" format="18">
      <pivotArea type="data" outline="0" fieldPosition="0">
        <references count="2">
          <reference field="4294967294" count="1" selected="0">
            <x v="0"/>
          </reference>
          <reference field="0" count="1" selected="0">
            <x v="3"/>
          </reference>
        </references>
      </pivotArea>
    </chartFormat>
    <chartFormat chart="3" format="19">
      <pivotArea type="data" outline="0" fieldPosition="0">
        <references count="2">
          <reference field="4294967294" count="1" selected="0">
            <x v="0"/>
          </reference>
          <reference field="0" count="1" selected="0">
            <x v="4"/>
          </reference>
        </references>
      </pivotArea>
    </chartFormat>
    <chartFormat chart="3" format="20">
      <pivotArea type="data" outline="0" fieldPosition="0">
        <references count="2">
          <reference field="4294967294" count="1" selected="0">
            <x v="0"/>
          </reference>
          <reference field="0" count="1" selected="0">
            <x v="5"/>
          </reference>
        </references>
      </pivotArea>
    </chartFormat>
    <chartFormat chart="3" format="21">
      <pivotArea type="data" outline="0" fieldPosition="0">
        <references count="2">
          <reference field="4294967294" count="1" selected="0">
            <x v="0"/>
          </reference>
          <reference field="0" count="1" selected="0">
            <x v="6"/>
          </reference>
        </references>
      </pivotArea>
    </chartFormat>
    <chartFormat chart="3" format="22">
      <pivotArea type="data" outline="0" fieldPosition="0">
        <references count="2">
          <reference field="4294967294" count="1" selected="0">
            <x v="0"/>
          </reference>
          <reference field="0" count="1" selected="0">
            <x v="7"/>
          </reference>
        </references>
      </pivotArea>
    </chartFormat>
    <chartFormat chart="3" format="23">
      <pivotArea type="data" outline="0" fieldPosition="0">
        <references count="2">
          <reference field="4294967294" count="1" selected="0">
            <x v="0"/>
          </reference>
          <reference field="0" count="1" selected="0">
            <x v="8"/>
          </reference>
        </references>
      </pivotArea>
    </chartFormat>
    <chartFormat chart="3" format="24">
      <pivotArea type="data" outline="0" fieldPosition="0">
        <references count="2">
          <reference field="4294967294" count="1" selected="0">
            <x v="0"/>
          </reference>
          <reference field="0" count="1" selected="0">
            <x v="9"/>
          </reference>
        </references>
      </pivotArea>
    </chartFormat>
    <chartFormat chart="3" format="25">
      <pivotArea type="data" outline="0" fieldPosition="0">
        <references count="2">
          <reference field="4294967294" count="1" selected="0">
            <x v="0"/>
          </reference>
          <reference field="0" count="1" selected="0">
            <x v="10"/>
          </reference>
        </references>
      </pivotArea>
    </chartFormat>
    <chartFormat chart="3" format="26">
      <pivotArea type="data" outline="0" fieldPosition="0">
        <references count="2">
          <reference field="4294967294" count="1" selected="0">
            <x v="0"/>
          </reference>
          <reference field="0" count="1" selected="0">
            <x v="11"/>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0" format="3">
      <pivotArea type="data" outline="0" fieldPosition="0">
        <references count="2">
          <reference field="4294967294" count="1" selected="0">
            <x v="0"/>
          </reference>
          <reference field="0" count="1" selected="0">
            <x v="2"/>
          </reference>
        </references>
      </pivotArea>
    </chartFormat>
    <chartFormat chart="0" format="4">
      <pivotArea type="data" outline="0" fieldPosition="0">
        <references count="2">
          <reference field="4294967294" count="1" selected="0">
            <x v="0"/>
          </reference>
          <reference field="0" count="1" selected="0">
            <x v="3"/>
          </reference>
        </references>
      </pivotArea>
    </chartFormat>
    <chartFormat chart="0" format="5">
      <pivotArea type="data" outline="0" fieldPosition="0">
        <references count="2">
          <reference field="4294967294" count="1" selected="0">
            <x v="0"/>
          </reference>
          <reference field="0" count="1" selected="0">
            <x v="4"/>
          </reference>
        </references>
      </pivotArea>
    </chartFormat>
    <chartFormat chart="0" format="6">
      <pivotArea type="data" outline="0" fieldPosition="0">
        <references count="2">
          <reference field="4294967294" count="1" selected="0">
            <x v="0"/>
          </reference>
          <reference field="0" count="1" selected="0">
            <x v="5"/>
          </reference>
        </references>
      </pivotArea>
    </chartFormat>
    <chartFormat chart="0" format="7">
      <pivotArea type="data" outline="0" fieldPosition="0">
        <references count="2">
          <reference field="4294967294" count="1" selected="0">
            <x v="0"/>
          </reference>
          <reference field="0" count="1" selected="0">
            <x v="6"/>
          </reference>
        </references>
      </pivotArea>
    </chartFormat>
    <chartFormat chart="0" format="8">
      <pivotArea type="data" outline="0" fieldPosition="0">
        <references count="2">
          <reference field="4294967294" count="1" selected="0">
            <x v="0"/>
          </reference>
          <reference field="0" count="1" selected="0">
            <x v="7"/>
          </reference>
        </references>
      </pivotArea>
    </chartFormat>
    <chartFormat chart="0" format="9">
      <pivotArea type="data" outline="0" fieldPosition="0">
        <references count="2">
          <reference field="4294967294" count="1" selected="0">
            <x v="0"/>
          </reference>
          <reference field="0" count="1" selected="0">
            <x v="8"/>
          </reference>
        </references>
      </pivotArea>
    </chartFormat>
    <chartFormat chart="0" format="10">
      <pivotArea type="data" outline="0" fieldPosition="0">
        <references count="2">
          <reference field="4294967294" count="1" selected="0">
            <x v="0"/>
          </reference>
          <reference field="0" count="1" selected="0">
            <x v="9"/>
          </reference>
        </references>
      </pivotArea>
    </chartFormat>
    <chartFormat chart="0" format="11">
      <pivotArea type="data" outline="0" fieldPosition="0">
        <references count="2">
          <reference field="4294967294" count="1" selected="0">
            <x v="0"/>
          </reference>
          <reference field="0" count="1" selected="0">
            <x v="10"/>
          </reference>
        </references>
      </pivotArea>
    </chartFormat>
    <chartFormat chart="0" format="12">
      <pivotArea type="data" outline="0" fieldPosition="0">
        <references count="2">
          <reference field="4294967294" count="1" selected="0">
            <x v="0"/>
          </reference>
          <reference field="0"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AFB8B21-1B84-488D-84DC-8B061E96AF8A}" name="PivotTable11" cacheId="7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6" firstHeaderRow="1" firstDataRow="1" firstDataCol="1"/>
  <pivotFields count="9">
    <pivotField axis="axisRow" showAll="0">
      <items count="13">
        <item x="0"/>
        <item x="1"/>
        <item x="2"/>
        <item x="3"/>
        <item x="4"/>
        <item x="5"/>
        <item x="8"/>
        <item x="9"/>
        <item x="10"/>
        <item x="6"/>
        <item x="7"/>
        <item x="11"/>
        <item t="default"/>
      </items>
    </pivotField>
    <pivotField showAll="0">
      <items count="14">
        <item x="4"/>
        <item x="2"/>
        <item x="0"/>
        <item x="1"/>
        <item x="3"/>
        <item x="5"/>
        <item x="7"/>
        <item x="6"/>
        <item x="8"/>
        <item m="1" x="12"/>
        <item x="11"/>
        <item x="9"/>
        <item x="10"/>
        <item t="default"/>
      </items>
    </pivotField>
    <pivotField showAll="0">
      <items count="12">
        <item x="3"/>
        <item x="1"/>
        <item x="5"/>
        <item x="2"/>
        <item x="6"/>
        <item m="1" x="10"/>
        <item x="4"/>
        <item x="9"/>
        <item x="7"/>
        <item x="8"/>
        <item x="0"/>
        <item t="default"/>
      </items>
    </pivotField>
    <pivotField numFmtId="4" showAll="0"/>
    <pivotField numFmtId="43" showAll="0"/>
    <pivotField numFmtId="10" showAll="0"/>
    <pivotField numFmtId="44" showAll="0"/>
    <pivotField dataField="1" numFmtId="44" showAll="0"/>
    <pivotField numFmtId="10" showAll="0"/>
  </pivotFields>
  <rowFields count="1">
    <field x="0"/>
  </rowFields>
  <rowItems count="13">
    <i>
      <x/>
    </i>
    <i>
      <x v="1"/>
    </i>
    <i>
      <x v="2"/>
    </i>
    <i>
      <x v="3"/>
    </i>
    <i>
      <x v="4"/>
    </i>
    <i>
      <x v="5"/>
    </i>
    <i>
      <x v="6"/>
    </i>
    <i>
      <x v="7"/>
    </i>
    <i>
      <x v="8"/>
    </i>
    <i>
      <x v="9"/>
    </i>
    <i>
      <x v="10"/>
    </i>
    <i>
      <x v="11"/>
    </i>
    <i t="grand">
      <x/>
    </i>
  </rowItems>
  <colItems count="1">
    <i/>
  </colItems>
  <dataFields count="1">
    <dataField name="Sum of Value" fld="7" baseField="0" baseItem="0"/>
  </dataFields>
  <formats count="1">
    <format dxfId="10">
      <pivotArea collapsedLevelsAreSubtotals="1" fieldPosition="0">
        <references count="1">
          <reference field="0" count="0"/>
        </references>
      </pivotArea>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62">
    <v t="i">0</v>
    <v t="i">1</v>
    <v t="i">2</v>
    <v t="i">5</v>
    <v t="i">6</v>
    <v t="i">7</v>
    <v t="i">8</v>
    <v t="i">9</v>
    <v t="i">12</v>
    <v t="i">13</v>
    <v t="i">14</v>
    <v t="i">15</v>
    <v t="i">16</v>
    <v t="i">19</v>
    <v t="i">20</v>
    <v t="i">21</v>
    <v t="i">22</v>
    <v t="i">23</v>
    <v t="i">26</v>
    <v t="i">27</v>
    <v t="i">28</v>
    <v t="i">30</v>
    <v t="i">33</v>
    <v t="i">34</v>
    <v t="i">35</v>
    <v t="i">36</v>
    <v t="i">37</v>
    <v t="i">40</v>
    <v t="i">41</v>
    <v t="i">42</v>
    <v t="i">43</v>
    <v t="i">44</v>
    <v t="i">47</v>
    <v t="i">48</v>
    <v t="i">49</v>
    <v t="i">50</v>
    <v t="i">51</v>
    <v t="i">54</v>
    <v t="i">55</v>
    <v t="i">56</v>
    <v t="i">57</v>
    <v t="i">58</v>
    <v t="i">62</v>
    <v t="i">63</v>
    <v t="i">64</v>
    <v t="i">65</v>
    <v t="i">69</v>
    <v t="i">70</v>
    <v t="i">71</v>
    <v t="i">72</v>
    <v t="i">75</v>
    <v t="i">76</v>
    <v t="i">77</v>
    <v t="i">78</v>
    <v t="i">79</v>
    <v t="i">83</v>
    <v t="i">84</v>
    <v t="i">85</v>
    <v t="i">86</v>
    <v t="i">89</v>
    <v t="i">90</v>
    <v t="i">91</v>
  </a>
  <a r="1" c="62">
    <v>72.48</v>
    <v>72.5</v>
    <v>72.849999999999994</v>
    <v>72.8</v>
    <v>73.31</v>
    <v>72.66</v>
    <v>71.900000000000006</v>
    <v>71.959999999999994</v>
    <v>71.099999999999994</v>
    <v>72</v>
    <v>71.66</v>
    <v>73.62</v>
    <v>74.14</v>
    <v>73.959999999999994</v>
    <v>73.88</v>
    <v>74.349999999999994</v>
    <v>73.81</v>
    <v>74.099999999999994</v>
    <v>74.8</v>
    <v>75.88</v>
    <v>76.59</v>
    <v>73.47</v>
    <v>74.72</v>
    <v>74.34</v>
    <v>73.95</v>
    <v>75.19</v>
    <v>75.760000000000005</v>
    <v>76.33</v>
    <v>76.11</v>
    <v>75.930000000000007</v>
    <v>74.760000000000005</v>
    <v>75.16</v>
    <v>77.36</v>
    <v>76.73</v>
    <v>77.040000000000006</v>
    <v>76.37</v>
    <v>76.08</v>
    <v>75.989999999999995</v>
    <v>75.88</v>
    <v>75.89</v>
    <v>75.7</v>
    <v>75.95</v>
    <v>75.790000000000006</v>
    <v>76.05</v>
    <v>76.760000000000005</v>
    <v>76.55</v>
    <v>76.88</v>
    <v>76.84</v>
    <v>76.959999999999994</v>
    <v>77.59</v>
    <v>77.22</v>
    <v>77.69</v>
    <v>77</v>
    <v>76.900000000000006</v>
    <v>76.66</v>
    <v>74.56</v>
    <v>74.48</v>
    <v>73.760000000000005</v>
    <v>73.84</v>
    <v>75.22</v>
    <v>75.11</v>
    <v>74.64</v>
  </a>
  <a r="1" c="62">
    <v>72.84</v>
    <v>72.36</v>
    <v>72.53</v>
    <v>72.930000000000007</v>
    <v>73.260000000000005</v>
    <v>73.86</v>
    <v>72.5</v>
    <v>72.08</v>
    <v>71.515000000000001</v>
    <v>71.75</v>
    <v>71.86</v>
    <v>72.599999999999994</v>
    <v>73.75</v>
    <v>74.36</v>
    <v>74.599999999999994</v>
    <v>74.11</v>
    <v>73.400000000000006</v>
    <v>74.16</v>
    <v>74.099999999999994</v>
    <v>75.290000000000006</v>
    <v>75.900000000000006</v>
    <v>73.885000000000005</v>
    <v>74.569999999999993</v>
    <v>74.25</v>
    <v>73.78</v>
    <v>74.430000000000007</v>
    <v>74.7</v>
    <v>76.989999999999995</v>
    <v>76.59</v>
    <v>76.760000000000005</v>
    <v>75.44</v>
    <v>74.510000000000005</v>
    <v>75</v>
    <v>77.349999999999994</v>
    <v>76.66</v>
    <v>76.709999999999994</v>
    <v>76.05</v>
    <v>76.150000000000006</v>
    <v>75.7</v>
    <v>75.97</v>
    <v>75.62</v>
    <v>75.7</v>
    <v>75.900000000000006</v>
    <v>75.64</v>
    <v>76.040000000000006</v>
    <v>76.5</v>
    <v>76.594999999999999</v>
    <v>77.37</v>
    <v>76.599999999999994</v>
    <v>77.150000000000006</v>
    <v>77.5</v>
    <v>77.040000000000006</v>
    <v>77.69</v>
    <v>76.89</v>
    <v>76.89</v>
    <v>75.894999999999996</v>
    <v>74.62</v>
    <v>74.48</v>
    <v>73.52</v>
    <v>73.814999999999998</v>
    <v>74.995000000000005</v>
    <v>75</v>
  </a>
  <a r="1" c="62">
    <v>73.034999999999997</v>
    <v>72.825000000000003</v>
    <v>73.05</v>
    <v>73.25</v>
    <v>74.010000000000005</v>
    <v>73.959999999999994</v>
    <v>72.900000000000006</v>
    <v>72.34</v>
    <v>71.680000000000007</v>
    <v>72.56</v>
    <v>72.207499999999996</v>
    <v>73.739999999999995</v>
    <v>74.47</v>
    <v>74.44</v>
    <v>74.67</v>
    <v>74.64</v>
    <v>74.11</v>
    <v>74.290000000000006</v>
    <v>74.91</v>
    <v>76.055000000000007</v>
    <v>76.599999999999994</v>
    <v>74.27</v>
    <v>75.67</v>
    <v>74.540000000000006</v>
    <v>74</v>
    <v>75.44</v>
    <v>75.97</v>
    <v>77.010000000000005</v>
    <v>76.930000000000007</v>
    <v>77.078000000000003</v>
    <v>75.52</v>
    <v>75.47</v>
    <v>77.55</v>
    <v>77.349999999999994</v>
    <v>77.41</v>
    <v>76.81</v>
    <v>76.59</v>
    <v>76.474999999999994</v>
    <v>76.325000000000003</v>
    <v>76.209999999999994</v>
    <v>75.94</v>
    <v>76.069999999999993</v>
    <v>76.045000000000002</v>
    <v>76.48</v>
    <v>76.87</v>
    <v>76.66</v>
    <v>76.930000000000007</v>
    <v>77.400000000000006</v>
    <v>77.290000000000006</v>
    <v>77.709999999999994</v>
    <v>78.180000000000007</v>
    <v>77.95</v>
    <v>77.765000000000001</v>
    <v>77.28</v>
    <v>76.900000000000006</v>
    <v>75.954999999999998</v>
    <v>74.739999999999995</v>
    <v>74.5</v>
    <v>74.010000000000005</v>
    <v>75.41</v>
    <v>75.430000000000007</v>
    <v>75.105000000000004</v>
  </a>
  <a r="1" c="62">
    <v>72.36</v>
    <v>72.05</v>
    <v>72.319999999999993</v>
    <v>72.400000000000006</v>
    <v>73.22</v>
    <v>72.614999999999995</v>
    <v>71.72</v>
    <v>71.45</v>
    <v>70.94</v>
    <v>71.349999999999994</v>
    <v>71.64</v>
    <v>72.03</v>
    <v>73.569999999999993</v>
    <v>73.92</v>
    <v>73.28</v>
    <v>73.989999999999995</v>
    <v>73.38</v>
    <v>73.84</v>
    <v>73.75</v>
    <v>74.959999999999994</v>
    <v>75.734999999999999</v>
    <v>73.05</v>
    <v>73.650000000000006</v>
    <v>73.8</v>
    <v>73.450100000000006</v>
    <v>73.920100000000005</v>
    <v>74.569999999999993</v>
    <v>76.034999999999997</v>
    <v>76.099999999999994</v>
    <v>74.75</v>
    <v>73</v>
    <v>74.05</v>
    <v>74.38</v>
    <v>76.45</v>
    <v>76.66</v>
    <v>76.260000000000005</v>
    <v>75.92</v>
    <v>75.94</v>
    <v>75.680000000000007</v>
    <v>75.47</v>
    <v>75.545000000000002</v>
    <v>75.5</v>
    <v>75.540000000000006</v>
    <v>75.5</v>
    <v>76.031400000000005</v>
    <v>76.22</v>
    <v>76.400000000000006</v>
    <v>76.489999999999995</v>
    <v>76.599999999999994</v>
    <v>77.084999999999994</v>
    <v>77.180000000000007</v>
    <v>77.040000000000006</v>
    <v>76.930000000000007</v>
    <v>76.5</v>
    <v>76.180000000000007</v>
    <v>74.42</v>
    <v>73.38</v>
    <v>73.7</v>
    <v>73.39</v>
    <v>73.81</v>
    <v>74.5</v>
    <v>74.53</v>
  </a>
  <a r="1" c="62">
    <v>6086165</v>
    <v>4538219</v>
    <v>7212368</v>
    <v>6632388</v>
    <v>5806721</v>
    <v>5528906</v>
    <v>4454579</v>
    <v>4333117</v>
    <v>8740925</v>
    <v>8805018</v>
    <v>4422071</v>
    <v>9191741</v>
    <v>4453935</v>
    <v>5485654</v>
    <v>6767631</v>
    <v>5514581</v>
    <v>7084948</v>
    <v>7745389</v>
    <v>6223621</v>
    <v>5302738</v>
    <v>3936093</v>
    <v>9179830</v>
    <v>10883206</v>
    <v>6277550</v>
    <v>9736677</v>
    <v>7389927</v>
    <v>6146920</v>
    <v>7570782</v>
    <v>8052483</v>
    <v>11772972</v>
    <v>19336090</v>
    <v>8249900</v>
    <v>11321222</v>
    <v>8246138</v>
    <v>4889562</v>
    <v>6994576</v>
    <v>8680361</v>
    <v>3109599</v>
    <v>3189541</v>
    <v>4922074</v>
    <v>3140048</v>
    <v>2069294</v>
    <v>1728948</v>
    <v>3049986</v>
    <v>3150296</v>
    <v>2710649</v>
    <v>3990366</v>
    <v>4825277</v>
    <v>3719575</v>
    <v>5443966</v>
    <v>8414609</v>
    <v>5134348</v>
    <v>5070211</v>
    <v>4894252</v>
    <v>4329486</v>
    <v>10044362</v>
    <v>7906069</v>
    <v>5331129</v>
    <v>7349366</v>
    <v>6319069</v>
    <v>5069559</v>
    <v>4004279</v>
  </a>
</arrayData>
</file>

<file path=xl/richData/rdrichvalue.xml><?xml version="1.0" encoding="utf-8"?>
<rvData xmlns="http://schemas.microsoft.com/office/spreadsheetml/2017/richdata" count="301">
  <rv s="0">
    <v>https://www.bing.com/financeapi/forcetrigger?t=a1nxoc&amp;q=XNAS%3aATVI&amp;form=skydnc</v>
    <v>Learn more on Bing</v>
  </rv>
  <rv s="1">
    <v>en-US</v>
    <v>a1nxoc</v>
    <v>268435456</v>
    <v>1</v>
    <v>Powered by Refinitiv</v>
    <v>0</v>
    <v>ACTIVISION BLIZZARD, INC. (XNAS:ATVI)</v>
    <v>2</v>
    <v>3</v>
    <v>Finance</v>
    <v>4</v>
    <v>82.002499999999998</v>
    <v>70.94</v>
    <v>0.41689999999999999</v>
    <v>0.96</v>
    <v>-4.2329999999999998E-3</v>
    <v>1.2862E-2</v>
    <v>-0.32</v>
    <v>USD</v>
    <v>Activision Blizzard, Inc. is a developer and publisher of interactive entertainment content and services. It develops and distributes content and services on video game consoles, personal computers, and mobile devices. It operates e-sports leagues and offers digital advertising within some of its content. Its segments include Activision Publishing, Inc. (Activision), Blizzard Entertainment, Inc. (Blizzard), King Digital Entertainment (King), and Other. Activision delivers content through both premium and free-to-play offerings. It also includes the activities of the Call of Duty League, a global professional esports league with city-based teams. Blizzard develops and publishes entertainment software for creating games. It maintains an online gaming service, Blizzard Battle.net, which facilitates the digital distribution of Blizzard content and selected Activision content. King delivers content on the mobile platform. Kings’ product franchise is Candy Crush, a match three franchise.</v>
    <v>9800</v>
    <v>Nasdaq Stock Market</v>
    <v>XNAS</v>
    <v>XNAS</v>
    <v>2701 Olympic Boulevard, Building B, SANTA MONICA, CA, 90404 US</v>
    <v>75.66</v>
    <v>Software &amp; IT Services</v>
    <v>Stock</v>
    <v>44953.03726364531</v>
    <v>0</v>
    <v>74.650000000000006</v>
    <v>59166472679</v>
    <v>ACTIVISION BLIZZARD, INC.</v>
    <v>ACTIVISION BLIZZARD, INC.</v>
    <v>74.790000000000006</v>
    <v>35.0655</v>
    <v>74.64</v>
    <v>75.599999999999994</v>
    <v>75.28</v>
    <v>782625300</v>
    <v>ATVI</v>
    <v>ACTIVISION BLIZZARD, INC. (XNAS:ATVI)</v>
    <v>3960869</v>
    <v>4756654</v>
    <v>2000</v>
  </rv>
  <rv s="2">
    <v>1</v>
  </rv>
  <rv s="3">
    <fb>6086165</fb>
    <v>5</v>
  </rv>
  <rv s="3">
    <fb>72.84</fb>
    <v>6</v>
  </rv>
  <rv s="3">
    <fb>73.034999999999997</fb>
    <v>6</v>
  </rv>
  <rv s="3">
    <fb>72.36</fb>
    <v>6</v>
  </rv>
  <rv s="3">
    <fb>72.48</fb>
    <v>6</v>
  </rv>
  <rv s="3">
    <fb>4538219</fb>
    <v>5</v>
  </rv>
  <rv s="3">
    <fb>72.825000000000003</fb>
    <v>6</v>
  </rv>
  <rv s="3">
    <fb>72.05</fb>
    <v>6</v>
  </rv>
  <rv s="3">
    <fb>72.5</fb>
    <v>6</v>
  </rv>
  <rv s="3">
    <fb>7212368</fb>
    <v>5</v>
  </rv>
  <rv s="3">
    <fb>72.53</fb>
    <v>6</v>
  </rv>
  <rv s="3">
    <fb>73.05</fb>
    <v>6</v>
  </rv>
  <rv s="3">
    <fb>72.319999999999993</fb>
    <v>6</v>
  </rv>
  <rv s="3">
    <fb>72.849999999999994</fb>
    <v>6</v>
  </rv>
  <rv s="3">
    <fb>6632388</fb>
    <v>5</v>
  </rv>
  <rv s="3">
    <fb>72.930000000000007</fb>
    <v>6</v>
  </rv>
  <rv s="3">
    <fb>73.25</fb>
    <v>6</v>
  </rv>
  <rv s="3">
    <fb>72.400000000000006</fb>
    <v>6</v>
  </rv>
  <rv s="3">
    <fb>72.8</fb>
    <v>6</v>
  </rv>
  <rv s="3">
    <fb>5806721</fb>
    <v>5</v>
  </rv>
  <rv s="3">
    <fb>73.260000000000005</fb>
    <v>6</v>
  </rv>
  <rv s="3">
    <fb>74.010000000000005</fb>
    <v>6</v>
  </rv>
  <rv s="3">
    <fb>73.22</fb>
    <v>6</v>
  </rv>
  <rv s="3">
    <fb>73.31</fb>
    <v>6</v>
  </rv>
  <rv s="3">
    <fb>5528906</fb>
    <v>5</v>
  </rv>
  <rv s="3">
    <fb>73.86</fb>
    <v>6</v>
  </rv>
  <rv s="3">
    <fb>73.959999999999994</fb>
    <v>6</v>
  </rv>
  <rv s="3">
    <fb>72.614999999999995</fb>
    <v>6</v>
  </rv>
  <rv s="3">
    <fb>72.66</fb>
    <v>6</v>
  </rv>
  <rv s="3">
    <fb>4454579</fb>
    <v>5</v>
  </rv>
  <rv s="3">
    <fb>72.900000000000006</fb>
    <v>6</v>
  </rv>
  <rv s="3">
    <fb>71.72</fb>
    <v>6</v>
  </rv>
  <rv s="3">
    <fb>71.900000000000006</fb>
    <v>6</v>
  </rv>
  <rv s="3">
    <fb>4333117</fb>
    <v>5</v>
  </rv>
  <rv s="3">
    <fb>72.08</fb>
    <v>6</v>
  </rv>
  <rv s="3">
    <fb>72.34</fb>
    <v>6</v>
  </rv>
  <rv s="3">
    <fb>71.45</fb>
    <v>6</v>
  </rv>
  <rv s="3">
    <fb>71.959999999999994</fb>
    <v>6</v>
  </rv>
  <rv s="3">
    <fb>8740925</fb>
    <v>5</v>
  </rv>
  <rv s="3">
    <fb>71.515000000000001</fb>
    <v>6</v>
  </rv>
  <rv s="3">
    <fb>71.680000000000007</fb>
    <v>6</v>
  </rv>
  <rv s="3">
    <fb>70.94</fb>
    <v>6</v>
  </rv>
  <rv s="3">
    <fb>71.099999999999994</fb>
    <v>6</v>
  </rv>
  <rv s="3">
    <fb>8805018</fb>
    <v>5</v>
  </rv>
  <rv s="3">
    <fb>71.75</fb>
    <v>6</v>
  </rv>
  <rv s="3">
    <fb>72.56</fb>
    <v>6</v>
  </rv>
  <rv s="3">
    <fb>71.349999999999994</fb>
    <v>6</v>
  </rv>
  <rv s="3">
    <fb>72</fb>
    <v>6</v>
  </rv>
  <rv s="3">
    <fb>4422071</fb>
    <v>5</v>
  </rv>
  <rv s="3">
    <fb>71.86</fb>
    <v>6</v>
  </rv>
  <rv s="3">
    <fb>72.207499999999996</fb>
    <v>6</v>
  </rv>
  <rv s="3">
    <fb>71.64</fb>
    <v>6</v>
  </rv>
  <rv s="3">
    <fb>71.66</fb>
    <v>6</v>
  </rv>
  <rv s="3">
    <fb>9191741</fb>
    <v>5</v>
  </rv>
  <rv s="3">
    <fb>72.599999999999994</fb>
    <v>6</v>
  </rv>
  <rv s="3">
    <fb>73.739999999999995</fb>
    <v>6</v>
  </rv>
  <rv s="3">
    <fb>72.03</fb>
    <v>6</v>
  </rv>
  <rv s="3">
    <fb>73.62</fb>
    <v>6</v>
  </rv>
  <rv s="3">
    <fb>4453935</fb>
    <v>5</v>
  </rv>
  <rv s="3">
    <fb>73.75</fb>
    <v>6</v>
  </rv>
  <rv s="3">
    <fb>74.47</fb>
    <v>6</v>
  </rv>
  <rv s="3">
    <fb>73.569999999999993</fb>
    <v>6</v>
  </rv>
  <rv s="3">
    <fb>74.14</fb>
    <v>6</v>
  </rv>
  <rv s="3">
    <fb>5485654</fb>
    <v>5</v>
  </rv>
  <rv s="3">
    <fb>74.36</fb>
    <v>6</v>
  </rv>
  <rv s="3">
    <fb>74.44</fb>
    <v>6</v>
  </rv>
  <rv s="3">
    <fb>73.92</fb>
    <v>6</v>
  </rv>
  <rv s="3">
    <fb>6767631</fb>
    <v>5</v>
  </rv>
  <rv s="3">
    <fb>74.599999999999994</fb>
    <v>6</v>
  </rv>
  <rv s="3">
    <fb>74.67</fb>
    <v>6</v>
  </rv>
  <rv s="3">
    <fb>73.28</fb>
    <v>6</v>
  </rv>
  <rv s="3">
    <fb>73.88</fb>
    <v>6</v>
  </rv>
  <rv s="3">
    <fb>5514581</fb>
    <v>5</v>
  </rv>
  <rv s="3">
    <fb>74.11</fb>
    <v>6</v>
  </rv>
  <rv s="3">
    <fb>74.64</fb>
    <v>6</v>
  </rv>
  <rv s="3">
    <fb>73.989999999999995</fb>
    <v>6</v>
  </rv>
  <rv s="3">
    <fb>74.349999999999994</fb>
    <v>6</v>
  </rv>
  <rv s="3">
    <fb>7084948</fb>
    <v>5</v>
  </rv>
  <rv s="3">
    <fb>73.400000000000006</fb>
    <v>6</v>
  </rv>
  <rv s="3">
    <fb>73.38</fb>
    <v>6</v>
  </rv>
  <rv s="3">
    <fb>73.81</fb>
    <v>6</v>
  </rv>
  <rv s="3">
    <fb>7745389</fb>
    <v>5</v>
  </rv>
  <rv s="3">
    <fb>74.16</fb>
    <v>6</v>
  </rv>
  <rv s="3">
    <fb>74.290000000000006</fb>
    <v>6</v>
  </rv>
  <rv s="3">
    <fb>73.84</fb>
    <v>6</v>
  </rv>
  <rv s="3">
    <fb>74.099999999999994</fb>
    <v>6</v>
  </rv>
  <rv s="3">
    <fb>6223621</fb>
    <v>5</v>
  </rv>
  <rv s="3">
    <fb>74.91</fb>
    <v>6</v>
  </rv>
  <rv s="3">
    <fb>74.8</fb>
    <v>6</v>
  </rv>
  <rv s="3">
    <fb>5302738</fb>
    <v>5</v>
  </rv>
  <rv s="3">
    <fb>75.290000000000006</fb>
    <v>6</v>
  </rv>
  <rv s="3">
    <fb>76.055000000000007</fb>
    <v>6</v>
  </rv>
  <rv s="3">
    <fb>74.959999999999994</fb>
    <v>6</v>
  </rv>
  <rv s="3">
    <fb>75.88</fb>
    <v>6</v>
  </rv>
  <rv s="3">
    <fb>3936093</fb>
    <v>5</v>
  </rv>
  <rv s="3">
    <fb>75.900000000000006</fb>
    <v>6</v>
  </rv>
  <rv s="3">
    <fb>76.599999999999994</fb>
    <v>6</v>
  </rv>
  <rv s="3">
    <fb>75.734999999999999</fb>
    <v>6</v>
  </rv>
  <rv s="3">
    <fb>76.59</fb>
    <v>6</v>
  </rv>
  <rv s="3">
    <fb>9179830</fb>
    <v>5</v>
  </rv>
  <rv s="3">
    <fb>73.885000000000005</fb>
    <v>6</v>
  </rv>
  <rv s="3">
    <fb>74.27</fb>
    <v>6</v>
  </rv>
  <rv s="3">
    <fb>73.47</fb>
    <v>6</v>
  </rv>
  <rv s="3">
    <fb>10883206</fb>
    <v>5</v>
  </rv>
  <rv s="3">
    <fb>74.569999999999993</fb>
    <v>6</v>
  </rv>
  <rv s="3">
    <fb>75.67</fb>
    <v>6</v>
  </rv>
  <rv s="3">
    <fb>73.650000000000006</fb>
    <v>6</v>
  </rv>
  <rv s="3">
    <fb>74.72</fb>
    <v>6</v>
  </rv>
  <rv s="3">
    <fb>6277550</fb>
    <v>5</v>
  </rv>
  <rv s="3">
    <fb>74.25</fb>
    <v>6</v>
  </rv>
  <rv s="3">
    <fb>74.540000000000006</fb>
    <v>6</v>
  </rv>
  <rv s="3">
    <fb>73.8</fb>
    <v>6</v>
  </rv>
  <rv s="3">
    <fb>74.34</fb>
    <v>6</v>
  </rv>
  <rv s="3">
    <fb>9736677</fb>
    <v>5</v>
  </rv>
  <rv s="3">
    <fb>73.78</fb>
    <v>6</v>
  </rv>
  <rv s="3">
    <fb>74</fb>
    <v>6</v>
  </rv>
  <rv s="3">
    <fb>73.450100000000006</fb>
    <v>6</v>
  </rv>
  <rv s="3">
    <fb>73.95</fb>
    <v>6</v>
  </rv>
  <rv s="3">
    <fb>7389927</fb>
    <v>5</v>
  </rv>
  <rv s="3">
    <fb>74.430000000000007</fb>
    <v>6</v>
  </rv>
  <rv s="3">
    <fb>75.44</fb>
    <v>6</v>
  </rv>
  <rv s="3">
    <fb>73.920100000000005</fb>
    <v>6</v>
  </rv>
  <rv s="3">
    <fb>75.19</fb>
    <v>6</v>
  </rv>
  <rv s="3">
    <fb>6146920</fb>
    <v>5</v>
  </rv>
  <rv s="3">
    <fb>74.7</fb>
    <v>6</v>
  </rv>
  <rv s="3">
    <fb>75.97</fb>
    <v>6</v>
  </rv>
  <rv s="3">
    <fb>75.760000000000005</fb>
    <v>6</v>
  </rv>
  <rv s="3">
    <fb>7570782</fb>
    <v>5</v>
  </rv>
  <rv s="3">
    <fb>76.989999999999995</fb>
    <v>6</v>
  </rv>
  <rv s="3">
    <fb>77.010000000000005</fb>
    <v>6</v>
  </rv>
  <rv s="3">
    <fb>76.034999999999997</fb>
    <v>6</v>
  </rv>
  <rv s="3">
    <fb>76.33</fb>
    <v>6</v>
  </rv>
  <rv s="3">
    <fb>8052483</fb>
    <v>5</v>
  </rv>
  <rv s="3">
    <fb>76.930000000000007</fb>
    <v>6</v>
  </rv>
  <rv s="3">
    <fb>76.099999999999994</fb>
    <v>6</v>
  </rv>
  <rv s="3">
    <fb>76.11</fb>
    <v>6</v>
  </rv>
  <rv s="3">
    <fb>11772972</fb>
    <v>5</v>
  </rv>
  <rv s="3">
    <fb>76.760000000000005</fb>
    <v>6</v>
  </rv>
  <rv s="3">
    <fb>77.078000000000003</fb>
    <v>6</v>
  </rv>
  <rv s="3">
    <fb>74.75</fb>
    <v>6</v>
  </rv>
  <rv s="3">
    <fb>75.930000000000007</fb>
    <v>6</v>
  </rv>
  <rv s="3">
    <fb>19336090</fb>
    <v>5</v>
  </rv>
  <rv s="3">
    <fb>75.52</fb>
    <v>6</v>
  </rv>
  <rv s="3">
    <fb>73</fb>
    <v>6</v>
  </rv>
  <rv s="3">
    <fb>74.760000000000005</fb>
    <v>6</v>
  </rv>
  <rv s="3">
    <fb>8249900</fb>
    <v>5</v>
  </rv>
  <rv s="3">
    <fb>74.510000000000005</fb>
    <v>6</v>
  </rv>
  <rv s="3">
    <fb>75.47</fb>
    <v>6</v>
  </rv>
  <rv s="3">
    <fb>74.05</fb>
    <v>6</v>
  </rv>
  <rv s="3">
    <fb>75.16</fb>
    <v>6</v>
  </rv>
  <rv s="3">
    <fb>11321222</fb>
    <v>5</v>
  </rv>
  <rv s="3">
    <fb>75</fb>
    <v>6</v>
  </rv>
  <rv s="3">
    <fb>77.55</fb>
    <v>6</v>
  </rv>
  <rv s="3">
    <fb>74.38</fb>
    <v>6</v>
  </rv>
  <rv s="3">
    <fb>77.36</fb>
    <v>6</v>
  </rv>
  <rv s="3">
    <fb>8246138</fb>
    <v>5</v>
  </rv>
  <rv s="3">
    <fb>77.349999999999994</fb>
    <v>6</v>
  </rv>
  <rv s="3">
    <fb>76.45</fb>
    <v>6</v>
  </rv>
  <rv s="3">
    <fb>76.73</fb>
    <v>6</v>
  </rv>
  <rv s="3">
    <fb>4889562</fb>
    <v>5</v>
  </rv>
  <rv s="3">
    <fb>76.66</fb>
    <v>6</v>
  </rv>
  <rv s="3">
    <fb>77.41</fb>
    <v>6</v>
  </rv>
  <rv s="3">
    <fb>77.040000000000006</fb>
    <v>6</v>
  </rv>
  <rv s="3">
    <fb>6994576</fb>
    <v>5</v>
  </rv>
  <rv s="3">
    <fb>76.709999999999994</fb>
    <v>6</v>
  </rv>
  <rv s="3">
    <fb>76.81</fb>
    <v>6</v>
  </rv>
  <rv s="3">
    <fb>76.260000000000005</fb>
    <v>6</v>
  </rv>
  <rv s="3">
    <fb>76.37</fb>
    <v>6</v>
  </rv>
  <rv s="3">
    <fb>8680361</fb>
    <v>5</v>
  </rv>
  <rv s="3">
    <fb>76.05</fb>
    <v>6</v>
  </rv>
  <rv s="3">
    <fb>75.92</fb>
    <v>6</v>
  </rv>
  <rv s="3">
    <fb>76.08</fb>
    <v>6</v>
  </rv>
  <rv s="3">
    <fb>3109599</fb>
    <v>5</v>
  </rv>
  <rv s="3">
    <fb>76.150000000000006</fb>
    <v>6</v>
  </rv>
  <rv s="3">
    <fb>76.474999999999994</fb>
    <v>6</v>
  </rv>
  <rv s="3">
    <fb>75.94</fb>
    <v>6</v>
  </rv>
  <rv s="3">
    <fb>75.989999999999995</fb>
    <v>6</v>
  </rv>
  <rv s="3">
    <fb>3189541</fb>
    <v>5</v>
  </rv>
  <rv s="3">
    <fb>75.7</fb>
    <v>6</v>
  </rv>
  <rv s="3">
    <fb>76.325000000000003</fb>
    <v>6</v>
  </rv>
  <rv s="3">
    <fb>75.680000000000007</fb>
    <v>6</v>
  </rv>
  <rv s="3">
    <fb>4922074</fb>
    <v>5</v>
  </rv>
  <rv s="3">
    <fb>76.209999999999994</fb>
    <v>6</v>
  </rv>
  <rv s="3">
    <fb>75.89</fb>
    <v>6</v>
  </rv>
  <rv s="3">
    <fb>3140048</fb>
    <v>5</v>
  </rv>
  <rv s="3">
    <fb>75.62</fb>
    <v>6</v>
  </rv>
  <rv s="3">
    <fb>75.545000000000002</fb>
    <v>6</v>
  </rv>
  <rv s="3">
    <fb>2069294</fb>
    <v>5</v>
  </rv>
  <rv s="3">
    <fb>76.069999999999993</fb>
    <v>6</v>
  </rv>
  <rv s="3">
    <fb>75.5</fb>
    <v>6</v>
  </rv>
  <rv s="3">
    <fb>75.95</fb>
    <v>6</v>
  </rv>
  <rv s="3">
    <fb>1728948</fb>
    <v>5</v>
  </rv>
  <rv s="3">
    <fb>76.045000000000002</fb>
    <v>6</v>
  </rv>
  <rv s="3">
    <fb>75.540000000000006</fb>
    <v>6</v>
  </rv>
  <rv s="3">
    <fb>75.790000000000006</fb>
    <v>6</v>
  </rv>
  <rv s="3">
    <fb>3049986</fb>
    <v>5</v>
  </rv>
  <rv s="3">
    <fb>75.64</fb>
    <v>6</v>
  </rv>
  <rv s="3">
    <fb>76.48</fb>
    <v>6</v>
  </rv>
  <rv s="3">
    <fb>3150296</fb>
    <v>5</v>
  </rv>
  <rv s="3">
    <fb>76.040000000000006</fb>
    <v>6</v>
  </rv>
  <rv s="3">
    <fb>76.87</fb>
    <v>6</v>
  </rv>
  <rv s="3">
    <fb>76.031400000000005</fb>
    <v>6</v>
  </rv>
  <rv s="3">
    <fb>2710649</fb>
    <v>5</v>
  </rv>
  <rv s="3">
    <fb>76.5</fb>
    <v>6</v>
  </rv>
  <rv s="3">
    <fb>76.22</fb>
    <v>6</v>
  </rv>
  <rv s="3">
    <fb>76.55</fb>
    <v>6</v>
  </rv>
  <rv s="3">
    <fb>3990366</fb>
    <v>5</v>
  </rv>
  <rv s="3">
    <fb>76.594999999999999</fb>
    <v>6</v>
  </rv>
  <rv s="3">
    <fb>76.400000000000006</fb>
    <v>6</v>
  </rv>
  <rv s="3">
    <fb>76.88</fb>
    <v>6</v>
  </rv>
  <rv s="3">
    <fb>4825277</fb>
    <v>5</v>
  </rv>
  <rv s="3">
    <fb>77.37</fb>
    <v>6</v>
  </rv>
  <rv s="3">
    <fb>77.400000000000006</fb>
    <v>6</v>
  </rv>
  <rv s="3">
    <fb>76.489999999999995</fb>
    <v>6</v>
  </rv>
  <rv s="3">
    <fb>76.84</fb>
    <v>6</v>
  </rv>
  <rv s="3">
    <fb>3719575</fb>
    <v>5</v>
  </rv>
  <rv s="3">
    <fb>77.290000000000006</fb>
    <v>6</v>
  </rv>
  <rv s="3">
    <fb>76.959999999999994</fb>
    <v>6</v>
  </rv>
  <rv s="3">
    <fb>5443966</fb>
    <v>5</v>
  </rv>
  <rv s="3">
    <fb>77.150000000000006</fb>
    <v>6</v>
  </rv>
  <rv s="3">
    <fb>77.709999999999994</fb>
    <v>6</v>
  </rv>
  <rv s="3">
    <fb>77.084999999999994</fb>
    <v>6</v>
  </rv>
  <rv s="3">
    <fb>77.59</fb>
    <v>6</v>
  </rv>
  <rv s="3">
    <fb>8414609</fb>
    <v>5</v>
  </rv>
  <rv s="3">
    <fb>77.5</fb>
    <v>6</v>
  </rv>
  <rv s="3">
    <fb>78.180000000000007</fb>
    <v>6</v>
  </rv>
  <rv s="3">
    <fb>77.180000000000007</fb>
    <v>6</v>
  </rv>
  <rv s="3">
    <fb>77.22</fb>
    <v>6</v>
  </rv>
  <rv s="3">
    <fb>5134348</fb>
    <v>5</v>
  </rv>
  <rv s="3">
    <fb>77.95</fb>
    <v>6</v>
  </rv>
  <rv s="3">
    <fb>77.69</fb>
    <v>6</v>
  </rv>
  <rv s="3">
    <fb>5070211</fb>
    <v>5</v>
  </rv>
  <rv s="3">
    <fb>77.765000000000001</fb>
    <v>6</v>
  </rv>
  <rv s="3">
    <fb>77</fb>
    <v>6</v>
  </rv>
  <rv s="3">
    <fb>4894252</fb>
    <v>5</v>
  </rv>
  <rv s="3">
    <fb>76.89</fb>
    <v>6</v>
  </rv>
  <rv s="3">
    <fb>77.28</fb>
    <v>6</v>
  </rv>
  <rv s="3">
    <fb>76.900000000000006</fb>
    <v>6</v>
  </rv>
  <rv s="3">
    <fb>4329486</fb>
    <v>5</v>
  </rv>
  <rv s="3">
    <fb>76.180000000000007</fb>
    <v>6</v>
  </rv>
  <rv s="3">
    <fb>10044362</fb>
    <v>5</v>
  </rv>
  <rv s="3">
    <fb>75.894999999999996</fb>
    <v>6</v>
  </rv>
  <rv s="3">
    <fb>75.954999999999998</fb>
    <v>6</v>
  </rv>
  <rv s="3">
    <fb>74.42</fb>
    <v>6</v>
  </rv>
  <rv s="3">
    <fb>74.56</fb>
    <v>6</v>
  </rv>
  <rv s="3">
    <fb>7906069</fb>
    <v>5</v>
  </rv>
  <rv s="3">
    <fb>74.62</fb>
    <v>6</v>
  </rv>
  <rv s="3">
    <fb>74.739999999999995</fb>
    <v>6</v>
  </rv>
  <rv s="3">
    <fb>74.48</fb>
    <v>6</v>
  </rv>
  <rv s="3">
    <fb>5331129</fb>
    <v>5</v>
  </rv>
  <rv s="3">
    <fb>74.5</fb>
    <v>6</v>
  </rv>
  <rv s="3">
    <fb>73.7</fb>
    <v>6</v>
  </rv>
  <rv s="3">
    <fb>73.760000000000005</fb>
    <v>6</v>
  </rv>
  <rv s="3">
    <fb>7349366</fb>
    <v>5</v>
  </rv>
  <rv s="3">
    <fb>73.52</fb>
    <v>6</v>
  </rv>
  <rv s="3">
    <fb>73.39</fb>
    <v>6</v>
  </rv>
  <rv s="3">
    <fb>6319069</fb>
    <v>5</v>
  </rv>
  <rv s="3">
    <fb>73.814999999999998</fb>
    <v>6</v>
  </rv>
  <rv s="3">
    <fb>75.41</fb>
    <v>6</v>
  </rv>
  <rv s="3">
    <fb>75.22</fb>
    <v>6</v>
  </rv>
  <rv s="3">
    <fb>5069559</fb>
    <v>5</v>
  </rv>
  <rv s="3">
    <fb>74.995000000000005</fb>
    <v>6</v>
  </rv>
  <rv s="3">
    <fb>75.430000000000007</fb>
    <v>6</v>
  </rv>
  <rv s="3">
    <fb>75.11</fb>
    <v>6</v>
  </rv>
  <rv s="3">
    <fb>4004279</fb>
    <v>5</v>
  </rv>
  <rv s="3">
    <fb>75.105000000000004</fb>
    <v>6</v>
  </rv>
  <rv s="3">
    <fb>74.53</fb>
    <v>6</v>
  </rv>
  <rv s="0">
    <v>https://www.bing.com/financeapi/forcetrigger?t=a1o2lh&amp;q=XNYS%3aAXP&amp;form=skydnc</v>
    <v>Learn more on Bing</v>
  </rv>
  <rv s="1">
    <v>en-US</v>
    <v>a1o2lh</v>
    <v>268435456</v>
    <v>1</v>
    <v>Powered by Refinitiv</v>
    <v>0</v>
    <v>AMERICAN EXPRESS COMPANY (XNYS:AXP)</v>
    <v>2</v>
    <v>3</v>
    <v>Finance</v>
    <v>4</v>
    <v>199.55</v>
    <v>130.65</v>
    <v>1.1592</v>
    <v>-0.89</v>
    <v>5.5169999999999993E-3</v>
    <v>-5.6769999999999998E-3</v>
    <v>0.86</v>
    <v>USD</v>
    <v>American Express Company is a globally integrated payments company. The Company provides its customers with access to products, insights, and experiences that builds business.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 It provides credit and charge cards to consumers, small businesses, mid-sized companies and corporations.</v>
    <v>64000</v>
    <v>New York Stock Exchange</v>
    <v>XNYS</v>
    <v>XNYS</v>
    <v>50TH FLOOR, 200 VESEY STREET, NEW YORK, NY, 10285 US</v>
    <v>158.22989999999999</v>
    <v>Banking Services</v>
    <v>Stock</v>
    <v>44953.04148396953</v>
    <v>270</v>
    <v>154.285</v>
    <v>116478633276</v>
    <v>AMERICAN EXPRESS COMPANY</v>
    <v>AMERICAN EXPRESS COMPANY</v>
    <v>157.65</v>
    <v>15.750999999999999</v>
    <v>156.77000000000001</v>
    <v>155.88</v>
    <v>156.74</v>
    <v>747232700</v>
    <v>AXP</v>
    <v>AMERICAN EXPRESS COMPANY (XNYS:AXP)</v>
    <v>3640253</v>
    <v>2636705</v>
    <v>1965</v>
  </rv>
  <rv s="2">
    <v>271</v>
  </rv>
  <rv s="0">
    <v>https://www.bing.com/financeapi/forcetrigger?t=a1mou2&amp;q=XNAS%3aAAPL&amp;form=skydnc</v>
    <v>Learn more on Bing</v>
  </rv>
  <rv s="1">
    <v>en-US</v>
    <v>a1mou2</v>
    <v>268435456</v>
    <v>1</v>
    <v>Powered by Refinitiv</v>
    <v>0</v>
    <v>APPLE INC. (XNAS:AAPL)</v>
    <v>2</v>
    <v>3</v>
    <v>Finance</v>
    <v>4</v>
    <v>179.61</v>
    <v>124.17</v>
    <v>1.2766</v>
    <v>2.1</v>
    <v>-1.8759999999999998E-3</v>
    <v>1.4803E-2</v>
    <v>-0.27</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144.25</v>
    <v>Computers, Phones &amp; Household Electronics</v>
    <v>Stock</v>
    <v>44953.041651191408</v>
    <v>273</v>
    <v>141.9</v>
    <v>2279780791600</v>
    <v>APPLE INC.</v>
    <v>APPLE INC.</v>
    <v>143.16999999999999</v>
    <v>23.247699999999998</v>
    <v>141.86000000000001</v>
    <v>143.96</v>
    <v>143.69</v>
    <v>15836210000</v>
    <v>AAPL</v>
    <v>APPLE INC. (XNAS:AAPL)</v>
    <v>54105068</v>
    <v>75236266</v>
    <v>1977</v>
  </rv>
  <rv s="2">
    <v>274</v>
  </rv>
  <rv s="0">
    <v>https://www.bing.com/financeapi/forcetrigger?t=a1o4sm&amp;q=XNYS%3aBAC&amp;form=skydnc</v>
    <v>Learn more on Bing</v>
  </rv>
  <rv s="1">
    <v>en-US</v>
    <v>a1o4sm</v>
    <v>268435456</v>
    <v>1</v>
    <v>Powered by Refinitiv</v>
    <v>0</v>
    <v>BANK OF AMERICA CORPORATION (XNYS:BAC)</v>
    <v>2</v>
    <v>3</v>
    <v>Finance</v>
    <v>4</v>
    <v>50.11</v>
    <v>29.31</v>
    <v>1.4005000000000001</v>
    <v>0.47</v>
    <v>-2.5469999999999998E-3</v>
    <v>1.3479000000000001E-2</v>
    <v>-0.09</v>
    <v>USD</v>
    <v>Bank of America Corporation is a bank holding company (BHC) and a financial holding company. The Company's segments include Consumer Banking, Global Wealth &amp; Investment Management (GWIM), Global Banking, and Global Markets. Consumer Banking segment offers a range of credit, banking and investment products and services to consumers and small businesses. The GWIM segment provides client experience through a network of financial advisors focused on clients with over $250,000 in total investable assets, including solutions to meet client's needs through a set of investment management, brokerage, banking, and retirement products. Global Banking segment provides a range of lending-related products and services, integrated working capital management and treasury solutions, and underwriting and advisory services. Global Markets segment offers sales and trading services and research services to institutional clients across fixed-income, credit, currency, commodity, and equity businesses.</v>
    <v>213000</v>
    <v>New York Stock Exchange</v>
    <v>XNYS</v>
    <v>XNYS</v>
    <v>Bank Of America Corporate Center, 100 N Tryon St, CHARLOTTE, NC, 28255 US</v>
    <v>35.35</v>
    <v>Banking Services</v>
    <v>Stock</v>
    <v>44953.041356816408</v>
    <v>276</v>
    <v>34.79</v>
    <v>283512746880</v>
    <v>BANK OF AMERICA CORPORATION</v>
    <v>BANK OF AMERICA CORPORATION</v>
    <v>35.049999999999997</v>
    <v>10.967599999999999</v>
    <v>34.869999999999997</v>
    <v>35.340000000000003</v>
    <v>35.25</v>
    <v>8022432000</v>
    <v>BAC</v>
    <v>BANK OF AMERICA CORPORATION (XNYS:BAC)</v>
    <v>30035463</v>
    <v>37794843</v>
    <v>1998</v>
  </rv>
  <rv s="2">
    <v>277</v>
  </rv>
  <rv s="0">
    <v>https://www.bing.com/financeapi/forcetrigger?t=adcw2w&amp;q=XSHE%3a002594&amp;form=skydnc</v>
    <v>Learn more on Bing</v>
  </rv>
  <rv s="4">
    <v>en-US</v>
    <v>adcw2w</v>
    <v>268435456</v>
    <v>1</v>
    <v>Powered by Refinitiv</v>
    <v>7</v>
    <v>BYD COMPANY LIMITED (XSHE:002594)</v>
    <v>2</v>
    <v>8</v>
    <v>Finance</v>
    <v>9</v>
    <v>358.86</v>
    <v>209.43</v>
    <v>0.94259999999999999</v>
    <v>-0.43</v>
    <v>-1.5900000000000001E-3</v>
    <v>CNY</v>
    <v>BYD COMPANY LIMITED is a China-based company principally engaged in the manufacture and sales of transportation equipment. The Company is also engaged in the manufacture and sales of electronic parts and components and electronic devices for daily use. The Company's products include rechargeable batteries and photovoltaic products, mobile phone parts and assembly, and automobiles and related products. The Company mainly conducts its businesses in China, the United States and Europe.</v>
    <v>288186</v>
    <v>Shenzhen Stock Exchange</v>
    <v>XSHE</v>
    <v>XSHE</v>
    <v>No. 3009, BYD Road, Pingshan District, SHENZHEN, GUANGDONG, 518118 CN</v>
    <v>271.88</v>
    <v>Automobiles &amp; Auto Parts</v>
    <v>Stock</v>
    <v>44946.353518518517</v>
    <v>279</v>
    <v>267.02</v>
    <v>704733100000</v>
    <v>BYD COMPANY LIMITED</v>
    <v>BYD COMPANY LIMITED</v>
    <v>271</v>
    <v>79.304000000000002</v>
    <v>270.5</v>
    <v>270.07</v>
    <v>2911143000</v>
    <v>002594</v>
    <v>BYD COMPANY LIMITED (XSHE:002594)</v>
    <v>10464935</v>
    <v>13165970</v>
    <v>1995</v>
  </rv>
  <rv s="2">
    <v>280</v>
  </rv>
  <rv s="0">
    <v>https://www.bing.com/financeapi/forcetrigger?t=a1qlz2&amp;q=XNYS%3aCVX&amp;form=skydnc</v>
    <v>Learn more on Bing</v>
  </rv>
  <rv s="1">
    <v>en-US</v>
    <v>a1qlz2</v>
    <v>268435456</v>
    <v>1</v>
    <v>Powered by Refinitiv</v>
    <v>0</v>
    <v>CHEVRON CORPORATION (XNYS:CVX)</v>
    <v>2</v>
    <v>3</v>
    <v>Finance</v>
    <v>4</v>
    <v>189.68</v>
    <v>128.07</v>
    <v>1.1759999999999999</v>
    <v>8.7100000000000009</v>
    <v>1.6509999999999999E-3</v>
    <v>4.8637E-2</v>
    <v>0.31</v>
    <v>USD</v>
    <v>Chevron Corporation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The Upstream segment consists primarily of exploring for, developing and producing crude oil and natural gas; processing, liquefaction, transportation and regasification associated with liquefied natural gas; transporting crude oil by international oil export pipelines; transporting, storage and marketing of natural gas, and a gas-to-liquids plant. The Downstream segment consists primarily of refining of crude oil into petroleum products; marketing of crude oil, refined products and lubricants; manufacturing and marketing of renewable fuels; transporting of crude oil and refined products, and manufacturing and marketing of commodity petrochemicals.</v>
    <v>42595</v>
    <v>New York Stock Exchange</v>
    <v>XNYS</v>
    <v>XNYS</v>
    <v>6001 Bollinger Canyon Rd, SAN RAMON, CA, 94583 US</v>
    <v>187.81</v>
    <v>Oil &amp; Gas</v>
    <v>Stock</v>
    <v>44953.041557685159</v>
    <v>282</v>
    <v>183.48</v>
    <v>363118067810</v>
    <v>CHEVRON CORPORATION</v>
    <v>CHEVRON CORPORATION</v>
    <v>184.99</v>
    <v>10.187900000000001</v>
    <v>179.08</v>
    <v>187.79</v>
    <v>188.1</v>
    <v>1933639000</v>
    <v>CVX</v>
    <v>CHEVRON CORPORATION (XNYS:CVX)</v>
    <v>14307824</v>
    <v>6853506</v>
    <v>1926</v>
  </rv>
  <rv s="2">
    <v>283</v>
  </rv>
  <rv s="0">
    <v>https://www.bing.com/financeapi/forcetrigger?t=a1wljc&amp;q=XNYS%3aKO&amp;form=skydnc</v>
    <v>Learn more on Bing</v>
  </rv>
  <rv s="1">
    <v>en-US</v>
    <v>a1wljc</v>
    <v>268435456</v>
    <v>1</v>
    <v>Powered by Refinitiv</v>
    <v>0</v>
    <v>THE COCA-COLA COMPANY (XNYS:KO)</v>
    <v>2</v>
    <v>3</v>
    <v>Finance</v>
    <v>4</v>
    <v>67.2</v>
    <v>54.015000000000001</v>
    <v>0.56310000000000004</v>
    <v>-0.12</v>
    <v>-4.9330000000000001E-4</v>
    <v>-1.9689999999999998E-3</v>
    <v>-0.03</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hydration, sports, coffee and tea; nutrition, juice, dairy and plant-based beverages; and emerging beverages. It owns and markets five nonalcoholic sparkling soft drink brands, such as Coca-Cola, Sprite, Fanta, Diet Coke and Coca-Cola Zero Sugar. Its hydration, sports, coffee and tea brands include quarius, Ayataka, BODYARMOR, Ciel, Costa, dogadan, Dasani, FUZE TEA, Georgia, glaceau smartwater, glaceau vitaminwater, Gold Peak, Powerade and others. Its nutrition, juice, dairy and plant-based beverages brands include AdeS, Del Valle, fairlife, innocent, Minute Maid, Minute Maid Pulpy and Simply. Its products are available to consumers in more than 200 countries.</v>
    <v>79000</v>
    <v>New York Stock Exchange</v>
    <v>XNYS</v>
    <v>XNYS</v>
    <v>1 Coca Cola Plz NW, ATLANTA, GA, 30313-2420 US</v>
    <v>61.094999999999999</v>
    <v>Beverages</v>
    <v>Stock</v>
    <v>44953.041266735934</v>
    <v>285</v>
    <v>60.57</v>
    <v>262973635530</v>
    <v>THE COCA-COLA COMPANY</v>
    <v>THE COCA-COLA COMPANY</v>
    <v>60.81</v>
    <v>26.712</v>
    <v>60.93</v>
    <v>60.81</v>
    <v>60.78</v>
    <v>4324513000</v>
    <v>KO</v>
    <v>THE COCA-COLA COMPANY (XNYS:KO)</v>
    <v>11884834</v>
    <v>11273497</v>
    <v>1919</v>
  </rv>
  <rv s="2">
    <v>286</v>
  </rv>
  <rv s="0">
    <v>https://www.bing.com/financeapi/forcetrigger?t=a1wi77&amp;q=XNAS%3aKHC&amp;form=skydnc</v>
    <v>Learn more on Bing</v>
  </rv>
  <rv s="1">
    <v>en-US</v>
    <v>a1wi77</v>
    <v>268435456</v>
    <v>1</v>
    <v>Powered by Refinitiv</v>
    <v>0</v>
    <v>THE KRAFT HEINZ COMPANY (XNAS:KHC)</v>
    <v>2</v>
    <v>3</v>
    <v>Finance</v>
    <v>4</v>
    <v>44.87</v>
    <v>32.729999999999997</v>
    <v>0.73270000000000002</v>
    <v>-0.28999999999999998</v>
    <v>-1.261E-3</v>
    <v>-7.2589999999999998E-3</v>
    <v>-0.05</v>
    <v>USD</v>
    <v>The Kraft Heinz Company (KHC) is a global food and beverage company. The Company's segments geographic include United States, International, and Canada. KHC manufactures and markets food and beverage products, including dairy products, meat products, coffee beans, soybean and vegetable oils, sugar and other sweeteners, tomatoes, potatoes, corn products, wheat products, nuts, and cocoa products. The Company's products are sold through its own sales organizations and through independent brokers, agents, and distributors to chain, wholesale, cooperative and independent grocery accounts, convenience stores, drug stores, value stores, bakeries, pharmacies, mass merchants, club stores and institutions. KHC's products are also sold online through various e-commerce platforms and retailers. KHC offers its products under various brands, such as Kraft, Oscar Mayer, Heinz, Philadelphia, Lunchables, Velveeta, Maxwell House, Kool-Aid, Ore-Ida, Jell-O, Master, Quero, Golden Circle and Wattie's.</v>
    <v>36000</v>
    <v>Nasdaq Stock Market</v>
    <v>XNAS</v>
    <v>XNAS</v>
    <v>1 Ppg Pl, PITTSBURGH, PA, 15222-5415 US</v>
    <v>39.86</v>
    <v>Food &amp; Tobacco</v>
    <v>Stock</v>
    <v>44953.038588251562</v>
    <v>288</v>
    <v>39.159999999999997</v>
    <v>48580723799</v>
    <v>THE KRAFT HEINZ COMPANY</v>
    <v>THE KRAFT HEINZ COMPANY</v>
    <v>39.86</v>
    <v>50.489100000000001</v>
    <v>39.950000000000003</v>
    <v>39.659999999999997</v>
    <v>39.61</v>
    <v>1224930000</v>
    <v>KHC</v>
    <v>THE KRAFT HEINZ COMPANY (XNAS:KHC)</v>
    <v>5426037</v>
    <v>7124493</v>
    <v>2013</v>
  </rv>
  <rv s="2">
    <v>289</v>
  </rv>
  <rv s="0">
    <v>https://www.bing.com/financeapi/forcetrigger?t=a1xear&amp;q=XNYS%3aMCO&amp;form=skydnc</v>
    <v>Learn more on Bing</v>
  </rv>
  <rv s="1">
    <v>en-US</v>
    <v>a1xear</v>
    <v>268435456</v>
    <v>1</v>
    <v>Powered by Refinitiv</v>
    <v>0</v>
    <v>MOODY'S CORPORATION (XNYS:MCO)</v>
    <v>2</v>
    <v>3</v>
    <v>Finance</v>
    <v>4</v>
    <v>354.81</v>
    <v>230.16</v>
    <v>1.2513000000000001</v>
    <v>2.48</v>
    <v>0</v>
    <v>7.8549999999999991E-3</v>
    <v>0</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two lines of business, such as research, data and analytics (RD&amp;A) business and enterprise risk solutions (ERS).</v>
    <v>14571</v>
    <v>New York Stock Exchange</v>
    <v>XNYS</v>
    <v>XNYS</v>
    <v>7 World Trade Ctr, NEW YORK, NY, 10007-2140 US</v>
    <v>318.94</v>
    <v>Professional &amp; Commercial Services</v>
    <v>Stock</v>
    <v>44953.000000010936</v>
    <v>291</v>
    <v>314.04000000000002</v>
    <v>58296072000</v>
    <v>MOODY'S CORPORATION</v>
    <v>MOODY'S CORPORATION</v>
    <v>317.27</v>
    <v>37.729500000000002</v>
    <v>315.73</v>
    <v>318.20999999999998</v>
    <v>318.20999999999998</v>
    <v>183200000</v>
    <v>MCO</v>
    <v>MOODY'S CORPORATION (XNYS:MCO)</v>
    <v>913303</v>
    <v>804766</v>
    <v>2000</v>
  </rv>
  <rv s="2">
    <v>292</v>
  </rv>
  <rv s="0">
    <v>https://www.bing.com/financeapi/forcetrigger?t=a1zez2&amp;q=XNYS%3aOXY&amp;form=skydnc</v>
    <v>Learn more on Bing</v>
  </rv>
  <rv s="1">
    <v>en-US</v>
    <v>a1zez2</v>
    <v>268435456</v>
    <v>1</v>
    <v>Powered by Refinitiv</v>
    <v>0</v>
    <v>OCCIDENTAL PETROLEUM CORPORATION (XNYS:OXY)</v>
    <v>2</v>
    <v>3</v>
    <v>Finance</v>
    <v>4</v>
    <v>77.129900000000006</v>
    <v>36.369999999999997</v>
    <v>1.8113999999999999</v>
    <v>2.57</v>
    <v>-1.1919999999999999E-3</v>
    <v>3.9833E-2</v>
    <v>-0.08</v>
    <v>USD</v>
    <v>Occidental Petroleum Corporation is an energy company. The Company primarily conducts its ongoing exploration and production activities in the United States, the Middle East and North Africa. Within the United States, it has operations in Texas, New Mexico and Colorado, as well as offshore in the Gulf of Mexico. The Company operates through three reporting segments: oil and gas, chemical and midstream and marketing. The oil and gas segment explores for, develops and produces oil (which includes condensate), natural gas liquids (NGL) and natural gas. The chemical segment (OxyChem) primarily manufactures and markets basic chemicals and vinyls. The midstream and marketing segment purchases, markets, gathers, processes, transports and stores oil (which includes condensate), NGL, natural gas, carbon dioxide (CO2) and power. Its midstream and marketing segment also includes Occidental’s low carbon ventures (OLCV) businesses.</v>
    <v>11678</v>
    <v>New York Stock Exchange</v>
    <v>XNYS</v>
    <v>XNYS</v>
    <v>5 GREENWAY PLAZA, SUITE 110, HOUSTON, TX, 77046 US</v>
    <v>67.125</v>
    <v>Oil &amp; Gas</v>
    <v>Stock</v>
    <v>44953.041289756249</v>
    <v>294</v>
    <v>64.754999999999995</v>
    <v>60979046969</v>
    <v>OCCIDENTAL PETROLEUM CORPORATION</v>
    <v>OCCIDENTAL PETROLEUM CORPORATION</v>
    <v>65.38</v>
    <v>5.3410000000000002</v>
    <v>64.52</v>
    <v>67.09</v>
    <v>67.010000000000005</v>
    <v>908914100</v>
    <v>OXY</v>
    <v>OCCIDENTAL PETROLEUM CORPORATION (XNYS:OXY)</v>
    <v>12564353</v>
    <v>10233749</v>
    <v>1986</v>
  </rv>
  <rv s="2">
    <v>295</v>
  </rv>
  <rv s="0">
    <v>https://www.bing.com/financeapi/forcetrigger?t=a24kjc&amp;q=XNYS%3aTSM&amp;form=skydnc</v>
    <v>Learn more on Bing</v>
  </rv>
  <rv s="1">
    <v>en-US</v>
    <v>a24kjc</v>
    <v>268435456</v>
    <v>1</v>
    <v>Powered by Refinitiv</v>
    <v>0</v>
    <v>Taiwan Semiconductor Manufacturing Co., Ltd. (XNYS:TSM)</v>
    <v>2</v>
    <v>3</v>
    <v>Finance</v>
    <v>4</v>
    <v>128.66</v>
    <v>59.43</v>
    <v>1.0842000000000001</v>
    <v>1.04</v>
    <v>-4.7080000000000004E-3</v>
    <v>1.1254E-2</v>
    <v>-0.44</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94.28</v>
    <v>Semiconductors &amp; Semiconductor Equipment</v>
    <v>Stock</v>
    <v>44953.041656851565</v>
    <v>297</v>
    <v>92.64</v>
    <v>431130200000</v>
    <v>Taiwan Semiconductor Manufacturing Co., Ltd.</v>
    <v>Taiwan Semiconductor Manufacturing Co., Ltd.</v>
    <v>93.89</v>
    <v>14.414999999999999</v>
    <v>92.41</v>
    <v>93.45</v>
    <v>93.01</v>
    <v>5186076000</v>
    <v>TSM</v>
    <v>Taiwan Semiconductor Manufacturing Co., Ltd. (XNYS:TSM)</v>
    <v>15759412</v>
    <v>14238283</v>
    <v>1987</v>
  </rv>
  <rv s="2">
    <v>298</v>
  </rv>
  <rv s="5">
    <v>10</v>
    <v>a1nxoc</v>
    <v>Daily</v>
    <v>44860</v>
    <v>44952</v>
    <v>0</v>
    <v>1</v>
    <v>638102016000000000,638103762425884541,0</v>
    <v>0</v>
    <v>a1nxoc</v>
    <v>XNAS:ATVI</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formattednumber">
    <k n="_Format" t="spb"/>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2">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11">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5">
      <v>4</v>
    </spb>
    <spb s="5">
      <v>1</v>
    </spb>
    <spb s="0">
      <v>1</v>
      <v>Name</v>
      <v>LearnMoreOnLink</v>
    </spb>
    <spb s="6">
      <v>10</v>
      <v>2</v>
      <v>2</v>
      <v>10</v>
      <v>3</v>
      <v>10</v>
      <v>10</v>
      <v>10</v>
      <v>4</v>
      <v>4</v>
      <v>5</v>
      <v>11</v>
      <v>10</v>
      <v>10</v>
      <v>10</v>
      <v>4</v>
      <v>7</v>
      <v>8</v>
      <v>9</v>
      <v>4</v>
    </spb>
    <spb s="7">
      <v>Delayed 30 minutes</v>
      <v>from previous close</v>
      <v>from previous close</v>
      <v>GMT</v>
    </spb>
    <spb s="8">
      <v>1</v>
      <v>12</v>
      <v>1</v>
      <v>1</v>
      <v>1</v>
      <v>4</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_Self" t="i"/>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x:dxf>
      <x:numFmt numFmtId="19" formatCode="m/d/yyyy"/>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 xml:space="preserve">_ [$¥-zh-CN]* #,##0.00_ ;_ [$¥-zh-CN]* -#,##0.00_ ;_ [$¥-zh-CN]* "-"??_ ;_ @_ </rpv>
    </rSty>
    <rSty dxfid="1">
      <rpv i="0" xml:space="preserve">_ [$¥-zh-CN]* #,##0_ ;_ [$¥-zh-CN]* -#,##0_ ;_ [$¥-zh-CN]* "-"_ ;_ @_ </rpv>
    </rSty>
    <rSty dxfid="7"/>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ymbol" xr10:uid="{3872DF3E-C7E8-432E-88E5-59DCAD68A7A9}" sourceName="Symbol">
  <pivotTables>
    <pivotTable tabId="4" name="PivotTable8"/>
    <pivotTable tabId="5" name="PivotTable9"/>
    <pivotTable tabId="6" name="PivotTable10"/>
    <pivotTable tabId="7" name="PivotTable11"/>
  </pivotTables>
  <data>
    <tabular pivotCacheId="1414073079">
      <items count="13">
        <i x="4" s="1"/>
        <i x="2" s="1"/>
        <i x="0" s="1"/>
        <i x="1" s="1"/>
        <i x="3" s="1"/>
        <i x="5" s="1"/>
        <i x="7" s="1"/>
        <i x="6" s="1"/>
        <i x="8" s="1"/>
        <i x="11" s="1"/>
        <i x="9" s="1"/>
        <i x="10" s="1"/>
        <i x="12"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dustry" xr10:uid="{FE6D742D-9E07-43D4-87B3-346E0FB5D1FB}" sourceName="Industry">
  <pivotTables>
    <pivotTable tabId="4" name="PivotTable8"/>
    <pivotTable tabId="5" name="PivotTable9"/>
    <pivotTable tabId="6" name="PivotTable10"/>
    <pivotTable tabId="7" name="PivotTable11"/>
  </pivotTables>
  <data>
    <tabular pivotCacheId="1414073079">
      <items count="11">
        <i x="3" s="1"/>
        <i x="1" s="1"/>
        <i x="5" s="1"/>
        <i x="2" s="1"/>
        <i x="6" s="1"/>
        <i x="4" s="1"/>
        <i x="9" s="1"/>
        <i x="7" s="1"/>
        <i x="8" s="1"/>
        <i x="0" s="1"/>
        <i x="10"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ymbol" xr10:uid="{1CEA1B03-C834-4CA8-918B-48FA266EF7CE}" cache="Slicer_Symbol" caption="Symbol" columnCount="2" style="SlicerStyleDark1" rowHeight="241300"/>
  <slicer name="Industry" xr10:uid="{E8B5AC8F-3F52-4DDA-964D-4FA3B51AAE2F}" cache="Slicer_Industry" caption="Industry" style="SlicerStyleDark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CFC9481-5805-47B3-832B-9CA934B88BAF}" name="Table1" displayName="Table1" ref="A1:G54" totalsRowShown="0">
  <autoFilter ref="A1:G54" xr:uid="{FCFC9481-5805-47B3-832B-9CA934B88BAF}"/>
  <tableColumns count="7">
    <tableColumn id="1" xr3:uid="{83C40092-705B-42F2-B494-DFDAF4D56968}" name="Name"/>
    <tableColumn id="2" xr3:uid="{B285A29F-B8C1-44DD-A4A7-8127BF6B1480}" name="Symbol"/>
    <tableColumn id="3" xr3:uid="{171988EA-3012-4C13-B620-2EA125918605}" name="Holdings" dataDxfId="17"/>
    <tableColumn id="4" xr3:uid="{BFC5ED3B-6E29-4FF0-A4D7-752A1A1A34FE}" name="Stake" dataDxfId="16"/>
    <tableColumn id="5" xr3:uid="{01FA9EC1-1E12-4FD6-9B8A-29058E03A192}" name="Mkt. price" dataDxfId="15"/>
    <tableColumn id="6" xr3:uid="{D18DF885-82E8-4D0D-AEF9-55653273B459}" name="Value" dataDxfId="14"/>
    <tableColumn id="7" xr3:uid="{9F93D7CC-FE3D-4C17-8CC2-DA31C11D6354}" name="Pct of portfolio" dataDxf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46C9A88-BE17-4F1A-B101-902FE0952DC6}" name="Table2" displayName="Table2" ref="A2:I14" totalsRowShown="0">
  <autoFilter ref="A2:I14" xr:uid="{946C9A88-BE17-4F1A-B101-902FE0952DC6}"/>
  <tableColumns count="9">
    <tableColumn id="1" xr3:uid="{AAB016DB-7ED6-45EB-A44B-7573D2F1D82B}" name="Name"/>
    <tableColumn id="2" xr3:uid="{8750836A-D187-4049-B83D-7F39C1F9839B}" name="Symbol">
      <calculatedColumnFormula array="1">_FV(A3,"Ticker symbol",TRUE)</calculatedColumnFormula>
    </tableColumn>
    <tableColumn id="8" xr3:uid="{26D38B72-070F-424E-B22C-6D935D5EB499}" name="Industry">
      <calculatedColumnFormula array="1">_FV(A3,"Industry")</calculatedColumnFormula>
    </tableColumn>
    <tableColumn id="9" xr3:uid="{3414AFE8-B977-40F9-84B3-5355037DDCD4}" name="P/E" dataDxfId="9">
      <calculatedColumnFormula array="1">_FV(A3,"P/E",TRUE)</calculatedColumnFormula>
    </tableColumn>
    <tableColumn id="3" xr3:uid="{D2DFF11C-E9E5-4065-8F6F-DC6FAEF3AAE0}" name="Holdings" dataDxfId="8" dataCellStyle="Comma"/>
    <tableColumn id="4" xr3:uid="{CC9DE8E6-E105-4258-BE3A-5F438341F35E}" name="Stake" dataDxfId="7" dataCellStyle="Percent"/>
    <tableColumn id="5" xr3:uid="{56745325-9DDD-4669-B76F-B08644156A44}" name="Mkt. price" dataDxfId="6" dataCellStyle="Currency"/>
    <tableColumn id="6" xr3:uid="{A88FEDC9-C89E-4A50-9ABD-7F18D7D91AB2}" name="Value" dataDxfId="5" dataCellStyle="Currency"/>
    <tableColumn id="7" xr3:uid="{4E28FB5A-3976-4F9A-A0C9-15556291E816}" name="Pct of portfolio" dataDxfId="4" dataCellStyle="Perc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882E0-E973-464B-BB90-878E61D7D777}">
  <dimension ref="A1:P54"/>
  <sheetViews>
    <sheetView topLeftCell="B33" workbookViewId="0">
      <selection activeCell="F54" sqref="F54"/>
    </sheetView>
  </sheetViews>
  <sheetFormatPr defaultRowHeight="14.5" x14ac:dyDescent="0.35"/>
  <cols>
    <col min="1" max="1" width="41.08984375" customWidth="1"/>
    <col min="2" max="2" width="10" customWidth="1"/>
    <col min="3" max="3" width="12.1796875" customWidth="1"/>
    <col min="4" max="4" width="7.7265625" customWidth="1"/>
    <col min="6" max="6" width="15.90625" customWidth="1"/>
    <col min="7" max="7" width="10.26953125" customWidth="1"/>
    <col min="12" max="12" width="16.08984375" customWidth="1"/>
    <col min="14" max="14" width="8.81640625" customWidth="1"/>
    <col min="15" max="15" width="19.1796875" customWidth="1"/>
  </cols>
  <sheetData>
    <row r="1" spans="1:16" x14ac:dyDescent="0.35">
      <c r="A1" t="s">
        <v>109</v>
      </c>
      <c r="B1" t="s">
        <v>0</v>
      </c>
      <c r="C1" t="s">
        <v>1</v>
      </c>
      <c r="D1" t="s">
        <v>2</v>
      </c>
      <c r="E1" t="s">
        <v>3</v>
      </c>
      <c r="F1" t="s">
        <v>4</v>
      </c>
      <c r="G1" t="s">
        <v>5</v>
      </c>
      <c r="K1" s="6">
        <v>0.01</v>
      </c>
    </row>
    <row r="2" spans="1:16" x14ac:dyDescent="0.35">
      <c r="A2" t="s">
        <v>107</v>
      </c>
      <c r="B2" t="s">
        <v>108</v>
      </c>
      <c r="C2" s="1">
        <v>60141866</v>
      </c>
      <c r="D2" s="2">
        <v>7.6999999999999999E-2</v>
      </c>
      <c r="E2" s="3">
        <v>73.84</v>
      </c>
      <c r="F2" s="4">
        <v>4440875385</v>
      </c>
      <c r="G2" s="2">
        <v>1.2999999999999999E-2</v>
      </c>
    </row>
    <row r="3" spans="1:16" x14ac:dyDescent="0.35">
      <c r="A3" t="s">
        <v>105</v>
      </c>
      <c r="B3" t="s">
        <v>106</v>
      </c>
      <c r="C3" s="1">
        <v>30000000</v>
      </c>
      <c r="D3" s="2">
        <v>0.1</v>
      </c>
      <c r="E3" s="3">
        <v>31.43</v>
      </c>
      <c r="F3" s="4">
        <v>942900000</v>
      </c>
      <c r="G3" s="2">
        <v>3.0000000000000001E-3</v>
      </c>
    </row>
    <row r="4" spans="1:16" x14ac:dyDescent="0.35">
      <c r="A4" t="s">
        <v>103</v>
      </c>
      <c r="B4" t="s">
        <v>104</v>
      </c>
      <c r="C4" s="1">
        <v>10666000</v>
      </c>
      <c r="D4" s="2">
        <v>1E-3</v>
      </c>
      <c r="E4" s="3">
        <v>97.25</v>
      </c>
      <c r="F4" s="4">
        <v>1037268500</v>
      </c>
      <c r="G4" s="2">
        <v>3.0000000000000001E-3</v>
      </c>
      <c r="J4" t="str" cm="1">
        <f t="array" ref="J4:P14">_xlfn._xlws.FILTER(A2:G53,G2:G53&gt;K1)</f>
        <v>Activision Blizzard Inc</v>
      </c>
      <c r="K4" t="str">
        <v>ATVI</v>
      </c>
      <c r="L4" s="9">
        <v>60141866</v>
      </c>
      <c r="M4" s="7">
        <v>7.6999999999999999E-2</v>
      </c>
      <c r="N4" s="8">
        <v>73.84</v>
      </c>
      <c r="O4" s="8">
        <v>4440875385</v>
      </c>
      <c r="P4" s="7">
        <v>1.2999999999999999E-2</v>
      </c>
    </row>
    <row r="5" spans="1:16" x14ac:dyDescent="0.35">
      <c r="A5" t="s">
        <v>101</v>
      </c>
      <c r="B5" t="s">
        <v>102</v>
      </c>
      <c r="C5" s="1">
        <v>151610700</v>
      </c>
      <c r="D5" s="2">
        <v>0.20300000000000001</v>
      </c>
      <c r="E5" s="3">
        <v>151.6</v>
      </c>
      <c r="F5" s="4">
        <v>22984182120</v>
      </c>
      <c r="G5" s="2">
        <v>6.9000000000000006E-2</v>
      </c>
      <c r="J5" t="str">
        <v>American Express Company</v>
      </c>
      <c r="K5" t="str">
        <v>AXP</v>
      </c>
      <c r="L5" s="9">
        <v>151610700</v>
      </c>
      <c r="M5" s="7">
        <v>0.20300000000000001</v>
      </c>
      <c r="N5" s="8">
        <v>151.6</v>
      </c>
      <c r="O5" s="8">
        <v>22984182120</v>
      </c>
      <c r="P5" s="7">
        <v>6.9000000000000006E-2</v>
      </c>
    </row>
    <row r="6" spans="1:16" x14ac:dyDescent="0.35">
      <c r="A6" t="s">
        <v>99</v>
      </c>
      <c r="B6" t="s">
        <v>100</v>
      </c>
      <c r="C6" s="1">
        <v>4396000</v>
      </c>
      <c r="D6" s="2">
        <v>2.1000000000000001E-2</v>
      </c>
      <c r="E6" s="3">
        <v>325.39999999999998</v>
      </c>
      <c r="F6" s="4">
        <v>1430458400</v>
      </c>
      <c r="G6" s="2">
        <v>4.0000000000000001E-3</v>
      </c>
      <c r="J6" t="str">
        <v>Apple Inc</v>
      </c>
      <c r="K6" t="str">
        <v>AAPL</v>
      </c>
      <c r="L6" s="9">
        <v>915226526</v>
      </c>
      <c r="M6" s="7">
        <v>5.8000000000000003E-2</v>
      </c>
      <c r="N6" s="8">
        <v>137.87</v>
      </c>
      <c r="O6" s="8">
        <v>126182281140</v>
      </c>
      <c r="P6" s="7">
        <v>0.379</v>
      </c>
    </row>
    <row r="7" spans="1:16" x14ac:dyDescent="0.35">
      <c r="A7" t="s">
        <v>97</v>
      </c>
      <c r="B7" t="s">
        <v>98</v>
      </c>
      <c r="C7" s="1">
        <v>915226526</v>
      </c>
      <c r="D7" s="2">
        <v>5.8000000000000003E-2</v>
      </c>
      <c r="E7" s="3">
        <v>137.87</v>
      </c>
      <c r="F7" s="4">
        <v>126182281140</v>
      </c>
      <c r="G7" s="2">
        <v>0.379</v>
      </c>
      <c r="J7" t="str">
        <v>Bank of America Corp</v>
      </c>
      <c r="K7" t="str">
        <v>BAC</v>
      </c>
      <c r="L7" s="9">
        <v>1032852006</v>
      </c>
      <c r="M7" s="7">
        <v>0.129</v>
      </c>
      <c r="N7" s="8">
        <v>33.85</v>
      </c>
      <c r="O7" s="8">
        <v>34962040403</v>
      </c>
      <c r="P7" s="7">
        <v>0.105</v>
      </c>
    </row>
    <row r="8" spans="1:16" x14ac:dyDescent="0.35">
      <c r="A8" t="s">
        <v>93</v>
      </c>
      <c r="B8" t="s">
        <v>94</v>
      </c>
      <c r="C8" s="1">
        <v>1032852006</v>
      </c>
      <c r="D8" s="2">
        <v>0.129</v>
      </c>
      <c r="E8" s="3">
        <v>33.85</v>
      </c>
      <c r="F8" s="4">
        <v>34962040403</v>
      </c>
      <c r="G8" s="2">
        <v>0.105</v>
      </c>
      <c r="J8" t="str">
        <v>BYD Co. Ltd</v>
      </c>
      <c r="K8" t="str">
        <v>BYDDF</v>
      </c>
      <c r="L8" s="9">
        <v>153332500</v>
      </c>
      <c r="M8" s="7">
        <v>0.14000000000000001</v>
      </c>
      <c r="N8" s="8">
        <v>29.25</v>
      </c>
      <c r="O8" s="8">
        <v>4484975625</v>
      </c>
      <c r="P8" s="7">
        <v>1.2999999999999999E-2</v>
      </c>
    </row>
    <row r="9" spans="1:16" x14ac:dyDescent="0.35">
      <c r="A9" t="s">
        <v>91</v>
      </c>
      <c r="B9" t="s">
        <v>92</v>
      </c>
      <c r="C9" s="1">
        <v>62514934</v>
      </c>
      <c r="D9" s="2">
        <v>7.6999999999999999E-2</v>
      </c>
      <c r="E9" s="3">
        <v>49.24</v>
      </c>
      <c r="F9" s="4">
        <v>3078235350</v>
      </c>
      <c r="G9" s="2">
        <v>8.9999999999999993E-3</v>
      </c>
      <c r="J9" t="str">
        <v>Chevron Corporation</v>
      </c>
      <c r="K9" t="str">
        <v>CVX</v>
      </c>
      <c r="L9" s="9">
        <v>169737318</v>
      </c>
      <c r="M9" s="7">
        <v>8.7999999999999995E-2</v>
      </c>
      <c r="N9" s="8">
        <v>180.9</v>
      </c>
      <c r="O9" s="8">
        <v>30705480826</v>
      </c>
      <c r="P9" s="7">
        <v>9.1999999999999998E-2</v>
      </c>
    </row>
    <row r="10" spans="1:16" x14ac:dyDescent="0.35">
      <c r="A10" t="s">
        <v>95</v>
      </c>
      <c r="B10" t="s">
        <v>96</v>
      </c>
      <c r="C10" s="1">
        <v>153332500</v>
      </c>
      <c r="D10" s="2">
        <v>0.14000000000000001</v>
      </c>
      <c r="E10" s="3">
        <v>29.25</v>
      </c>
      <c r="F10" s="4">
        <v>4484975625</v>
      </c>
      <c r="G10" s="2">
        <v>1.2999999999999999E-2</v>
      </c>
      <c r="J10" t="str">
        <v>Coca-Cola Co</v>
      </c>
      <c r="K10" t="str">
        <v>KO</v>
      </c>
      <c r="L10" s="9">
        <v>400000000</v>
      </c>
      <c r="M10" s="7">
        <v>9.1999999999999998E-2</v>
      </c>
      <c r="N10" s="8">
        <v>60.08</v>
      </c>
      <c r="O10" s="8">
        <v>24032000000</v>
      </c>
      <c r="P10" s="7">
        <v>7.1999999999999995E-2</v>
      </c>
    </row>
    <row r="11" spans="1:16" x14ac:dyDescent="0.35">
      <c r="A11" t="s">
        <v>89</v>
      </c>
      <c r="B11" t="s">
        <v>90</v>
      </c>
      <c r="C11" s="1">
        <v>9710183</v>
      </c>
      <c r="D11" s="2">
        <v>0.09</v>
      </c>
      <c r="E11" s="3">
        <v>121.59</v>
      </c>
      <c r="F11" s="4">
        <v>1180661151</v>
      </c>
      <c r="G11" s="2">
        <v>4.0000000000000001E-3</v>
      </c>
      <c r="J11" t="str">
        <v>Kraft Heinz Co</v>
      </c>
      <c r="K11" t="str">
        <v>KHC</v>
      </c>
      <c r="L11" s="9">
        <v>325634818</v>
      </c>
      <c r="M11" s="7">
        <v>0.26600000000000001</v>
      </c>
      <c r="N11" s="8">
        <v>39.880000000000003</v>
      </c>
      <c r="O11" s="8">
        <v>12986316542</v>
      </c>
      <c r="P11" s="7">
        <v>3.9E-2</v>
      </c>
    </row>
    <row r="12" spans="1:16" x14ac:dyDescent="0.35">
      <c r="A12" t="s">
        <v>87</v>
      </c>
      <c r="B12" t="s">
        <v>88</v>
      </c>
      <c r="C12" s="1">
        <v>3828941</v>
      </c>
      <c r="D12" s="2">
        <v>2.5000000000000001E-2</v>
      </c>
      <c r="E12" s="3">
        <v>396.11</v>
      </c>
      <c r="F12" s="4">
        <v>1516681820</v>
      </c>
      <c r="G12" s="2">
        <v>5.0000000000000001E-3</v>
      </c>
      <c r="J12" t="str">
        <v>Moody’s Corp</v>
      </c>
      <c r="K12" t="str">
        <v>MCO</v>
      </c>
      <c r="L12" s="9">
        <v>24669778</v>
      </c>
      <c r="M12" s="7">
        <v>0.13500000000000001</v>
      </c>
      <c r="N12" s="8">
        <v>320.47000000000003</v>
      </c>
      <c r="O12" s="8">
        <v>7905923756</v>
      </c>
      <c r="P12" s="7">
        <v>2.4E-2</v>
      </c>
    </row>
    <row r="13" spans="1:16" x14ac:dyDescent="0.35">
      <c r="A13" t="s">
        <v>85</v>
      </c>
      <c r="B13" t="s">
        <v>86</v>
      </c>
      <c r="C13" s="1">
        <v>169737318</v>
      </c>
      <c r="D13" s="2">
        <v>8.7999999999999995E-2</v>
      </c>
      <c r="E13" s="3">
        <v>180.9</v>
      </c>
      <c r="F13" s="4">
        <v>30705480826</v>
      </c>
      <c r="G13" s="2">
        <v>9.1999999999999998E-2</v>
      </c>
      <c r="J13" t="str">
        <v>Occidental Petroleum Corporation</v>
      </c>
      <c r="K13" t="str">
        <v>OXY</v>
      </c>
      <c r="L13" s="9">
        <v>194351650</v>
      </c>
      <c r="M13" s="7">
        <v>0.214</v>
      </c>
      <c r="N13" s="8">
        <v>66.91</v>
      </c>
      <c r="O13" s="8">
        <v>13004068902</v>
      </c>
      <c r="P13" s="7">
        <v>3.9E-2</v>
      </c>
    </row>
    <row r="14" spans="1:16" x14ac:dyDescent="0.35">
      <c r="A14" t="s">
        <v>83</v>
      </c>
      <c r="B14" t="s">
        <v>84</v>
      </c>
      <c r="C14" s="1">
        <v>55244797</v>
      </c>
      <c r="D14" s="2">
        <v>2.9000000000000001E-2</v>
      </c>
      <c r="E14" s="3">
        <v>51.09</v>
      </c>
      <c r="F14" s="4">
        <v>2822456679</v>
      </c>
      <c r="G14" s="2">
        <v>8.0000000000000002E-3</v>
      </c>
      <c r="J14" t="str">
        <v>Taiwan Semiconductor Mfg. Co. Ltd.</v>
      </c>
      <c r="K14" t="str">
        <v>TSM</v>
      </c>
      <c r="L14" s="9">
        <v>60060880</v>
      </c>
      <c r="M14" s="7">
        <v>1.2E-2</v>
      </c>
      <c r="N14" s="8">
        <v>91.03</v>
      </c>
      <c r="O14" s="8">
        <v>5467341906</v>
      </c>
      <c r="P14" s="7">
        <v>1.6E-2</v>
      </c>
    </row>
    <row r="15" spans="1:16" x14ac:dyDescent="0.35">
      <c r="A15" t="s">
        <v>81</v>
      </c>
      <c r="B15" t="s">
        <v>82</v>
      </c>
      <c r="C15" s="1">
        <v>400000000</v>
      </c>
      <c r="D15" s="2">
        <v>9.1999999999999998E-2</v>
      </c>
      <c r="E15" s="3">
        <v>60.08</v>
      </c>
      <c r="F15" s="4">
        <v>24032000000</v>
      </c>
      <c r="G15" s="2">
        <v>7.1999999999999995E-2</v>
      </c>
    </row>
    <row r="16" spans="1:16" x14ac:dyDescent="0.35">
      <c r="A16" t="s">
        <v>79</v>
      </c>
      <c r="B16" t="s">
        <v>80</v>
      </c>
      <c r="C16" s="1">
        <v>36095570</v>
      </c>
      <c r="D16" s="2">
        <v>0.40100000000000002</v>
      </c>
      <c r="E16" s="3">
        <v>80.319999999999993</v>
      </c>
      <c r="F16" s="4">
        <v>2899196182</v>
      </c>
      <c r="G16" s="2">
        <v>8.9999999999999993E-3</v>
      </c>
    </row>
    <row r="17" spans="1:7" x14ac:dyDescent="0.35">
      <c r="A17" t="s">
        <v>77</v>
      </c>
      <c r="B17" t="s">
        <v>78</v>
      </c>
      <c r="C17" s="1">
        <v>227750</v>
      </c>
      <c r="D17" s="2">
        <v>0</v>
      </c>
      <c r="E17" s="3">
        <v>185.96</v>
      </c>
      <c r="F17" s="4">
        <v>42352390</v>
      </c>
      <c r="G17" s="2">
        <v>0</v>
      </c>
    </row>
    <row r="18" spans="1:7" x14ac:dyDescent="0.35">
      <c r="A18" t="s">
        <v>75</v>
      </c>
      <c r="B18" t="s">
        <v>76</v>
      </c>
      <c r="C18" s="1">
        <v>4780000</v>
      </c>
      <c r="D18" s="2">
        <v>4.4999999999999998E-2</v>
      </c>
      <c r="E18" s="3">
        <v>83.69</v>
      </c>
      <c r="F18" s="4">
        <v>400038200</v>
      </c>
      <c r="G18" s="2">
        <v>1E-3</v>
      </c>
    </row>
    <row r="19" spans="1:7" x14ac:dyDescent="0.35">
      <c r="A19" t="s">
        <v>73</v>
      </c>
      <c r="B19" t="s">
        <v>74</v>
      </c>
      <c r="C19" s="1">
        <v>50000000</v>
      </c>
      <c r="D19" s="2">
        <v>3.5000000000000003E-2</v>
      </c>
      <c r="E19" s="3">
        <v>35.35</v>
      </c>
      <c r="F19" s="4">
        <v>1767500000</v>
      </c>
      <c r="G19" s="2">
        <v>5.0000000000000001E-3</v>
      </c>
    </row>
    <row r="20" spans="1:7" x14ac:dyDescent="0.35">
      <c r="A20" t="s">
        <v>71</v>
      </c>
      <c r="B20" t="s">
        <v>72</v>
      </c>
      <c r="C20" s="1">
        <v>6353727</v>
      </c>
      <c r="D20" s="2">
        <v>6.5000000000000002E-2</v>
      </c>
      <c r="E20" s="3">
        <v>117.42</v>
      </c>
      <c r="F20" s="4">
        <v>746054624</v>
      </c>
      <c r="G20" s="2">
        <v>2E-3</v>
      </c>
    </row>
    <row r="21" spans="1:7" x14ac:dyDescent="0.35">
      <c r="A21" t="s">
        <v>69</v>
      </c>
      <c r="B21" t="s">
        <v>70</v>
      </c>
      <c r="C21" s="1">
        <v>120952818</v>
      </c>
      <c r="D21" s="2">
        <v>0.123</v>
      </c>
      <c r="E21" s="3">
        <v>27.91</v>
      </c>
      <c r="F21" s="4">
        <v>3375793150</v>
      </c>
      <c r="G21" s="2">
        <v>0.01</v>
      </c>
    </row>
    <row r="22" spans="1:7" x14ac:dyDescent="0.35">
      <c r="A22" t="s">
        <v>67</v>
      </c>
      <c r="B22" t="s">
        <v>68</v>
      </c>
      <c r="C22" s="1">
        <v>98380800</v>
      </c>
      <c r="D22" s="2">
        <v>6.2E-2</v>
      </c>
      <c r="E22" s="3">
        <v>31.86</v>
      </c>
      <c r="F22" s="4">
        <v>3134412288</v>
      </c>
      <c r="G22" s="2">
        <v>8.9999999999999993E-3</v>
      </c>
    </row>
    <row r="23" spans="1:7" x14ac:dyDescent="0.35">
      <c r="A23" t="s">
        <v>65</v>
      </c>
      <c r="B23" t="s">
        <v>66</v>
      </c>
      <c r="C23" s="1">
        <v>433558</v>
      </c>
      <c r="D23" s="2">
        <v>2E-3</v>
      </c>
      <c r="E23" s="3">
        <v>38.07</v>
      </c>
      <c r="F23" s="4">
        <v>16505553</v>
      </c>
      <c r="G23" s="2">
        <v>0</v>
      </c>
    </row>
    <row r="24" spans="1:7" x14ac:dyDescent="0.35">
      <c r="A24" t="s">
        <v>63</v>
      </c>
      <c r="B24" t="s">
        <v>64</v>
      </c>
      <c r="C24" s="1">
        <v>327100</v>
      </c>
      <c r="D24" s="2">
        <v>0</v>
      </c>
      <c r="E24" s="3">
        <v>168.74</v>
      </c>
      <c r="F24" s="4">
        <v>55194854</v>
      </c>
      <c r="G24" s="2">
        <v>0</v>
      </c>
    </row>
    <row r="25" spans="1:7" x14ac:dyDescent="0.35">
      <c r="A25" t="s">
        <v>61</v>
      </c>
      <c r="B25" t="s">
        <v>62</v>
      </c>
      <c r="C25" s="1">
        <v>325634818</v>
      </c>
      <c r="D25" s="2">
        <v>0.26600000000000001</v>
      </c>
      <c r="E25" s="3">
        <v>39.880000000000003</v>
      </c>
      <c r="F25" s="4">
        <v>12986316542</v>
      </c>
      <c r="G25" s="2">
        <v>3.9E-2</v>
      </c>
    </row>
    <row r="26" spans="1:7" x14ac:dyDescent="0.35">
      <c r="A26" t="s">
        <v>59</v>
      </c>
      <c r="B26" t="s">
        <v>60</v>
      </c>
      <c r="C26" s="1">
        <v>50268823</v>
      </c>
      <c r="D26" s="2">
        <v>7.0000000000000007E-2</v>
      </c>
      <c r="E26" s="3">
        <v>44.45</v>
      </c>
      <c r="F26" s="4">
        <v>2234449182</v>
      </c>
      <c r="G26" s="2">
        <v>7.0000000000000001E-3</v>
      </c>
    </row>
    <row r="27" spans="1:7" x14ac:dyDescent="0.35">
      <c r="A27" t="s">
        <v>57</v>
      </c>
      <c r="B27" t="s">
        <v>58</v>
      </c>
      <c r="C27" s="1">
        <v>2630792</v>
      </c>
      <c r="D27" s="2">
        <v>5.7000000000000002E-2</v>
      </c>
      <c r="E27" s="3">
        <v>9.18</v>
      </c>
      <c r="F27" s="4">
        <v>24150671</v>
      </c>
      <c r="G27" s="2">
        <v>0</v>
      </c>
    </row>
    <row r="28" spans="1:7" x14ac:dyDescent="0.35">
      <c r="A28" t="s">
        <v>55</v>
      </c>
      <c r="B28" t="s">
        <v>56</v>
      </c>
      <c r="C28" s="1">
        <v>1284020</v>
      </c>
      <c r="D28" s="2">
        <v>7.0000000000000001E-3</v>
      </c>
      <c r="E28" s="3">
        <v>9.17</v>
      </c>
      <c r="F28" s="4">
        <v>11774463</v>
      </c>
      <c r="G28" s="2">
        <v>0</v>
      </c>
    </row>
    <row r="29" spans="1:7" x14ac:dyDescent="0.35">
      <c r="A29" t="s">
        <v>50</v>
      </c>
      <c r="B29" t="s">
        <v>51</v>
      </c>
      <c r="C29" s="1">
        <v>7722451</v>
      </c>
      <c r="D29" s="2">
        <v>3.6999999999999998E-2</v>
      </c>
      <c r="E29" s="3">
        <v>70.09</v>
      </c>
      <c r="F29" s="4">
        <v>541266591</v>
      </c>
      <c r="G29" s="2">
        <v>2E-3</v>
      </c>
    </row>
    <row r="30" spans="1:7" x14ac:dyDescent="0.35">
      <c r="A30" t="s">
        <v>53</v>
      </c>
      <c r="B30" t="s">
        <v>54</v>
      </c>
      <c r="C30" s="1">
        <v>20207680</v>
      </c>
      <c r="D30" s="2">
        <v>0.20599999999999999</v>
      </c>
      <c r="E30" s="3">
        <v>40.119999999999997</v>
      </c>
      <c r="F30" s="4">
        <v>810732122</v>
      </c>
      <c r="G30" s="2">
        <v>2E-3</v>
      </c>
    </row>
    <row r="31" spans="1:7" x14ac:dyDescent="0.35">
      <c r="A31" t="s">
        <v>50</v>
      </c>
      <c r="B31" t="s">
        <v>52</v>
      </c>
      <c r="C31" s="1">
        <v>43208291</v>
      </c>
      <c r="D31" s="2">
        <v>0.19800000000000001</v>
      </c>
      <c r="E31" s="3">
        <v>39.99</v>
      </c>
      <c r="F31" s="4">
        <v>1727899557</v>
      </c>
      <c r="G31" s="2">
        <v>5.0000000000000001E-3</v>
      </c>
    </row>
    <row r="32" spans="1:7" x14ac:dyDescent="0.35">
      <c r="A32" t="s">
        <v>48</v>
      </c>
      <c r="B32" t="s">
        <v>49</v>
      </c>
      <c r="C32" s="1">
        <v>5795906</v>
      </c>
      <c r="D32" s="2">
        <v>8.1000000000000003E-2</v>
      </c>
      <c r="E32" s="3">
        <v>62.9</v>
      </c>
      <c r="F32" s="4">
        <v>364562487</v>
      </c>
      <c r="G32" s="2">
        <v>1E-3</v>
      </c>
    </row>
    <row r="33" spans="1:7" x14ac:dyDescent="0.35">
      <c r="A33" t="s">
        <v>44</v>
      </c>
      <c r="B33" t="s">
        <v>45</v>
      </c>
      <c r="C33" s="1">
        <v>471661</v>
      </c>
      <c r="D33" s="2">
        <v>3.5000000000000003E-2</v>
      </c>
      <c r="E33" s="3">
        <v>1380.56</v>
      </c>
      <c r="F33" s="4">
        <v>651156310</v>
      </c>
      <c r="G33" s="2">
        <v>2E-3</v>
      </c>
    </row>
    <row r="34" spans="1:7" x14ac:dyDescent="0.35">
      <c r="A34" t="s">
        <v>42</v>
      </c>
      <c r="B34" t="s">
        <v>43</v>
      </c>
      <c r="C34" s="1">
        <v>404911</v>
      </c>
      <c r="D34" s="2">
        <v>1E-3</v>
      </c>
      <c r="E34" s="3">
        <v>173.12</v>
      </c>
      <c r="F34" s="4">
        <v>70098192</v>
      </c>
      <c r="G34" s="2">
        <v>0</v>
      </c>
    </row>
    <row r="35" spans="1:7" x14ac:dyDescent="0.35">
      <c r="A35" t="s">
        <v>40</v>
      </c>
      <c r="B35" t="s">
        <v>41</v>
      </c>
      <c r="C35" s="1">
        <v>3986648</v>
      </c>
      <c r="D35" s="2">
        <v>4.0000000000000001E-3</v>
      </c>
      <c r="E35" s="3">
        <v>376.28</v>
      </c>
      <c r="F35" s="4">
        <v>1500095909</v>
      </c>
      <c r="G35" s="2">
        <v>5.0000000000000001E-3</v>
      </c>
    </row>
    <row r="36" spans="1:7" x14ac:dyDescent="0.35">
      <c r="A36" t="s">
        <v>38</v>
      </c>
      <c r="B36" t="s">
        <v>39</v>
      </c>
      <c r="C36" s="1">
        <v>3198344</v>
      </c>
      <c r="D36" s="2">
        <v>2.3E-2</v>
      </c>
      <c r="E36" s="3">
        <v>378.04</v>
      </c>
      <c r="F36" s="4">
        <v>1209101966</v>
      </c>
      <c r="G36" s="2">
        <v>4.0000000000000001E-3</v>
      </c>
    </row>
    <row r="37" spans="1:7" x14ac:dyDescent="0.35">
      <c r="A37" t="s">
        <v>46</v>
      </c>
      <c r="B37" t="s">
        <v>47</v>
      </c>
      <c r="C37" s="1">
        <v>578000</v>
      </c>
      <c r="D37" s="2">
        <v>0</v>
      </c>
      <c r="E37" s="3">
        <v>64.040000000000006</v>
      </c>
      <c r="F37" s="4">
        <v>37015120</v>
      </c>
      <c r="G37" s="2">
        <v>0</v>
      </c>
    </row>
    <row r="38" spans="1:7" x14ac:dyDescent="0.35">
      <c r="A38" t="s">
        <v>36</v>
      </c>
      <c r="B38" t="s">
        <v>37</v>
      </c>
      <c r="C38" s="1">
        <v>24669778</v>
      </c>
      <c r="D38" s="2">
        <v>0.13500000000000001</v>
      </c>
      <c r="E38" s="3">
        <v>320.47000000000003</v>
      </c>
      <c r="F38" s="4">
        <v>7905923756</v>
      </c>
      <c r="G38" s="2">
        <v>2.4E-2</v>
      </c>
    </row>
    <row r="39" spans="1:7" x14ac:dyDescent="0.35">
      <c r="A39" t="s">
        <v>34</v>
      </c>
      <c r="B39" t="s">
        <v>35</v>
      </c>
      <c r="C39" s="1">
        <v>107118784</v>
      </c>
      <c r="D39" s="2">
        <v>2.3E-2</v>
      </c>
      <c r="E39" s="3">
        <v>3.81</v>
      </c>
      <c r="F39" s="4">
        <v>408122567</v>
      </c>
      <c r="G39" s="2">
        <v>1E-3</v>
      </c>
    </row>
    <row r="40" spans="1:7" x14ac:dyDescent="0.35">
      <c r="A40" t="s">
        <v>32</v>
      </c>
      <c r="B40" t="s">
        <v>33</v>
      </c>
      <c r="C40" s="1">
        <v>194351650</v>
      </c>
      <c r="D40" s="2">
        <v>0.214</v>
      </c>
      <c r="E40" s="3">
        <v>66.91</v>
      </c>
      <c r="F40" s="4">
        <v>13004068902</v>
      </c>
      <c r="G40" s="2">
        <v>3.9E-2</v>
      </c>
    </row>
    <row r="41" spans="1:7" x14ac:dyDescent="0.35">
      <c r="A41" t="s">
        <v>30</v>
      </c>
      <c r="B41" t="s">
        <v>31</v>
      </c>
      <c r="C41" s="1">
        <v>91216510</v>
      </c>
      <c r="D41" s="2">
        <v>0.15</v>
      </c>
      <c r="E41" s="3">
        <v>20.3</v>
      </c>
      <c r="F41" s="4">
        <v>1851695153</v>
      </c>
      <c r="G41" s="2">
        <v>6.0000000000000001E-3</v>
      </c>
    </row>
    <row r="42" spans="1:7" x14ac:dyDescent="0.35">
      <c r="A42" t="s">
        <v>28</v>
      </c>
      <c r="B42" t="s">
        <v>29</v>
      </c>
      <c r="C42" s="1">
        <v>315400</v>
      </c>
      <c r="D42" s="2">
        <v>0</v>
      </c>
      <c r="E42" s="3">
        <v>142.97</v>
      </c>
      <c r="F42" s="4">
        <v>45092738</v>
      </c>
      <c r="G42" s="2">
        <v>0</v>
      </c>
    </row>
    <row r="43" spans="1:7" x14ac:dyDescent="0.35">
      <c r="A43" t="s">
        <v>27</v>
      </c>
      <c r="B43" t="s">
        <v>27</v>
      </c>
      <c r="C43" s="1">
        <v>2360000</v>
      </c>
      <c r="D43" s="2">
        <v>9.9000000000000005E-2</v>
      </c>
      <c r="E43" s="3">
        <v>299.17</v>
      </c>
      <c r="F43" s="4">
        <v>706041200</v>
      </c>
      <c r="G43" s="2">
        <v>2E-3</v>
      </c>
    </row>
    <row r="44" spans="1:7" x14ac:dyDescent="0.35">
      <c r="A44" t="s">
        <v>23</v>
      </c>
      <c r="B44" t="s">
        <v>24</v>
      </c>
      <c r="C44" s="1">
        <v>6125376</v>
      </c>
      <c r="D44" s="2">
        <v>1.9E-2</v>
      </c>
      <c r="E44" s="3">
        <v>144.82</v>
      </c>
      <c r="F44" s="4">
        <v>887076952</v>
      </c>
      <c r="G44" s="2">
        <v>3.0000000000000001E-3</v>
      </c>
    </row>
    <row r="45" spans="1:7" x14ac:dyDescent="0.35">
      <c r="A45" t="s">
        <v>25</v>
      </c>
      <c r="B45" t="s">
        <v>26</v>
      </c>
      <c r="C45" s="1">
        <v>39400</v>
      </c>
      <c r="D45" s="2">
        <v>0</v>
      </c>
      <c r="E45" s="3">
        <v>395.88</v>
      </c>
      <c r="F45" s="4">
        <v>15597672</v>
      </c>
      <c r="G45" s="2">
        <v>0</v>
      </c>
    </row>
    <row r="46" spans="1:7" x14ac:dyDescent="0.35">
      <c r="A46" t="s">
        <v>21</v>
      </c>
      <c r="B46" t="s">
        <v>22</v>
      </c>
      <c r="C46" s="1">
        <v>10695448</v>
      </c>
      <c r="D46" s="2">
        <v>3.4000000000000002E-2</v>
      </c>
      <c r="E46" s="3">
        <v>9.76</v>
      </c>
      <c r="F46" s="4">
        <v>104387572</v>
      </c>
      <c r="G46" s="2">
        <v>0</v>
      </c>
    </row>
    <row r="47" spans="1:7" x14ac:dyDescent="0.35">
      <c r="A47" t="s">
        <v>16</v>
      </c>
      <c r="B47" t="s">
        <v>17</v>
      </c>
      <c r="C47" s="1">
        <v>60060880</v>
      </c>
      <c r="D47" s="2">
        <v>1.2E-2</v>
      </c>
      <c r="E47" s="3">
        <v>91.03</v>
      </c>
      <c r="F47" s="4">
        <v>5467341906</v>
      </c>
      <c r="G47" s="2">
        <v>1.6E-2</v>
      </c>
    </row>
    <row r="48" spans="1:7" x14ac:dyDescent="0.35">
      <c r="A48" t="s">
        <v>19</v>
      </c>
      <c r="B48" t="s">
        <v>20</v>
      </c>
      <c r="C48" s="1">
        <v>5242000</v>
      </c>
      <c r="D48" s="2">
        <v>4.0000000000000001E-3</v>
      </c>
      <c r="E48" s="3">
        <v>145.12</v>
      </c>
      <c r="F48" s="4">
        <v>760719040</v>
      </c>
      <c r="G48" s="2">
        <v>2E-3</v>
      </c>
    </row>
    <row r="49" spans="1:7" x14ac:dyDescent="0.35">
      <c r="A49" t="s">
        <v>12</v>
      </c>
      <c r="B49" t="s">
        <v>13</v>
      </c>
      <c r="C49" s="1">
        <v>59400</v>
      </c>
      <c r="D49" s="2">
        <v>0</v>
      </c>
      <c r="E49" s="3">
        <v>178.13</v>
      </c>
      <c r="F49" s="4">
        <v>10580922</v>
      </c>
      <c r="G49" s="2">
        <v>0</v>
      </c>
    </row>
    <row r="50" spans="1:7" x14ac:dyDescent="0.35">
      <c r="A50" t="s">
        <v>14</v>
      </c>
      <c r="B50" t="s">
        <v>15</v>
      </c>
      <c r="C50" s="1">
        <v>52547023</v>
      </c>
      <c r="D50" s="2">
        <v>3.4000000000000002E-2</v>
      </c>
      <c r="E50" s="3">
        <v>46.46</v>
      </c>
      <c r="F50" s="4">
        <v>2441334689</v>
      </c>
      <c r="G50" s="2">
        <v>7.0000000000000001E-3</v>
      </c>
    </row>
    <row r="51" spans="1:7" x14ac:dyDescent="0.35">
      <c r="A51" t="s">
        <v>10</v>
      </c>
      <c r="B51" t="s">
        <v>11</v>
      </c>
      <c r="C51" s="1">
        <v>43000</v>
      </c>
      <c r="D51" s="2">
        <v>0</v>
      </c>
      <c r="E51" s="3">
        <v>363.71</v>
      </c>
      <c r="F51" s="4">
        <v>15639530</v>
      </c>
      <c r="G51" s="2">
        <v>0</v>
      </c>
    </row>
    <row r="52" spans="1:7" x14ac:dyDescent="0.35">
      <c r="A52" t="s">
        <v>8</v>
      </c>
      <c r="B52" t="s">
        <v>9</v>
      </c>
      <c r="C52" s="1">
        <v>12815613</v>
      </c>
      <c r="D52" s="2">
        <v>0.121</v>
      </c>
      <c r="E52" s="3">
        <v>214.91</v>
      </c>
      <c r="F52" s="4">
        <v>2754203390</v>
      </c>
      <c r="G52" s="2">
        <v>8.0000000000000002E-3</v>
      </c>
    </row>
    <row r="53" spans="1:7" x14ac:dyDescent="0.35">
      <c r="A53" t="s">
        <v>6</v>
      </c>
      <c r="B53" t="s">
        <v>7</v>
      </c>
      <c r="C53" s="1">
        <v>8297460</v>
      </c>
      <c r="D53" s="2">
        <v>2E-3</v>
      </c>
      <c r="E53" s="3">
        <v>224.31</v>
      </c>
      <c r="F53" s="4">
        <v>1861203253</v>
      </c>
      <c r="G53" s="2">
        <v>6.0000000000000001E-3</v>
      </c>
    </row>
    <row r="54" spans="1:7" x14ac:dyDescent="0.35">
      <c r="A54" t="s">
        <v>18</v>
      </c>
      <c r="F54" s="4">
        <v>332645192995</v>
      </c>
      <c r="G54" s="2">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7468E-B8D7-470B-BE70-84D0094B45A3}">
  <dimension ref="A3:B16"/>
  <sheetViews>
    <sheetView workbookViewId="0">
      <selection activeCell="L13" sqref="L13"/>
    </sheetView>
  </sheetViews>
  <sheetFormatPr defaultRowHeight="14.5" x14ac:dyDescent="0.35"/>
  <cols>
    <col min="1" max="1" width="50.6328125" bestFit="1" customWidth="1"/>
    <col min="2" max="2" width="10" customWidth="1"/>
  </cols>
  <sheetData>
    <row r="3" spans="1:2" x14ac:dyDescent="0.35">
      <c r="A3" s="17" t="s">
        <v>114</v>
      </c>
      <c r="B3" t="s">
        <v>125</v>
      </c>
    </row>
    <row r="4" spans="1:2" x14ac:dyDescent="0.35">
      <c r="A4" s="18" t="s">
        <v>113</v>
      </c>
      <c r="B4" s="27">
        <v>35.0655</v>
      </c>
    </row>
    <row r="5" spans="1:2" x14ac:dyDescent="0.35">
      <c r="A5" s="18" t="s">
        <v>115</v>
      </c>
      <c r="B5" s="27">
        <v>15.750999999999999</v>
      </c>
    </row>
    <row r="6" spans="1:2" x14ac:dyDescent="0.35">
      <c r="A6" s="18" t="s">
        <v>116</v>
      </c>
      <c r="B6" s="27">
        <v>23.247699999999998</v>
      </c>
    </row>
    <row r="7" spans="1:2" x14ac:dyDescent="0.35">
      <c r="A7" s="18" t="s">
        <v>117</v>
      </c>
      <c r="B7" s="27">
        <v>10.967599999999999</v>
      </c>
    </row>
    <row r="8" spans="1:2" x14ac:dyDescent="0.35">
      <c r="A8" s="18" t="s">
        <v>110</v>
      </c>
      <c r="B8" s="27">
        <v>79.304000000000002</v>
      </c>
    </row>
    <row r="9" spans="1:2" x14ac:dyDescent="0.35">
      <c r="A9" s="18" t="s">
        <v>118</v>
      </c>
      <c r="B9" s="27">
        <v>10.187900000000001</v>
      </c>
    </row>
    <row r="10" spans="1:2" x14ac:dyDescent="0.35">
      <c r="A10" s="18" t="s">
        <v>119</v>
      </c>
      <c r="B10" s="27">
        <v>37.729500000000002</v>
      </c>
    </row>
    <row r="11" spans="1:2" x14ac:dyDescent="0.35">
      <c r="A11" s="18" t="s">
        <v>120</v>
      </c>
      <c r="B11" s="27">
        <v>5.3410000000000002</v>
      </c>
    </row>
    <row r="12" spans="1:2" x14ac:dyDescent="0.35">
      <c r="A12" s="18" t="s">
        <v>121</v>
      </c>
      <c r="B12" s="27">
        <v>14.414999999999999</v>
      </c>
    </row>
    <row r="13" spans="1:2" x14ac:dyDescent="0.35">
      <c r="A13" s="18" t="s">
        <v>122</v>
      </c>
      <c r="B13" s="27">
        <v>26.712</v>
      </c>
    </row>
    <row r="14" spans="1:2" x14ac:dyDescent="0.35">
      <c r="A14" s="18" t="s">
        <v>123</v>
      </c>
      <c r="B14" s="27">
        <v>50.489100000000001</v>
      </c>
    </row>
    <row r="15" spans="1:2" x14ac:dyDescent="0.35">
      <c r="A15" s="18" t="s">
        <v>137</v>
      </c>
      <c r="B15" s="27">
        <v>0</v>
      </c>
    </row>
    <row r="16" spans="1:2" x14ac:dyDescent="0.35">
      <c r="A16" s="18" t="s">
        <v>124</v>
      </c>
      <c r="B16" s="27">
        <v>309.21030000000002</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2AD92-540E-4EE8-88FB-0AC374601C5C}">
  <dimension ref="A3:B14"/>
  <sheetViews>
    <sheetView workbookViewId="0">
      <selection activeCell="B4" sqref="B4:B13"/>
    </sheetView>
  </sheetViews>
  <sheetFormatPr defaultRowHeight="14.5" x14ac:dyDescent="0.35"/>
  <cols>
    <col min="1" max="1" width="39" bestFit="1" customWidth="1"/>
    <col min="2" max="3" width="19.90625" customWidth="1"/>
  </cols>
  <sheetData>
    <row r="3" spans="1:2" x14ac:dyDescent="0.35">
      <c r="A3" s="17" t="s">
        <v>114</v>
      </c>
      <c r="B3" t="s">
        <v>135</v>
      </c>
    </row>
    <row r="4" spans="1:2" x14ac:dyDescent="0.35">
      <c r="A4" s="18" t="s">
        <v>126</v>
      </c>
      <c r="B4" s="21">
        <v>1.2999999999999999E-2</v>
      </c>
    </row>
    <row r="5" spans="1:2" x14ac:dyDescent="0.35">
      <c r="A5" s="18" t="s">
        <v>127</v>
      </c>
      <c r="B5" s="21">
        <v>0.17399999999999999</v>
      </c>
    </row>
    <row r="6" spans="1:2" x14ac:dyDescent="0.35">
      <c r="A6" s="18" t="s">
        <v>128</v>
      </c>
      <c r="B6" s="21">
        <v>7.1999999999999995E-2</v>
      </c>
    </row>
    <row r="7" spans="1:2" x14ac:dyDescent="0.35">
      <c r="A7" s="18" t="s">
        <v>129</v>
      </c>
      <c r="B7" s="21">
        <v>0.379</v>
      </c>
    </row>
    <row r="8" spans="1:2" x14ac:dyDescent="0.35">
      <c r="A8" s="18" t="s">
        <v>130</v>
      </c>
      <c r="B8" s="21">
        <v>3.9E-2</v>
      </c>
    </row>
    <row r="9" spans="1:2" x14ac:dyDescent="0.35">
      <c r="A9" s="18" t="s">
        <v>131</v>
      </c>
      <c r="B9" s="21">
        <v>0.13100000000000001</v>
      </c>
    </row>
    <row r="10" spans="1:2" x14ac:dyDescent="0.35">
      <c r="A10" s="18" t="s">
        <v>132</v>
      </c>
      <c r="B10" s="21">
        <v>2.4E-2</v>
      </c>
    </row>
    <row r="11" spans="1:2" x14ac:dyDescent="0.35">
      <c r="A11" s="18" t="s">
        <v>133</v>
      </c>
      <c r="B11" s="21">
        <v>1.6E-2</v>
      </c>
    </row>
    <row r="12" spans="1:2" x14ac:dyDescent="0.35">
      <c r="A12" s="18" t="s">
        <v>134</v>
      </c>
      <c r="B12" s="21">
        <v>1.2999999999999999E-2</v>
      </c>
    </row>
    <row r="13" spans="1:2" x14ac:dyDescent="0.35">
      <c r="A13" s="18" t="s">
        <v>137</v>
      </c>
      <c r="B13" s="21">
        <v>0.13900000000000001</v>
      </c>
    </row>
    <row r="14" spans="1:2" x14ac:dyDescent="0.35">
      <c r="A14" s="18" t="s">
        <v>124</v>
      </c>
      <c r="B14" s="27">
        <v>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CB862-5444-4B7C-948C-69B6CE331250}">
  <dimension ref="A3:B16"/>
  <sheetViews>
    <sheetView workbookViewId="0">
      <selection activeCell="B4" sqref="B4:B15"/>
    </sheetView>
  </sheetViews>
  <sheetFormatPr defaultRowHeight="14.5" x14ac:dyDescent="0.35"/>
  <cols>
    <col min="1" max="1" width="50.6328125" bestFit="1" customWidth="1"/>
    <col min="2" max="2" width="19.90625" customWidth="1"/>
  </cols>
  <sheetData>
    <row r="3" spans="1:2" x14ac:dyDescent="0.35">
      <c r="A3" s="17" t="s">
        <v>114</v>
      </c>
      <c r="B3" t="s">
        <v>135</v>
      </c>
    </row>
    <row r="4" spans="1:2" x14ac:dyDescent="0.35">
      <c r="A4" s="18" t="s">
        <v>113</v>
      </c>
      <c r="B4" s="21">
        <v>1.2999999999999999E-2</v>
      </c>
    </row>
    <row r="5" spans="1:2" x14ac:dyDescent="0.35">
      <c r="A5" s="18" t="s">
        <v>115</v>
      </c>
      <c r="B5" s="21">
        <v>6.9000000000000006E-2</v>
      </c>
    </row>
    <row r="6" spans="1:2" x14ac:dyDescent="0.35">
      <c r="A6" s="18" t="s">
        <v>116</v>
      </c>
      <c r="B6" s="21">
        <v>0.379</v>
      </c>
    </row>
    <row r="7" spans="1:2" x14ac:dyDescent="0.35">
      <c r="A7" s="18" t="s">
        <v>117</v>
      </c>
      <c r="B7" s="21">
        <v>0.105</v>
      </c>
    </row>
    <row r="8" spans="1:2" x14ac:dyDescent="0.35">
      <c r="A8" s="18" t="s">
        <v>110</v>
      </c>
      <c r="B8" s="21">
        <v>1.2999999999999999E-2</v>
      </c>
    </row>
    <row r="9" spans="1:2" x14ac:dyDescent="0.35">
      <c r="A9" s="18" t="s">
        <v>118</v>
      </c>
      <c r="B9" s="21">
        <v>9.1999999999999998E-2</v>
      </c>
    </row>
    <row r="10" spans="1:2" x14ac:dyDescent="0.35">
      <c r="A10" s="18" t="s">
        <v>119</v>
      </c>
      <c r="B10" s="21">
        <v>2.4E-2</v>
      </c>
    </row>
    <row r="11" spans="1:2" x14ac:dyDescent="0.35">
      <c r="A11" s="18" t="s">
        <v>120</v>
      </c>
      <c r="B11" s="21">
        <v>3.9E-2</v>
      </c>
    </row>
    <row r="12" spans="1:2" x14ac:dyDescent="0.35">
      <c r="A12" s="18" t="s">
        <v>121</v>
      </c>
      <c r="B12" s="21">
        <v>1.6E-2</v>
      </c>
    </row>
    <row r="13" spans="1:2" x14ac:dyDescent="0.35">
      <c r="A13" s="18" t="s">
        <v>122</v>
      </c>
      <c r="B13" s="21">
        <v>7.1999999999999995E-2</v>
      </c>
    </row>
    <row r="14" spans="1:2" x14ac:dyDescent="0.35">
      <c r="A14" s="18" t="s">
        <v>123</v>
      </c>
      <c r="B14" s="21">
        <v>3.9E-2</v>
      </c>
    </row>
    <row r="15" spans="1:2" x14ac:dyDescent="0.35">
      <c r="A15" s="18" t="s">
        <v>137</v>
      </c>
      <c r="B15" s="21">
        <v>0.13900000000000001</v>
      </c>
    </row>
    <row r="16" spans="1:2" x14ac:dyDescent="0.35">
      <c r="A16" s="18" t="s">
        <v>124</v>
      </c>
      <c r="B16" s="27">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301D5-7922-4539-BD83-7178FF63E2E1}">
  <dimension ref="A3:B16"/>
  <sheetViews>
    <sheetView workbookViewId="0">
      <selection activeCell="S11" sqref="S11"/>
    </sheetView>
  </sheetViews>
  <sheetFormatPr defaultRowHeight="14.5" x14ac:dyDescent="0.35"/>
  <cols>
    <col min="1" max="1" width="50.6328125" bestFit="1" customWidth="1"/>
    <col min="2" max="2" width="19.1796875" bestFit="1" customWidth="1"/>
    <col min="3" max="3" width="13.36328125" customWidth="1"/>
    <col min="4" max="4" width="15.7265625" customWidth="1"/>
    <col min="5" max="5" width="11.7265625" customWidth="1"/>
    <col min="6" max="6" width="4.1796875" customWidth="1"/>
    <col min="7" max="7" width="4.1796875" bestFit="1" customWidth="1"/>
    <col min="8" max="8" width="4.26953125" bestFit="1" customWidth="1"/>
    <col min="9" max="9" width="3.26953125" bestFit="1" customWidth="1"/>
    <col min="10" max="10" width="5" bestFit="1" customWidth="1"/>
    <col min="11" max="11" width="4.26953125" bestFit="1" customWidth="1"/>
    <col min="12" max="12" width="4.453125" bestFit="1" customWidth="1"/>
    <col min="13" max="13" width="10.7265625" bestFit="1" customWidth="1"/>
  </cols>
  <sheetData>
    <row r="3" spans="1:2" x14ac:dyDescent="0.35">
      <c r="A3" s="17" t="s">
        <v>114</v>
      </c>
      <c r="B3" t="s">
        <v>136</v>
      </c>
    </row>
    <row r="4" spans="1:2" x14ac:dyDescent="0.35">
      <c r="A4" s="18" t="s">
        <v>113</v>
      </c>
      <c r="B4" s="20">
        <v>4440875385</v>
      </c>
    </row>
    <row r="5" spans="1:2" x14ac:dyDescent="0.35">
      <c r="A5" s="18" t="s">
        <v>115</v>
      </c>
      <c r="B5" s="20">
        <v>22984182120</v>
      </c>
    </row>
    <row r="6" spans="1:2" x14ac:dyDescent="0.35">
      <c r="A6" s="18" t="s">
        <v>116</v>
      </c>
      <c r="B6" s="20">
        <v>126182281140</v>
      </c>
    </row>
    <row r="7" spans="1:2" x14ac:dyDescent="0.35">
      <c r="A7" s="18" t="s">
        <v>117</v>
      </c>
      <c r="B7" s="20">
        <v>34962040403</v>
      </c>
    </row>
    <row r="8" spans="1:2" x14ac:dyDescent="0.35">
      <c r="A8" s="18" t="s">
        <v>110</v>
      </c>
      <c r="B8" s="20">
        <v>4484975625</v>
      </c>
    </row>
    <row r="9" spans="1:2" x14ac:dyDescent="0.35">
      <c r="A9" s="18" t="s">
        <v>118</v>
      </c>
      <c r="B9" s="20">
        <v>30705480826</v>
      </c>
    </row>
    <row r="10" spans="1:2" x14ac:dyDescent="0.35">
      <c r="A10" s="18" t="s">
        <v>119</v>
      </c>
      <c r="B10" s="20">
        <v>7905923756</v>
      </c>
    </row>
    <row r="11" spans="1:2" x14ac:dyDescent="0.35">
      <c r="A11" s="18" t="s">
        <v>120</v>
      </c>
      <c r="B11" s="20">
        <v>13004068902</v>
      </c>
    </row>
    <row r="12" spans="1:2" x14ac:dyDescent="0.35">
      <c r="A12" s="18" t="s">
        <v>121</v>
      </c>
      <c r="B12" s="20">
        <v>5467341906</v>
      </c>
    </row>
    <row r="13" spans="1:2" x14ac:dyDescent="0.35">
      <c r="A13" s="18" t="s">
        <v>122</v>
      </c>
      <c r="B13" s="20">
        <v>24032000000</v>
      </c>
    </row>
    <row r="14" spans="1:2" x14ac:dyDescent="0.35">
      <c r="A14" s="18" t="s">
        <v>123</v>
      </c>
      <c r="B14" s="20">
        <v>12986316542</v>
      </c>
    </row>
    <row r="15" spans="1:2" x14ac:dyDescent="0.35">
      <c r="A15" s="18" t="s">
        <v>137</v>
      </c>
      <c r="B15" s="20">
        <v>0</v>
      </c>
    </row>
    <row r="16" spans="1:2" x14ac:dyDescent="0.35">
      <c r="A16" s="18" t="s">
        <v>124</v>
      </c>
      <c r="B16" s="27">
        <v>287155486605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2E040-A2EF-4E00-88EB-AE76CBCA54A4}">
  <dimension ref="A1:H3"/>
  <sheetViews>
    <sheetView showGridLines="0" tabSelected="1" zoomScale="60" zoomScaleNormal="60" workbookViewId="0">
      <selection activeCell="B3" sqref="B3"/>
    </sheetView>
  </sheetViews>
  <sheetFormatPr defaultRowHeight="14.5" x14ac:dyDescent="0.35"/>
  <cols>
    <col min="1" max="1" width="52.7265625" customWidth="1"/>
    <col min="2" max="2" width="36.08984375" bestFit="1" customWidth="1"/>
    <col min="3" max="3" width="1.90625" customWidth="1"/>
    <col min="4" max="4" width="19.36328125" bestFit="1" customWidth="1"/>
    <col min="5" max="5" width="8.90625" customWidth="1"/>
    <col min="6" max="6" width="15.81640625" customWidth="1"/>
    <col min="7" max="7" width="25.08984375" customWidth="1"/>
    <col min="8" max="8" width="43.7265625" bestFit="1" customWidth="1"/>
    <col min="9" max="9" width="16.36328125" customWidth="1"/>
    <col min="10" max="10" width="10.81640625" customWidth="1"/>
    <col min="12" max="12" width="22.1796875" bestFit="1" customWidth="1"/>
  </cols>
  <sheetData>
    <row r="1" spans="1:8" s="22" customFormat="1" ht="26" customHeight="1" x14ac:dyDescent="0.75">
      <c r="A1" s="28" t="s">
        <v>144</v>
      </c>
      <c r="H1" s="29" t="s">
        <v>139</v>
      </c>
    </row>
    <row r="2" spans="1:8" s="22" customFormat="1" ht="37" customHeight="1" x14ac:dyDescent="1.35">
      <c r="A2" s="23"/>
      <c r="H2" s="24">
        <v>332645192995</v>
      </c>
    </row>
    <row r="3" spans="1:8" x14ac:dyDescent="0.35">
      <c r="A3" s="26" t="s">
        <v>140</v>
      </c>
      <c r="B3" s="25" t="e" vm="1">
        <v>#VALUE!</v>
      </c>
      <c r="D3" s="26" t="s">
        <v>141</v>
      </c>
      <c r="E3" s="25">
        <v>3</v>
      </c>
    </row>
  </sheetData>
  <dataValidations count="1">
    <dataValidation type="list" allowBlank="1" showInputMessage="1" showErrorMessage="1" sqref="E3" xr:uid="{633BE769-EF97-47AC-B56B-2BE726780F87}">
      <formula1>"1,3,6,12"</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9C05D2B2-DBCB-42CB-B5D1-6005273975E1}">
          <x14:formula1>
            <xm:f>table!$A$3:$A$13</xm:f>
          </x14:formula1>
          <xm:sqref>B3</xm:sqref>
        </x14:dataValidation>
      </x14:dataValidations>
    </ex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FF10A-5C75-48FE-A17E-17C9AF9B7A93}">
  <dimension ref="B2:F67"/>
  <sheetViews>
    <sheetView workbookViewId="0">
      <selection activeCell="C2" sqref="C2"/>
    </sheetView>
  </sheetViews>
  <sheetFormatPr defaultRowHeight="14.5" x14ac:dyDescent="0.35"/>
  <sheetData>
    <row r="2" spans="2:6" x14ac:dyDescent="0.35">
      <c r="B2" t="s">
        <v>142</v>
      </c>
      <c r="C2" t="e" vm="1">
        <f>Dashboard!B3</f>
        <v>#VALUE!</v>
      </c>
    </row>
    <row r="3" spans="2:6" x14ac:dyDescent="0.35">
      <c r="B3" t="s">
        <v>143</v>
      </c>
      <c r="C3">
        <f>Dashboard!E3</f>
        <v>3</v>
      </c>
    </row>
    <row r="5" spans="2:6" x14ac:dyDescent="0.35">
      <c r="B5" t="str" cm="1">
        <f t="array" aca="1" ref="B5:F67" ca="1">_xlfn.STOCKHISTORY(C2,EDATE(TODAY(),-3),TODAY(),0,,5,2,3,4,1)</f>
        <v>Volume</v>
      </c>
      <c r="C5" t="str">
        <f ca="1"/>
        <v>Open</v>
      </c>
      <c r="D5" t="str">
        <f ca="1"/>
        <v>High</v>
      </c>
      <c r="E5" t="str">
        <f ca="1"/>
        <v>Low</v>
      </c>
      <c r="F5" t="str">
        <f ca="1"/>
        <v>Close</v>
      </c>
    </row>
    <row r="6" spans="2:6" x14ac:dyDescent="0.35">
      <c r="B6" vm="2">
        <f ca="1"/>
        <v>6086165</v>
      </c>
      <c r="C6" vm="3">
        <f ca="1"/>
        <v>72.84</v>
      </c>
      <c r="D6" vm="4">
        <f ca="1"/>
        <v>73.034999999999997</v>
      </c>
      <c r="E6" vm="5">
        <f ca="1"/>
        <v>72.36</v>
      </c>
      <c r="F6" vm="6">
        <f ca="1"/>
        <v>72.48</v>
      </c>
    </row>
    <row r="7" spans="2:6" x14ac:dyDescent="0.35">
      <c r="B7" vm="7">
        <f ca="1"/>
        <v>4538219</v>
      </c>
      <c r="C7" vm="5">
        <f ca="1"/>
        <v>72.36</v>
      </c>
      <c r="D7" vm="8">
        <f ca="1"/>
        <v>72.825000000000003</v>
      </c>
      <c r="E7" vm="9">
        <f ca="1"/>
        <v>72.05</v>
      </c>
      <c r="F7" vm="10">
        <f ca="1"/>
        <v>72.5</v>
      </c>
    </row>
    <row r="8" spans="2:6" x14ac:dyDescent="0.35">
      <c r="B8" vm="11">
        <f ca="1"/>
        <v>7212368</v>
      </c>
      <c r="C8" vm="12">
        <f ca="1"/>
        <v>72.53</v>
      </c>
      <c r="D8" vm="13">
        <f ca="1"/>
        <v>73.05</v>
      </c>
      <c r="E8" vm="14">
        <f ca="1"/>
        <v>72.319999999999993</v>
      </c>
      <c r="F8" vm="15">
        <f ca="1"/>
        <v>72.849999999999994</v>
      </c>
    </row>
    <row r="9" spans="2:6" x14ac:dyDescent="0.35">
      <c r="B9" vm="16">
        <f ca="1"/>
        <v>6632388</v>
      </c>
      <c r="C9" vm="17">
        <f ca="1"/>
        <v>72.930000000000007</v>
      </c>
      <c r="D9" vm="18">
        <f ca="1"/>
        <v>73.25</v>
      </c>
      <c r="E9" vm="19">
        <f ca="1"/>
        <v>72.400000000000006</v>
      </c>
      <c r="F9" vm="20">
        <f ca="1"/>
        <v>72.8</v>
      </c>
    </row>
    <row r="10" spans="2:6" x14ac:dyDescent="0.35">
      <c r="B10" vm="21">
        <f ca="1"/>
        <v>5806721</v>
      </c>
      <c r="C10" vm="22">
        <f ca="1"/>
        <v>73.260000000000005</v>
      </c>
      <c r="D10" vm="23">
        <f ca="1"/>
        <v>74.010000000000005</v>
      </c>
      <c r="E10" vm="24">
        <f ca="1"/>
        <v>73.22</v>
      </c>
      <c r="F10" vm="25">
        <f ca="1"/>
        <v>73.31</v>
      </c>
    </row>
    <row r="11" spans="2:6" x14ac:dyDescent="0.35">
      <c r="B11" vm="26">
        <f ca="1"/>
        <v>5528906</v>
      </c>
      <c r="C11" vm="27">
        <f ca="1"/>
        <v>73.86</v>
      </c>
      <c r="D11" vm="28">
        <f ca="1"/>
        <v>73.959999999999994</v>
      </c>
      <c r="E11" vm="29">
        <f ca="1"/>
        <v>72.614999999999995</v>
      </c>
      <c r="F11" vm="30">
        <f ca="1"/>
        <v>72.66</v>
      </c>
    </row>
    <row r="12" spans="2:6" x14ac:dyDescent="0.35">
      <c r="B12" vm="31">
        <f ca="1"/>
        <v>4454579</v>
      </c>
      <c r="C12" vm="10">
        <f ca="1"/>
        <v>72.5</v>
      </c>
      <c r="D12" vm="32">
        <f ca="1"/>
        <v>72.900000000000006</v>
      </c>
      <c r="E12" vm="33">
        <f ca="1"/>
        <v>71.72</v>
      </c>
      <c r="F12" vm="34">
        <f ca="1"/>
        <v>71.900000000000006</v>
      </c>
    </row>
    <row r="13" spans="2:6" x14ac:dyDescent="0.35">
      <c r="B13" vm="35">
        <f ca="1"/>
        <v>4333117</v>
      </c>
      <c r="C13" vm="36">
        <f ca="1"/>
        <v>72.08</v>
      </c>
      <c r="D13" vm="37">
        <f ca="1"/>
        <v>72.34</v>
      </c>
      <c r="E13" vm="38">
        <f ca="1"/>
        <v>71.45</v>
      </c>
      <c r="F13" vm="39">
        <f ca="1"/>
        <v>71.959999999999994</v>
      </c>
    </row>
    <row r="14" spans="2:6" x14ac:dyDescent="0.35">
      <c r="B14" vm="40">
        <f ca="1"/>
        <v>8740925</v>
      </c>
      <c r="C14" vm="41">
        <f ca="1"/>
        <v>71.515000000000001</v>
      </c>
      <c r="D14" vm="42">
        <f ca="1"/>
        <v>71.680000000000007</v>
      </c>
      <c r="E14" vm="43">
        <f ca="1"/>
        <v>70.94</v>
      </c>
      <c r="F14" vm="44">
        <f ca="1"/>
        <v>71.099999999999994</v>
      </c>
    </row>
    <row r="15" spans="2:6" x14ac:dyDescent="0.35">
      <c r="B15" vm="45">
        <f ca="1"/>
        <v>8805018</v>
      </c>
      <c r="C15" vm="46">
        <f ca="1"/>
        <v>71.75</v>
      </c>
      <c r="D15" vm="47">
        <f ca="1"/>
        <v>72.56</v>
      </c>
      <c r="E15" vm="48">
        <f ca="1"/>
        <v>71.349999999999994</v>
      </c>
      <c r="F15" vm="49">
        <f ca="1"/>
        <v>72</v>
      </c>
    </row>
    <row r="16" spans="2:6" x14ac:dyDescent="0.35">
      <c r="B16" vm="50">
        <f ca="1"/>
        <v>4422071</v>
      </c>
      <c r="C16" vm="51">
        <f ca="1"/>
        <v>71.86</v>
      </c>
      <c r="D16" vm="52">
        <f ca="1"/>
        <v>72.207499999999996</v>
      </c>
      <c r="E16" vm="53">
        <f ca="1"/>
        <v>71.64</v>
      </c>
      <c r="F16" vm="54">
        <f ca="1"/>
        <v>71.66</v>
      </c>
    </row>
    <row r="17" spans="2:6" x14ac:dyDescent="0.35">
      <c r="B17" vm="55">
        <f ca="1"/>
        <v>9191741</v>
      </c>
      <c r="C17" vm="56">
        <f ca="1"/>
        <v>72.599999999999994</v>
      </c>
      <c r="D17" vm="57">
        <f ca="1"/>
        <v>73.739999999999995</v>
      </c>
      <c r="E17" vm="58">
        <f ca="1"/>
        <v>72.03</v>
      </c>
      <c r="F17" vm="59">
        <f ca="1"/>
        <v>73.62</v>
      </c>
    </row>
    <row r="18" spans="2:6" x14ac:dyDescent="0.35">
      <c r="B18" vm="60">
        <f ca="1"/>
        <v>4453935</v>
      </c>
      <c r="C18" vm="61">
        <f ca="1"/>
        <v>73.75</v>
      </c>
      <c r="D18" vm="62">
        <f ca="1"/>
        <v>74.47</v>
      </c>
      <c r="E18" vm="63">
        <f ca="1"/>
        <v>73.569999999999993</v>
      </c>
      <c r="F18" vm="64">
        <f ca="1"/>
        <v>74.14</v>
      </c>
    </row>
    <row r="19" spans="2:6" x14ac:dyDescent="0.35">
      <c r="B19" vm="65">
        <f ca="1"/>
        <v>5485654</v>
      </c>
      <c r="C19" vm="66">
        <f ca="1"/>
        <v>74.36</v>
      </c>
      <c r="D19" vm="67">
        <f ca="1"/>
        <v>74.44</v>
      </c>
      <c r="E19" vm="68">
        <f ca="1"/>
        <v>73.92</v>
      </c>
      <c r="F19" vm="28">
        <f ca="1"/>
        <v>73.959999999999994</v>
      </c>
    </row>
    <row r="20" spans="2:6" x14ac:dyDescent="0.35">
      <c r="B20" vm="69">
        <f ca="1"/>
        <v>6767631</v>
      </c>
      <c r="C20" vm="70">
        <f ca="1"/>
        <v>74.599999999999994</v>
      </c>
      <c r="D20" vm="71">
        <f ca="1"/>
        <v>74.67</v>
      </c>
      <c r="E20" vm="72">
        <f ca="1"/>
        <v>73.28</v>
      </c>
      <c r="F20" vm="73">
        <f ca="1"/>
        <v>73.88</v>
      </c>
    </row>
    <row r="21" spans="2:6" x14ac:dyDescent="0.35">
      <c r="B21" vm="74">
        <f ca="1"/>
        <v>5514581</v>
      </c>
      <c r="C21" vm="75">
        <f ca="1"/>
        <v>74.11</v>
      </c>
      <c r="D21" vm="76">
        <f ca="1"/>
        <v>74.64</v>
      </c>
      <c r="E21" vm="77">
        <f ca="1"/>
        <v>73.989999999999995</v>
      </c>
      <c r="F21" vm="78">
        <f ca="1"/>
        <v>74.349999999999994</v>
      </c>
    </row>
    <row r="22" spans="2:6" x14ac:dyDescent="0.35">
      <c r="B22" vm="79">
        <f ca="1"/>
        <v>7084948</v>
      </c>
      <c r="C22" vm="80">
        <f ca="1"/>
        <v>73.400000000000006</v>
      </c>
      <c r="D22" vm="75">
        <f ca="1"/>
        <v>74.11</v>
      </c>
      <c r="E22" vm="81">
        <f ca="1"/>
        <v>73.38</v>
      </c>
      <c r="F22" vm="82">
        <f ca="1"/>
        <v>73.81</v>
      </c>
    </row>
    <row r="23" spans="2:6" x14ac:dyDescent="0.35">
      <c r="B23" vm="83">
        <f ca="1"/>
        <v>7745389</v>
      </c>
      <c r="C23" vm="84">
        <f ca="1"/>
        <v>74.16</v>
      </c>
      <c r="D23" vm="85">
        <f ca="1"/>
        <v>74.290000000000006</v>
      </c>
      <c r="E23" vm="86">
        <f ca="1"/>
        <v>73.84</v>
      </c>
      <c r="F23" vm="87">
        <f ca="1"/>
        <v>74.099999999999994</v>
      </c>
    </row>
    <row r="24" spans="2:6" x14ac:dyDescent="0.35">
      <c r="B24" vm="88">
        <f ca="1"/>
        <v>6223621</v>
      </c>
      <c r="C24" vm="87">
        <f ca="1"/>
        <v>74.099999999999994</v>
      </c>
      <c r="D24" vm="89">
        <f ca="1"/>
        <v>74.91</v>
      </c>
      <c r="E24" vm="61">
        <f ca="1"/>
        <v>73.75</v>
      </c>
      <c r="F24" vm="90">
        <f ca="1"/>
        <v>74.8</v>
      </c>
    </row>
    <row r="25" spans="2:6" x14ac:dyDescent="0.35">
      <c r="B25" vm="91">
        <f ca="1"/>
        <v>5302738</v>
      </c>
      <c r="C25" vm="92">
        <f ca="1"/>
        <v>75.290000000000006</v>
      </c>
      <c r="D25" vm="93">
        <f ca="1"/>
        <v>76.055000000000007</v>
      </c>
      <c r="E25" vm="94">
        <f ca="1"/>
        <v>74.959999999999994</v>
      </c>
      <c r="F25" vm="95">
        <f ca="1"/>
        <v>75.88</v>
      </c>
    </row>
    <row r="26" spans="2:6" x14ac:dyDescent="0.35">
      <c r="B26" vm="96">
        <f ca="1"/>
        <v>3936093</v>
      </c>
      <c r="C26" vm="97">
        <f ca="1"/>
        <v>75.900000000000006</v>
      </c>
      <c r="D26" vm="98">
        <f ca="1"/>
        <v>76.599999999999994</v>
      </c>
      <c r="E26" vm="99">
        <f ca="1"/>
        <v>75.734999999999999</v>
      </c>
      <c r="F26" vm="100">
        <f ca="1"/>
        <v>76.59</v>
      </c>
    </row>
    <row r="27" spans="2:6" x14ac:dyDescent="0.35">
      <c r="B27" vm="101">
        <f ca="1"/>
        <v>9179830</v>
      </c>
      <c r="C27" vm="102">
        <f ca="1"/>
        <v>73.885000000000005</v>
      </c>
      <c r="D27" vm="103">
        <f ca="1"/>
        <v>74.27</v>
      </c>
      <c r="E27" vm="13">
        <f ca="1"/>
        <v>73.05</v>
      </c>
      <c r="F27" vm="104">
        <f ca="1"/>
        <v>73.47</v>
      </c>
    </row>
    <row r="28" spans="2:6" x14ac:dyDescent="0.35">
      <c r="B28" vm="105">
        <f ca="1"/>
        <v>10883206</v>
      </c>
      <c r="C28" vm="106">
        <f ca="1"/>
        <v>74.569999999999993</v>
      </c>
      <c r="D28" vm="107">
        <f ca="1"/>
        <v>75.67</v>
      </c>
      <c r="E28" vm="108">
        <f ca="1"/>
        <v>73.650000000000006</v>
      </c>
      <c r="F28" vm="109">
        <f ca="1"/>
        <v>74.72</v>
      </c>
    </row>
    <row r="29" spans="2:6" x14ac:dyDescent="0.35">
      <c r="B29" vm="110">
        <f ca="1"/>
        <v>6277550</v>
      </c>
      <c r="C29" vm="111">
        <f ca="1"/>
        <v>74.25</v>
      </c>
      <c r="D29" vm="112">
        <f ca="1"/>
        <v>74.540000000000006</v>
      </c>
      <c r="E29" vm="113">
        <f ca="1"/>
        <v>73.8</v>
      </c>
      <c r="F29" vm="114">
        <f ca="1"/>
        <v>74.34</v>
      </c>
    </row>
    <row r="30" spans="2:6" x14ac:dyDescent="0.35">
      <c r="B30" vm="115">
        <f ca="1"/>
        <v>9736677</v>
      </c>
      <c r="C30" vm="116">
        <f ca="1"/>
        <v>73.78</v>
      </c>
      <c r="D30" vm="117">
        <f ca="1"/>
        <v>74</v>
      </c>
      <c r="E30" vm="118">
        <f ca="1"/>
        <v>73.450100000000006</v>
      </c>
      <c r="F30" vm="119">
        <f ca="1"/>
        <v>73.95</v>
      </c>
    </row>
    <row r="31" spans="2:6" x14ac:dyDescent="0.35">
      <c r="B31" vm="120">
        <f ca="1"/>
        <v>7389927</v>
      </c>
      <c r="C31" vm="121">
        <f ca="1"/>
        <v>74.430000000000007</v>
      </c>
      <c r="D31" vm="122">
        <f ca="1"/>
        <v>75.44</v>
      </c>
      <c r="E31" vm="123">
        <f ca="1"/>
        <v>73.920100000000005</v>
      </c>
      <c r="F31" vm="124">
        <f ca="1"/>
        <v>75.19</v>
      </c>
    </row>
    <row r="32" spans="2:6" x14ac:dyDescent="0.35">
      <c r="B32" vm="125">
        <f ca="1"/>
        <v>6146920</v>
      </c>
      <c r="C32" vm="126">
        <f ca="1"/>
        <v>74.7</v>
      </c>
      <c r="D32" vm="127">
        <f ca="1"/>
        <v>75.97</v>
      </c>
      <c r="E32" vm="106">
        <f ca="1"/>
        <v>74.569999999999993</v>
      </c>
      <c r="F32" vm="128">
        <f ca="1"/>
        <v>75.760000000000005</v>
      </c>
    </row>
    <row r="33" spans="2:6" x14ac:dyDescent="0.35">
      <c r="B33" vm="129">
        <f ca="1"/>
        <v>7570782</v>
      </c>
      <c r="C33" vm="130">
        <f ca="1"/>
        <v>76.989999999999995</v>
      </c>
      <c r="D33" vm="131">
        <f ca="1"/>
        <v>77.010000000000005</v>
      </c>
      <c r="E33" vm="132">
        <f ca="1"/>
        <v>76.034999999999997</v>
      </c>
      <c r="F33" vm="133">
        <f ca="1"/>
        <v>76.33</v>
      </c>
    </row>
    <row r="34" spans="2:6" x14ac:dyDescent="0.35">
      <c r="B34" vm="134">
        <f ca="1"/>
        <v>8052483</v>
      </c>
      <c r="C34" vm="100">
        <f ca="1"/>
        <v>76.59</v>
      </c>
      <c r="D34" vm="135">
        <f ca="1"/>
        <v>76.930000000000007</v>
      </c>
      <c r="E34" vm="136">
        <f ca="1"/>
        <v>76.099999999999994</v>
      </c>
      <c r="F34" vm="137">
        <f ca="1"/>
        <v>76.11</v>
      </c>
    </row>
    <row r="35" spans="2:6" x14ac:dyDescent="0.35">
      <c r="B35" vm="138">
        <f ca="1"/>
        <v>11772972</v>
      </c>
      <c r="C35" vm="139">
        <f ca="1"/>
        <v>76.760000000000005</v>
      </c>
      <c r="D35" vm="140">
        <f ca="1"/>
        <v>77.078000000000003</v>
      </c>
      <c r="E35" vm="141">
        <f ca="1"/>
        <v>74.75</v>
      </c>
      <c r="F35" vm="142">
        <f ca="1"/>
        <v>75.930000000000007</v>
      </c>
    </row>
    <row r="36" spans="2:6" x14ac:dyDescent="0.35">
      <c r="B36" vm="143">
        <f ca="1"/>
        <v>19336090</v>
      </c>
      <c r="C36" vm="122">
        <f ca="1"/>
        <v>75.44</v>
      </c>
      <c r="D36" vm="144">
        <f ca="1"/>
        <v>75.52</v>
      </c>
      <c r="E36" vm="145">
        <f ca="1"/>
        <v>73</v>
      </c>
      <c r="F36" vm="146">
        <f ca="1"/>
        <v>74.760000000000005</v>
      </c>
    </row>
    <row r="37" spans="2:6" x14ac:dyDescent="0.35">
      <c r="B37" vm="147">
        <f ca="1"/>
        <v>8249900</v>
      </c>
      <c r="C37" vm="148">
        <f ca="1"/>
        <v>74.510000000000005</v>
      </c>
      <c r="D37" vm="149">
        <f ca="1"/>
        <v>75.47</v>
      </c>
      <c r="E37" vm="150">
        <f ca="1"/>
        <v>74.05</v>
      </c>
      <c r="F37" vm="151">
        <f ca="1"/>
        <v>75.16</v>
      </c>
    </row>
    <row r="38" spans="2:6" x14ac:dyDescent="0.35">
      <c r="B38" vm="152">
        <f ca="1"/>
        <v>11321222</v>
      </c>
      <c r="C38" vm="153">
        <f ca="1"/>
        <v>75</v>
      </c>
      <c r="D38" vm="154">
        <f ca="1"/>
        <v>77.55</v>
      </c>
      <c r="E38" vm="155">
        <f ca="1"/>
        <v>74.38</v>
      </c>
      <c r="F38" vm="156">
        <f ca="1"/>
        <v>77.36</v>
      </c>
    </row>
    <row r="39" spans="2:6" x14ac:dyDescent="0.35">
      <c r="B39" vm="157">
        <f ca="1"/>
        <v>8246138</v>
      </c>
      <c r="C39" vm="158">
        <f ca="1"/>
        <v>77.349999999999994</v>
      </c>
      <c r="D39" vm="158">
        <f ca="1"/>
        <v>77.349999999999994</v>
      </c>
      <c r="E39" vm="159">
        <f ca="1"/>
        <v>76.45</v>
      </c>
      <c r="F39" vm="160">
        <f ca="1"/>
        <v>76.73</v>
      </c>
    </row>
    <row r="40" spans="2:6" x14ac:dyDescent="0.35">
      <c r="B40" vm="161">
        <f ca="1"/>
        <v>4889562</v>
      </c>
      <c r="C40" vm="162">
        <f ca="1"/>
        <v>76.66</v>
      </c>
      <c r="D40" vm="163">
        <f ca="1"/>
        <v>77.41</v>
      </c>
      <c r="E40" vm="162">
        <f ca="1"/>
        <v>76.66</v>
      </c>
      <c r="F40" vm="164">
        <f ca="1"/>
        <v>77.040000000000006</v>
      </c>
    </row>
    <row r="41" spans="2:6" x14ac:dyDescent="0.35">
      <c r="B41" vm="165">
        <f ca="1"/>
        <v>6994576</v>
      </c>
      <c r="C41" vm="166">
        <f ca="1"/>
        <v>76.709999999999994</v>
      </c>
      <c r="D41" vm="167">
        <f ca="1"/>
        <v>76.81</v>
      </c>
      <c r="E41" vm="168">
        <f ca="1"/>
        <v>76.260000000000005</v>
      </c>
      <c r="F41" vm="169">
        <f ca="1"/>
        <v>76.37</v>
      </c>
    </row>
    <row r="42" spans="2:6" x14ac:dyDescent="0.35">
      <c r="B42" vm="170">
        <f ca="1"/>
        <v>8680361</v>
      </c>
      <c r="C42" vm="171">
        <f ca="1"/>
        <v>76.05</v>
      </c>
      <c r="D42" vm="100">
        <f ca="1"/>
        <v>76.59</v>
      </c>
      <c r="E42" vm="172">
        <f ca="1"/>
        <v>75.92</v>
      </c>
      <c r="F42" vm="173">
        <f ca="1"/>
        <v>76.08</v>
      </c>
    </row>
    <row r="43" spans="2:6" x14ac:dyDescent="0.35">
      <c r="B43" vm="174">
        <f ca="1"/>
        <v>3109599</v>
      </c>
      <c r="C43" vm="175">
        <f ca="1"/>
        <v>76.150000000000006</v>
      </c>
      <c r="D43" vm="176">
        <f ca="1"/>
        <v>76.474999999999994</v>
      </c>
      <c r="E43" vm="177">
        <f ca="1"/>
        <v>75.94</v>
      </c>
      <c r="F43" vm="178">
        <f ca="1"/>
        <v>75.989999999999995</v>
      </c>
    </row>
    <row r="44" spans="2:6" x14ac:dyDescent="0.35">
      <c r="B44" vm="179">
        <f ca="1"/>
        <v>3189541</v>
      </c>
      <c r="C44" vm="180">
        <f ca="1"/>
        <v>75.7</v>
      </c>
      <c r="D44" vm="181">
        <f ca="1"/>
        <v>76.325000000000003</v>
      </c>
      <c r="E44" vm="182">
        <f ca="1"/>
        <v>75.680000000000007</v>
      </c>
      <c r="F44" vm="95">
        <f ca="1"/>
        <v>75.88</v>
      </c>
    </row>
    <row r="45" spans="2:6" x14ac:dyDescent="0.35">
      <c r="B45" vm="183">
        <f ca="1"/>
        <v>4922074</v>
      </c>
      <c r="C45" vm="127">
        <f ca="1"/>
        <v>75.97</v>
      </c>
      <c r="D45" vm="184">
        <f ca="1"/>
        <v>76.209999999999994</v>
      </c>
      <c r="E45" vm="149">
        <f ca="1"/>
        <v>75.47</v>
      </c>
      <c r="F45" vm="185">
        <f ca="1"/>
        <v>75.89</v>
      </c>
    </row>
    <row r="46" spans="2:6" x14ac:dyDescent="0.35">
      <c r="B46" vm="186">
        <f ca="1"/>
        <v>3140048</v>
      </c>
      <c r="C46" vm="187">
        <f ca="1"/>
        <v>75.62</v>
      </c>
      <c r="D46" vm="177">
        <f ca="1"/>
        <v>75.94</v>
      </c>
      <c r="E46" vm="188">
        <f ca="1"/>
        <v>75.545000000000002</v>
      </c>
      <c r="F46" vm="180">
        <f ca="1"/>
        <v>75.7</v>
      </c>
    </row>
    <row r="47" spans="2:6" x14ac:dyDescent="0.35">
      <c r="B47" vm="189">
        <f ca="1"/>
        <v>2069294</v>
      </c>
      <c r="C47" vm="180">
        <f ca="1"/>
        <v>75.7</v>
      </c>
      <c r="D47" vm="190">
        <f ca="1"/>
        <v>76.069999999999993</v>
      </c>
      <c r="E47" vm="191">
        <f ca="1"/>
        <v>75.5</v>
      </c>
      <c r="F47" vm="192">
        <f ca="1"/>
        <v>75.95</v>
      </c>
    </row>
    <row r="48" spans="2:6" x14ac:dyDescent="0.35">
      <c r="B48" vm="193">
        <f ca="1"/>
        <v>1728948</v>
      </c>
      <c r="C48" vm="97">
        <f ca="1"/>
        <v>75.900000000000006</v>
      </c>
      <c r="D48" vm="194">
        <f ca="1"/>
        <v>76.045000000000002</v>
      </c>
      <c r="E48" vm="195">
        <f ca="1"/>
        <v>75.540000000000006</v>
      </c>
      <c r="F48" vm="196">
        <f ca="1"/>
        <v>75.790000000000006</v>
      </c>
    </row>
    <row r="49" spans="2:6" x14ac:dyDescent="0.35">
      <c r="B49" vm="197">
        <f ca="1"/>
        <v>3049986</v>
      </c>
      <c r="C49" vm="198">
        <f ca="1"/>
        <v>75.64</v>
      </c>
      <c r="D49" vm="199">
        <f ca="1"/>
        <v>76.48</v>
      </c>
      <c r="E49" vm="191">
        <f ca="1"/>
        <v>75.5</v>
      </c>
      <c r="F49" vm="171">
        <f ca="1"/>
        <v>76.05</v>
      </c>
    </row>
    <row r="50" spans="2:6" x14ac:dyDescent="0.35">
      <c r="B50" vm="200">
        <f ca="1"/>
        <v>3150296</v>
      </c>
      <c r="C50" vm="201">
        <f ca="1"/>
        <v>76.040000000000006</v>
      </c>
      <c r="D50" vm="202">
        <f ca="1"/>
        <v>76.87</v>
      </c>
      <c r="E50" vm="203">
        <f ca="1"/>
        <v>76.031400000000005</v>
      </c>
      <c r="F50" vm="139">
        <f ca="1"/>
        <v>76.760000000000005</v>
      </c>
    </row>
    <row r="51" spans="2:6" x14ac:dyDescent="0.35">
      <c r="B51" vm="204">
        <f ca="1"/>
        <v>2710649</v>
      </c>
      <c r="C51" vm="205">
        <f ca="1"/>
        <v>76.5</v>
      </c>
      <c r="D51" vm="162">
        <f ca="1"/>
        <v>76.66</v>
      </c>
      <c r="E51" vm="206">
        <f ca="1"/>
        <v>76.22</v>
      </c>
      <c r="F51" vm="207">
        <f ca="1"/>
        <v>76.55</v>
      </c>
    </row>
    <row r="52" spans="2:6" x14ac:dyDescent="0.35">
      <c r="B52" vm="208">
        <f ca="1"/>
        <v>3990366</v>
      </c>
      <c r="C52" vm="209">
        <f ca="1"/>
        <v>76.594999999999999</v>
      </c>
      <c r="D52" vm="135">
        <f ca="1"/>
        <v>76.930000000000007</v>
      </c>
      <c r="E52" vm="210">
        <f ca="1"/>
        <v>76.400000000000006</v>
      </c>
      <c r="F52" vm="211">
        <f ca="1"/>
        <v>76.88</v>
      </c>
    </row>
    <row r="53" spans="2:6" x14ac:dyDescent="0.35">
      <c r="B53" vm="212">
        <f ca="1"/>
        <v>4825277</v>
      </c>
      <c r="C53" vm="213">
        <f ca="1"/>
        <v>77.37</v>
      </c>
      <c r="D53" vm="214">
        <f ca="1"/>
        <v>77.400000000000006</v>
      </c>
      <c r="E53" vm="215">
        <f ca="1"/>
        <v>76.489999999999995</v>
      </c>
      <c r="F53" vm="216">
        <f ca="1"/>
        <v>76.84</v>
      </c>
    </row>
    <row r="54" spans="2:6" x14ac:dyDescent="0.35">
      <c r="B54" vm="217">
        <f ca="1"/>
        <v>3719575</v>
      </c>
      <c r="C54" vm="98">
        <f ca="1"/>
        <v>76.599999999999994</v>
      </c>
      <c r="D54" vm="218">
        <f ca="1"/>
        <v>77.290000000000006</v>
      </c>
      <c r="E54" vm="98">
        <f ca="1"/>
        <v>76.599999999999994</v>
      </c>
      <c r="F54" vm="219">
        <f ca="1"/>
        <v>76.959999999999994</v>
      </c>
    </row>
    <row r="55" spans="2:6" x14ac:dyDescent="0.35">
      <c r="B55" vm="220">
        <f ca="1"/>
        <v>5443966</v>
      </c>
      <c r="C55" vm="221">
        <f ca="1"/>
        <v>77.150000000000006</v>
      </c>
      <c r="D55" vm="222">
        <f ca="1"/>
        <v>77.709999999999994</v>
      </c>
      <c r="E55" vm="223">
        <f ca="1"/>
        <v>77.084999999999994</v>
      </c>
      <c r="F55" vm="224">
        <f ca="1"/>
        <v>77.59</v>
      </c>
    </row>
    <row r="56" spans="2:6" x14ac:dyDescent="0.35">
      <c r="B56" vm="225">
        <f ca="1"/>
        <v>8414609</v>
      </c>
      <c r="C56" vm="226">
        <f ca="1"/>
        <v>77.5</v>
      </c>
      <c r="D56" vm="227">
        <f ca="1"/>
        <v>78.180000000000007</v>
      </c>
      <c r="E56" vm="228">
        <f ca="1"/>
        <v>77.180000000000007</v>
      </c>
      <c r="F56" vm="229">
        <f ca="1"/>
        <v>77.22</v>
      </c>
    </row>
    <row r="57" spans="2:6" x14ac:dyDescent="0.35">
      <c r="B57" vm="230">
        <f ca="1"/>
        <v>5134348</v>
      </c>
      <c r="C57" vm="164">
        <f ca="1"/>
        <v>77.040000000000006</v>
      </c>
      <c r="D57" vm="231">
        <f ca="1"/>
        <v>77.95</v>
      </c>
      <c r="E57" vm="164">
        <f ca="1"/>
        <v>77.040000000000006</v>
      </c>
      <c r="F57" vm="232">
        <f ca="1"/>
        <v>77.69</v>
      </c>
    </row>
    <row r="58" spans="2:6" x14ac:dyDescent="0.35">
      <c r="B58" vm="233">
        <f ca="1"/>
        <v>5070211</v>
      </c>
      <c r="C58" vm="232">
        <f ca="1"/>
        <v>77.69</v>
      </c>
      <c r="D58" vm="234">
        <f ca="1"/>
        <v>77.765000000000001</v>
      </c>
      <c r="E58" vm="135">
        <f ca="1"/>
        <v>76.930000000000007</v>
      </c>
      <c r="F58" vm="235">
        <f ca="1"/>
        <v>77</v>
      </c>
    </row>
    <row r="59" spans="2:6" x14ac:dyDescent="0.35">
      <c r="B59" vm="236">
        <f ca="1"/>
        <v>4894252</v>
      </c>
      <c r="C59" vm="237">
        <f ca="1"/>
        <v>76.89</v>
      </c>
      <c r="D59" vm="238">
        <f ca="1"/>
        <v>77.28</v>
      </c>
      <c r="E59" vm="205">
        <f ca="1"/>
        <v>76.5</v>
      </c>
      <c r="F59" vm="239">
        <f ca="1"/>
        <v>76.900000000000006</v>
      </c>
    </row>
    <row r="60" spans="2:6" x14ac:dyDescent="0.35">
      <c r="B60" vm="240">
        <f ca="1"/>
        <v>4329486</v>
      </c>
      <c r="C60" vm="237">
        <f ca="1"/>
        <v>76.89</v>
      </c>
      <c r="D60" vm="239">
        <f ca="1"/>
        <v>76.900000000000006</v>
      </c>
      <c r="E60" vm="241">
        <f ca="1"/>
        <v>76.180000000000007</v>
      </c>
      <c r="F60" vm="162">
        <f ca="1"/>
        <v>76.66</v>
      </c>
    </row>
    <row r="61" spans="2:6" x14ac:dyDescent="0.35">
      <c r="B61" vm="242">
        <f ca="1"/>
        <v>10044362</v>
      </c>
      <c r="C61" vm="243">
        <f ca="1"/>
        <v>75.894999999999996</v>
      </c>
      <c r="D61" vm="244">
        <f ca="1"/>
        <v>75.954999999999998</v>
      </c>
      <c r="E61" vm="245">
        <f ca="1"/>
        <v>74.42</v>
      </c>
      <c r="F61" vm="246">
        <f ca="1"/>
        <v>74.56</v>
      </c>
    </row>
    <row r="62" spans="2:6" x14ac:dyDescent="0.35">
      <c r="B62" vm="247">
        <f ca="1"/>
        <v>7906069</v>
      </c>
      <c r="C62" vm="248">
        <f ca="1"/>
        <v>74.62</v>
      </c>
      <c r="D62" vm="249">
        <f ca="1"/>
        <v>74.739999999999995</v>
      </c>
      <c r="E62" vm="81">
        <f ca="1"/>
        <v>73.38</v>
      </c>
      <c r="F62" vm="250">
        <f ca="1"/>
        <v>74.48</v>
      </c>
    </row>
    <row r="63" spans="2:6" x14ac:dyDescent="0.35">
      <c r="B63" vm="251">
        <f ca="1"/>
        <v>5331129</v>
      </c>
      <c r="C63" vm="250">
        <f ca="1"/>
        <v>74.48</v>
      </c>
      <c r="D63" vm="252">
        <f ca="1"/>
        <v>74.5</v>
      </c>
      <c r="E63" vm="253">
        <f ca="1"/>
        <v>73.7</v>
      </c>
      <c r="F63" vm="254">
        <f ca="1"/>
        <v>73.760000000000005</v>
      </c>
    </row>
    <row r="64" spans="2:6" x14ac:dyDescent="0.35">
      <c r="B64" vm="255">
        <f ca="1"/>
        <v>7349366</v>
      </c>
      <c r="C64" vm="256">
        <f ca="1"/>
        <v>73.52</v>
      </c>
      <c r="D64" vm="23">
        <f ca="1"/>
        <v>74.010000000000005</v>
      </c>
      <c r="E64" vm="257">
        <f ca="1"/>
        <v>73.39</v>
      </c>
      <c r="F64" vm="86">
        <f ca="1"/>
        <v>73.84</v>
      </c>
    </row>
    <row r="65" spans="2:6" x14ac:dyDescent="0.35">
      <c r="B65" vm="258">
        <f ca="1"/>
        <v>6319069</v>
      </c>
      <c r="C65" vm="259">
        <f ca="1"/>
        <v>73.814999999999998</v>
      </c>
      <c r="D65" vm="260">
        <f ca="1"/>
        <v>75.41</v>
      </c>
      <c r="E65" vm="82">
        <f ca="1"/>
        <v>73.81</v>
      </c>
      <c r="F65" vm="261">
        <f ca="1"/>
        <v>75.22</v>
      </c>
    </row>
    <row r="66" spans="2:6" x14ac:dyDescent="0.35">
      <c r="B66" vm="262">
        <f ca="1"/>
        <v>5069559</v>
      </c>
      <c r="C66" vm="263">
        <f ca="1"/>
        <v>74.995000000000005</v>
      </c>
      <c r="D66" vm="264">
        <f ca="1"/>
        <v>75.430000000000007</v>
      </c>
      <c r="E66" vm="252">
        <f ca="1"/>
        <v>74.5</v>
      </c>
      <c r="F66" vm="265">
        <f ca="1"/>
        <v>75.11</v>
      </c>
    </row>
    <row r="67" spans="2:6" x14ac:dyDescent="0.35">
      <c r="B67" vm="266">
        <f ca="1"/>
        <v>4004279</v>
      </c>
      <c r="C67" vm="153">
        <f ca="1"/>
        <v>75</v>
      </c>
      <c r="D67" vm="267">
        <f ca="1"/>
        <v>75.105000000000004</v>
      </c>
      <c r="E67" vm="268">
        <f ca="1"/>
        <v>74.53</v>
      </c>
      <c r="F67" vm="76">
        <f ca="1"/>
        <v>74.64</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E4EDD-E17F-4143-BC53-832A9B734C0F}">
  <dimension ref="A2:I14"/>
  <sheetViews>
    <sheetView workbookViewId="0">
      <selection activeCell="G20" sqref="G20"/>
    </sheetView>
  </sheetViews>
  <sheetFormatPr defaultRowHeight="14.5" x14ac:dyDescent="0.35"/>
  <sheetData>
    <row r="2" spans="1:9" x14ac:dyDescent="0.35">
      <c r="A2" t="s">
        <v>109</v>
      </c>
      <c r="B2" t="s">
        <v>0</v>
      </c>
      <c r="C2" t="s">
        <v>111</v>
      </c>
      <c r="D2" t="s">
        <v>112</v>
      </c>
      <c r="E2" s="5" t="s">
        <v>1</v>
      </c>
      <c r="F2" s="5" t="s">
        <v>2</v>
      </c>
      <c r="G2" s="5" t="s">
        <v>3</v>
      </c>
      <c r="H2" s="5" t="s">
        <v>4</v>
      </c>
      <c r="I2" s="5" t="s">
        <v>5</v>
      </c>
    </row>
    <row r="3" spans="1:9" x14ac:dyDescent="0.35">
      <c r="A3" t="e" vm="1">
        <v>#VALUE!</v>
      </c>
      <c r="B3" t="str" cm="1">
        <f t="array" ref="B3">_FV(A3,"Ticker symbol",TRUE)</f>
        <v>ATVI</v>
      </c>
      <c r="C3" t="str" cm="1">
        <f t="array" ref="C3">_FV(A3,"Industry")</f>
        <v>Software &amp; IT Services</v>
      </c>
      <c r="D3" s="10" cm="1">
        <f t="array" ref="D3">_FV(A3,"P/E",TRUE)</f>
        <v>35.0655</v>
      </c>
      <c r="E3" s="11">
        <v>60141866</v>
      </c>
      <c r="F3" s="12">
        <v>7.6999999999999999E-2</v>
      </c>
      <c r="G3" s="13">
        <v>73.84</v>
      </c>
      <c r="H3" s="13">
        <v>4440875385</v>
      </c>
      <c r="I3" s="12">
        <v>1.2999999999999999E-2</v>
      </c>
    </row>
    <row r="4" spans="1:9" x14ac:dyDescent="0.35">
      <c r="A4" t="e" vm="269">
        <v>#VALUE!</v>
      </c>
      <c r="B4" t="str" cm="1">
        <f t="array" ref="B4">_FV(A4,"Ticker symbol",TRUE)</f>
        <v>AXP</v>
      </c>
      <c r="C4" t="str" cm="1">
        <f t="array" ref="C4">_FV(A4,"Industry")</f>
        <v>Banking Services</v>
      </c>
      <c r="D4" s="10" cm="1">
        <f t="array" ref="D4">_FV(A4,"P/E",TRUE)</f>
        <v>15.750999999999999</v>
      </c>
      <c r="E4" s="14">
        <v>151610700</v>
      </c>
      <c r="F4" s="15">
        <v>0.20300000000000001</v>
      </c>
      <c r="G4" s="16">
        <v>151.6</v>
      </c>
      <c r="H4" s="16">
        <v>22984182120</v>
      </c>
      <c r="I4" s="15">
        <v>6.9000000000000006E-2</v>
      </c>
    </row>
    <row r="5" spans="1:9" x14ac:dyDescent="0.35">
      <c r="A5" t="e" vm="270">
        <v>#VALUE!</v>
      </c>
      <c r="B5" t="str" cm="1">
        <f t="array" ref="B5">_FV(A5,"Ticker symbol",TRUE)</f>
        <v>AAPL</v>
      </c>
      <c r="C5" t="str" cm="1">
        <f t="array" ref="C5">_FV(A5,"Industry")</f>
        <v>Computers, Phones &amp; Household Electronics</v>
      </c>
      <c r="D5" s="10" cm="1">
        <f t="array" ref="D5">_FV(A5,"P/E",TRUE)</f>
        <v>23.247699999999998</v>
      </c>
      <c r="E5" s="11">
        <v>915226526</v>
      </c>
      <c r="F5" s="12">
        <v>5.8000000000000003E-2</v>
      </c>
      <c r="G5" s="13">
        <v>137.87</v>
      </c>
      <c r="H5" s="13">
        <v>126182281140</v>
      </c>
      <c r="I5" s="12">
        <v>0.379</v>
      </c>
    </row>
    <row r="6" spans="1:9" x14ac:dyDescent="0.35">
      <c r="A6" t="e" vm="271">
        <v>#VALUE!</v>
      </c>
      <c r="B6" t="str" cm="1">
        <f t="array" ref="B6">_FV(A6,"Ticker symbol",TRUE)</f>
        <v>BAC</v>
      </c>
      <c r="C6" t="str" cm="1">
        <f t="array" ref="C6">_FV(A6,"Industry")</f>
        <v>Banking Services</v>
      </c>
      <c r="D6" s="10" cm="1">
        <f t="array" ref="D6">_FV(A6,"P/E",TRUE)</f>
        <v>10.967599999999999</v>
      </c>
      <c r="E6" s="14">
        <v>1032852006</v>
      </c>
      <c r="F6" s="15">
        <v>0.129</v>
      </c>
      <c r="G6" s="16">
        <v>33.85</v>
      </c>
      <c r="H6" s="16">
        <v>34962040403</v>
      </c>
      <c r="I6" s="15">
        <v>0.105</v>
      </c>
    </row>
    <row r="7" spans="1:9" x14ac:dyDescent="0.35">
      <c r="A7" t="e" vm="272">
        <v>#VALUE!</v>
      </c>
      <c r="B7" t="str" cm="1">
        <f t="array" ref="B7">_FV(A7,"Ticker symbol",TRUE)</f>
        <v>002594</v>
      </c>
      <c r="C7" t="str" cm="1">
        <f t="array" ref="C7">_FV(A7,"Industry")</f>
        <v>Automobiles &amp; Auto Parts</v>
      </c>
      <c r="D7" s="10" cm="1">
        <f t="array" ref="D7">_FV(A7,"P/E",TRUE)</f>
        <v>79.304000000000002</v>
      </c>
      <c r="E7" s="11">
        <v>153332500</v>
      </c>
      <c r="F7" s="12">
        <v>0.14000000000000001</v>
      </c>
      <c r="G7" s="13">
        <v>29.25</v>
      </c>
      <c r="H7" s="13">
        <v>4484975625</v>
      </c>
      <c r="I7" s="12">
        <v>1.2999999999999999E-2</v>
      </c>
    </row>
    <row r="8" spans="1:9" x14ac:dyDescent="0.35">
      <c r="A8" t="e" vm="273">
        <v>#VALUE!</v>
      </c>
      <c r="B8" t="str" cm="1">
        <f t="array" ref="B8">_FV(A8,"Ticker symbol",TRUE)</f>
        <v>CVX</v>
      </c>
      <c r="C8" t="str" cm="1">
        <f t="array" ref="C8">_FV(A8,"Industry")</f>
        <v>Oil &amp; Gas</v>
      </c>
      <c r="D8" s="10" cm="1">
        <f t="array" ref="D8">_FV(A8,"P/E",TRUE)</f>
        <v>10.187900000000001</v>
      </c>
      <c r="E8" s="14">
        <v>169737318</v>
      </c>
      <c r="F8" s="15">
        <v>8.7999999999999995E-2</v>
      </c>
      <c r="G8" s="16">
        <v>180.9</v>
      </c>
      <c r="H8" s="16">
        <v>30705480826</v>
      </c>
      <c r="I8" s="15">
        <v>9.1999999999999998E-2</v>
      </c>
    </row>
    <row r="9" spans="1:9" x14ac:dyDescent="0.35">
      <c r="A9" t="e" vm="274">
        <v>#VALUE!</v>
      </c>
      <c r="B9" t="str" cm="1">
        <f t="array" ref="B9">_FV(A9,"Ticker symbol",TRUE)</f>
        <v>KO</v>
      </c>
      <c r="C9" t="str" cm="1">
        <f t="array" ref="C9">_FV(A9,"Industry")</f>
        <v>Beverages</v>
      </c>
      <c r="D9" s="10" cm="1">
        <f t="array" ref="D9">_FV(A9,"P/E",TRUE)</f>
        <v>26.712</v>
      </c>
      <c r="E9" s="11">
        <v>400000000</v>
      </c>
      <c r="F9" s="12">
        <v>9.1999999999999998E-2</v>
      </c>
      <c r="G9" s="13">
        <v>60.08</v>
      </c>
      <c r="H9" s="13">
        <v>24032000000</v>
      </c>
      <c r="I9" s="12">
        <v>7.1999999999999995E-2</v>
      </c>
    </row>
    <row r="10" spans="1:9" x14ac:dyDescent="0.35">
      <c r="A10" t="e" vm="275">
        <v>#VALUE!</v>
      </c>
      <c r="B10" t="str" cm="1">
        <f t="array" ref="B10">_FV(A10,"Ticker symbol",TRUE)</f>
        <v>KHC</v>
      </c>
      <c r="C10" t="str" cm="1">
        <f t="array" ref="C10">_FV(A10,"Industry")</f>
        <v>Food &amp; Tobacco</v>
      </c>
      <c r="D10" s="10" cm="1">
        <f t="array" ref="D10">_FV(A10,"P/E",TRUE)</f>
        <v>50.489100000000001</v>
      </c>
      <c r="E10" s="14">
        <v>325634818</v>
      </c>
      <c r="F10" s="15">
        <v>0.26600000000000001</v>
      </c>
      <c r="G10" s="16">
        <v>39.880000000000003</v>
      </c>
      <c r="H10" s="16">
        <v>12986316542</v>
      </c>
      <c r="I10" s="15">
        <v>3.9E-2</v>
      </c>
    </row>
    <row r="11" spans="1:9" x14ac:dyDescent="0.35">
      <c r="A11" t="e" vm="276">
        <v>#VALUE!</v>
      </c>
      <c r="B11" t="str" cm="1">
        <f t="array" ref="B11">_FV(A11,"Ticker symbol",TRUE)</f>
        <v>MCO</v>
      </c>
      <c r="C11" t="str" cm="1">
        <f t="array" ref="C11">_FV(A11,"Industry")</f>
        <v>Professional &amp; Commercial Services</v>
      </c>
      <c r="D11" s="10" cm="1">
        <f t="array" ref="D11">_FV(A11,"P/E",TRUE)</f>
        <v>37.729500000000002</v>
      </c>
      <c r="E11" s="11">
        <v>24669778</v>
      </c>
      <c r="F11" s="12">
        <v>0.13500000000000001</v>
      </c>
      <c r="G11" s="13">
        <v>320.47000000000003</v>
      </c>
      <c r="H11" s="13">
        <v>7905923756</v>
      </c>
      <c r="I11" s="12">
        <v>2.4E-2</v>
      </c>
    </row>
    <row r="12" spans="1:9" x14ac:dyDescent="0.35">
      <c r="A12" t="e" vm="277">
        <v>#VALUE!</v>
      </c>
      <c r="B12" t="str" cm="1">
        <f t="array" ref="B12">_FV(A12,"Ticker symbol",TRUE)</f>
        <v>OXY</v>
      </c>
      <c r="C12" t="str" cm="1">
        <f t="array" ref="C12">_FV(A12,"Industry")</f>
        <v>Oil &amp; Gas</v>
      </c>
      <c r="D12" s="10" cm="1">
        <f t="array" ref="D12">_FV(A12,"P/E",TRUE)</f>
        <v>5.3410000000000002</v>
      </c>
      <c r="E12" s="14">
        <v>194351650</v>
      </c>
      <c r="F12" s="15">
        <v>0.214</v>
      </c>
      <c r="G12" s="16">
        <v>66.91</v>
      </c>
      <c r="H12" s="16">
        <v>13004068902</v>
      </c>
      <c r="I12" s="15">
        <v>3.9E-2</v>
      </c>
    </row>
    <row r="13" spans="1:9" x14ac:dyDescent="0.35">
      <c r="A13" t="e" vm="278">
        <v>#VALUE!</v>
      </c>
      <c r="B13" t="str" cm="1">
        <f t="array" ref="B13">_FV(A13,"Ticker symbol",TRUE)</f>
        <v>TSM</v>
      </c>
      <c r="C13" t="str" cm="1">
        <f t="array" ref="C13">_FV(A13,"Industry")</f>
        <v>Semiconductors &amp; Semiconductor Equipment</v>
      </c>
      <c r="D13" s="10" cm="1">
        <f t="array" ref="D13">_FV(A13,"P/E",TRUE)</f>
        <v>14.414999999999999</v>
      </c>
      <c r="E13" s="11">
        <v>60060880</v>
      </c>
      <c r="F13" s="12">
        <v>1.2E-2</v>
      </c>
      <c r="G13" s="13">
        <v>91.03</v>
      </c>
      <c r="H13" s="13">
        <v>5467341906</v>
      </c>
      <c r="I13" s="12">
        <v>1.6E-2</v>
      </c>
    </row>
    <row r="14" spans="1:9" x14ac:dyDescent="0.35">
      <c r="A14" t="s">
        <v>137</v>
      </c>
      <c r="B14" t="s">
        <v>137</v>
      </c>
      <c r="C14" t="s">
        <v>137</v>
      </c>
      <c r="D14" t="s">
        <v>138</v>
      </c>
      <c r="E14" t="s">
        <v>138</v>
      </c>
      <c r="F14" t="s">
        <v>138</v>
      </c>
      <c r="G14" t="s">
        <v>138</v>
      </c>
      <c r="H14" t="s">
        <v>138</v>
      </c>
      <c r="I14" s="19">
        <v>0.13900000000000001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523A3D7-A0B6-4474-9BD8-55FF959C57A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raw data</vt:lpstr>
      <vt:lpstr>pe pivot</vt:lpstr>
      <vt:lpstr>Industry pivot</vt:lpstr>
      <vt:lpstr>name pct pie</vt:lpstr>
      <vt:lpstr>values bar</vt:lpstr>
      <vt:lpstr>Dashboard</vt:lpstr>
      <vt:lpstr>Chart tab</vt:lpstr>
      <vt:lpst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Brook</dc:creator>
  <cp:lastModifiedBy>Brook</cp:lastModifiedBy>
  <dcterms:created xsi:type="dcterms:W3CDTF">2023-01-22T21:44:31Z</dcterms:created>
  <dcterms:modified xsi:type="dcterms:W3CDTF">2023-01-27T02:26:42Z</dcterms:modified>
</cp:coreProperties>
</file>