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gs1397\Documents\Teaching\4Yprojects\2016 Jamieson Brynes\data\DataSet\validation\"/>
    </mc:Choice>
  </mc:AlternateContent>
  <bookViews>
    <workbookView xWindow="0" yWindow="0" windowWidth="21570" windowHeight="7560"/>
  </bookViews>
  <sheets>
    <sheet name="files" sheetId="1" r:id="rId1"/>
    <sheet name="scenario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L6" i="1"/>
  <c r="M6" i="1" s="1"/>
  <c r="I7" i="1"/>
  <c r="J7" i="1" s="1"/>
  <c r="L7" i="1"/>
  <c r="M7" i="1" s="1"/>
  <c r="I5" i="1"/>
  <c r="J5" i="1" s="1"/>
  <c r="L5" i="1"/>
  <c r="M5" i="1"/>
  <c r="I4" i="1"/>
  <c r="J4" i="1" s="1"/>
  <c r="L4" i="1"/>
  <c r="M4" i="1" s="1"/>
  <c r="M2" i="1"/>
  <c r="I3" i="1"/>
  <c r="J3" i="1" s="1"/>
  <c r="L3" i="1"/>
  <c r="M3" i="1" s="1"/>
  <c r="F8" i="2" l="1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F4" i="2" l="1"/>
  <c r="E4" i="2"/>
  <c r="F3" i="2"/>
  <c r="E3" i="2"/>
  <c r="C4" i="2"/>
  <c r="B4" i="2"/>
  <c r="C3" i="2"/>
  <c r="B3" i="2"/>
  <c r="L2" i="1"/>
  <c r="I2" i="1"/>
  <c r="J2" i="1" s="1"/>
  <c r="C2" i="2" s="1"/>
  <c r="F2" i="2" l="1"/>
  <c r="E2" i="2"/>
  <c r="B2" i="2"/>
</calcChain>
</file>

<file path=xl/sharedStrings.xml><?xml version="1.0" encoding="utf-8"?>
<sst xmlns="http://schemas.openxmlformats.org/spreadsheetml/2006/main" count="47" uniqueCount="33">
  <si>
    <t>filename</t>
  </si>
  <si>
    <t>user</t>
  </si>
  <si>
    <t>position</t>
  </si>
  <si>
    <t>floor</t>
  </si>
  <si>
    <t>GT</t>
  </si>
  <si>
    <t>algo</t>
  </si>
  <si>
    <t>dario</t>
  </si>
  <si>
    <t>hand</t>
  </si>
  <si>
    <t>front pocket</t>
  </si>
  <si>
    <t>back pocket</t>
  </si>
  <si>
    <t>hard</t>
  </si>
  <si>
    <t>error</t>
  </si>
  <si>
    <t>accuracy</t>
  </si>
  <si>
    <t>hw error</t>
  </si>
  <si>
    <t>HW counter</t>
  </si>
  <si>
    <t>scenario</t>
  </si>
  <si>
    <t>algo avg</t>
  </si>
  <si>
    <t>algo std</t>
  </si>
  <si>
    <t>hw avg</t>
  </si>
  <si>
    <t>hw std</t>
  </si>
  <si>
    <t>hw accuracy</t>
  </si>
  <si>
    <t>neck pouch</t>
  </si>
  <si>
    <t>armband</t>
  </si>
  <si>
    <t>purse</t>
  </si>
  <si>
    <t>frestyle</t>
  </si>
  <si>
    <t>stepcounter_1505740246677</t>
  </si>
  <si>
    <t>stepcounter_1505741047626</t>
  </si>
  <si>
    <t>stepcounter_1505741332224</t>
  </si>
  <si>
    <t>stepcounter_1505741614989</t>
  </si>
  <si>
    <t>stepcounter_1505741827924</t>
  </si>
  <si>
    <t>front_pocket</t>
  </si>
  <si>
    <t>back_pocket</t>
  </si>
  <si>
    <t>stepcounter_1505742017961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</si>
</sst>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I7" sqref="I7"/>
    </sheetView>
  </sheetViews>
  <sheetFormatPr defaultRowHeight="15" x14ac:dyDescent="0.25"/>
  <cols>
    <col min="1" max="1" width="33" customWidth="1"/>
    <col min="3" max="3" width="14.7109375" customWidth="1"/>
    <col min="7" max="7" width="12.5703125" customWidth="1"/>
    <col min="13" max="13" width="1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14</v>
      </c>
      <c r="I1" t="s">
        <v>11</v>
      </c>
      <c r="J1" t="s">
        <v>12</v>
      </c>
      <c r="L1" t="s">
        <v>13</v>
      </c>
      <c r="M1" t="s">
        <v>20</v>
      </c>
    </row>
    <row r="2" spans="1:13" x14ac:dyDescent="0.25">
      <c r="A2" t="s">
        <v>25</v>
      </c>
      <c r="B2" t="s">
        <v>6</v>
      </c>
      <c r="C2" t="s">
        <v>7</v>
      </c>
      <c r="D2" t="s">
        <v>10</v>
      </c>
      <c r="E2">
        <v>313</v>
      </c>
      <c r="F2">
        <v>288</v>
      </c>
      <c r="G2">
        <v>983</v>
      </c>
      <c r="I2" s="1">
        <f t="shared" ref="I2:I14" si="0">ABS(E2-F2) / F2</f>
        <v>8.6805555555555552E-2</v>
      </c>
      <c r="J2" s="2">
        <f>1-I2</f>
        <v>0.91319444444444442</v>
      </c>
      <c r="L2" s="1">
        <f>ABS(G2-F2)/F2</f>
        <v>2.4131944444444446</v>
      </c>
      <c r="M2" s="2">
        <f xml:space="preserve"> 1 -L2</f>
        <v>-1.4131944444444446</v>
      </c>
    </row>
    <row r="3" spans="1:13" x14ac:dyDescent="0.25">
      <c r="A3" t="s">
        <v>26</v>
      </c>
      <c r="B3" t="s">
        <v>6</v>
      </c>
      <c r="C3" t="s">
        <v>7</v>
      </c>
      <c r="D3" t="s">
        <v>10</v>
      </c>
      <c r="E3">
        <v>297</v>
      </c>
      <c r="F3">
        <v>279</v>
      </c>
      <c r="G3">
        <v>966</v>
      </c>
      <c r="I3" s="1">
        <f t="shared" ref="I3" si="1">ABS(E3-F3) / F3</f>
        <v>6.4516129032258063E-2</v>
      </c>
      <c r="J3" s="2">
        <f>1-I3</f>
        <v>0.93548387096774199</v>
      </c>
      <c r="L3" s="1">
        <f>ABS(G3-F3)/F3</f>
        <v>2.4623655913978495</v>
      </c>
      <c r="M3" s="2">
        <f xml:space="preserve"> 1 -L3</f>
        <v>-1.4623655913978495</v>
      </c>
    </row>
    <row r="4" spans="1:13" x14ac:dyDescent="0.25">
      <c r="A4" t="s">
        <v>27</v>
      </c>
      <c r="B4" t="s">
        <v>6</v>
      </c>
      <c r="C4" t="s">
        <v>30</v>
      </c>
      <c r="D4" t="s">
        <v>10</v>
      </c>
      <c r="E4">
        <v>421</v>
      </c>
      <c r="F4">
        <v>346</v>
      </c>
      <c r="G4">
        <v>1090</v>
      </c>
      <c r="I4" s="1">
        <f t="shared" ref="I4" si="2">ABS(E4-F4) / F4</f>
        <v>0.21676300578034682</v>
      </c>
      <c r="J4" s="2">
        <f>1-I4</f>
        <v>0.7832369942196532</v>
      </c>
      <c r="L4" s="1">
        <f>ABS(G4-F4)/F4</f>
        <v>2.1502890173410405</v>
      </c>
      <c r="M4" s="2">
        <f xml:space="preserve"> 1 -L4</f>
        <v>-1.1502890173410405</v>
      </c>
    </row>
    <row r="5" spans="1:13" x14ac:dyDescent="0.25">
      <c r="A5" t="s">
        <v>28</v>
      </c>
      <c r="B5" t="s">
        <v>6</v>
      </c>
      <c r="C5" t="s">
        <v>30</v>
      </c>
      <c r="D5" t="s">
        <v>10</v>
      </c>
      <c r="E5">
        <v>366</v>
      </c>
      <c r="F5">
        <v>286</v>
      </c>
      <c r="G5">
        <v>843</v>
      </c>
      <c r="I5" s="1">
        <f t="shared" ref="I5" si="3">ABS(E5-F5) / F5</f>
        <v>0.27972027972027974</v>
      </c>
      <c r="J5" s="2">
        <f>1-I5</f>
        <v>0.7202797202797202</v>
      </c>
      <c r="L5" s="1">
        <f>ABS(G5-F5)/F5</f>
        <v>1.9475524475524475</v>
      </c>
      <c r="M5" s="2">
        <f xml:space="preserve"> 1 -L5</f>
        <v>-0.9475524475524475</v>
      </c>
    </row>
    <row r="6" spans="1:13" x14ac:dyDescent="0.25">
      <c r="A6" t="s">
        <v>29</v>
      </c>
      <c r="B6" t="s">
        <v>6</v>
      </c>
      <c r="C6" t="s">
        <v>31</v>
      </c>
      <c r="D6" t="s">
        <v>10</v>
      </c>
      <c r="E6">
        <v>350</v>
      </c>
      <c r="F6">
        <v>263</v>
      </c>
      <c r="G6">
        <v>764</v>
      </c>
      <c r="I6" s="1">
        <f t="shared" ref="I6:I7" si="4">ABS(E6-F6) / F6</f>
        <v>0.33079847908745247</v>
      </c>
      <c r="J6" s="2">
        <f t="shared" ref="J6:J7" si="5">1-I6</f>
        <v>0.66920152091254748</v>
      </c>
      <c r="L6" s="1">
        <f t="shared" ref="L6:L7" si="6">ABS(G6-F6)/F6</f>
        <v>1.9049429657794676</v>
      </c>
      <c r="M6" s="2">
        <f t="shared" ref="M6:M7" si="7" xml:space="preserve"> 1 -L6</f>
        <v>-0.90494296577946765</v>
      </c>
    </row>
    <row r="7" spans="1:13" x14ac:dyDescent="0.25">
      <c r="A7" t="s">
        <v>32</v>
      </c>
      <c r="B7" t="s">
        <v>6</v>
      </c>
      <c r="C7" t="s">
        <v>31</v>
      </c>
      <c r="D7" t="s">
        <v>10</v>
      </c>
      <c r="E7">
        <v>285</v>
      </c>
      <c r="F7">
        <v>266</v>
      </c>
      <c r="G7">
        <v>735</v>
      </c>
      <c r="I7" s="1">
        <f t="shared" si="4"/>
        <v>7.1428571428571425E-2</v>
      </c>
      <c r="J7" s="2">
        <f t="shared" si="5"/>
        <v>0.9285714285714286</v>
      </c>
      <c r="L7" s="1">
        <f t="shared" si="6"/>
        <v>1.763157894736842</v>
      </c>
      <c r="M7" s="2">
        <f t="shared" si="7"/>
        <v>-0.76315789473684204</v>
      </c>
    </row>
    <row r="8" spans="1:13" x14ac:dyDescent="0.25">
      <c r="I8" s="1"/>
      <c r="J8" s="2"/>
      <c r="L8" s="1"/>
      <c r="M8" s="2"/>
    </row>
    <row r="9" spans="1:13" x14ac:dyDescent="0.25">
      <c r="I9" s="1"/>
      <c r="J9" s="2"/>
      <c r="L9" s="1"/>
      <c r="M9" s="2"/>
    </row>
    <row r="10" spans="1:13" x14ac:dyDescent="0.25">
      <c r="I10" s="1"/>
      <c r="J10" s="2"/>
      <c r="L10" s="1"/>
      <c r="M10" s="2"/>
    </row>
    <row r="11" spans="1:13" x14ac:dyDescent="0.25">
      <c r="I11" s="1"/>
      <c r="J11" s="2"/>
      <c r="L11" s="1"/>
      <c r="M11" s="2"/>
    </row>
    <row r="12" spans="1:13" x14ac:dyDescent="0.25">
      <c r="I12" s="1"/>
      <c r="J12" s="2"/>
      <c r="L12" s="1"/>
      <c r="M12" s="2"/>
    </row>
    <row r="13" spans="1:13" x14ac:dyDescent="0.25">
      <c r="I13" s="1"/>
      <c r="J13" s="2"/>
      <c r="L13" s="1"/>
      <c r="M13" s="2"/>
    </row>
    <row r="14" spans="1:13" x14ac:dyDescent="0.25">
      <c r="I14" s="1"/>
      <c r="J14" s="2"/>
      <c r="L14" s="1"/>
      <c r="M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9" sqref="F9"/>
    </sheetView>
  </sheetViews>
  <sheetFormatPr defaultRowHeight="15" x14ac:dyDescent="0.25"/>
  <cols>
    <col min="1" max="1" width="18.140625" customWidth="1"/>
  </cols>
  <sheetData>
    <row r="1" spans="1:6" x14ac:dyDescent="0.25">
      <c r="A1" t="s">
        <v>15</v>
      </c>
      <c r="B1" t="s">
        <v>16</v>
      </c>
      <c r="C1" t="s">
        <v>17</v>
      </c>
      <c r="E1" t="s">
        <v>18</v>
      </c>
      <c r="F1" t="s">
        <v>19</v>
      </c>
    </row>
    <row r="2" spans="1:6" x14ac:dyDescent="0.25">
      <c r="A2" t="s">
        <v>7</v>
      </c>
      <c r="B2" s="2">
        <f>AVERAGE(files!J2:J3)</f>
        <v>0.92433915770609321</v>
      </c>
      <c r="C2" s="2">
        <f>_xlfn.STDEV.S(files!J2:J3)</f>
        <v>1.5761004643383005E-2</v>
      </c>
      <c r="E2" s="2">
        <f>AVERAGE(files!M2:M3)</f>
        <v>-1.4377800179211471</v>
      </c>
      <c r="F2" s="2">
        <f>_xlfn.STDEV.S(files!M2:M3)</f>
        <v>3.4769251449472821E-2</v>
      </c>
    </row>
    <row r="3" spans="1:6" x14ac:dyDescent="0.25">
      <c r="A3" t="s">
        <v>8</v>
      </c>
      <c r="B3" s="2">
        <f>AVERAGE(files!J4:J5)</f>
        <v>0.75175835724968665</v>
      </c>
      <c r="C3" s="2">
        <f>_xlfn.STDEV.S(files!J4:J5)</f>
        <v>4.4517515327945741E-2</v>
      </c>
      <c r="E3" s="2">
        <f>AVERAGE(files!M4:M5)</f>
        <v>-1.048920732446744</v>
      </c>
      <c r="F3" s="2">
        <f>_xlfn.STDEV.S(files!M4:M5)</f>
        <v>0.14335640329201385</v>
      </c>
    </row>
    <row r="4" spans="1:6" x14ac:dyDescent="0.25">
      <c r="A4" t="s">
        <v>9</v>
      </c>
      <c r="B4" s="2">
        <f>AVERAGE(files!J6:J7)</f>
        <v>0.79888647474198804</v>
      </c>
      <c r="C4" s="2">
        <f>_xlfn.STDEV.S(files!J6:J7)</f>
        <v>0.18340222054132363</v>
      </c>
      <c r="E4" s="2">
        <f>AVERAGE(files!M6:M7)</f>
        <v>-0.83405043025815484</v>
      </c>
      <c r="F4" s="2">
        <f>_xlfn.STDEV.S(files!M6:M7)</f>
        <v>0.10025718520525696</v>
      </c>
    </row>
    <row r="5" spans="1:6" x14ac:dyDescent="0.25">
      <c r="A5" t="s">
        <v>21</v>
      </c>
      <c r="B5" s="2" t="e">
        <f>AVERAGE(files!J8:J9)</f>
        <v>#DIV/0!</v>
      </c>
      <c r="C5" s="2" t="e">
        <f>_xlfn.STDEV.S(files!J8:J9)</f>
        <v>#DIV/0!</v>
      </c>
      <c r="E5" s="2" t="e">
        <f>AVERAGE(files!M8:M9)</f>
        <v>#DIV/0!</v>
      </c>
      <c r="F5" s="2" t="e">
        <f>_xlfn.STDEV.S(files!M8:M9)</f>
        <v>#DIV/0!</v>
      </c>
    </row>
    <row r="6" spans="1:6" x14ac:dyDescent="0.25">
      <c r="A6" t="s">
        <v>22</v>
      </c>
      <c r="B6" s="2" t="e">
        <f>AVERAGE(files!J10:J11)</f>
        <v>#DIV/0!</v>
      </c>
      <c r="C6" s="2" t="e">
        <f>_xlfn.STDEV.S(files!J10:J11)</f>
        <v>#DIV/0!</v>
      </c>
      <c r="E6" s="2" t="e">
        <f>AVERAGE(files!M10:M11)</f>
        <v>#DIV/0!</v>
      </c>
      <c r="F6" s="2" t="e">
        <f>_xlfn.STDEV.S(files!M10:M11)</f>
        <v>#DIV/0!</v>
      </c>
    </row>
    <row r="7" spans="1:6" x14ac:dyDescent="0.25">
      <c r="A7" t="s">
        <v>23</v>
      </c>
      <c r="B7" s="2" t="e">
        <f>AVERAGE(files!J12:J13)</f>
        <v>#DIV/0!</v>
      </c>
      <c r="C7" s="2" t="e">
        <f>_xlfn.STDEV.S(files!J12:J13)</f>
        <v>#DIV/0!</v>
      </c>
      <c r="E7" s="2" t="e">
        <f>AVERAGE(files!M12:M13)</f>
        <v>#DIV/0!</v>
      </c>
      <c r="F7" s="2" t="e">
        <f>_xlfn.STDEV.S(files!M12:M13)</f>
        <v>#DIV/0!</v>
      </c>
    </row>
    <row r="8" spans="1:6" x14ac:dyDescent="0.25">
      <c r="A8" t="s">
        <v>24</v>
      </c>
      <c r="B8" s="2" t="e">
        <f>AVERAGE(files!J14:J14)</f>
        <v>#DIV/0!</v>
      </c>
      <c r="C8" s="2" t="e">
        <f>_xlfn.STDEV.S(files!J14:J14)</f>
        <v>#DIV/0!</v>
      </c>
      <c r="E8" s="2" t="e">
        <f>AVERAGE(files!M14:M14)</f>
        <v>#DIV/0!</v>
      </c>
      <c r="F8" s="2" t="e">
        <f>_xlfn.STDEV.S(files!M14:M14)</f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files</vt:lpstr>
      <vt:lpstr>scenarios</vt:lpstr>
    </vt:vector>
  </TitlesOfParts>
  <Company>Engineering Science, University of Oxford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Salvi</dc:creator>
  <cp:lastModifiedBy>Dario Salvi</cp:lastModifiedBy>
  <dcterms:created xsi:type="dcterms:W3CDTF">2017-08-23T16:01:39Z</dcterms:created>
  <dcterms:modified xsi:type="dcterms:W3CDTF">2017-09-18T14:26:28Z</dcterms:modified>
</cp:coreProperties>
</file>